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ursa.local\data\users\k.ridzeviciene\Desktop\21-09-30\Naujos redakcijos 21-09-30\"/>
    </mc:Choice>
  </mc:AlternateContent>
  <xr:revisionPtr revIDLastSave="0" documentId="8_{CA729083-A5F9-45F0-B5B5-C1BBBBF7E10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prendimo projektas" sheetId="1" r:id="rId1"/>
    <sheet name="Palyginamasis varianta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7" i="2"/>
  <c r="H65" i="1" l="1"/>
  <c r="H52" i="1"/>
  <c r="H49" i="1"/>
  <c r="H39" i="1"/>
  <c r="H26" i="1"/>
  <c r="H25" i="1"/>
  <c r="H68" i="1" s="1"/>
  <c r="H28" i="2"/>
  <c r="H64" i="1" l="1"/>
  <c r="H67" i="1" s="1"/>
  <c r="H66" i="1"/>
  <c r="H69" i="1" s="1"/>
  <c r="H29" i="2"/>
  <c r="H71" i="2" l="1"/>
  <c r="H68" i="2"/>
  <c r="H55" i="2"/>
  <c r="H69" i="2" s="1"/>
  <c r="H52" i="2"/>
  <c r="H42" i="2"/>
  <c r="H67" i="2" l="1"/>
  <c r="H70" i="2" s="1"/>
  <c r="H72" i="2"/>
</calcChain>
</file>

<file path=xl/sharedStrings.xml><?xml version="1.0" encoding="utf-8"?>
<sst xmlns="http://schemas.openxmlformats.org/spreadsheetml/2006/main" count="364" uniqueCount="126">
  <si>
    <t>Eil. Nr.</t>
  </si>
  <si>
    <t>Objekto parametrai</t>
  </si>
  <si>
    <t>EINAMIESIEMS TIKSLAMS</t>
  </si>
  <si>
    <t>16 km</t>
  </si>
  <si>
    <t>paprastasis remontas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</si>
  <si>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</si>
  <si>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</si>
  <si>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priežiūra</t>
  </si>
  <si>
    <t>Ilgis, m</t>
  </si>
  <si>
    <t>Plotis, m</t>
  </si>
  <si>
    <t>Darbų ir paslaugų rūšis</t>
  </si>
  <si>
    <t>Skirta lėšų, tūkst. Eur</t>
  </si>
  <si>
    <t>Viso kelių (gatvių) su žvyro danga priežiūra:</t>
  </si>
  <si>
    <t>Viso einamiesiems tikslams:</t>
  </si>
  <si>
    <t>IŠ VISO:</t>
  </si>
  <si>
    <t>Viso kelių su a/b danga priežiūra:</t>
  </si>
  <si>
    <t>iš jų eismo saugumo priemonės:</t>
  </si>
  <si>
    <t>seniūnijos keliai ir gatvės</t>
  </si>
  <si>
    <t>10 km</t>
  </si>
  <si>
    <t>- eismo saugumo priemonėms:</t>
  </si>
  <si>
    <t>TURTUI ĮSIGYTI</t>
  </si>
  <si>
    <t>Objekto turtui įsigyti vertė,  tūkst.Eur</t>
  </si>
  <si>
    <t>Iš jų turtui (naujai statybai, rekonstravimui), kurio vertė daugiau negu 360 tūkst. Eur, įsigyti</t>
  </si>
  <si>
    <r>
      <t xml:space="preserve">Viso turtui įsigyti </t>
    </r>
    <r>
      <rPr>
        <i/>
        <sz val="12"/>
        <rFont val="Times New Roman"/>
        <family val="1"/>
        <charset val="186"/>
      </rPr>
      <t>(&gt;58%)</t>
    </r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</si>
  <si>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</si>
  <si>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Iš jų eismo saugumo priemonėms</t>
  </si>
  <si>
    <t>Iš jų:                      - paprastajam remontui:</t>
  </si>
  <si>
    <t>Viso  eismo saugumo priemonėms:</t>
  </si>
  <si>
    <r>
      <t xml:space="preserve">Iš jų eismo saugumo priemonėms </t>
    </r>
    <r>
      <rPr>
        <i/>
        <sz val="12"/>
        <rFont val="Times New Roman"/>
        <family val="1"/>
        <charset val="186"/>
      </rPr>
      <t>(&gt;5%)</t>
    </r>
  </si>
  <si>
    <t>Ukmergės miesto Linų gatvė (Nr. Uk-77)</t>
  </si>
  <si>
    <t>kapitalinis remontas, inžinerinės paslaugos</t>
  </si>
  <si>
    <t>Projektas</t>
  </si>
  <si>
    <t>Ukmergės rajono savivaldybės tarybos</t>
  </si>
  <si>
    <t>Ukmergės rajono savivaldybės</t>
  </si>
  <si>
    <t>Ukmergės m. Žiedo g. (Nr. Uk-176) ir Deltuvos g. (Nr. Uk-27) sankryža</t>
  </si>
  <si>
    <t>186 188</t>
  </si>
  <si>
    <t>Ukmergės miesto įvažiavimas Antakalnio g. link Vasarnamių g. (Nr. Uk-9-2)</t>
  </si>
  <si>
    <t>x=6123494, y=547230 (pradžia);  x=6123579, y=547129 (pabaiga);  x=6123610, y=547313 (pradžia);  x=6123679, y=547211 (pabaiga)</t>
  </si>
  <si>
    <t>x=6122871,                y =549388 (pradžia)                  x=6122179,                y =547967 (pabaiga)</t>
  </si>
  <si>
    <t>6,0 - 6,5</t>
  </si>
  <si>
    <t>Deltuvos vietinės reikšmės keliai ir gatvės su žvyro danga</t>
  </si>
  <si>
    <t>Lyduokių vietinės reikšmės keliai ir gatvės su žvyro danga</t>
  </si>
  <si>
    <t>Pabaisko vietinės reikšmės keliai ir gatvės su žvyro danga</t>
  </si>
  <si>
    <t>Pivonijos vietinės reikšmės keliai ir gatvės su žvyro danga</t>
  </si>
  <si>
    <t>Siesikų vietinės reikšmės keliai ir gatvės su žvyro danga</t>
  </si>
  <si>
    <t>Šešuolių vietinės reikšmės keliai ir gatvės su žvyro danga</t>
  </si>
  <si>
    <t>Taujėnų vietinės reikšmės keliai ir gatvės su žvyro danga</t>
  </si>
  <si>
    <t>Veprių vietinės reikšmės keliai ir gatvės su žvyro danga</t>
  </si>
  <si>
    <t>Vidiškių vietinės reikšmės keliai ir gatvės su žvyro danga</t>
  </si>
  <si>
    <t>Želvos vietinės reikšmės keliai ir gatvės su žvyro danga</t>
  </si>
  <si>
    <t>Žemaitkiemio vietinės reikšmės keliai ir gatvės su žvyro danga</t>
  </si>
  <si>
    <t xml:space="preserve">Deltuvos seniūnijos vietinės reikšmės keliai ir gatvės su asfaltbetonio danga </t>
  </si>
  <si>
    <t xml:space="preserve">Lyduokių seniūnijos vietinės reikšmės keliai ir gatvės su asfaltbetonio danga </t>
  </si>
  <si>
    <t xml:space="preserve">Pivonijos seniūnijos vietinės reikšmės keliai ir gatvės su asfaltbetonio danga </t>
  </si>
  <si>
    <t xml:space="preserve">Siesikų seniūnijos vietinės reikšmės keliai ir gatvės su asfaltbetonio danga </t>
  </si>
  <si>
    <t xml:space="preserve">Ukmergės miesto seniūnijos gatvės su asfaltbetonio danga </t>
  </si>
  <si>
    <t xml:space="preserve">Veprių seniūnijos vietinės reikšmės keliai ir gatvės su asfaltbetonio danga </t>
  </si>
  <si>
    <t xml:space="preserve">Vidiškių seniūnijos vietinės reikšmės keliai ir gatvės su asfaltbetonio danga </t>
  </si>
  <si>
    <t xml:space="preserve">Žemaitkiemio seniūnijos vietinės reikšmės keliai ir gatvės su asfaltbetonio danga </t>
  </si>
  <si>
    <t xml:space="preserve">Taujėnų seniūnijos vietinės reikšmės kelių ir gatvių su asfaltbetonio danga </t>
  </si>
  <si>
    <t>Kelio ženklai ir kitos eismo saugumo priemonės</t>
  </si>
  <si>
    <t>Ukmergės miesto seniūnijos gatvės</t>
  </si>
  <si>
    <t>1847 vnt.</t>
  </si>
  <si>
    <t>x=6122895,                y =550480 (pradžia)                  x=6122706,                y =550210 (pabaiga)</t>
  </si>
  <si>
    <t>5 km</t>
  </si>
  <si>
    <t>12 km</t>
  </si>
  <si>
    <t>13 km</t>
  </si>
  <si>
    <t>4 km</t>
  </si>
  <si>
    <t>50 km</t>
  </si>
  <si>
    <t>8 km</t>
  </si>
  <si>
    <t>6 km</t>
  </si>
  <si>
    <t>Ukmergės rajono vietinės reikšmės kelių ir gatvių su asfaltbetonio danga horizontalusis ženklinimas</t>
  </si>
  <si>
    <t>Ukmergės rajono seniūnijų keliai ir gatvės</t>
  </si>
  <si>
    <t>142 km</t>
  </si>
  <si>
    <t>26 km</t>
  </si>
  <si>
    <t>7 km</t>
  </si>
  <si>
    <t>15 km</t>
  </si>
  <si>
    <t>3 km</t>
  </si>
  <si>
    <t>Deltuvos seniūnijos Jakutiškių kaimo Pergalės g. Nr. De-90 (asfaltbetonio danga)</t>
  </si>
  <si>
    <t>Veprių seniūnijos Pauplių kaimo gatvė Nr. Ve-31 (asfaltbetonio danga)</t>
  </si>
  <si>
    <t>Želvos seniūnijos Želvos mstl. Molėtų gatvė Nr. Žl-52  (asfaltbetonio danga)</t>
  </si>
  <si>
    <t>Ukmergės miesto Gruodio 17-osios gatvė Nr. Uk-44  (asfaltbetonio danga)</t>
  </si>
  <si>
    <t>Lyduokių seniūnijos kelias Lyduokiai - Rimeisiai Nr. Ly-35  (žvyro danga)</t>
  </si>
  <si>
    <t>Pabaisko seniūnijos Pabaisko mstl. Bažnyčios gatvė Nr. Pa-54 (asfaltbetonio danga) (apmokėti už 2020 m. atliktus darbus)</t>
  </si>
  <si>
    <t>Deltuvos seniūnijos Atkočių kaimo Jaunimo g. Nr. De-62 (asfaltbetonio danga)</t>
  </si>
  <si>
    <t>Šešuolių seniūnijos Liaušių kaimo Liepų gatvė Nr. Še-42  (asfaltbetonio danga)</t>
  </si>
  <si>
    <t>x=6114855, y=548713 (pradžia); x=6114697, y=548485 (pabaiga)</t>
  </si>
  <si>
    <t>x=6123668, y=548997 (pradžia); x=6124188, y=549822 (pabaiga)</t>
  </si>
  <si>
    <t>Lyduokių seniūnijos kelias Inkilai - Molėtų kelias Nr. Ly-10  (žvyro danga)</t>
  </si>
  <si>
    <t>x=6120090, y=563284 (pradžia); x=6120304, y=563171 (pabaiga)</t>
  </si>
  <si>
    <t>x=6121003,                y =537046 (pradžia);                  x=6121272,                y =537063 (pabaiga)</t>
  </si>
  <si>
    <t>x=6124400,                y =536979 (pradžia);                  x=6124465,                y =536957 (pabaiga)</t>
  </si>
  <si>
    <t>Vidiškių seniūnijos Šventupės k. Vienuolio gatvė Nr. Vi-63 (betoninės plytelės)</t>
  </si>
  <si>
    <t>20 km</t>
  </si>
  <si>
    <t>18 km</t>
  </si>
  <si>
    <t>22 km</t>
  </si>
  <si>
    <t>________________________________</t>
  </si>
  <si>
    <t>rekonstravimas, inžinerinės paslaugos</t>
  </si>
  <si>
    <t>x=6121285,                y =555691 (pradžia);                  x=6121907,                y =555641 (pabaiga)</t>
  </si>
  <si>
    <t>x=6143430, y=535230 (pradžia); x=6144088, y=534674 (pabaiga)</t>
  </si>
  <si>
    <t>x=6109801, y=538950 (pradžia); x=6109743, y=538762 (pabaiga)</t>
  </si>
  <si>
    <t>x=6132526, y=556595 (pradžia); x=6132512, y=556401 (pabaiga)</t>
  </si>
  <si>
    <t>x=6121173, y=569971 (pradžia); x=6121181, y=570102 (pabaiga)</t>
  </si>
  <si>
    <t>Taujėnų seniūnijos kelias Nr. Ta-03-1 (žvyro danga)</t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</si>
  <si>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patikslintas objektų sąrašas</t>
  </si>
  <si>
    <r>
      <rPr>
        <i/>
        <sz val="10"/>
        <color theme="1"/>
        <rFont val="Times New Roman"/>
        <family val="1"/>
        <charset val="186"/>
      </rPr>
      <t xml:space="preserve">x =559964 (pradžia);      </t>
    </r>
    <r>
      <rPr>
        <i/>
        <strike/>
        <sz val="10"/>
        <color rgb="FFFF0000"/>
        <rFont val="Times New Roman"/>
        <family val="1"/>
        <charset val="186"/>
      </rPr>
      <t xml:space="preserve">             </t>
    </r>
    <r>
      <rPr>
        <i/>
        <sz val="10"/>
        <color theme="1"/>
        <rFont val="Times New Roman"/>
        <family val="1"/>
        <charset val="186"/>
      </rPr>
      <t>y =559957 (pabaiga)</t>
    </r>
  </si>
  <si>
    <t>4,5; 5,0</t>
  </si>
  <si>
    <t>x=6126707,                y =548643 (pradžia)                  x=6127013,                y =548297 (pabaiga)</t>
  </si>
  <si>
    <t xml:space="preserve">2021 m.             d.    sprendimu Nr. </t>
  </si>
  <si>
    <t>Pradinis skaičius</t>
  </si>
  <si>
    <t>Ukmergės m. Kauno g. (Nr. Uk-58) ir Žiedo g. (Nr.  Uk-176) sankryža</t>
  </si>
  <si>
    <t>Ukmergės rajono Vidiškių seniūnijos Šaukavos k. Tujų g.  (Nr. Vi-58)</t>
  </si>
  <si>
    <t>7,0 - 15,2</t>
  </si>
  <si>
    <t>123   152</t>
  </si>
  <si>
    <t>x=6123220, y=547343 (pradžia);  x=6123161, y=547240 (pabaiga);  x=6123122, y=547322 (pradžia);  x=6123263, y=547269 (pabaiga)</t>
  </si>
  <si>
    <t>Ukmergės m. Maironio skg. (Nr. Uk-81)</t>
  </si>
  <si>
    <t>Ukmergės m. Matininkų g. dalis (Nr. Uk-83)</t>
  </si>
  <si>
    <t>x=6124699,                y = 549061 (pradžia)                  x=6124814,                y =548973 (pabaiga)</t>
  </si>
  <si>
    <t>3,5; 3,0</t>
  </si>
  <si>
    <r>
      <rPr>
        <i/>
        <sz val="10"/>
        <color theme="1"/>
        <rFont val="Times New Roman"/>
        <family val="1"/>
        <charset val="186"/>
      </rPr>
      <t xml:space="preserve">x =6125390,                y =559964 (pradžia);      </t>
    </r>
    <r>
      <rPr>
        <i/>
        <strike/>
        <sz val="10"/>
        <color rgb="FFFF0000"/>
        <rFont val="Times New Roman"/>
        <family val="1"/>
        <charset val="186"/>
      </rPr>
      <t xml:space="preserve">             </t>
    </r>
    <r>
      <rPr>
        <i/>
        <sz val="10"/>
        <color theme="1"/>
        <rFont val="Times New Roman"/>
        <family val="1"/>
        <charset val="186"/>
      </rPr>
      <t>x =6125524</t>
    </r>
    <r>
      <rPr>
        <i/>
        <sz val="10"/>
        <color rgb="FFFF0000"/>
        <rFont val="Times New Roman"/>
        <family val="1"/>
        <charset val="186"/>
      </rPr>
      <t xml:space="preserve">,                </t>
    </r>
    <r>
      <rPr>
        <i/>
        <sz val="10"/>
        <color theme="1"/>
        <rFont val="Times New Roman"/>
        <family val="1"/>
        <charset val="186"/>
      </rPr>
      <t>y =559957 (pabaiga)</t>
    </r>
  </si>
  <si>
    <t>x=6122177,                y =549520 (pradžia)                  x=6122261,                y =549485 (pabaiga);       x = 6122256,                      y = 549487 (pradžia)                      x =6122277,                y =549519 (pabaiga)</t>
  </si>
  <si>
    <t>Po Darbo grupės posėdžio</t>
  </si>
  <si>
    <t>gyv. lėšos</t>
  </si>
  <si>
    <t>Ukmergės rajono Žemaitkiemio seniūnijos Žemaitkiemio mstl. Pirties g. (Nr. Žm-</t>
  </si>
  <si>
    <t>x=6130867,                y =561636 (pradžia)                  x=6130997,                y =561454 (pabaiga)</t>
  </si>
  <si>
    <t>Nauja redakcija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</si>
</sst>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i/>
      <strike/>
      <sz val="10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trike/>
      <sz val="12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trike/>
      <sz val="12"/>
      <color rgb="FFFF0000"/>
      <name val="Times New Roman"/>
      <family val="1"/>
      <charset val="186"/>
    </font>
    <font>
      <strike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2" fillId="0" borderId="9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/>
    </xf>
    <xf numFmtId="0" fontId="4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/>
    <xf numFmtId="165" fontId="2" fillId="0" borderId="9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165" fontId="2" fillId="2" borderId="9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2" fillId="0" borderId="0" xfId="0" applyFont="1" applyBorder="1"/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2" fillId="0" borderId="0" xfId="0" applyFont="1"/>
    <xf numFmtId="165" fontId="8" fillId="0" borderId="13" xfId="0" applyNumberFormat="1" applyFont="1" applyBorder="1" applyAlignment="1">
      <alignment horizontal="right" vertical="center"/>
    </xf>
    <xf numFmtId="165" fontId="8" fillId="0" borderId="13" xfId="0" applyNumberFormat="1" applyFont="1" applyBorder="1" applyAlignment="1">
      <alignment horizontal="right"/>
    </xf>
    <xf numFmtId="0" fontId="15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165" fontId="10" fillId="0" borderId="13" xfId="0" applyNumberFormat="1" applyFont="1" applyBorder="1" applyAlignment="1">
      <alignment horizontal="right" vertical="center"/>
    </xf>
    <xf numFmtId="165" fontId="10" fillId="0" borderId="14" xfId="0" applyNumberFormat="1" applyFont="1" applyBorder="1" applyAlignment="1">
      <alignment horizontal="right"/>
    </xf>
    <xf numFmtId="165" fontId="10" fillId="0" borderId="9" xfId="0" applyNumberFormat="1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165" fontId="17" fillId="3" borderId="9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5" fontId="10" fillId="2" borderId="8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5" fontId="2" fillId="2" borderId="8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/>
    </xf>
    <xf numFmtId="0" fontId="15" fillId="2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2" borderId="6" xfId="0" applyFont="1" applyFill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164" fontId="19" fillId="2" borderId="6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165" fontId="19" fillId="2" borderId="9" xfId="0" applyNumberFormat="1" applyFont="1" applyFill="1" applyBorder="1" applyAlignment="1">
      <alignment horizontal="center" vertical="center"/>
    </xf>
    <xf numFmtId="165" fontId="20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5" fillId="0" borderId="0" xfId="0" applyFont="1" applyAlignment="1">
      <alignment horizontal="left"/>
    </xf>
    <xf numFmtId="2" fontId="2" fillId="0" borderId="18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horizontal="left"/>
    </xf>
    <xf numFmtId="0" fontId="17" fillId="3" borderId="18" xfId="0" applyFont="1" applyFill="1" applyBorder="1" applyAlignment="1">
      <alignment horizontal="right" vertical="center" wrapText="1"/>
    </xf>
    <xf numFmtId="0" fontId="17" fillId="3" borderId="11" xfId="0" applyFont="1" applyFill="1" applyBorder="1" applyAlignment="1">
      <alignment horizontal="right" vertical="center" wrapText="1"/>
    </xf>
    <xf numFmtId="0" fontId="17" fillId="3" borderId="12" xfId="0" applyFont="1" applyFill="1" applyBorder="1" applyAlignment="1">
      <alignment horizontal="righ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3"/>
  <sheetViews>
    <sheetView topLeftCell="A16" zoomScale="90" zoomScaleNormal="90" workbookViewId="0">
      <selection activeCell="G1" sqref="G1:H1"/>
    </sheetView>
  </sheetViews>
  <sheetFormatPr defaultColWidth="8.88671875" defaultRowHeight="15.6" x14ac:dyDescent="0.3"/>
  <cols>
    <col min="1" max="1" width="3.6640625" style="1" customWidth="1"/>
    <col min="2" max="2" width="31" style="1" customWidth="1"/>
    <col min="3" max="4" width="15.88671875" style="23" customWidth="1"/>
    <col min="5" max="5" width="17.88671875" style="24" customWidth="1"/>
    <col min="6" max="6" width="7.6640625" style="24" customWidth="1"/>
    <col min="7" max="7" width="8" style="24" customWidth="1"/>
    <col min="8" max="8" width="13.44140625" style="8" customWidth="1"/>
    <col min="9" max="9" width="8.88671875" style="24"/>
    <col min="10" max="10" width="16.33203125" style="24" customWidth="1"/>
    <col min="11" max="16384" width="8.88671875" style="24"/>
  </cols>
  <sheetData>
    <row r="1" spans="1:8" s="118" customFormat="1" x14ac:dyDescent="0.3">
      <c r="A1" s="1"/>
      <c r="B1" s="1"/>
      <c r="C1" s="119"/>
      <c r="D1" s="119"/>
      <c r="G1" s="130" t="s">
        <v>125</v>
      </c>
      <c r="H1" s="130"/>
    </row>
    <row r="2" spans="1:8" ht="15" customHeight="1" x14ac:dyDescent="0.3">
      <c r="C2" s="93"/>
      <c r="D2" s="93"/>
      <c r="E2" s="90"/>
      <c r="F2" s="90"/>
      <c r="G2" s="151" t="s">
        <v>31</v>
      </c>
      <c r="H2" s="151"/>
    </row>
    <row r="3" spans="1:8" s="67" customFormat="1" ht="15" customHeight="1" x14ac:dyDescent="0.3">
      <c r="A3" s="1"/>
      <c r="B3" s="1"/>
      <c r="C3" s="93"/>
      <c r="D3" s="93"/>
      <c r="E3" s="90"/>
      <c r="F3" s="157"/>
      <c r="G3" s="157"/>
      <c r="H3" s="157"/>
    </row>
    <row r="4" spans="1:8" s="35" customFormat="1" ht="15" customHeight="1" x14ac:dyDescent="0.3">
      <c r="A4" s="1"/>
      <c r="B4" s="1"/>
      <c r="C4" s="93"/>
      <c r="D4" s="93"/>
      <c r="E4" s="90"/>
      <c r="F4" s="90"/>
      <c r="G4" s="150"/>
      <c r="H4" s="150"/>
    </row>
    <row r="5" spans="1:8" x14ac:dyDescent="0.3">
      <c r="A5" s="154"/>
      <c r="B5" s="154"/>
      <c r="C5" s="93"/>
      <c r="D5" s="93"/>
      <c r="E5" s="153" t="s">
        <v>5</v>
      </c>
      <c r="F5" s="153"/>
      <c r="G5" s="153"/>
      <c r="H5" s="153"/>
    </row>
    <row r="6" spans="1:8" ht="21.9" customHeight="1" x14ac:dyDescent="0.3">
      <c r="A6" s="155"/>
      <c r="B6" s="155"/>
      <c r="C6" s="93"/>
      <c r="D6" s="93"/>
      <c r="E6" s="153" t="s">
        <v>32</v>
      </c>
      <c r="F6" s="153"/>
      <c r="G6" s="153"/>
      <c r="H6" s="153"/>
    </row>
    <row r="7" spans="1:8" x14ac:dyDescent="0.3">
      <c r="A7" s="155"/>
      <c r="B7" s="155"/>
      <c r="C7" s="93"/>
      <c r="D7" s="93"/>
      <c r="E7" s="153" t="s">
        <v>108</v>
      </c>
      <c r="F7" s="153"/>
      <c r="G7" s="153"/>
      <c r="H7" s="153"/>
    </row>
    <row r="8" spans="1:8" x14ac:dyDescent="0.3">
      <c r="C8" s="93"/>
      <c r="D8" s="93"/>
      <c r="E8" s="90"/>
      <c r="F8" s="92"/>
      <c r="G8" s="92"/>
      <c r="H8" s="2"/>
    </row>
    <row r="9" spans="1:8" x14ac:dyDescent="0.3">
      <c r="A9" s="152" t="s">
        <v>33</v>
      </c>
      <c r="B9" s="152"/>
      <c r="C9" s="152"/>
      <c r="D9" s="152"/>
      <c r="E9" s="152"/>
      <c r="F9" s="152"/>
      <c r="G9" s="152"/>
      <c r="H9" s="152"/>
    </row>
    <row r="10" spans="1:8" ht="48.45" customHeight="1" x14ac:dyDescent="0.3">
      <c r="A10" s="156" t="s">
        <v>104</v>
      </c>
      <c r="B10" s="156"/>
      <c r="C10" s="156"/>
      <c r="D10" s="156"/>
      <c r="E10" s="156"/>
      <c r="F10" s="156"/>
      <c r="G10" s="156"/>
      <c r="H10" s="156"/>
    </row>
    <row r="11" spans="1:8" x14ac:dyDescent="0.3">
      <c r="A11" s="152"/>
      <c r="B11" s="152"/>
      <c r="C11" s="152"/>
      <c r="D11" s="152"/>
      <c r="E11" s="152"/>
      <c r="F11" s="152"/>
      <c r="G11" s="152"/>
      <c r="H11" s="152"/>
    </row>
    <row r="12" spans="1:8" ht="8.6999999999999993" customHeight="1" thickBot="1" x14ac:dyDescent="0.35">
      <c r="A12" s="3"/>
      <c r="B12" s="3"/>
      <c r="C12" s="4"/>
      <c r="D12" s="4"/>
      <c r="E12" s="91"/>
      <c r="F12" s="91"/>
      <c r="G12" s="91"/>
      <c r="H12" s="91"/>
    </row>
    <row r="13" spans="1:8" ht="16.2" customHeight="1" x14ac:dyDescent="0.3">
      <c r="A13" s="158" t="s">
        <v>0</v>
      </c>
      <c r="B13" s="142" t="s">
        <v>24</v>
      </c>
      <c r="C13" s="142" t="s">
        <v>10</v>
      </c>
      <c r="D13" s="142" t="s">
        <v>21</v>
      </c>
      <c r="E13" s="144" t="s">
        <v>1</v>
      </c>
      <c r="F13" s="144"/>
      <c r="G13" s="144"/>
      <c r="H13" s="145" t="s">
        <v>11</v>
      </c>
    </row>
    <row r="14" spans="1:8" ht="84.75" customHeight="1" thickBot="1" x14ac:dyDescent="0.35">
      <c r="A14" s="159"/>
      <c r="B14" s="143"/>
      <c r="C14" s="143"/>
      <c r="D14" s="143"/>
      <c r="E14" s="26" t="s">
        <v>6</v>
      </c>
      <c r="F14" s="26" t="s">
        <v>8</v>
      </c>
      <c r="G14" s="26" t="s">
        <v>9</v>
      </c>
      <c r="H14" s="146"/>
    </row>
    <row r="15" spans="1:8" ht="16.2" thickBot="1" x14ac:dyDescent="0.35">
      <c r="A15" s="22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27">
        <v>8</v>
      </c>
    </row>
    <row r="16" spans="1:8" ht="17.25" customHeight="1" thickBot="1" x14ac:dyDescent="0.35">
      <c r="A16" s="147" t="s">
        <v>20</v>
      </c>
      <c r="B16" s="148"/>
      <c r="C16" s="148"/>
      <c r="D16" s="148"/>
      <c r="E16" s="148"/>
      <c r="F16" s="148"/>
      <c r="G16" s="148"/>
      <c r="H16" s="149"/>
    </row>
    <row r="17" spans="1:13" s="38" customFormat="1" ht="110.25" customHeight="1" x14ac:dyDescent="0.3">
      <c r="A17" s="40">
        <v>1</v>
      </c>
      <c r="B17" s="34" t="s">
        <v>34</v>
      </c>
      <c r="C17" s="41" t="s">
        <v>97</v>
      </c>
      <c r="D17" s="9">
        <v>795.6</v>
      </c>
      <c r="E17" s="44" t="s">
        <v>37</v>
      </c>
      <c r="F17" s="9" t="s">
        <v>35</v>
      </c>
      <c r="G17" s="43" t="s">
        <v>39</v>
      </c>
      <c r="H17" s="12">
        <v>338.7</v>
      </c>
    </row>
    <row r="18" spans="1:13" s="38" customFormat="1" ht="17.25" customHeight="1" x14ac:dyDescent="0.3">
      <c r="A18" s="14"/>
      <c r="B18" s="135" t="s">
        <v>16</v>
      </c>
      <c r="C18" s="136"/>
      <c r="D18" s="136"/>
      <c r="E18" s="136"/>
      <c r="F18" s="136"/>
      <c r="G18" s="137"/>
      <c r="H18" s="12">
        <v>39</v>
      </c>
    </row>
    <row r="19" spans="1:13" s="25" customFormat="1" ht="57.75" customHeight="1" x14ac:dyDescent="0.3">
      <c r="A19" s="104">
        <v>2</v>
      </c>
      <c r="B19" s="105" t="s">
        <v>29</v>
      </c>
      <c r="C19" s="106" t="s">
        <v>30</v>
      </c>
      <c r="D19" s="107">
        <v>2069.1</v>
      </c>
      <c r="E19" s="108" t="s">
        <v>38</v>
      </c>
      <c r="F19" s="109">
        <v>1594</v>
      </c>
      <c r="G19" s="110">
        <v>6</v>
      </c>
      <c r="H19" s="113">
        <v>150.9</v>
      </c>
    </row>
    <row r="20" spans="1:13" ht="113.25" customHeight="1" x14ac:dyDescent="0.3">
      <c r="A20" s="32">
        <v>3</v>
      </c>
      <c r="B20" s="13" t="s">
        <v>110</v>
      </c>
      <c r="C20" s="41" t="s">
        <v>97</v>
      </c>
      <c r="D20" s="9">
        <v>604.9</v>
      </c>
      <c r="E20" s="102" t="s">
        <v>114</v>
      </c>
      <c r="F20" s="9" t="s">
        <v>113</v>
      </c>
      <c r="G20" s="9" t="s">
        <v>112</v>
      </c>
      <c r="H20" s="15">
        <v>15.8</v>
      </c>
    </row>
    <row r="21" spans="1:13" ht="63.75" customHeight="1" x14ac:dyDescent="0.3">
      <c r="A21" s="14">
        <v>4</v>
      </c>
      <c r="B21" s="13" t="s">
        <v>36</v>
      </c>
      <c r="C21" s="9" t="s">
        <v>30</v>
      </c>
      <c r="D21" s="62">
        <v>90</v>
      </c>
      <c r="E21" s="16" t="s">
        <v>63</v>
      </c>
      <c r="F21" s="48">
        <v>335</v>
      </c>
      <c r="G21" s="10">
        <v>3.2</v>
      </c>
      <c r="H21" s="12">
        <v>40</v>
      </c>
    </row>
    <row r="22" spans="1:13" ht="57" customHeight="1" x14ac:dyDescent="0.3">
      <c r="A22" s="14">
        <v>5</v>
      </c>
      <c r="B22" s="51" t="s">
        <v>111</v>
      </c>
      <c r="C22" s="9" t="s">
        <v>30</v>
      </c>
      <c r="D22" s="62">
        <v>189.5</v>
      </c>
      <c r="E22" s="108" t="s">
        <v>107</v>
      </c>
      <c r="F22" s="48">
        <v>462</v>
      </c>
      <c r="G22" s="106" t="s">
        <v>106</v>
      </c>
      <c r="H22" s="53">
        <v>171.5</v>
      </c>
      <c r="I22" s="68"/>
    </row>
    <row r="23" spans="1:13" ht="63" customHeight="1" x14ac:dyDescent="0.3">
      <c r="A23" s="14">
        <v>6</v>
      </c>
      <c r="B23" s="51" t="s">
        <v>123</v>
      </c>
      <c r="C23" s="9" t="s">
        <v>30</v>
      </c>
      <c r="D23" s="62">
        <v>91.2</v>
      </c>
      <c r="E23" s="108" t="s">
        <v>124</v>
      </c>
      <c r="F23" s="48">
        <v>223</v>
      </c>
      <c r="G23" s="62">
        <v>4.5</v>
      </c>
      <c r="H23" s="53">
        <v>91.2</v>
      </c>
    </row>
    <row r="24" spans="1:13" s="38" customFormat="1" ht="36.75" customHeight="1" x14ac:dyDescent="0.3">
      <c r="A24" s="179" t="s">
        <v>23</v>
      </c>
      <c r="B24" s="180"/>
      <c r="C24" s="180"/>
      <c r="D24" s="180"/>
      <c r="E24" s="180"/>
      <c r="F24" s="180"/>
      <c r="G24" s="181"/>
      <c r="H24" s="61">
        <f>SUM(H17+H19+O22+H20+H21+H22+H23)</f>
        <v>808.10000000000014</v>
      </c>
      <c r="M24" s="117"/>
    </row>
    <row r="25" spans="1:13" s="38" customFormat="1" ht="34.5" customHeight="1" x14ac:dyDescent="0.3">
      <c r="A25" s="173" t="s">
        <v>22</v>
      </c>
      <c r="B25" s="174"/>
      <c r="C25" s="174"/>
      <c r="D25" s="174"/>
      <c r="E25" s="174"/>
      <c r="F25" s="174"/>
      <c r="G25" s="175"/>
      <c r="H25" s="114">
        <f>SUM(H17+H19+H20)</f>
        <v>505.40000000000003</v>
      </c>
    </row>
    <row r="26" spans="1:13" s="38" customFormat="1" ht="33" customHeight="1" thickBot="1" x14ac:dyDescent="0.35">
      <c r="A26" s="182" t="s">
        <v>25</v>
      </c>
      <c r="B26" s="183"/>
      <c r="C26" s="183"/>
      <c r="D26" s="183"/>
      <c r="E26" s="183"/>
      <c r="F26" s="183"/>
      <c r="G26" s="184"/>
      <c r="H26" s="37">
        <f>SUM(H18)</f>
        <v>39</v>
      </c>
      <c r="J26" s="69"/>
    </row>
    <row r="27" spans="1:13" s="38" customFormat="1" ht="34.5" customHeight="1" thickBot="1" x14ac:dyDescent="0.4">
      <c r="A27" s="185" t="s">
        <v>2</v>
      </c>
      <c r="B27" s="186"/>
      <c r="C27" s="186"/>
      <c r="D27" s="186"/>
      <c r="E27" s="187"/>
      <c r="F27" s="187"/>
      <c r="G27" s="187"/>
      <c r="H27" s="188"/>
      <c r="J27" s="69"/>
    </row>
    <row r="28" spans="1:13" s="38" customFormat="1" ht="34.5" customHeight="1" x14ac:dyDescent="0.3">
      <c r="A28" s="32">
        <v>4</v>
      </c>
      <c r="B28" s="51" t="s">
        <v>40</v>
      </c>
      <c r="C28" s="133" t="s">
        <v>7</v>
      </c>
      <c r="D28" s="134"/>
      <c r="E28" s="11" t="s">
        <v>17</v>
      </c>
      <c r="F28" s="133" t="s">
        <v>76</v>
      </c>
      <c r="G28" s="134"/>
      <c r="H28" s="65">
        <v>13.9</v>
      </c>
      <c r="J28" s="69"/>
    </row>
    <row r="29" spans="1:13" s="38" customFormat="1" ht="35.25" customHeight="1" x14ac:dyDescent="0.3">
      <c r="A29" s="14">
        <v>5</v>
      </c>
      <c r="B29" s="13" t="s">
        <v>41</v>
      </c>
      <c r="C29" s="133" t="s">
        <v>7</v>
      </c>
      <c r="D29" s="134"/>
      <c r="E29" s="11" t="s">
        <v>17</v>
      </c>
      <c r="F29" s="133" t="s">
        <v>65</v>
      </c>
      <c r="G29" s="134"/>
      <c r="H29" s="65">
        <v>10.4</v>
      </c>
      <c r="J29" s="69"/>
    </row>
    <row r="30" spans="1:13" s="38" customFormat="1" ht="34.5" customHeight="1" x14ac:dyDescent="0.3">
      <c r="A30" s="14">
        <v>6</v>
      </c>
      <c r="B30" s="51" t="s">
        <v>42</v>
      </c>
      <c r="C30" s="138" t="s">
        <v>7</v>
      </c>
      <c r="D30" s="139"/>
      <c r="E30" s="60" t="s">
        <v>17</v>
      </c>
      <c r="F30" s="138" t="s">
        <v>93</v>
      </c>
      <c r="G30" s="139"/>
      <c r="H30" s="66">
        <v>10.199999999999999</v>
      </c>
    </row>
    <row r="31" spans="1:13" s="38" customFormat="1" ht="34.5" customHeight="1" x14ac:dyDescent="0.3">
      <c r="A31" s="14">
        <v>7</v>
      </c>
      <c r="B31" s="13" t="s">
        <v>43</v>
      </c>
      <c r="C31" s="133" t="s">
        <v>7</v>
      </c>
      <c r="D31" s="134"/>
      <c r="E31" s="11" t="s">
        <v>17</v>
      </c>
      <c r="F31" s="133" t="s">
        <v>74</v>
      </c>
      <c r="G31" s="134"/>
      <c r="H31" s="65">
        <v>22.1</v>
      </c>
      <c r="J31" s="69"/>
    </row>
    <row r="32" spans="1:13" s="38" customFormat="1" ht="34.5" customHeight="1" x14ac:dyDescent="0.3">
      <c r="A32" s="14">
        <v>8</v>
      </c>
      <c r="B32" s="13" t="s">
        <v>44</v>
      </c>
      <c r="C32" s="133" t="s">
        <v>7</v>
      </c>
      <c r="D32" s="134"/>
      <c r="E32" s="11" t="s">
        <v>17</v>
      </c>
      <c r="F32" s="133" t="s">
        <v>3</v>
      </c>
      <c r="G32" s="134"/>
      <c r="H32" s="65">
        <v>20.100000000000001</v>
      </c>
    </row>
    <row r="33" spans="1:10" s="38" customFormat="1" ht="34.5" customHeight="1" x14ac:dyDescent="0.3">
      <c r="A33" s="14">
        <v>9</v>
      </c>
      <c r="B33" s="51" t="s">
        <v>45</v>
      </c>
      <c r="C33" s="138" t="s">
        <v>7</v>
      </c>
      <c r="D33" s="139"/>
      <c r="E33" s="60" t="s">
        <v>17</v>
      </c>
      <c r="F33" s="138" t="s">
        <v>94</v>
      </c>
      <c r="G33" s="139"/>
      <c r="H33" s="66">
        <v>11.5</v>
      </c>
    </row>
    <row r="34" spans="1:10" ht="34.5" customHeight="1" x14ac:dyDescent="0.3">
      <c r="A34" s="14">
        <v>10</v>
      </c>
      <c r="B34" s="13" t="s">
        <v>46</v>
      </c>
      <c r="C34" s="133" t="s">
        <v>7</v>
      </c>
      <c r="D34" s="134"/>
      <c r="E34" s="11" t="s">
        <v>17</v>
      </c>
      <c r="F34" s="133" t="s">
        <v>66</v>
      </c>
      <c r="G34" s="134"/>
      <c r="H34" s="65">
        <v>15.1</v>
      </c>
    </row>
    <row r="35" spans="1:10" ht="35.25" customHeight="1" x14ac:dyDescent="0.3">
      <c r="A35" s="14">
        <v>11</v>
      </c>
      <c r="B35" s="13" t="s">
        <v>47</v>
      </c>
      <c r="C35" s="133" t="s">
        <v>7</v>
      </c>
      <c r="D35" s="134"/>
      <c r="E35" s="11" t="s">
        <v>17</v>
      </c>
      <c r="F35" s="133" t="s">
        <v>18</v>
      </c>
      <c r="G35" s="134"/>
      <c r="H35" s="65">
        <v>8.1999999999999993</v>
      </c>
    </row>
    <row r="36" spans="1:10" s="38" customFormat="1" ht="41.25" customHeight="1" x14ac:dyDescent="0.3">
      <c r="A36" s="14">
        <v>12</v>
      </c>
      <c r="B36" s="51" t="s">
        <v>48</v>
      </c>
      <c r="C36" s="138" t="s">
        <v>7</v>
      </c>
      <c r="D36" s="139"/>
      <c r="E36" s="60" t="s">
        <v>17</v>
      </c>
      <c r="F36" s="138" t="s">
        <v>95</v>
      </c>
      <c r="G36" s="139"/>
      <c r="H36" s="66">
        <v>13.8</v>
      </c>
    </row>
    <row r="37" spans="1:10" s="38" customFormat="1" ht="36" customHeight="1" x14ac:dyDescent="0.3">
      <c r="A37" s="14">
        <v>13</v>
      </c>
      <c r="B37" s="13" t="s">
        <v>49</v>
      </c>
      <c r="C37" s="133" t="s">
        <v>7</v>
      </c>
      <c r="D37" s="134"/>
      <c r="E37" s="11" t="s">
        <v>17</v>
      </c>
      <c r="F37" s="133" t="s">
        <v>69</v>
      </c>
      <c r="G37" s="134"/>
      <c r="H37" s="65">
        <v>7.3</v>
      </c>
    </row>
    <row r="38" spans="1:10" s="38" customFormat="1" ht="42" customHeight="1" x14ac:dyDescent="0.3">
      <c r="A38" s="14">
        <v>14</v>
      </c>
      <c r="B38" s="13" t="s">
        <v>50</v>
      </c>
      <c r="C38" s="133" t="s">
        <v>7</v>
      </c>
      <c r="D38" s="134"/>
      <c r="E38" s="11" t="s">
        <v>17</v>
      </c>
      <c r="F38" s="133" t="s">
        <v>70</v>
      </c>
      <c r="G38" s="134"/>
      <c r="H38" s="12">
        <v>11.3</v>
      </c>
      <c r="J38" s="69"/>
    </row>
    <row r="39" spans="1:10" s="38" customFormat="1" ht="48" customHeight="1" x14ac:dyDescent="0.3">
      <c r="A39" s="14"/>
      <c r="B39" s="135" t="s">
        <v>12</v>
      </c>
      <c r="C39" s="136"/>
      <c r="D39" s="136"/>
      <c r="E39" s="136"/>
      <c r="F39" s="136"/>
      <c r="G39" s="137"/>
      <c r="H39" s="5">
        <f>SUM(H28:H38)</f>
        <v>143.9</v>
      </c>
      <c r="J39" s="69"/>
    </row>
    <row r="40" spans="1:10" s="38" customFormat="1" ht="54" customHeight="1" x14ac:dyDescent="0.3">
      <c r="A40" s="14">
        <v>15</v>
      </c>
      <c r="B40" s="50" t="s">
        <v>51</v>
      </c>
      <c r="C40" s="133" t="s">
        <v>7</v>
      </c>
      <c r="D40" s="134"/>
      <c r="E40" s="11" t="s">
        <v>17</v>
      </c>
      <c r="F40" s="133" t="s">
        <v>77</v>
      </c>
      <c r="G40" s="134"/>
      <c r="H40" s="12">
        <v>6</v>
      </c>
      <c r="J40" s="69"/>
    </row>
    <row r="41" spans="1:10" s="38" customFormat="1" ht="49.5" customHeight="1" x14ac:dyDescent="0.3">
      <c r="A41" s="14">
        <v>16</v>
      </c>
      <c r="B41" s="45" t="s">
        <v>52</v>
      </c>
      <c r="C41" s="133" t="s">
        <v>7</v>
      </c>
      <c r="D41" s="134"/>
      <c r="E41" s="11" t="s">
        <v>17</v>
      </c>
      <c r="F41" s="133" t="s">
        <v>64</v>
      </c>
      <c r="G41" s="134"/>
      <c r="H41" s="12">
        <v>2.2999999999999998</v>
      </c>
    </row>
    <row r="42" spans="1:10" s="38" customFormat="1" ht="51" customHeight="1" x14ac:dyDescent="0.3">
      <c r="A42" s="14">
        <v>17</v>
      </c>
      <c r="B42" s="45" t="s">
        <v>53</v>
      </c>
      <c r="C42" s="133" t="s">
        <v>7</v>
      </c>
      <c r="D42" s="134"/>
      <c r="E42" s="11" t="s">
        <v>17</v>
      </c>
      <c r="F42" s="133" t="s">
        <v>75</v>
      </c>
      <c r="G42" s="134"/>
      <c r="H42" s="12">
        <v>13.4</v>
      </c>
      <c r="J42" s="69"/>
    </row>
    <row r="43" spans="1:10" s="38" customFormat="1" ht="49.5" customHeight="1" x14ac:dyDescent="0.3">
      <c r="A43" s="14">
        <v>18</v>
      </c>
      <c r="B43" s="45" t="s">
        <v>54</v>
      </c>
      <c r="C43" s="133" t="s">
        <v>7</v>
      </c>
      <c r="D43" s="134"/>
      <c r="E43" s="11" t="s">
        <v>17</v>
      </c>
      <c r="F43" s="133" t="s">
        <v>64</v>
      </c>
      <c r="G43" s="134"/>
      <c r="H43" s="12">
        <v>7</v>
      </c>
      <c r="J43" s="69"/>
    </row>
    <row r="44" spans="1:10" s="38" customFormat="1" ht="46.5" customHeight="1" x14ac:dyDescent="0.3">
      <c r="A44" s="14">
        <v>19</v>
      </c>
      <c r="B44" s="45" t="s">
        <v>59</v>
      </c>
      <c r="C44" s="133" t="s">
        <v>7</v>
      </c>
      <c r="D44" s="134"/>
      <c r="E44" s="11" t="s">
        <v>17</v>
      </c>
      <c r="F44" s="133" t="s">
        <v>67</v>
      </c>
      <c r="G44" s="134"/>
      <c r="H44" s="12">
        <v>3.3</v>
      </c>
      <c r="J44" s="69"/>
    </row>
    <row r="45" spans="1:10" ht="38.25" customHeight="1" x14ac:dyDescent="0.3">
      <c r="A45" s="14">
        <v>20</v>
      </c>
      <c r="B45" s="45" t="s">
        <v>55</v>
      </c>
      <c r="C45" s="133" t="s">
        <v>7</v>
      </c>
      <c r="D45" s="134"/>
      <c r="E45" s="11" t="s">
        <v>17</v>
      </c>
      <c r="F45" s="133" t="s">
        <v>68</v>
      </c>
      <c r="G45" s="134"/>
      <c r="H45" s="12">
        <v>50</v>
      </c>
    </row>
    <row r="46" spans="1:10" s="38" customFormat="1" ht="46.5" customHeight="1" x14ac:dyDescent="0.3">
      <c r="A46" s="14">
        <v>21</v>
      </c>
      <c r="B46" s="45" t="s">
        <v>56</v>
      </c>
      <c r="C46" s="133" t="s">
        <v>7</v>
      </c>
      <c r="D46" s="134"/>
      <c r="E46" s="11" t="s">
        <v>17</v>
      </c>
      <c r="F46" s="133" t="s">
        <v>70</v>
      </c>
      <c r="G46" s="134"/>
      <c r="H46" s="12">
        <v>3.6</v>
      </c>
    </row>
    <row r="47" spans="1:10" ht="56.25" customHeight="1" x14ac:dyDescent="0.3">
      <c r="A47" s="14">
        <v>22</v>
      </c>
      <c r="B47" s="50" t="s">
        <v>57</v>
      </c>
      <c r="C47" s="138" t="s">
        <v>7</v>
      </c>
      <c r="D47" s="139"/>
      <c r="E47" s="60" t="s">
        <v>17</v>
      </c>
      <c r="F47" s="138" t="s">
        <v>67</v>
      </c>
      <c r="G47" s="139"/>
      <c r="H47" s="53">
        <v>7.4</v>
      </c>
    </row>
    <row r="48" spans="1:10" ht="47.25" customHeight="1" x14ac:dyDescent="0.3">
      <c r="A48" s="14">
        <v>23</v>
      </c>
      <c r="B48" s="45" t="s">
        <v>58</v>
      </c>
      <c r="C48" s="133" t="s">
        <v>7</v>
      </c>
      <c r="D48" s="134"/>
      <c r="E48" s="11" t="s">
        <v>17</v>
      </c>
      <c r="F48" s="133" t="s">
        <v>67</v>
      </c>
      <c r="G48" s="134"/>
      <c r="H48" s="12">
        <v>8.1</v>
      </c>
    </row>
    <row r="49" spans="1:13" ht="52.95" customHeight="1" x14ac:dyDescent="0.3">
      <c r="A49" s="14"/>
      <c r="B49" s="135" t="s">
        <v>15</v>
      </c>
      <c r="C49" s="136"/>
      <c r="D49" s="136"/>
      <c r="E49" s="136"/>
      <c r="F49" s="136"/>
      <c r="G49" s="137"/>
      <c r="H49" s="5">
        <f>SUM(H40:H48)</f>
        <v>101.1</v>
      </c>
    </row>
    <row r="50" spans="1:13" s="38" customFormat="1" ht="52.95" customHeight="1" x14ac:dyDescent="0.3">
      <c r="A50" s="14">
        <v>24</v>
      </c>
      <c r="B50" s="46" t="s">
        <v>60</v>
      </c>
      <c r="C50" s="140" t="s">
        <v>7</v>
      </c>
      <c r="D50" s="141"/>
      <c r="E50" s="42" t="s">
        <v>61</v>
      </c>
      <c r="F50" s="131" t="s">
        <v>62</v>
      </c>
      <c r="G50" s="132"/>
      <c r="H50" s="47">
        <v>14.8</v>
      </c>
    </row>
    <row r="51" spans="1:13" s="38" customFormat="1" ht="67.5" customHeight="1" x14ac:dyDescent="0.3">
      <c r="A51" s="14">
        <v>25</v>
      </c>
      <c r="B51" s="45" t="s">
        <v>71</v>
      </c>
      <c r="C51" s="140" t="s">
        <v>7</v>
      </c>
      <c r="D51" s="141"/>
      <c r="E51" s="42" t="s">
        <v>72</v>
      </c>
      <c r="F51" s="140" t="s">
        <v>73</v>
      </c>
      <c r="G51" s="141"/>
      <c r="H51" s="49">
        <v>14.6</v>
      </c>
    </row>
    <row r="52" spans="1:13" s="38" customFormat="1" ht="55.5" customHeight="1" x14ac:dyDescent="0.3">
      <c r="A52" s="14"/>
      <c r="B52" s="135" t="s">
        <v>27</v>
      </c>
      <c r="C52" s="136"/>
      <c r="D52" s="136"/>
      <c r="E52" s="136"/>
      <c r="F52" s="136"/>
      <c r="G52" s="137"/>
      <c r="H52" s="36">
        <f>SUM(H50:H51)</f>
        <v>29.4</v>
      </c>
      <c r="J52" s="73"/>
    </row>
    <row r="53" spans="1:13" s="38" customFormat="1" ht="63" customHeight="1" x14ac:dyDescent="0.3">
      <c r="A53" s="14">
        <v>26</v>
      </c>
      <c r="B53" s="13" t="s">
        <v>78</v>
      </c>
      <c r="C53" s="133" t="s">
        <v>4</v>
      </c>
      <c r="D53" s="134"/>
      <c r="E53" s="16" t="s">
        <v>90</v>
      </c>
      <c r="F53" s="10">
        <v>276</v>
      </c>
      <c r="G53" s="59">
        <v>4</v>
      </c>
      <c r="H53" s="12">
        <v>17.100000000000001</v>
      </c>
    </row>
    <row r="54" spans="1:13" s="38" customFormat="1" ht="52.95" customHeight="1" x14ac:dyDescent="0.3">
      <c r="A54" s="14">
        <v>27</v>
      </c>
      <c r="B54" s="51" t="s">
        <v>84</v>
      </c>
      <c r="C54" s="133" t="s">
        <v>4</v>
      </c>
      <c r="D54" s="134"/>
      <c r="E54" s="16" t="s">
        <v>91</v>
      </c>
      <c r="F54" s="10">
        <v>70</v>
      </c>
      <c r="G54" s="54">
        <v>4</v>
      </c>
      <c r="H54" s="12">
        <v>4</v>
      </c>
    </row>
    <row r="55" spans="1:13" s="38" customFormat="1" ht="52.95" customHeight="1" x14ac:dyDescent="0.3">
      <c r="A55" s="14">
        <v>28</v>
      </c>
      <c r="B55" s="33" t="s">
        <v>88</v>
      </c>
      <c r="C55" s="133" t="s">
        <v>4</v>
      </c>
      <c r="D55" s="134"/>
      <c r="E55" s="16" t="s">
        <v>98</v>
      </c>
      <c r="F55" s="10">
        <v>620</v>
      </c>
      <c r="G55" s="54">
        <v>6</v>
      </c>
      <c r="H55" s="12">
        <v>8.3000000000000007</v>
      </c>
      <c r="K55" s="63"/>
      <c r="L55" s="64"/>
      <c r="M55" s="64"/>
    </row>
    <row r="56" spans="1:13" s="38" customFormat="1" ht="60.75" customHeight="1" x14ac:dyDescent="0.3">
      <c r="A56" s="14">
        <v>29</v>
      </c>
      <c r="B56" s="33" t="s">
        <v>82</v>
      </c>
      <c r="C56" s="133" t="s">
        <v>4</v>
      </c>
      <c r="D56" s="134"/>
      <c r="E56" s="116" t="s">
        <v>119</v>
      </c>
      <c r="F56" s="10">
        <v>135</v>
      </c>
      <c r="G56" s="54">
        <v>5</v>
      </c>
      <c r="H56" s="12">
        <v>1.5</v>
      </c>
      <c r="J56" s="73"/>
    </row>
    <row r="57" spans="1:13" s="38" customFormat="1" ht="65.25" customHeight="1" x14ac:dyDescent="0.3">
      <c r="A57" s="14">
        <v>30</v>
      </c>
      <c r="B57" s="33" t="s">
        <v>83</v>
      </c>
      <c r="C57" s="133" t="s">
        <v>4</v>
      </c>
      <c r="D57" s="134"/>
      <c r="E57" s="58" t="s">
        <v>86</v>
      </c>
      <c r="F57" s="56">
        <v>280</v>
      </c>
      <c r="G57" s="57">
        <v>4</v>
      </c>
      <c r="H57" s="12">
        <v>17</v>
      </c>
    </row>
    <row r="58" spans="1:13" s="38" customFormat="1" ht="52.95" customHeight="1" x14ac:dyDescent="0.3">
      <c r="A58" s="14">
        <v>31</v>
      </c>
      <c r="B58" s="52" t="s">
        <v>85</v>
      </c>
      <c r="C58" s="133" t="s">
        <v>4</v>
      </c>
      <c r="D58" s="134"/>
      <c r="E58" s="58" t="s">
        <v>89</v>
      </c>
      <c r="F58" s="10">
        <v>243</v>
      </c>
      <c r="G58" s="55">
        <v>4</v>
      </c>
      <c r="H58" s="53">
        <v>10.4</v>
      </c>
    </row>
    <row r="59" spans="1:13" s="38" customFormat="1" ht="52.95" customHeight="1" x14ac:dyDescent="0.3">
      <c r="A59" s="14">
        <v>32</v>
      </c>
      <c r="B59" s="52" t="s">
        <v>103</v>
      </c>
      <c r="C59" s="133" t="s">
        <v>4</v>
      </c>
      <c r="D59" s="134"/>
      <c r="E59" s="58" t="s">
        <v>99</v>
      </c>
      <c r="F59" s="10">
        <v>900</v>
      </c>
      <c r="G59" s="54">
        <v>3.5</v>
      </c>
      <c r="H59" s="53">
        <v>10.1</v>
      </c>
    </row>
    <row r="60" spans="1:13" ht="62.25" customHeight="1" x14ac:dyDescent="0.3">
      <c r="A60" s="14">
        <v>33</v>
      </c>
      <c r="B60" s="52" t="s">
        <v>79</v>
      </c>
      <c r="C60" s="138" t="s">
        <v>4</v>
      </c>
      <c r="D60" s="139"/>
      <c r="E60" s="58" t="s">
        <v>100</v>
      </c>
      <c r="F60" s="48">
        <v>200</v>
      </c>
      <c r="G60" s="55">
        <v>5</v>
      </c>
      <c r="H60" s="53">
        <v>11.2</v>
      </c>
    </row>
    <row r="61" spans="1:13" ht="57" customHeight="1" x14ac:dyDescent="0.3">
      <c r="A61" s="14">
        <v>34</v>
      </c>
      <c r="B61" s="52" t="s">
        <v>92</v>
      </c>
      <c r="C61" s="133" t="s">
        <v>4</v>
      </c>
      <c r="D61" s="134"/>
      <c r="E61" s="58" t="s">
        <v>101</v>
      </c>
      <c r="F61" s="10">
        <v>250</v>
      </c>
      <c r="G61" s="54">
        <v>1.2</v>
      </c>
      <c r="H61" s="53">
        <v>16.8</v>
      </c>
    </row>
    <row r="62" spans="1:13" ht="57.75" customHeight="1" x14ac:dyDescent="0.3">
      <c r="A62" s="14">
        <v>35</v>
      </c>
      <c r="B62" s="52" t="s">
        <v>80</v>
      </c>
      <c r="C62" s="133" t="s">
        <v>4</v>
      </c>
      <c r="D62" s="134"/>
      <c r="E62" s="58" t="s">
        <v>102</v>
      </c>
      <c r="F62" s="48">
        <v>132</v>
      </c>
      <c r="G62" s="21">
        <v>6</v>
      </c>
      <c r="H62" s="53">
        <v>18.2</v>
      </c>
    </row>
    <row r="63" spans="1:13" ht="59.25" customHeight="1" x14ac:dyDescent="0.3">
      <c r="A63" s="14">
        <v>36</v>
      </c>
      <c r="B63" s="52" t="s">
        <v>81</v>
      </c>
      <c r="C63" s="133" t="s">
        <v>4</v>
      </c>
      <c r="D63" s="134"/>
      <c r="E63" s="58" t="s">
        <v>87</v>
      </c>
      <c r="F63" s="48">
        <v>980</v>
      </c>
      <c r="G63" s="55">
        <v>6</v>
      </c>
      <c r="H63" s="53">
        <v>83</v>
      </c>
      <c r="J63" s="39"/>
    </row>
    <row r="64" spans="1:13" ht="22.2" customHeight="1" x14ac:dyDescent="0.3">
      <c r="A64" s="164" t="s">
        <v>13</v>
      </c>
      <c r="B64" s="165"/>
      <c r="C64" s="165"/>
      <c r="D64" s="165"/>
      <c r="E64" s="165"/>
      <c r="F64" s="165"/>
      <c r="G64" s="166"/>
      <c r="H64" s="18">
        <f>SUM(H39+H49+H52+H53+H54+H55+H56+H57+H58+H59+H60+H61+H62+H63)</f>
        <v>472</v>
      </c>
      <c r="I64" s="68"/>
    </row>
    <row r="65" spans="1:9" ht="22.2" customHeight="1" x14ac:dyDescent="0.3">
      <c r="A65" s="161" t="s">
        <v>26</v>
      </c>
      <c r="B65" s="162"/>
      <c r="C65" s="162"/>
      <c r="D65" s="162"/>
      <c r="E65" s="162"/>
      <c r="F65" s="162"/>
      <c r="G65" s="163"/>
      <c r="H65" s="6">
        <f>SUM(H53:H63)</f>
        <v>197.60000000000002</v>
      </c>
    </row>
    <row r="66" spans="1:9" s="28" customFormat="1" ht="15.6" customHeight="1" thickBot="1" x14ac:dyDescent="0.35">
      <c r="A66" s="167" t="s">
        <v>19</v>
      </c>
      <c r="B66" s="168"/>
      <c r="C66" s="168"/>
      <c r="D66" s="168"/>
      <c r="E66" s="168"/>
      <c r="F66" s="168"/>
      <c r="G66" s="169"/>
      <c r="H66" s="6">
        <f>H52</f>
        <v>29.4</v>
      </c>
    </row>
    <row r="67" spans="1:9" ht="27.6" customHeight="1" x14ac:dyDescent="0.3">
      <c r="A67" s="170" t="s">
        <v>14</v>
      </c>
      <c r="B67" s="171"/>
      <c r="C67" s="171"/>
      <c r="D67" s="171"/>
      <c r="E67" s="171"/>
      <c r="F67" s="171"/>
      <c r="G67" s="172"/>
      <c r="H67" s="19">
        <f>H24+H64</f>
        <v>1280.1000000000001</v>
      </c>
    </row>
    <row r="68" spans="1:9" ht="27.6" customHeight="1" x14ac:dyDescent="0.3">
      <c r="A68" s="173" t="s">
        <v>22</v>
      </c>
      <c r="B68" s="174"/>
      <c r="C68" s="174"/>
      <c r="D68" s="174"/>
      <c r="E68" s="174"/>
      <c r="F68" s="174"/>
      <c r="G68" s="175"/>
      <c r="H68" s="115">
        <f>H25</f>
        <v>505.40000000000003</v>
      </c>
    </row>
    <row r="69" spans="1:9" ht="27.6" customHeight="1" thickBot="1" x14ac:dyDescent="0.35">
      <c r="A69" s="176" t="s">
        <v>28</v>
      </c>
      <c r="B69" s="177"/>
      <c r="C69" s="177"/>
      <c r="D69" s="177"/>
      <c r="E69" s="177"/>
      <c r="F69" s="177"/>
      <c r="G69" s="178"/>
      <c r="H69" s="7">
        <f>H26+H66</f>
        <v>68.400000000000006</v>
      </c>
      <c r="I69" s="29"/>
    </row>
    <row r="70" spans="1:9" ht="15.6" customHeight="1" x14ac:dyDescent="0.3">
      <c r="C70" s="93"/>
      <c r="D70" s="93"/>
      <c r="E70" s="90"/>
      <c r="F70" s="90"/>
      <c r="G70" s="90"/>
    </row>
    <row r="71" spans="1:9" ht="15.6" customHeight="1" x14ac:dyDescent="0.3">
      <c r="A71" s="160" t="s">
        <v>96</v>
      </c>
      <c r="B71" s="160"/>
      <c r="C71" s="160"/>
      <c r="D71" s="160"/>
      <c r="E71" s="160"/>
      <c r="F71" s="160"/>
      <c r="G71" s="160"/>
      <c r="H71" s="160"/>
    </row>
    <row r="72" spans="1:9" x14ac:dyDescent="0.3">
      <c r="B72" s="31"/>
      <c r="C72" s="20"/>
      <c r="D72" s="20"/>
      <c r="E72" s="25"/>
    </row>
    <row r="73" spans="1:9" x14ac:dyDescent="0.3">
      <c r="B73" s="30"/>
    </row>
  </sheetData>
  <mergeCells count="89">
    <mergeCell ref="C43:D43"/>
    <mergeCell ref="C44:D44"/>
    <mergeCell ref="C37:D37"/>
    <mergeCell ref="C38:D38"/>
    <mergeCell ref="C40:D40"/>
    <mergeCell ref="B39:G39"/>
    <mergeCell ref="F41:G41"/>
    <mergeCell ref="F42:G42"/>
    <mergeCell ref="F43:G43"/>
    <mergeCell ref="F44:G44"/>
    <mergeCell ref="A24:G24"/>
    <mergeCell ref="A25:G25"/>
    <mergeCell ref="A26:G26"/>
    <mergeCell ref="C41:D41"/>
    <mergeCell ref="C42:D42"/>
    <mergeCell ref="F37:G37"/>
    <mergeCell ref="F38:G38"/>
    <mergeCell ref="F40:G40"/>
    <mergeCell ref="C36:D36"/>
    <mergeCell ref="F36:G36"/>
    <mergeCell ref="F29:G29"/>
    <mergeCell ref="F28:G28"/>
    <mergeCell ref="A27:H27"/>
    <mergeCell ref="C35:D35"/>
    <mergeCell ref="F35:G35"/>
    <mergeCell ref="F30:G30"/>
    <mergeCell ref="A71:H71"/>
    <mergeCell ref="F51:G51"/>
    <mergeCell ref="B52:G52"/>
    <mergeCell ref="C60:D60"/>
    <mergeCell ref="C61:D61"/>
    <mergeCell ref="C62:D62"/>
    <mergeCell ref="A65:G65"/>
    <mergeCell ref="A64:G64"/>
    <mergeCell ref="C63:D63"/>
    <mergeCell ref="A66:G66"/>
    <mergeCell ref="A67:G67"/>
    <mergeCell ref="A68:G68"/>
    <mergeCell ref="A69:G69"/>
    <mergeCell ref="C58:D58"/>
    <mergeCell ref="C59:D59"/>
    <mergeCell ref="F31:G31"/>
    <mergeCell ref="F32:G32"/>
    <mergeCell ref="F33:G33"/>
    <mergeCell ref="G4:H4"/>
    <mergeCell ref="G2:H2"/>
    <mergeCell ref="A9:H9"/>
    <mergeCell ref="A11:H11"/>
    <mergeCell ref="E5:H5"/>
    <mergeCell ref="E6:H6"/>
    <mergeCell ref="E7:H7"/>
    <mergeCell ref="A5:B5"/>
    <mergeCell ref="A6:B7"/>
    <mergeCell ref="A10:H10"/>
    <mergeCell ref="F3:H3"/>
    <mergeCell ref="A13:A14"/>
    <mergeCell ref="B13:B14"/>
    <mergeCell ref="C13:C14"/>
    <mergeCell ref="D13:D14"/>
    <mergeCell ref="E13:G13"/>
    <mergeCell ref="H13:H14"/>
    <mergeCell ref="A16:H16"/>
    <mergeCell ref="C47:D47"/>
    <mergeCell ref="C50:D50"/>
    <mergeCell ref="C51:D51"/>
    <mergeCell ref="C46:D46"/>
    <mergeCell ref="F46:G46"/>
    <mergeCell ref="F47:G47"/>
    <mergeCell ref="C29:D29"/>
    <mergeCell ref="C30:D30"/>
    <mergeCell ref="C31:D31"/>
    <mergeCell ref="C32:D32"/>
    <mergeCell ref="C33:D33"/>
    <mergeCell ref="G1:H1"/>
    <mergeCell ref="F50:G50"/>
    <mergeCell ref="C54:D54"/>
    <mergeCell ref="C56:D56"/>
    <mergeCell ref="C57:D57"/>
    <mergeCell ref="C55:D55"/>
    <mergeCell ref="C45:D45"/>
    <mergeCell ref="F45:G45"/>
    <mergeCell ref="C48:D48"/>
    <mergeCell ref="F48:G48"/>
    <mergeCell ref="B49:G49"/>
    <mergeCell ref="B18:G18"/>
    <mergeCell ref="C53:D53"/>
    <mergeCell ref="F34:G34"/>
    <mergeCell ref="C34:D34"/>
    <mergeCell ref="C28:D28"/>
  </mergeCells>
  <pageMargins left="0.51181102362204722" right="0.31496062992125984" top="0.35433070866141736" bottom="0.35433070866141736" header="0" footer="0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FBE5A-81DC-4002-B9B9-9C9B4966178E}">
  <dimension ref="A1:O74"/>
  <sheetViews>
    <sheetView tabSelected="1" workbookViewId="0">
      <selection activeCell="G1" sqref="G1:H1"/>
    </sheetView>
  </sheetViews>
  <sheetFormatPr defaultRowHeight="14.4" x14ac:dyDescent="0.3"/>
  <cols>
    <col min="1" max="1" width="4.5546875" customWidth="1"/>
    <col min="2" max="2" width="28.33203125" customWidth="1"/>
    <col min="3" max="3" width="14.88671875" customWidth="1"/>
    <col min="4" max="4" width="8.5546875" customWidth="1"/>
    <col min="5" max="5" width="12.109375" customWidth="1"/>
    <col min="6" max="6" width="6.44140625" customWidth="1"/>
    <col min="7" max="7" width="6.88671875" customWidth="1"/>
    <col min="8" max="8" width="10.44140625" customWidth="1"/>
  </cols>
  <sheetData>
    <row r="1" spans="1:11" x14ac:dyDescent="0.3">
      <c r="G1" s="190" t="s">
        <v>125</v>
      </c>
      <c r="H1" s="190"/>
    </row>
    <row r="2" spans="1:11" ht="15.6" x14ac:dyDescent="0.3">
      <c r="A2" s="1"/>
      <c r="B2" s="1"/>
      <c r="C2" s="77"/>
      <c r="D2" s="77"/>
      <c r="E2" s="74"/>
      <c r="F2" s="74"/>
      <c r="G2" s="151" t="s">
        <v>31</v>
      </c>
      <c r="H2" s="151"/>
    </row>
    <row r="3" spans="1:11" ht="15.6" x14ac:dyDescent="0.3">
      <c r="A3" s="1"/>
      <c r="B3" s="1"/>
      <c r="C3" s="77"/>
      <c r="D3" s="77"/>
      <c r="E3" s="74"/>
      <c r="F3" s="157"/>
      <c r="G3" s="157"/>
      <c r="H3" s="157"/>
    </row>
    <row r="4" spans="1:11" ht="15.6" x14ac:dyDescent="0.3">
      <c r="A4" s="1"/>
      <c r="B4" s="1"/>
      <c r="C4" s="77"/>
      <c r="D4" s="77"/>
      <c r="E4" s="74"/>
      <c r="F4" s="74"/>
      <c r="G4" s="150"/>
      <c r="H4" s="150"/>
    </row>
    <row r="5" spans="1:11" ht="15.6" x14ac:dyDescent="0.3">
      <c r="A5" s="154"/>
      <c r="B5" s="154"/>
      <c r="C5" s="77"/>
      <c r="D5" s="77"/>
      <c r="E5" s="153" t="s">
        <v>5</v>
      </c>
      <c r="F5" s="153"/>
      <c r="G5" s="153"/>
      <c r="H5" s="153"/>
    </row>
    <row r="6" spans="1:11" ht="15.6" x14ac:dyDescent="0.3">
      <c r="A6" s="155"/>
      <c r="B6" s="155"/>
      <c r="C6" s="77"/>
      <c r="D6" s="77"/>
      <c r="E6" s="153" t="s">
        <v>32</v>
      </c>
      <c r="F6" s="153"/>
      <c r="G6" s="153"/>
      <c r="H6" s="153"/>
    </row>
    <row r="7" spans="1:11" ht="15.6" x14ac:dyDescent="0.3">
      <c r="A7" s="155"/>
      <c r="B7" s="155"/>
      <c r="C7" s="77"/>
      <c r="D7" s="77"/>
      <c r="E7" s="153" t="s">
        <v>108</v>
      </c>
      <c r="F7" s="153"/>
      <c r="G7" s="153"/>
      <c r="H7" s="153"/>
    </row>
    <row r="8" spans="1:11" ht="15.6" x14ac:dyDescent="0.3">
      <c r="A8" s="1"/>
      <c r="B8" s="1"/>
      <c r="C8" s="77"/>
      <c r="D8" s="77"/>
      <c r="E8" s="74"/>
      <c r="F8" s="76"/>
      <c r="G8" s="76"/>
      <c r="H8" s="2"/>
    </row>
    <row r="9" spans="1:11" ht="15.6" x14ac:dyDescent="0.3">
      <c r="A9" s="152" t="s">
        <v>33</v>
      </c>
      <c r="B9" s="152"/>
      <c r="C9" s="152"/>
      <c r="D9" s="152"/>
      <c r="E9" s="152"/>
      <c r="F9" s="152"/>
      <c r="G9" s="152"/>
      <c r="H9" s="152"/>
    </row>
    <row r="10" spans="1:11" ht="15.6" x14ac:dyDescent="0.3">
      <c r="A10" s="156" t="s">
        <v>104</v>
      </c>
      <c r="B10" s="156"/>
      <c r="C10" s="156"/>
      <c r="D10" s="156"/>
      <c r="E10" s="156"/>
      <c r="F10" s="156"/>
      <c r="G10" s="156"/>
      <c r="H10" s="156"/>
    </row>
    <row r="11" spans="1:11" ht="15.6" x14ac:dyDescent="0.3">
      <c r="A11" s="152"/>
      <c r="B11" s="152"/>
      <c r="C11" s="152"/>
      <c r="D11" s="152"/>
      <c r="E11" s="152"/>
      <c r="F11" s="152"/>
      <c r="G11" s="152"/>
      <c r="H11" s="152"/>
    </row>
    <row r="12" spans="1:11" ht="16.2" thickBot="1" x14ac:dyDescent="0.35">
      <c r="A12" s="3"/>
      <c r="B12" s="3"/>
      <c r="C12" s="4"/>
      <c r="D12" s="4"/>
      <c r="E12" s="75"/>
      <c r="F12" s="75"/>
      <c r="G12" s="75"/>
      <c r="H12" s="75"/>
    </row>
    <row r="13" spans="1:11" ht="15.6" x14ac:dyDescent="0.3">
      <c r="A13" s="158" t="s">
        <v>0</v>
      </c>
      <c r="B13" s="142" t="s">
        <v>24</v>
      </c>
      <c r="C13" s="142" t="s">
        <v>10</v>
      </c>
      <c r="D13" s="142" t="s">
        <v>21</v>
      </c>
      <c r="E13" s="144" t="s">
        <v>1</v>
      </c>
      <c r="F13" s="144"/>
      <c r="G13" s="144"/>
      <c r="H13" s="145" t="s">
        <v>11</v>
      </c>
      <c r="I13" s="78"/>
      <c r="J13" s="189" t="s">
        <v>109</v>
      </c>
      <c r="K13" s="189" t="s">
        <v>121</v>
      </c>
    </row>
    <row r="14" spans="1:11" ht="63.75" customHeight="1" thickBot="1" x14ac:dyDescent="0.35">
      <c r="A14" s="159"/>
      <c r="B14" s="143"/>
      <c r="C14" s="143"/>
      <c r="D14" s="143"/>
      <c r="E14" s="26" t="s">
        <v>6</v>
      </c>
      <c r="F14" s="26" t="s">
        <v>8</v>
      </c>
      <c r="G14" s="26" t="s">
        <v>9</v>
      </c>
      <c r="H14" s="146"/>
      <c r="I14" s="78"/>
      <c r="J14" s="189"/>
      <c r="K14" s="189"/>
    </row>
    <row r="15" spans="1:11" ht="16.2" thickBot="1" x14ac:dyDescent="0.35">
      <c r="A15" s="22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27">
        <v>8</v>
      </c>
      <c r="I15" s="78"/>
      <c r="J15" s="189"/>
    </row>
    <row r="16" spans="1:11" ht="16.8" thickBot="1" x14ac:dyDescent="0.35">
      <c r="A16" s="147" t="s">
        <v>20</v>
      </c>
      <c r="B16" s="148"/>
      <c r="C16" s="148"/>
      <c r="D16" s="148"/>
      <c r="E16" s="148"/>
      <c r="F16" s="148"/>
      <c r="G16" s="148"/>
      <c r="H16" s="149"/>
      <c r="I16" s="78"/>
      <c r="J16" s="189"/>
    </row>
    <row r="17" spans="1:15" ht="161.25" customHeight="1" x14ac:dyDescent="0.3">
      <c r="A17" s="40">
        <v>1</v>
      </c>
      <c r="B17" s="34" t="s">
        <v>34</v>
      </c>
      <c r="C17" s="41" t="s">
        <v>97</v>
      </c>
      <c r="D17" s="9">
        <v>795.6</v>
      </c>
      <c r="E17" s="44" t="s">
        <v>37</v>
      </c>
      <c r="F17" s="9" t="s">
        <v>35</v>
      </c>
      <c r="G17" s="43" t="s">
        <v>39</v>
      </c>
      <c r="H17" s="12">
        <v>338.7</v>
      </c>
      <c r="I17" s="78"/>
    </row>
    <row r="18" spans="1:15" ht="15.6" x14ac:dyDescent="0.3">
      <c r="A18" s="14"/>
      <c r="B18" s="135" t="s">
        <v>16</v>
      </c>
      <c r="C18" s="136"/>
      <c r="D18" s="136"/>
      <c r="E18" s="136"/>
      <c r="F18" s="136"/>
      <c r="G18" s="137"/>
      <c r="H18" s="98">
        <v>39</v>
      </c>
      <c r="I18" s="78"/>
      <c r="J18" s="129">
        <v>35</v>
      </c>
    </row>
    <row r="19" spans="1:15" ht="85.5" customHeight="1" x14ac:dyDescent="0.3">
      <c r="A19" s="104">
        <v>2</v>
      </c>
      <c r="B19" s="105" t="s">
        <v>29</v>
      </c>
      <c r="C19" s="106" t="s">
        <v>30</v>
      </c>
      <c r="D19" s="107">
        <v>2069.1</v>
      </c>
      <c r="E19" s="108" t="s">
        <v>38</v>
      </c>
      <c r="F19" s="109">
        <v>1594</v>
      </c>
      <c r="G19" s="110">
        <v>6</v>
      </c>
      <c r="H19" s="111">
        <v>150.9</v>
      </c>
      <c r="I19" s="81"/>
      <c r="J19" s="128">
        <v>429.4</v>
      </c>
      <c r="K19" s="126">
        <v>126.8</v>
      </c>
    </row>
    <row r="20" spans="1:15" ht="15.6" x14ac:dyDescent="0.3">
      <c r="A20" s="99"/>
      <c r="B20" s="191" t="s">
        <v>16</v>
      </c>
      <c r="C20" s="192"/>
      <c r="D20" s="192"/>
      <c r="E20" s="192"/>
      <c r="F20" s="192"/>
      <c r="G20" s="193"/>
      <c r="H20" s="100">
        <v>25</v>
      </c>
      <c r="I20" s="78"/>
    </row>
    <row r="21" spans="1:15" ht="156" customHeight="1" x14ac:dyDescent="0.3">
      <c r="A21" s="94">
        <v>3</v>
      </c>
      <c r="B21" s="95" t="s">
        <v>110</v>
      </c>
      <c r="C21" s="101" t="s">
        <v>97</v>
      </c>
      <c r="D21" s="83">
        <v>604.9</v>
      </c>
      <c r="E21" s="102" t="s">
        <v>114</v>
      </c>
      <c r="F21" s="83" t="s">
        <v>113</v>
      </c>
      <c r="G21" s="83" t="s">
        <v>112</v>
      </c>
      <c r="H21" s="80">
        <v>15.8</v>
      </c>
      <c r="I21" s="78"/>
      <c r="J21" s="127">
        <v>0</v>
      </c>
    </row>
    <row r="22" spans="1:15" ht="84.75" customHeight="1" x14ac:dyDescent="0.3">
      <c r="A22" s="14">
        <v>4</v>
      </c>
      <c r="B22" s="13" t="s">
        <v>36</v>
      </c>
      <c r="C22" s="9" t="s">
        <v>30</v>
      </c>
      <c r="D22" s="62">
        <v>90</v>
      </c>
      <c r="E22" s="16" t="s">
        <v>63</v>
      </c>
      <c r="F22" s="48">
        <v>335</v>
      </c>
      <c r="G22" s="10">
        <v>3.2</v>
      </c>
      <c r="H22" s="12">
        <v>40</v>
      </c>
      <c r="I22" s="78"/>
      <c r="J22" s="127"/>
    </row>
    <row r="23" spans="1:15" ht="80.25" customHeight="1" x14ac:dyDescent="0.3">
      <c r="A23" s="82">
        <v>5</v>
      </c>
      <c r="B23" s="88" t="s">
        <v>111</v>
      </c>
      <c r="C23" s="83" t="s">
        <v>30</v>
      </c>
      <c r="D23" s="84">
        <v>189.5</v>
      </c>
      <c r="E23" s="89" t="s">
        <v>107</v>
      </c>
      <c r="F23" s="85">
        <v>462</v>
      </c>
      <c r="G23" s="87" t="s">
        <v>106</v>
      </c>
      <c r="H23" s="86">
        <v>171.5</v>
      </c>
      <c r="I23" s="78"/>
      <c r="J23" s="127">
        <v>0</v>
      </c>
    </row>
    <row r="24" spans="1:15" ht="83.25" customHeight="1" x14ac:dyDescent="0.3">
      <c r="A24" s="120">
        <v>6</v>
      </c>
      <c r="B24" s="121" t="s">
        <v>115</v>
      </c>
      <c r="C24" s="122" t="s">
        <v>30</v>
      </c>
      <c r="D24" s="123">
        <v>97.3</v>
      </c>
      <c r="E24" s="116" t="s">
        <v>117</v>
      </c>
      <c r="F24" s="124">
        <v>145</v>
      </c>
      <c r="G24" s="123">
        <v>3.5</v>
      </c>
      <c r="H24" s="125">
        <v>81.7</v>
      </c>
      <c r="I24" s="78"/>
      <c r="J24" s="127">
        <v>0</v>
      </c>
      <c r="K24" s="128">
        <v>81.7</v>
      </c>
      <c r="N24" s="78" t="s">
        <v>122</v>
      </c>
      <c r="O24" s="103">
        <v>11.3</v>
      </c>
    </row>
    <row r="25" spans="1:15" ht="158.25" customHeight="1" x14ac:dyDescent="0.3">
      <c r="A25" s="120">
        <v>7</v>
      </c>
      <c r="B25" s="121" t="s">
        <v>116</v>
      </c>
      <c r="C25" s="122" t="s">
        <v>30</v>
      </c>
      <c r="D25" s="123">
        <v>41.6</v>
      </c>
      <c r="E25" s="116" t="s">
        <v>120</v>
      </c>
      <c r="F25" s="124">
        <v>127</v>
      </c>
      <c r="G25" s="123" t="s">
        <v>118</v>
      </c>
      <c r="H25" s="125">
        <v>33.6</v>
      </c>
      <c r="I25" s="78"/>
      <c r="J25" s="127">
        <v>0</v>
      </c>
      <c r="K25" s="128">
        <v>33.6</v>
      </c>
      <c r="N25" s="78" t="s">
        <v>122</v>
      </c>
      <c r="O25" s="112">
        <v>8</v>
      </c>
    </row>
    <row r="26" spans="1:15" ht="80.25" customHeight="1" x14ac:dyDescent="0.3">
      <c r="A26" s="82">
        <v>6</v>
      </c>
      <c r="B26" s="88" t="s">
        <v>123</v>
      </c>
      <c r="C26" s="83" t="s">
        <v>30</v>
      </c>
      <c r="D26" s="84">
        <v>91.2</v>
      </c>
      <c r="E26" s="89" t="s">
        <v>124</v>
      </c>
      <c r="F26" s="85">
        <v>223</v>
      </c>
      <c r="G26" s="84">
        <v>4.5</v>
      </c>
      <c r="H26" s="86">
        <v>91.2</v>
      </c>
      <c r="I26" s="78"/>
      <c r="J26" s="112"/>
    </row>
    <row r="27" spans="1:15" ht="15.6" x14ac:dyDescent="0.3">
      <c r="A27" s="179" t="s">
        <v>23</v>
      </c>
      <c r="B27" s="180"/>
      <c r="C27" s="180"/>
      <c r="D27" s="180"/>
      <c r="E27" s="180"/>
      <c r="F27" s="180"/>
      <c r="G27" s="181"/>
      <c r="H27" s="61">
        <f>SUM(H17+H19+H21+H22+H23+H26)</f>
        <v>808.10000000000014</v>
      </c>
      <c r="I27" s="78"/>
      <c r="J27" s="79">
        <v>808.1</v>
      </c>
    </row>
    <row r="28" spans="1:15" ht="15.6" x14ac:dyDescent="0.3">
      <c r="A28" s="173" t="s">
        <v>22</v>
      </c>
      <c r="B28" s="174"/>
      <c r="C28" s="174"/>
      <c r="D28" s="174"/>
      <c r="E28" s="174"/>
      <c r="F28" s="174"/>
      <c r="G28" s="175"/>
      <c r="H28" s="70">
        <f>SUM(H17+H19+H21)</f>
        <v>505.40000000000003</v>
      </c>
      <c r="I28" s="78"/>
      <c r="J28" s="129">
        <v>338.7</v>
      </c>
      <c r="K28" s="129">
        <v>481.3</v>
      </c>
    </row>
    <row r="29" spans="1:15" ht="16.2" thickBot="1" x14ac:dyDescent="0.35">
      <c r="A29" s="182" t="s">
        <v>25</v>
      </c>
      <c r="B29" s="183"/>
      <c r="C29" s="183"/>
      <c r="D29" s="183"/>
      <c r="E29" s="183"/>
      <c r="F29" s="183"/>
      <c r="G29" s="184"/>
      <c r="H29" s="96">
        <f>SUM(H18)</f>
        <v>39</v>
      </c>
      <c r="I29" s="78"/>
      <c r="J29" s="129">
        <v>60</v>
      </c>
      <c r="K29" s="129"/>
    </row>
    <row r="30" spans="1:15" ht="16.8" thickBot="1" x14ac:dyDescent="0.4">
      <c r="A30" s="185" t="s">
        <v>2</v>
      </c>
      <c r="B30" s="186"/>
      <c r="C30" s="186"/>
      <c r="D30" s="186"/>
      <c r="E30" s="187"/>
      <c r="F30" s="187"/>
      <c r="G30" s="187"/>
      <c r="H30" s="188"/>
      <c r="I30" s="78"/>
    </row>
    <row r="31" spans="1:15" ht="39.75" customHeight="1" x14ac:dyDescent="0.3">
      <c r="A31" s="32">
        <v>4</v>
      </c>
      <c r="B31" s="51" t="s">
        <v>40</v>
      </c>
      <c r="C31" s="133" t="s">
        <v>7</v>
      </c>
      <c r="D31" s="134"/>
      <c r="E31" s="11" t="s">
        <v>17</v>
      </c>
      <c r="F31" s="133" t="s">
        <v>76</v>
      </c>
      <c r="G31" s="134"/>
      <c r="H31" s="65">
        <v>13.9</v>
      </c>
      <c r="I31" s="78"/>
    </row>
    <row r="32" spans="1:15" ht="39" customHeight="1" x14ac:dyDescent="0.3">
      <c r="A32" s="14">
        <v>5</v>
      </c>
      <c r="B32" s="13" t="s">
        <v>41</v>
      </c>
      <c r="C32" s="133" t="s">
        <v>7</v>
      </c>
      <c r="D32" s="134"/>
      <c r="E32" s="11" t="s">
        <v>17</v>
      </c>
      <c r="F32" s="133" t="s">
        <v>65</v>
      </c>
      <c r="G32" s="134"/>
      <c r="H32" s="65">
        <v>10.4</v>
      </c>
      <c r="I32" s="78"/>
    </row>
    <row r="33" spans="1:9" ht="40.5" customHeight="1" x14ac:dyDescent="0.3">
      <c r="A33" s="14">
        <v>6</v>
      </c>
      <c r="B33" s="51" t="s">
        <v>42</v>
      </c>
      <c r="C33" s="138" t="s">
        <v>7</v>
      </c>
      <c r="D33" s="139"/>
      <c r="E33" s="60" t="s">
        <v>17</v>
      </c>
      <c r="F33" s="138" t="s">
        <v>93</v>
      </c>
      <c r="G33" s="139"/>
      <c r="H33" s="66">
        <v>10.199999999999999</v>
      </c>
      <c r="I33" s="78"/>
    </row>
    <row r="34" spans="1:9" ht="39.75" customHeight="1" x14ac:dyDescent="0.3">
      <c r="A34" s="14">
        <v>7</v>
      </c>
      <c r="B34" s="13" t="s">
        <v>43</v>
      </c>
      <c r="C34" s="133" t="s">
        <v>7</v>
      </c>
      <c r="D34" s="134"/>
      <c r="E34" s="11" t="s">
        <v>17</v>
      </c>
      <c r="F34" s="133" t="s">
        <v>74</v>
      </c>
      <c r="G34" s="134"/>
      <c r="H34" s="65">
        <v>22.1</v>
      </c>
      <c r="I34" s="78"/>
    </row>
    <row r="35" spans="1:9" ht="41.25" customHeight="1" x14ac:dyDescent="0.3">
      <c r="A35" s="14">
        <v>8</v>
      </c>
      <c r="B35" s="13" t="s">
        <v>44</v>
      </c>
      <c r="C35" s="133" t="s">
        <v>7</v>
      </c>
      <c r="D35" s="134"/>
      <c r="E35" s="11" t="s">
        <v>17</v>
      </c>
      <c r="F35" s="133" t="s">
        <v>3</v>
      </c>
      <c r="G35" s="134"/>
      <c r="H35" s="65">
        <v>20.100000000000001</v>
      </c>
      <c r="I35" s="78"/>
    </row>
    <row r="36" spans="1:9" ht="41.25" customHeight="1" x14ac:dyDescent="0.3">
      <c r="A36" s="14">
        <v>9</v>
      </c>
      <c r="B36" s="51" t="s">
        <v>45</v>
      </c>
      <c r="C36" s="138" t="s">
        <v>7</v>
      </c>
      <c r="D36" s="139"/>
      <c r="E36" s="60" t="s">
        <v>17</v>
      </c>
      <c r="F36" s="138" t="s">
        <v>94</v>
      </c>
      <c r="G36" s="139"/>
      <c r="H36" s="66">
        <v>11.5</v>
      </c>
      <c r="I36" s="78"/>
    </row>
    <row r="37" spans="1:9" ht="40.5" customHeight="1" x14ac:dyDescent="0.3">
      <c r="A37" s="14">
        <v>10</v>
      </c>
      <c r="B37" s="13" t="s">
        <v>46</v>
      </c>
      <c r="C37" s="133" t="s">
        <v>7</v>
      </c>
      <c r="D37" s="134"/>
      <c r="E37" s="11" t="s">
        <v>17</v>
      </c>
      <c r="F37" s="133" t="s">
        <v>66</v>
      </c>
      <c r="G37" s="134"/>
      <c r="H37" s="65">
        <v>15.1</v>
      </c>
      <c r="I37" s="78"/>
    </row>
    <row r="38" spans="1:9" ht="39.75" customHeight="1" x14ac:dyDescent="0.3">
      <c r="A38" s="14">
        <v>11</v>
      </c>
      <c r="B38" s="13" t="s">
        <v>47</v>
      </c>
      <c r="C38" s="133" t="s">
        <v>7</v>
      </c>
      <c r="D38" s="134"/>
      <c r="E38" s="11" t="s">
        <v>17</v>
      </c>
      <c r="F38" s="133" t="s">
        <v>18</v>
      </c>
      <c r="G38" s="134"/>
      <c r="H38" s="65">
        <v>8.1999999999999993</v>
      </c>
      <c r="I38" s="78"/>
    </row>
    <row r="39" spans="1:9" ht="41.25" customHeight="1" x14ac:dyDescent="0.3">
      <c r="A39" s="14">
        <v>12</v>
      </c>
      <c r="B39" s="51" t="s">
        <v>48</v>
      </c>
      <c r="C39" s="138" t="s">
        <v>7</v>
      </c>
      <c r="D39" s="139"/>
      <c r="E39" s="60" t="s">
        <v>17</v>
      </c>
      <c r="F39" s="138" t="s">
        <v>95</v>
      </c>
      <c r="G39" s="139"/>
      <c r="H39" s="66">
        <v>13.8</v>
      </c>
      <c r="I39" s="78"/>
    </row>
    <row r="40" spans="1:9" ht="45.75" customHeight="1" x14ac:dyDescent="0.3">
      <c r="A40" s="14">
        <v>13</v>
      </c>
      <c r="B40" s="13" t="s">
        <v>49</v>
      </c>
      <c r="C40" s="133" t="s">
        <v>7</v>
      </c>
      <c r="D40" s="134"/>
      <c r="E40" s="11" t="s">
        <v>17</v>
      </c>
      <c r="F40" s="133" t="s">
        <v>69</v>
      </c>
      <c r="G40" s="134"/>
      <c r="H40" s="65">
        <v>7.3</v>
      </c>
      <c r="I40" s="78"/>
    </row>
    <row r="41" spans="1:9" ht="43.5" customHeight="1" x14ac:dyDescent="0.3">
      <c r="A41" s="14">
        <v>14</v>
      </c>
      <c r="B41" s="13" t="s">
        <v>50</v>
      </c>
      <c r="C41" s="133" t="s">
        <v>7</v>
      </c>
      <c r="D41" s="134"/>
      <c r="E41" s="11" t="s">
        <v>17</v>
      </c>
      <c r="F41" s="133" t="s">
        <v>70</v>
      </c>
      <c r="G41" s="134"/>
      <c r="H41" s="12">
        <v>11.3</v>
      </c>
      <c r="I41" s="78"/>
    </row>
    <row r="42" spans="1:9" ht="15.6" x14ac:dyDescent="0.3">
      <c r="A42" s="14"/>
      <c r="B42" s="135" t="s">
        <v>12</v>
      </c>
      <c r="C42" s="136"/>
      <c r="D42" s="136"/>
      <c r="E42" s="136"/>
      <c r="F42" s="136"/>
      <c r="G42" s="137"/>
      <c r="H42" s="5">
        <f>SUM(H31:H41)</f>
        <v>143.9</v>
      </c>
      <c r="I42" s="78"/>
    </row>
    <row r="43" spans="1:9" ht="52.5" customHeight="1" x14ac:dyDescent="0.3">
      <c r="A43" s="14">
        <v>15</v>
      </c>
      <c r="B43" s="50" t="s">
        <v>51</v>
      </c>
      <c r="C43" s="133" t="s">
        <v>7</v>
      </c>
      <c r="D43" s="134"/>
      <c r="E43" s="11" t="s">
        <v>17</v>
      </c>
      <c r="F43" s="133" t="s">
        <v>77</v>
      </c>
      <c r="G43" s="134"/>
      <c r="H43" s="12">
        <v>6</v>
      </c>
      <c r="I43" s="78"/>
    </row>
    <row r="44" spans="1:9" ht="51" customHeight="1" x14ac:dyDescent="0.3">
      <c r="A44" s="14">
        <v>16</v>
      </c>
      <c r="B44" s="45" t="s">
        <v>52</v>
      </c>
      <c r="C44" s="133" t="s">
        <v>7</v>
      </c>
      <c r="D44" s="134"/>
      <c r="E44" s="11" t="s">
        <v>17</v>
      </c>
      <c r="F44" s="133" t="s">
        <v>64</v>
      </c>
      <c r="G44" s="134"/>
      <c r="H44" s="12">
        <v>2.2999999999999998</v>
      </c>
      <c r="I44" s="78"/>
    </row>
    <row r="45" spans="1:9" ht="51.75" customHeight="1" x14ac:dyDescent="0.3">
      <c r="A45" s="14">
        <v>17</v>
      </c>
      <c r="B45" s="45" t="s">
        <v>53</v>
      </c>
      <c r="C45" s="133" t="s">
        <v>7</v>
      </c>
      <c r="D45" s="134"/>
      <c r="E45" s="11" t="s">
        <v>17</v>
      </c>
      <c r="F45" s="133" t="s">
        <v>75</v>
      </c>
      <c r="G45" s="134"/>
      <c r="H45" s="12">
        <v>13.4</v>
      </c>
      <c r="I45" s="78"/>
    </row>
    <row r="46" spans="1:9" ht="48.75" customHeight="1" x14ac:dyDescent="0.3">
      <c r="A46" s="14">
        <v>18</v>
      </c>
      <c r="B46" s="45" t="s">
        <v>54</v>
      </c>
      <c r="C46" s="133" t="s">
        <v>7</v>
      </c>
      <c r="D46" s="134"/>
      <c r="E46" s="11" t="s">
        <v>17</v>
      </c>
      <c r="F46" s="133" t="s">
        <v>64</v>
      </c>
      <c r="G46" s="134"/>
      <c r="H46" s="12">
        <v>7</v>
      </c>
      <c r="I46" s="78"/>
    </row>
    <row r="47" spans="1:9" ht="48.75" customHeight="1" x14ac:dyDescent="0.3">
      <c r="A47" s="14">
        <v>19</v>
      </c>
      <c r="B47" s="45" t="s">
        <v>59</v>
      </c>
      <c r="C47" s="133" t="s">
        <v>7</v>
      </c>
      <c r="D47" s="134"/>
      <c r="E47" s="11" t="s">
        <v>17</v>
      </c>
      <c r="F47" s="133" t="s">
        <v>67</v>
      </c>
      <c r="G47" s="134"/>
      <c r="H47" s="12">
        <v>3.3</v>
      </c>
      <c r="I47" s="78"/>
    </row>
    <row r="48" spans="1:9" ht="45.75" customHeight="1" x14ac:dyDescent="0.3">
      <c r="A48" s="14">
        <v>20</v>
      </c>
      <c r="B48" s="45" t="s">
        <v>55</v>
      </c>
      <c r="C48" s="133" t="s">
        <v>7</v>
      </c>
      <c r="D48" s="134"/>
      <c r="E48" s="11" t="s">
        <v>17</v>
      </c>
      <c r="F48" s="133" t="s">
        <v>68</v>
      </c>
      <c r="G48" s="134"/>
      <c r="H48" s="12">
        <v>50</v>
      </c>
      <c r="I48" s="78"/>
    </row>
    <row r="49" spans="1:9" ht="54" customHeight="1" x14ac:dyDescent="0.3">
      <c r="A49" s="14">
        <v>21</v>
      </c>
      <c r="B49" s="45" t="s">
        <v>56</v>
      </c>
      <c r="C49" s="133" t="s">
        <v>7</v>
      </c>
      <c r="D49" s="134"/>
      <c r="E49" s="11" t="s">
        <v>17</v>
      </c>
      <c r="F49" s="133" t="s">
        <v>70</v>
      </c>
      <c r="G49" s="134"/>
      <c r="H49" s="12">
        <v>3.6</v>
      </c>
      <c r="I49" s="78"/>
    </row>
    <row r="50" spans="1:9" ht="47.25" customHeight="1" x14ac:dyDescent="0.3">
      <c r="A50" s="14">
        <v>22</v>
      </c>
      <c r="B50" s="50" t="s">
        <v>57</v>
      </c>
      <c r="C50" s="138" t="s">
        <v>7</v>
      </c>
      <c r="D50" s="139"/>
      <c r="E50" s="60" t="s">
        <v>17</v>
      </c>
      <c r="F50" s="138" t="s">
        <v>67</v>
      </c>
      <c r="G50" s="139"/>
      <c r="H50" s="53">
        <v>7.4</v>
      </c>
      <c r="I50" s="78"/>
    </row>
    <row r="51" spans="1:9" ht="52.5" customHeight="1" x14ac:dyDescent="0.3">
      <c r="A51" s="14">
        <v>23</v>
      </c>
      <c r="B51" s="45" t="s">
        <v>58</v>
      </c>
      <c r="C51" s="133" t="s">
        <v>7</v>
      </c>
      <c r="D51" s="134"/>
      <c r="E51" s="11" t="s">
        <v>17</v>
      </c>
      <c r="F51" s="133" t="s">
        <v>67</v>
      </c>
      <c r="G51" s="134"/>
      <c r="H51" s="12">
        <v>8.1</v>
      </c>
      <c r="I51" s="78"/>
    </row>
    <row r="52" spans="1:9" ht="15.6" x14ac:dyDescent="0.3">
      <c r="A52" s="14"/>
      <c r="B52" s="135" t="s">
        <v>15</v>
      </c>
      <c r="C52" s="136"/>
      <c r="D52" s="136"/>
      <c r="E52" s="136"/>
      <c r="F52" s="136"/>
      <c r="G52" s="137"/>
      <c r="H52" s="5">
        <f>SUM(H43:H51)</f>
        <v>101.1</v>
      </c>
      <c r="I52" s="78"/>
    </row>
    <row r="53" spans="1:9" ht="63.75" customHeight="1" x14ac:dyDescent="0.3">
      <c r="A53" s="14">
        <v>24</v>
      </c>
      <c r="B53" s="46" t="s">
        <v>60</v>
      </c>
      <c r="C53" s="140" t="s">
        <v>7</v>
      </c>
      <c r="D53" s="141"/>
      <c r="E53" s="42" t="s">
        <v>61</v>
      </c>
      <c r="F53" s="131" t="s">
        <v>62</v>
      </c>
      <c r="G53" s="132"/>
      <c r="H53" s="47">
        <v>14.8</v>
      </c>
      <c r="I53" s="78"/>
    </row>
    <row r="54" spans="1:9" ht="81.75" customHeight="1" x14ac:dyDescent="0.3">
      <c r="A54" s="14">
        <v>25</v>
      </c>
      <c r="B54" s="45" t="s">
        <v>71</v>
      </c>
      <c r="C54" s="140" t="s">
        <v>7</v>
      </c>
      <c r="D54" s="141"/>
      <c r="E54" s="42" t="s">
        <v>72</v>
      </c>
      <c r="F54" s="140" t="s">
        <v>73</v>
      </c>
      <c r="G54" s="141"/>
      <c r="H54" s="49">
        <v>14.6</v>
      </c>
      <c r="I54" s="78"/>
    </row>
    <row r="55" spans="1:9" ht="15.6" x14ac:dyDescent="0.3">
      <c r="A55" s="14"/>
      <c r="B55" s="135" t="s">
        <v>27</v>
      </c>
      <c r="C55" s="136"/>
      <c r="D55" s="136"/>
      <c r="E55" s="136"/>
      <c r="F55" s="136"/>
      <c r="G55" s="137"/>
      <c r="H55" s="36">
        <f>SUM(H53:H54)</f>
        <v>29.4</v>
      </c>
      <c r="I55" s="78"/>
    </row>
    <row r="56" spans="1:9" ht="88.5" customHeight="1" x14ac:dyDescent="0.3">
      <c r="A56" s="14">
        <v>26</v>
      </c>
      <c r="B56" s="13" t="s">
        <v>78</v>
      </c>
      <c r="C56" s="133" t="s">
        <v>4</v>
      </c>
      <c r="D56" s="134"/>
      <c r="E56" s="16" t="s">
        <v>90</v>
      </c>
      <c r="F56" s="10">
        <v>276</v>
      </c>
      <c r="G56" s="59">
        <v>4</v>
      </c>
      <c r="H56" s="12">
        <v>17.100000000000001</v>
      </c>
      <c r="I56" s="78"/>
    </row>
    <row r="57" spans="1:9" ht="79.5" customHeight="1" x14ac:dyDescent="0.3">
      <c r="A57" s="14">
        <v>27</v>
      </c>
      <c r="B57" s="51" t="s">
        <v>84</v>
      </c>
      <c r="C57" s="133" t="s">
        <v>4</v>
      </c>
      <c r="D57" s="134"/>
      <c r="E57" s="16" t="s">
        <v>91</v>
      </c>
      <c r="F57" s="10">
        <v>70</v>
      </c>
      <c r="G57" s="54">
        <v>4</v>
      </c>
      <c r="H57" s="12">
        <v>4</v>
      </c>
      <c r="I57" s="78"/>
    </row>
    <row r="58" spans="1:9" ht="75" customHeight="1" x14ac:dyDescent="0.3">
      <c r="A58" s="14">
        <v>28</v>
      </c>
      <c r="B58" s="33" t="s">
        <v>88</v>
      </c>
      <c r="C58" s="133" t="s">
        <v>4</v>
      </c>
      <c r="D58" s="134"/>
      <c r="E58" s="16" t="s">
        <v>98</v>
      </c>
      <c r="F58" s="10">
        <v>620</v>
      </c>
      <c r="G58" s="54">
        <v>6</v>
      </c>
      <c r="H58" s="12">
        <v>8.3000000000000007</v>
      </c>
      <c r="I58" s="78"/>
    </row>
    <row r="59" spans="1:9" ht="56.25" customHeight="1" x14ac:dyDescent="0.3">
      <c r="A59" s="14">
        <v>29</v>
      </c>
      <c r="B59" s="33" t="s">
        <v>82</v>
      </c>
      <c r="C59" s="133" t="s">
        <v>4</v>
      </c>
      <c r="D59" s="134"/>
      <c r="E59" s="72" t="s">
        <v>105</v>
      </c>
      <c r="F59" s="10">
        <v>135</v>
      </c>
      <c r="G59" s="54">
        <v>5</v>
      </c>
      <c r="H59" s="12">
        <v>1.5</v>
      </c>
      <c r="I59" s="78"/>
    </row>
    <row r="60" spans="1:9" ht="81" customHeight="1" x14ac:dyDescent="0.3">
      <c r="A60" s="14">
        <v>30</v>
      </c>
      <c r="B60" s="33" t="s">
        <v>83</v>
      </c>
      <c r="C60" s="133" t="s">
        <v>4</v>
      </c>
      <c r="D60" s="134"/>
      <c r="E60" s="58" t="s">
        <v>86</v>
      </c>
      <c r="F60" s="56">
        <v>280</v>
      </c>
      <c r="G60" s="57">
        <v>4</v>
      </c>
      <c r="H60" s="12">
        <v>17</v>
      </c>
      <c r="I60" s="78"/>
    </row>
    <row r="61" spans="1:9" ht="75" customHeight="1" x14ac:dyDescent="0.3">
      <c r="A61" s="14">
        <v>31</v>
      </c>
      <c r="B61" s="52" t="s">
        <v>85</v>
      </c>
      <c r="C61" s="133" t="s">
        <v>4</v>
      </c>
      <c r="D61" s="134"/>
      <c r="E61" s="58" t="s">
        <v>89</v>
      </c>
      <c r="F61" s="10">
        <v>243</v>
      </c>
      <c r="G61" s="55">
        <v>4</v>
      </c>
      <c r="H61" s="53">
        <v>10.4</v>
      </c>
      <c r="I61" s="78"/>
    </row>
    <row r="62" spans="1:9" ht="78.75" customHeight="1" x14ac:dyDescent="0.3">
      <c r="A62" s="14">
        <v>32</v>
      </c>
      <c r="B62" s="52" t="s">
        <v>103</v>
      </c>
      <c r="C62" s="133" t="s">
        <v>4</v>
      </c>
      <c r="D62" s="134"/>
      <c r="E62" s="58" t="s">
        <v>99</v>
      </c>
      <c r="F62" s="10">
        <v>900</v>
      </c>
      <c r="G62" s="54">
        <v>3.5</v>
      </c>
      <c r="H62" s="53">
        <v>10.1</v>
      </c>
      <c r="I62" s="78"/>
    </row>
    <row r="63" spans="1:9" ht="76.5" customHeight="1" x14ac:dyDescent="0.3">
      <c r="A63" s="14">
        <v>33</v>
      </c>
      <c r="B63" s="52" t="s">
        <v>79</v>
      </c>
      <c r="C63" s="138" t="s">
        <v>4</v>
      </c>
      <c r="D63" s="139"/>
      <c r="E63" s="58" t="s">
        <v>100</v>
      </c>
      <c r="F63" s="48">
        <v>200</v>
      </c>
      <c r="G63" s="55">
        <v>5</v>
      </c>
      <c r="H63" s="53">
        <v>11.2</v>
      </c>
      <c r="I63" s="78"/>
    </row>
    <row r="64" spans="1:9" ht="76.5" customHeight="1" x14ac:dyDescent="0.3">
      <c r="A64" s="14">
        <v>34</v>
      </c>
      <c r="B64" s="52" t="s">
        <v>92</v>
      </c>
      <c r="C64" s="133" t="s">
        <v>4</v>
      </c>
      <c r="D64" s="134"/>
      <c r="E64" s="58" t="s">
        <v>101</v>
      </c>
      <c r="F64" s="10">
        <v>250</v>
      </c>
      <c r="G64" s="54">
        <v>1.2</v>
      </c>
      <c r="H64" s="53">
        <v>16.8</v>
      </c>
      <c r="I64" s="78"/>
    </row>
    <row r="65" spans="1:10" ht="86.25" customHeight="1" x14ac:dyDescent="0.3">
      <c r="A65" s="14">
        <v>35</v>
      </c>
      <c r="B65" s="52" t="s">
        <v>80</v>
      </c>
      <c r="C65" s="133" t="s">
        <v>4</v>
      </c>
      <c r="D65" s="134"/>
      <c r="E65" s="58" t="s">
        <v>102</v>
      </c>
      <c r="F65" s="48">
        <v>132</v>
      </c>
      <c r="G65" s="21">
        <v>6</v>
      </c>
      <c r="H65" s="53">
        <v>18.2</v>
      </c>
      <c r="I65" s="78"/>
    </row>
    <row r="66" spans="1:10" ht="86.25" customHeight="1" x14ac:dyDescent="0.3">
      <c r="A66" s="14">
        <v>36</v>
      </c>
      <c r="B66" s="52" t="s">
        <v>81</v>
      </c>
      <c r="C66" s="133" t="s">
        <v>4</v>
      </c>
      <c r="D66" s="134"/>
      <c r="E66" s="58" t="s">
        <v>87</v>
      </c>
      <c r="F66" s="48">
        <v>980</v>
      </c>
      <c r="G66" s="55">
        <v>6</v>
      </c>
      <c r="H66" s="53">
        <v>83</v>
      </c>
      <c r="I66" s="78"/>
    </row>
    <row r="67" spans="1:10" ht="15.6" x14ac:dyDescent="0.3">
      <c r="A67" s="164" t="s">
        <v>13</v>
      </c>
      <c r="B67" s="165"/>
      <c r="C67" s="165"/>
      <c r="D67" s="165"/>
      <c r="E67" s="165"/>
      <c r="F67" s="165"/>
      <c r="G67" s="166"/>
      <c r="H67" s="18">
        <f>SUM(H42+H52+H55+H56+H57+H58+H59+H60+H61+H62+H63+H64+H65+H66)</f>
        <v>472</v>
      </c>
      <c r="I67" s="78"/>
    </row>
    <row r="68" spans="1:10" ht="15.6" x14ac:dyDescent="0.3">
      <c r="A68" s="161" t="s">
        <v>26</v>
      </c>
      <c r="B68" s="162"/>
      <c r="C68" s="162"/>
      <c r="D68" s="162"/>
      <c r="E68" s="162"/>
      <c r="F68" s="162"/>
      <c r="G68" s="163"/>
      <c r="H68" s="6">
        <f>SUM(H56:H66)</f>
        <v>197.60000000000002</v>
      </c>
      <c r="I68" s="78"/>
    </row>
    <row r="69" spans="1:10" ht="16.2" thickBot="1" x14ac:dyDescent="0.35">
      <c r="A69" s="167" t="s">
        <v>19</v>
      </c>
      <c r="B69" s="168"/>
      <c r="C69" s="168"/>
      <c r="D69" s="168"/>
      <c r="E69" s="168"/>
      <c r="F69" s="168"/>
      <c r="G69" s="169"/>
      <c r="H69" s="6">
        <f>H55</f>
        <v>29.4</v>
      </c>
      <c r="I69" s="78"/>
    </row>
    <row r="70" spans="1:10" ht="15.6" x14ac:dyDescent="0.3">
      <c r="A70" s="170" t="s">
        <v>14</v>
      </c>
      <c r="B70" s="171"/>
      <c r="C70" s="171"/>
      <c r="D70" s="171"/>
      <c r="E70" s="171"/>
      <c r="F70" s="171"/>
      <c r="G70" s="172"/>
      <c r="H70" s="19">
        <f>H27+H67</f>
        <v>1280.1000000000001</v>
      </c>
      <c r="I70" s="78"/>
    </row>
    <row r="71" spans="1:10" ht="15.6" x14ac:dyDescent="0.3">
      <c r="A71" s="173" t="s">
        <v>22</v>
      </c>
      <c r="B71" s="174"/>
      <c r="C71" s="174"/>
      <c r="D71" s="174"/>
      <c r="E71" s="174"/>
      <c r="F71" s="174"/>
      <c r="G71" s="175"/>
      <c r="H71" s="71">
        <f>H28</f>
        <v>505.40000000000003</v>
      </c>
      <c r="I71" s="78"/>
      <c r="J71">
        <v>338.7</v>
      </c>
    </row>
    <row r="72" spans="1:10" ht="16.2" thickBot="1" x14ac:dyDescent="0.35">
      <c r="A72" s="176" t="s">
        <v>28</v>
      </c>
      <c r="B72" s="177"/>
      <c r="C72" s="177"/>
      <c r="D72" s="177"/>
      <c r="E72" s="177"/>
      <c r="F72" s="177"/>
      <c r="G72" s="178"/>
      <c r="H72" s="97">
        <f>H29+H69</f>
        <v>68.400000000000006</v>
      </c>
      <c r="I72" s="78"/>
      <c r="J72">
        <v>89.4</v>
      </c>
    </row>
    <row r="73" spans="1:10" ht="15.6" x14ac:dyDescent="0.3">
      <c r="A73" s="1"/>
      <c r="B73" s="1"/>
      <c r="C73" s="77"/>
      <c r="D73" s="77"/>
      <c r="E73" s="74"/>
      <c r="F73" s="74"/>
      <c r="G73" s="74"/>
      <c r="H73" s="8"/>
    </row>
    <row r="74" spans="1:10" ht="15.6" x14ac:dyDescent="0.3">
      <c r="A74" s="160" t="s">
        <v>96</v>
      </c>
      <c r="B74" s="160"/>
      <c r="C74" s="160"/>
      <c r="D74" s="160"/>
      <c r="E74" s="160"/>
      <c r="F74" s="160"/>
      <c r="G74" s="160"/>
      <c r="H74" s="160"/>
    </row>
  </sheetData>
  <mergeCells count="92">
    <mergeCell ref="A71:G71"/>
    <mergeCell ref="A72:G72"/>
    <mergeCell ref="A74:H74"/>
    <mergeCell ref="C65:D65"/>
    <mergeCell ref="C66:D66"/>
    <mergeCell ref="A67:G67"/>
    <mergeCell ref="A68:G68"/>
    <mergeCell ref="A69:G69"/>
    <mergeCell ref="A70:G70"/>
    <mergeCell ref="C64:D64"/>
    <mergeCell ref="C54:D54"/>
    <mergeCell ref="F54:G54"/>
    <mergeCell ref="B55:G55"/>
    <mergeCell ref="C56:D56"/>
    <mergeCell ref="C57:D57"/>
    <mergeCell ref="C58:D58"/>
    <mergeCell ref="C59:D59"/>
    <mergeCell ref="C60:D60"/>
    <mergeCell ref="C61:D61"/>
    <mergeCell ref="C62:D62"/>
    <mergeCell ref="C63:D63"/>
    <mergeCell ref="C53:D53"/>
    <mergeCell ref="F53:G53"/>
    <mergeCell ref="C47:D47"/>
    <mergeCell ref="F47:G47"/>
    <mergeCell ref="C48:D48"/>
    <mergeCell ref="F48:G48"/>
    <mergeCell ref="C49:D49"/>
    <mergeCell ref="F49:G49"/>
    <mergeCell ref="C50:D50"/>
    <mergeCell ref="F50:G50"/>
    <mergeCell ref="C51:D51"/>
    <mergeCell ref="F51:G51"/>
    <mergeCell ref="B52:G52"/>
    <mergeCell ref="C44:D44"/>
    <mergeCell ref="F44:G44"/>
    <mergeCell ref="C45:D45"/>
    <mergeCell ref="F45:G45"/>
    <mergeCell ref="C46:D46"/>
    <mergeCell ref="F46:G46"/>
    <mergeCell ref="C36:D36"/>
    <mergeCell ref="F36:G36"/>
    <mergeCell ref="C43:D43"/>
    <mergeCell ref="F43:G43"/>
    <mergeCell ref="C37:D37"/>
    <mergeCell ref="F37:G37"/>
    <mergeCell ref="C38:D38"/>
    <mergeCell ref="F38:G38"/>
    <mergeCell ref="C39:D39"/>
    <mergeCell ref="F39:G39"/>
    <mergeCell ref="C40:D40"/>
    <mergeCell ref="F40:G40"/>
    <mergeCell ref="C41:D41"/>
    <mergeCell ref="F41:G41"/>
    <mergeCell ref="B42:G42"/>
    <mergeCell ref="F32:G32"/>
    <mergeCell ref="C34:D34"/>
    <mergeCell ref="F34:G34"/>
    <mergeCell ref="C35:D35"/>
    <mergeCell ref="F35:G35"/>
    <mergeCell ref="C13:C14"/>
    <mergeCell ref="D13:D14"/>
    <mergeCell ref="E13:G13"/>
    <mergeCell ref="H13:H14"/>
    <mergeCell ref="C33:D33"/>
    <mergeCell ref="F33:G33"/>
    <mergeCell ref="A16:H16"/>
    <mergeCell ref="B18:G18"/>
    <mergeCell ref="B20:G20"/>
    <mergeCell ref="A27:G27"/>
    <mergeCell ref="A28:G28"/>
    <mergeCell ref="A29:G29"/>
    <mergeCell ref="A30:H30"/>
    <mergeCell ref="C31:D31"/>
    <mergeCell ref="F31:G31"/>
    <mergeCell ref="C32:D32"/>
    <mergeCell ref="K13:K14"/>
    <mergeCell ref="G1:H1"/>
    <mergeCell ref="A6:B7"/>
    <mergeCell ref="E6:H6"/>
    <mergeCell ref="E7:H7"/>
    <mergeCell ref="J13:J16"/>
    <mergeCell ref="G2:H2"/>
    <mergeCell ref="F3:H3"/>
    <mergeCell ref="G4:H4"/>
    <mergeCell ref="A5:B5"/>
    <mergeCell ref="E5:H5"/>
    <mergeCell ref="A9:H9"/>
    <mergeCell ref="A10:H10"/>
    <mergeCell ref="A11:H11"/>
    <mergeCell ref="A13:A14"/>
    <mergeCell ref="B13:B14"/>
  </mergeCells>
  <pageMargins left="0.70866141732283472" right="0.31496062992125984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Sprendimo projektas</vt:lpstr>
      <vt:lpstr>Palyginamasis variantas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Kristina Ridzevičienė</cp:lastModifiedBy>
  <cp:lastPrinted>2019-07-01T08:25:29Z</cp:lastPrinted>
  <dcterms:created xsi:type="dcterms:W3CDTF">2015-01-20T11:58:13Z</dcterms:created>
  <dcterms:modified xsi:type="dcterms:W3CDTF">2021-09-20T13:18:41Z</dcterms:modified>
</cp:coreProperties>
</file>