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-12-28 sprendimai\T-196 biudžeto keitimas(7)\"/>
    </mc:Choice>
  </mc:AlternateContent>
  <xr:revisionPtr revIDLastSave="0" documentId="13_ncr:1_{AFB55E05-E3FA-489E-A05A-1BB7502B45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97" i="1" l="1"/>
  <c r="F95" i="1" s="1"/>
  <c r="F94" i="1" s="1"/>
  <c r="E97" i="1"/>
  <c r="E95" i="1" s="1"/>
  <c r="E94" i="1" s="1"/>
  <c r="E82" i="1" l="1"/>
  <c r="E80" i="1" s="1"/>
  <c r="F80" i="1"/>
  <c r="F62" i="1"/>
  <c r="F56" i="1"/>
  <c r="F54" i="1" s="1"/>
  <c r="E56" i="1"/>
  <c r="F40" i="1"/>
  <c r="F38" i="1" s="1"/>
  <c r="E40" i="1"/>
  <c r="E38" i="1" s="1"/>
  <c r="E103" i="1" l="1"/>
  <c r="E90" i="1"/>
  <c r="E62" i="1"/>
  <c r="E33" i="1" l="1"/>
  <c r="E31" i="1" s="1"/>
  <c r="F129" i="1" l="1"/>
  <c r="F127" i="1" s="1"/>
  <c r="E129" i="1"/>
  <c r="E127" i="1" s="1"/>
  <c r="F90" i="1" l="1"/>
  <c r="F105" i="1"/>
  <c r="F101" i="1" s="1"/>
  <c r="E105" i="1"/>
  <c r="E101" i="1" s="1"/>
  <c r="F122" i="1"/>
  <c r="F120" i="1" s="1"/>
  <c r="E122" i="1"/>
  <c r="E120" i="1" s="1"/>
  <c r="F19" i="1"/>
  <c r="F18" i="1" s="1"/>
  <c r="F17" i="1" s="1"/>
  <c r="E19" i="1"/>
  <c r="E18" i="1" s="1"/>
  <c r="E17" i="1" s="1"/>
  <c r="F126" i="1" l="1"/>
  <c r="F100" i="1" l="1"/>
  <c r="E126" i="1"/>
  <c r="F31" i="1" l="1"/>
  <c r="F29" i="1" s="1"/>
  <c r="E29" i="1"/>
  <c r="F72" i="1"/>
  <c r="F70" i="1" s="1"/>
  <c r="E72" i="1"/>
  <c r="E70" i="1" s="1"/>
  <c r="F60" i="1"/>
  <c r="E46" i="1" l="1"/>
  <c r="E44" i="1" s="1"/>
  <c r="F46" i="1"/>
  <c r="F44" i="1" s="1"/>
  <c r="E51" i="1"/>
  <c r="E49" i="1" s="1"/>
  <c r="F51" i="1"/>
  <c r="F49" i="1" s="1"/>
  <c r="E54" i="1"/>
  <c r="E60" i="1"/>
  <c r="E87" i="1"/>
  <c r="F87" i="1"/>
  <c r="F86" i="1" s="1"/>
  <c r="F85" i="1" s="1"/>
  <c r="E100" i="1"/>
  <c r="E78" i="1"/>
  <c r="E76" i="1" s="1"/>
  <c r="E75" i="1" s="1"/>
  <c r="F78" i="1"/>
  <c r="F76" i="1" s="1"/>
  <c r="F75" i="1" s="1"/>
  <c r="E86" i="1" l="1"/>
  <c r="E85" i="1" s="1"/>
  <c r="E27" i="1"/>
  <c r="E139" i="1" s="1"/>
  <c r="F27" i="1"/>
  <c r="F139" i="1" s="1"/>
</calcChain>
</file>

<file path=xl/sharedStrings.xml><?xml version="1.0" encoding="utf-8"?>
<sst xmlns="http://schemas.openxmlformats.org/spreadsheetml/2006/main" count="164" uniqueCount="127">
  <si>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</si>
  <si>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</si>
  <si>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</si>
  <si>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</si>
  <si>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</si>
  <si>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</si>
  <si>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</si>
  <si>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</si>
  <si>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</si>
  <si>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</si>
  <si>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</si>
  <si>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</si>
  <si>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</si>
  <si>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</si>
  <si>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</si>
  <si>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</si>
  <si>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</si>
  <si>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</si>
  <si>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</si>
  <si>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</si>
  <si>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</si>
  <si>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</si>
  <si>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</si>
  <si>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</si>
  <si>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</si>
  <si>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</si>
  <si>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</si>
  <si>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</si>
  <si>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</si>
  <si>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</si>
  <si>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</si>
  <si>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</si>
  <si>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</si>
  <si>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</si>
  <si>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</si>
  <si>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</si>
  <si>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</si>
  <si>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</si>
  <si>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2022 m.vasario 14  d.</t>
  </si>
  <si>
    <t xml:space="preserve">            PAGĖGIŲ SAVIVALDYBĖS 2022 METŲ VALSTYBĖS BIUDŽETO IR KITOS  </t>
  </si>
  <si>
    <t>Programos, asignavimų valdytojai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</si>
  <si>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</si>
  <si>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</si>
  <si>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</si>
  <si>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</si>
  <si>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</si>
  <si>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</si>
  <si>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</si>
  <si>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</si>
  <si>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</si>
  <si>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</si>
  <si>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</si>
  <si>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</si>
  <si>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</si>
  <si>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sprendimo Nr. T- 27</t>
  </si>
  <si>
    <t>(Pagėgių savivaldybės tarybos 2022m.</t>
  </si>
  <si>
    <t>Pagėgių savivaldybės Šeimos gerovės centras :</t>
  </si>
  <si>
    <t>Asmeninio asistento paslauga</t>
  </si>
  <si>
    <t>01. VALDYMO TOBULINIMO  PROGRAMA</t>
  </si>
  <si>
    <t>01.Bendros valstybės paslaugos</t>
  </si>
  <si>
    <t>Administracija</t>
  </si>
  <si>
    <t>01.2.2.01.01.06.</t>
  </si>
  <si>
    <t>04. Ekonomika</t>
  </si>
  <si>
    <t>Kita tikslinė dotacija (vietinės reikšmės keliams(gatvėms) tiesti, rekonstruoti,taisyti,prižiūrėti ir saugaus eismo sąlygoms užtikrinti</t>
  </si>
  <si>
    <t>05.1.2.03.01.</t>
  </si>
  <si>
    <t>Soc. Paslaugų srities darb. Min. pareiginės algos koef. didinti</t>
  </si>
  <si>
    <t>Pagėgių seniūnija valdymas (Soc.pasl.srities darb.min.par. Algos koef.didinti)</t>
  </si>
  <si>
    <t xml:space="preserve">Vilkyškių seniūnija valdymas(Soc.pasl.srities darb.min.par. Algos koef.didinti) </t>
  </si>
  <si>
    <t>Lumpėnų seniūnija valdymas  (Soc.pasl.srities darb.min.par. Algos koef.didinti)</t>
  </si>
  <si>
    <t>Natkiškių seniūnija valdymas  (Soc.pasl.srities darb.min.par. Algos koef.didinti)</t>
  </si>
  <si>
    <t xml:space="preserve">Stoniškių seniūnija valdymas (Soc.pasl.srities darb.min.par. Algos koef.didinti) </t>
  </si>
  <si>
    <t>PAGĖGIŲ PALAIKOMOJO GYDYMO SLAUGOS IR SENELIŲ GLOBOS NAMAI</t>
  </si>
  <si>
    <t>Pagėgių palaikomojo gydymo slaugos ir senelių globos namai (Soc. Paslaugų srities darb. Min. pareiginės algos koef. didinti )</t>
  </si>
  <si>
    <t>Būsto pritaikymo programa</t>
  </si>
  <si>
    <t>Socialinės reabilitacijos paslaugos neįgaliesiems</t>
  </si>
  <si>
    <t>07.2.1.01.03.</t>
  </si>
  <si>
    <t>07.2.1.01.04.</t>
  </si>
  <si>
    <t>07.2.1.01.02.</t>
  </si>
  <si>
    <t>Asmeninio asistento paslaugos administravimas</t>
  </si>
  <si>
    <t>Projektas,,Gerovės konsultantų modelio įdiegimas Pagėgių savivaldybėje"</t>
  </si>
  <si>
    <t>Pagal teisės aktus savivaldybėms perduotoms įstaigoms</t>
  </si>
  <si>
    <t>Bendrojo ugdymo užtikrinimui :</t>
  </si>
  <si>
    <t>VB lėšos mokytojų, dirbančių pagal ikimokyklinio, priešmokyklinio, bendrojo ugdymo ir profesinio mokymo programas, personalo optimizavimui ir atnaujinumui, apmokėti</t>
  </si>
  <si>
    <t>VB lėšos , skirtos savivaldybių bendrojo ugdymo mokyklų tinklo stiprinimo iniciatyvoms skatinti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</si>
  <si>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</si>
  <si>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</si>
  <si>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</si>
  <si>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</si>
  <si>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07.2.1.01.08</t>
  </si>
  <si>
    <t>02.3.1.01.07</t>
  </si>
  <si>
    <t>02.3.1.01.02.</t>
  </si>
  <si>
    <t>07.2.1.01.09.02</t>
  </si>
  <si>
    <t>07.2.1.01.09.01</t>
  </si>
  <si>
    <t>02.3.1.01.09</t>
  </si>
  <si>
    <t>07.2.1.01.10</t>
  </si>
  <si>
    <t>Vadovaujančių soc.darbuotojų min. koef. padidinti</t>
  </si>
  <si>
    <t>07.2.1.04.01.</t>
  </si>
  <si>
    <t>Vilkyškių Johaneso Bobrovskio gimnazija(suaugusių asmenų atvykusių iš Ukrainos lietuvių kalbai mokyti</t>
  </si>
  <si>
    <t>Projektų rengimas ir įgyvendinimas</t>
  </si>
  <si>
    <t>04.1.2.01.01.</t>
  </si>
  <si>
    <t>07.Sveikatos apsauga</t>
  </si>
  <si>
    <t>Sveikos gyvensenos įgūdžių stiprinimas ugdymo įstaigose ir bendruomenėse</t>
  </si>
  <si>
    <t>07.2.1.03.02.</t>
  </si>
  <si>
    <t>Socialinės pašalpos</t>
  </si>
  <si>
    <t>Kito kuro kompensacija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</si>
  <si>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</si>
  <si>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</si>
  <si>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 xml:space="preserve">             TIKSLINĖS     DOTACIJOS</t>
  </si>
  <si>
    <t>07.2.1.01.11</t>
  </si>
  <si>
    <t>Lopšelis darželis (  Vaikams atvykusiems iš Ukrainos ugdymui ir pavežėjimui į mokyklą ir atgal)</t>
  </si>
  <si>
    <t>Vilkyškių Johaneso Bobrovskio gimnazija (ikimokyklinio ugdymo grupė) (  Vaikams atvykusiems iš Ukrainos ugdymui ir pavežėjimui į mokyklą ir atgal)</t>
  </si>
  <si>
    <t>Pagėgių Algimanto Mackaus gimnazija (  Vaikams atvykusiems iš Ukrainos ugdymui ir pavežėjimui į mokyklą ir atgal)</t>
  </si>
  <si>
    <t>Lopšelis darželis (  Ugdymo, maitinimo ir pavežėjimo lėšos soc.riziką patiriantiems vaikams ikikmok.)</t>
  </si>
  <si>
    <t>Vilkyškių Johaneso Bobrovskio gimnazija  (  Ugdymo, maitinimo ir pavežėjimo lėšos soc.riziką patiriantiems vaikams ikikmok.)</t>
  </si>
  <si>
    <t>Pagėgių Algimanto Mackaus gimnazija (skirtos savivaldybių bendrojo ugdymo mokyklų tinklo stiprinimo iniciatyvoms skatinti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</si>
  <si>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</si>
  <si>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</si>
  <si>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</si>
  <si>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Valstybės rezervo lėšos skirtos pagalbos priemonėms dėl Rusijos Federacijos karinių veiksmų Ukrainoje</t>
  </si>
  <si>
    <t>06. NVO, BENDRUOMENIŲ IR SVV RĖMIMO  PROGRAMA</t>
  </si>
  <si>
    <t>Stiprinti bendruomenių veiklą savivaldybėje</t>
  </si>
  <si>
    <t>Gerinti socialinių paslaugų kokybę ir prieinamumą, didinti socialinės paramos veiksmingumą kriziniais atvejais šeimoje</t>
  </si>
  <si>
    <t xml:space="preserve">Moksleivių pavežėjimas </t>
  </si>
  <si>
    <t>Sukurti tvarią nestacionarios ilgaliakės priežiūros sistemą</t>
  </si>
  <si>
    <t>07.2.1.01.01</t>
  </si>
  <si>
    <t xml:space="preserve">    PASKIRSTYMAS (7)</t>
  </si>
  <si>
    <t>gruodžio 28 d.sprendimo Nr.T- 196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</si>
</sst>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5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/>
    <xf numFmtId="0" fontId="6" fillId="0" borderId="17" xfId="0" applyFont="1" applyBorder="1"/>
    <xf numFmtId="0" fontId="6" fillId="0" borderId="18" xfId="0" applyFont="1" applyBorder="1"/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6" fillId="0" borderId="1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0" borderId="23" xfId="0" applyFont="1" applyBorder="1"/>
    <xf numFmtId="0" fontId="5" fillId="0" borderId="24" xfId="0" applyFont="1" applyBorder="1"/>
    <xf numFmtId="0" fontId="7" fillId="0" borderId="24" xfId="0" applyFont="1" applyBorder="1"/>
    <xf numFmtId="0" fontId="2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" xfId="0" applyFont="1" applyBorder="1"/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3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6" fillId="0" borderId="33" xfId="0" applyFont="1" applyBorder="1"/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5" fillId="0" borderId="19" xfId="0" applyFont="1" applyBorder="1" applyAlignment="1">
      <alignment wrapText="1"/>
    </xf>
    <xf numFmtId="0" fontId="6" fillId="0" borderId="20" xfId="0" applyFont="1" applyBorder="1"/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Border="1"/>
    <xf numFmtId="0" fontId="2" fillId="0" borderId="4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tabSelected="1" workbookViewId="0">
      <selection activeCell="E6" sqref="E6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38</v>
      </c>
    </row>
    <row r="3" spans="1:8" x14ac:dyDescent="0.2">
      <c r="E3" s="1" t="s">
        <v>54</v>
      </c>
    </row>
    <row r="4" spans="1:8" x14ac:dyDescent="0.2">
      <c r="E4" s="1" t="s">
        <v>29</v>
      </c>
    </row>
    <row r="5" spans="1:8" x14ac:dyDescent="0.2">
      <c r="E5" s="1" t="s">
        <v>55</v>
      </c>
    </row>
    <row r="6" spans="1:8" x14ac:dyDescent="0.2">
      <c r="E6" s="1" t="s">
        <v>126</v>
      </c>
    </row>
    <row r="7" spans="1:8" ht="18.75" x14ac:dyDescent="0.3">
      <c r="A7" s="2" t="s">
        <v>39</v>
      </c>
      <c r="B7" s="2"/>
      <c r="C7" s="2"/>
      <c r="D7" s="2"/>
      <c r="E7" s="2"/>
      <c r="F7" s="2"/>
      <c r="G7" s="2"/>
    </row>
    <row r="8" spans="1:8" ht="18.75" x14ac:dyDescent="0.3">
      <c r="B8" s="2" t="s">
        <v>107</v>
      </c>
      <c r="C8" s="2" t="s">
        <v>125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17"/>
      <c r="C11" s="18"/>
      <c r="D11" s="18" t="s">
        <v>4</v>
      </c>
      <c r="E11" s="18" t="s">
        <v>0</v>
      </c>
      <c r="F11" s="19"/>
    </row>
    <row r="12" spans="1:8" ht="15.75" x14ac:dyDescent="0.25">
      <c r="A12" s="4"/>
      <c r="B12" s="20" t="s">
        <v>40</v>
      </c>
      <c r="C12" s="121" t="s">
        <v>9</v>
      </c>
      <c r="D12" s="12" t="s">
        <v>5</v>
      </c>
      <c r="E12" s="12"/>
      <c r="F12" s="21" t="s">
        <v>2</v>
      </c>
    </row>
    <row r="13" spans="1:8" ht="15.75" x14ac:dyDescent="0.25">
      <c r="A13" s="4"/>
      <c r="B13" s="20"/>
      <c r="C13" s="121"/>
      <c r="D13" s="12" t="s">
        <v>6</v>
      </c>
      <c r="E13" s="12" t="s">
        <v>7</v>
      </c>
      <c r="F13" s="21" t="s">
        <v>1</v>
      </c>
    </row>
    <row r="14" spans="1:8" ht="15.75" x14ac:dyDescent="0.25">
      <c r="A14" s="4"/>
      <c r="B14" s="20"/>
      <c r="C14" s="121"/>
      <c r="D14" s="12"/>
      <c r="E14" s="12"/>
      <c r="F14" s="21"/>
    </row>
    <row r="15" spans="1:8" ht="13.5" thickBot="1" x14ac:dyDescent="0.25">
      <c r="B15" s="29">
        <v>1</v>
      </c>
      <c r="C15" s="30">
        <v>2</v>
      </c>
      <c r="D15" s="31">
        <v>3</v>
      </c>
      <c r="E15" s="31">
        <v>4</v>
      </c>
      <c r="F15" s="32">
        <v>5</v>
      </c>
    </row>
    <row r="16" spans="1:8" ht="13.5" thickBot="1" x14ac:dyDescent="0.25">
      <c r="B16" s="70"/>
      <c r="C16" s="73"/>
      <c r="D16" s="71"/>
      <c r="E16" s="71"/>
      <c r="F16" s="72"/>
    </row>
    <row r="17" spans="2:6" ht="35.25" customHeight="1" thickBot="1" x14ac:dyDescent="0.3">
      <c r="B17" s="68" t="s">
        <v>58</v>
      </c>
      <c r="C17" s="70"/>
      <c r="D17" s="71"/>
      <c r="E17" s="78">
        <f>SUM(E18)</f>
        <v>15501</v>
      </c>
      <c r="F17" s="79">
        <f>SUM(F18)</f>
        <v>13070</v>
      </c>
    </row>
    <row r="18" spans="2:6" x14ac:dyDescent="0.2">
      <c r="B18" s="74" t="s">
        <v>10</v>
      </c>
      <c r="C18" s="34"/>
      <c r="D18" s="69"/>
      <c r="E18" s="69">
        <f>SUM(E19)</f>
        <v>15501</v>
      </c>
      <c r="F18" s="77">
        <f>SUM(F19)</f>
        <v>13070</v>
      </c>
    </row>
    <row r="19" spans="2:6" ht="15.75" x14ac:dyDescent="0.25">
      <c r="B19" s="75" t="s">
        <v>59</v>
      </c>
      <c r="C19" s="13"/>
      <c r="D19" s="6"/>
      <c r="E19" s="6">
        <f>SUM(E20:E26)</f>
        <v>15501</v>
      </c>
      <c r="F19" s="8">
        <f>SUM(F20:F26)</f>
        <v>13070</v>
      </c>
    </row>
    <row r="20" spans="2:6" ht="18.75" customHeight="1" x14ac:dyDescent="0.25">
      <c r="B20" s="76" t="s">
        <v>60</v>
      </c>
      <c r="C20" s="13" t="s">
        <v>61</v>
      </c>
      <c r="D20" s="6"/>
      <c r="E20" s="6">
        <v>2242</v>
      </c>
      <c r="F20" s="8"/>
    </row>
    <row r="21" spans="2:6" ht="30" customHeight="1" x14ac:dyDescent="0.2">
      <c r="B21" s="81" t="s">
        <v>66</v>
      </c>
      <c r="C21" s="13" t="s">
        <v>94</v>
      </c>
      <c r="D21" s="6"/>
      <c r="E21" s="6">
        <v>3852</v>
      </c>
      <c r="F21" s="8">
        <v>3797</v>
      </c>
    </row>
    <row r="22" spans="2:6" ht="30.75" customHeight="1" x14ac:dyDescent="0.2">
      <c r="B22" s="81" t="s">
        <v>70</v>
      </c>
      <c r="C22" s="13" t="s">
        <v>94</v>
      </c>
      <c r="D22" s="6">
        <v>143</v>
      </c>
      <c r="E22" s="6">
        <v>1957</v>
      </c>
      <c r="F22" s="8">
        <v>1929</v>
      </c>
    </row>
    <row r="23" spans="2:6" ht="30" customHeight="1" x14ac:dyDescent="0.2">
      <c r="B23" s="81" t="s">
        <v>67</v>
      </c>
      <c r="C23" s="13" t="s">
        <v>94</v>
      </c>
      <c r="D23" s="6"/>
      <c r="E23" s="6">
        <v>3662</v>
      </c>
      <c r="F23" s="8">
        <v>3610</v>
      </c>
    </row>
    <row r="24" spans="2:6" ht="31.5" customHeight="1" x14ac:dyDescent="0.2">
      <c r="B24" s="81" t="s">
        <v>68</v>
      </c>
      <c r="C24" s="13" t="s">
        <v>94</v>
      </c>
      <c r="D24" s="6"/>
      <c r="E24" s="6">
        <v>1894</v>
      </c>
      <c r="F24" s="8">
        <v>1867</v>
      </c>
    </row>
    <row r="25" spans="2:6" ht="30" customHeight="1" x14ac:dyDescent="0.2">
      <c r="B25" s="81" t="s">
        <v>69</v>
      </c>
      <c r="C25" s="13" t="s">
        <v>94</v>
      </c>
      <c r="D25" s="6"/>
      <c r="E25" s="6">
        <v>1894</v>
      </c>
      <c r="F25" s="8">
        <v>1867</v>
      </c>
    </row>
    <row r="26" spans="2:6" ht="13.5" thickBot="1" x14ac:dyDescent="0.25">
      <c r="B26" s="64"/>
      <c r="C26" s="65"/>
      <c r="D26" s="66"/>
      <c r="E26" s="66"/>
      <c r="F26" s="67"/>
    </row>
    <row r="27" spans="2:6" ht="36.75" customHeight="1" thickBot="1" x14ac:dyDescent="0.3">
      <c r="B27" s="38" t="s">
        <v>20</v>
      </c>
      <c r="C27" s="39"/>
      <c r="D27" s="40"/>
      <c r="E27" s="40">
        <f>SUM(E29,E38,E44,E49,E54,E60,E70)</f>
        <v>457521</v>
      </c>
      <c r="F27" s="41">
        <f>SUM(F38,F44,F49,F54,F60,F70)</f>
        <v>88364</v>
      </c>
    </row>
    <row r="28" spans="2:6" ht="13.5" customHeight="1" x14ac:dyDescent="0.25">
      <c r="B28" s="109"/>
      <c r="C28" s="110"/>
      <c r="D28" s="111"/>
      <c r="E28" s="111"/>
      <c r="F28" s="112"/>
    </row>
    <row r="29" spans="2:6" ht="13.5" customHeight="1" x14ac:dyDescent="0.2">
      <c r="B29" s="25" t="s">
        <v>10</v>
      </c>
      <c r="C29" s="27"/>
      <c r="D29" s="28"/>
      <c r="E29" s="28">
        <f>SUM(E31)</f>
        <v>185434</v>
      </c>
      <c r="F29" s="35">
        <f>SUM(F31)</f>
        <v>0</v>
      </c>
    </row>
    <row r="30" spans="2:6" ht="11.25" customHeight="1" x14ac:dyDescent="0.2">
      <c r="B30" s="25"/>
      <c r="C30" s="27"/>
      <c r="D30" s="28"/>
      <c r="E30" s="28"/>
      <c r="F30" s="35"/>
    </row>
    <row r="31" spans="2:6" ht="13.5" customHeight="1" x14ac:dyDescent="0.2">
      <c r="B31" s="25" t="s">
        <v>47</v>
      </c>
      <c r="C31" s="27"/>
      <c r="D31" s="28"/>
      <c r="E31" s="28">
        <f>SUM(E32,E33,E37)</f>
        <v>185434</v>
      </c>
      <c r="F31" s="35">
        <f>SUM(F32)</f>
        <v>0</v>
      </c>
    </row>
    <row r="32" spans="2:6" ht="14.25" customHeight="1" x14ac:dyDescent="0.2">
      <c r="B32" s="33" t="s">
        <v>48</v>
      </c>
      <c r="C32" s="34" t="s">
        <v>46</v>
      </c>
      <c r="D32" s="28"/>
      <c r="E32" s="28">
        <v>37100</v>
      </c>
      <c r="F32" s="35"/>
    </row>
    <row r="33" spans="2:6" ht="14.25" customHeight="1" x14ac:dyDescent="0.2">
      <c r="B33" s="33" t="s">
        <v>81</v>
      </c>
      <c r="C33" s="34" t="s">
        <v>46</v>
      </c>
      <c r="D33" s="28"/>
      <c r="E33" s="28">
        <f>SUM(E34:E36)</f>
        <v>148334</v>
      </c>
      <c r="F33" s="35"/>
    </row>
    <row r="34" spans="2:6" ht="51" customHeight="1" x14ac:dyDescent="0.2">
      <c r="B34" s="33" t="s">
        <v>82</v>
      </c>
      <c r="C34" s="34" t="s">
        <v>89</v>
      </c>
      <c r="D34" s="28"/>
      <c r="E34" s="69"/>
      <c r="F34" s="35"/>
    </row>
    <row r="35" spans="2:6" ht="20.25" customHeight="1" x14ac:dyDescent="0.2">
      <c r="B35" s="33" t="s">
        <v>122</v>
      </c>
      <c r="C35" s="34" t="s">
        <v>90</v>
      </c>
      <c r="D35" s="28"/>
      <c r="E35" s="69">
        <v>10999</v>
      </c>
      <c r="F35" s="35"/>
    </row>
    <row r="36" spans="2:6" ht="25.5" customHeight="1" x14ac:dyDescent="0.2">
      <c r="B36" s="33" t="s">
        <v>83</v>
      </c>
      <c r="C36" s="34" t="s">
        <v>90</v>
      </c>
      <c r="D36" s="28"/>
      <c r="E36" s="69">
        <v>137335</v>
      </c>
      <c r="F36" s="35"/>
    </row>
    <row r="37" spans="2:6" ht="45.75" customHeight="1" x14ac:dyDescent="0.2">
      <c r="B37" s="26" t="s">
        <v>85</v>
      </c>
      <c r="C37" s="34" t="s">
        <v>93</v>
      </c>
      <c r="D37" s="28"/>
      <c r="E37" s="69">
        <v>0</v>
      </c>
      <c r="F37" s="35"/>
    </row>
    <row r="38" spans="2:6" ht="25.5" customHeight="1" x14ac:dyDescent="0.2">
      <c r="B38" s="23" t="s">
        <v>42</v>
      </c>
      <c r="C38" s="14"/>
      <c r="D38" s="10"/>
      <c r="E38" s="10">
        <f>SUM(E40)</f>
        <v>49006</v>
      </c>
      <c r="F38" s="11">
        <f>SUM(F40)</f>
        <v>16563</v>
      </c>
    </row>
    <row r="39" spans="2:6" ht="12.75" customHeight="1" x14ac:dyDescent="0.2">
      <c r="B39" s="23"/>
      <c r="C39" s="14"/>
      <c r="D39" s="10"/>
      <c r="E39" s="10"/>
      <c r="F39" s="11"/>
    </row>
    <row r="40" spans="2:6" ht="11.25" customHeight="1" x14ac:dyDescent="0.2">
      <c r="B40" s="23" t="s">
        <v>21</v>
      </c>
      <c r="C40" s="14"/>
      <c r="D40" s="10"/>
      <c r="E40" s="10">
        <f>SUM(E41:E43)</f>
        <v>49006</v>
      </c>
      <c r="F40" s="11">
        <f>SUM(F41:F43)</f>
        <v>16563</v>
      </c>
    </row>
    <row r="41" spans="2:6" ht="24" customHeight="1" x14ac:dyDescent="0.2">
      <c r="B41" s="24" t="s">
        <v>41</v>
      </c>
      <c r="C41" s="13" t="s">
        <v>37</v>
      </c>
      <c r="D41" s="6">
        <v>143</v>
      </c>
      <c r="E41" s="6">
        <v>28985</v>
      </c>
      <c r="F41" s="8">
        <v>16563</v>
      </c>
    </row>
    <row r="42" spans="2:6" ht="28.5" customHeight="1" x14ac:dyDescent="0.2">
      <c r="B42" s="22" t="s">
        <v>112</v>
      </c>
      <c r="C42" s="13"/>
      <c r="D42" s="6"/>
      <c r="E42" s="6">
        <v>19326</v>
      </c>
      <c r="F42" s="8"/>
    </row>
    <row r="43" spans="2:6" ht="25.5" x14ac:dyDescent="0.2">
      <c r="B43" s="22" t="s">
        <v>109</v>
      </c>
      <c r="C43" s="13"/>
      <c r="D43" s="6"/>
      <c r="E43" s="6">
        <v>695</v>
      </c>
      <c r="F43" s="8"/>
    </row>
    <row r="44" spans="2:6" x14ac:dyDescent="0.2">
      <c r="B44" s="23" t="s">
        <v>30</v>
      </c>
      <c r="C44" s="13"/>
      <c r="D44" s="6"/>
      <c r="E44" s="10">
        <f>SUM(E46)</f>
        <v>10578</v>
      </c>
      <c r="F44" s="11">
        <f>SUM(F46)</f>
        <v>7758</v>
      </c>
    </row>
    <row r="45" spans="2:6" x14ac:dyDescent="0.2">
      <c r="B45" s="24"/>
      <c r="C45" s="13"/>
      <c r="D45" s="6"/>
      <c r="E45" s="6"/>
      <c r="F45" s="8"/>
    </row>
    <row r="46" spans="2:6" x14ac:dyDescent="0.2">
      <c r="B46" s="23" t="s">
        <v>21</v>
      </c>
      <c r="C46" s="13"/>
      <c r="D46" s="6"/>
      <c r="E46" s="6">
        <f>SUM(E47)</f>
        <v>10578</v>
      </c>
      <c r="F46" s="8">
        <f>SUM(F47)</f>
        <v>7758</v>
      </c>
    </row>
    <row r="47" spans="2:6" x14ac:dyDescent="0.2">
      <c r="B47" s="24" t="s">
        <v>31</v>
      </c>
      <c r="C47" s="13" t="s">
        <v>37</v>
      </c>
      <c r="D47" s="6">
        <v>143</v>
      </c>
      <c r="E47" s="6">
        <v>10578</v>
      </c>
      <c r="F47" s="8">
        <v>7758</v>
      </c>
    </row>
    <row r="48" spans="2:6" x14ac:dyDescent="0.2">
      <c r="B48" s="24"/>
      <c r="C48" s="13"/>
      <c r="D48" s="6"/>
      <c r="E48" s="6"/>
      <c r="F48" s="8"/>
    </row>
    <row r="49" spans="2:6" ht="25.5" x14ac:dyDescent="0.2">
      <c r="B49" s="23" t="s">
        <v>33</v>
      </c>
      <c r="C49" s="13"/>
      <c r="D49" s="6"/>
      <c r="E49" s="10">
        <f>SUM(E51)</f>
        <v>9022</v>
      </c>
      <c r="F49" s="11">
        <f>SUM(F51)</f>
        <v>6224</v>
      </c>
    </row>
    <row r="50" spans="2:6" x14ac:dyDescent="0.2">
      <c r="B50" s="23"/>
      <c r="C50" s="13"/>
      <c r="D50" s="6"/>
      <c r="E50" s="6"/>
      <c r="F50" s="8"/>
    </row>
    <row r="51" spans="2:6" x14ac:dyDescent="0.2">
      <c r="B51" s="23" t="s">
        <v>21</v>
      </c>
      <c r="C51" s="13"/>
      <c r="D51" s="6"/>
      <c r="E51" s="6">
        <f>SUM(E52)</f>
        <v>9022</v>
      </c>
      <c r="F51" s="8">
        <f>SUM(F52)</f>
        <v>6224</v>
      </c>
    </row>
    <row r="52" spans="2:6" x14ac:dyDescent="0.2">
      <c r="B52" s="24" t="s">
        <v>32</v>
      </c>
      <c r="C52" s="13" t="s">
        <v>37</v>
      </c>
      <c r="D52" s="6">
        <v>143</v>
      </c>
      <c r="E52" s="6">
        <v>9022</v>
      </c>
      <c r="F52" s="8">
        <v>6224</v>
      </c>
    </row>
    <row r="53" spans="2:6" x14ac:dyDescent="0.2">
      <c r="B53" s="24"/>
      <c r="C53" s="13"/>
      <c r="D53" s="6"/>
      <c r="E53" s="6"/>
      <c r="F53" s="8"/>
    </row>
    <row r="54" spans="2:6" x14ac:dyDescent="0.2">
      <c r="B54" s="23" t="s">
        <v>34</v>
      </c>
      <c r="C54" s="13"/>
      <c r="D54" s="6"/>
      <c r="E54" s="10">
        <f>SUM(E56)</f>
        <v>49166</v>
      </c>
      <c r="F54" s="11">
        <f>SUM(F56)</f>
        <v>22990</v>
      </c>
    </row>
    <row r="55" spans="2:6" x14ac:dyDescent="0.2">
      <c r="B55" s="24"/>
      <c r="C55" s="13"/>
      <c r="D55" s="6"/>
      <c r="E55" s="6"/>
      <c r="F55" s="8"/>
    </row>
    <row r="56" spans="2:6" x14ac:dyDescent="0.2">
      <c r="B56" s="23" t="s">
        <v>21</v>
      </c>
      <c r="C56" s="13"/>
      <c r="D56" s="6"/>
      <c r="E56" s="6">
        <f>SUM(E57:E59)</f>
        <v>49166</v>
      </c>
      <c r="F56" s="8">
        <f>SUM(F57:F59)</f>
        <v>22990</v>
      </c>
    </row>
    <row r="57" spans="2:6" ht="38.25" x14ac:dyDescent="0.2">
      <c r="B57" s="24" t="s">
        <v>114</v>
      </c>
      <c r="C57" s="13" t="s">
        <v>37</v>
      </c>
      <c r="D57" s="6">
        <v>143</v>
      </c>
      <c r="E57" s="6">
        <v>39039</v>
      </c>
      <c r="F57" s="8">
        <v>22990</v>
      </c>
    </row>
    <row r="58" spans="2:6" ht="25.5" x14ac:dyDescent="0.2">
      <c r="B58" s="24" t="s">
        <v>118</v>
      </c>
      <c r="C58" s="13"/>
      <c r="D58" s="6">
        <v>143</v>
      </c>
      <c r="E58" s="6">
        <v>5583</v>
      </c>
      <c r="F58" s="8"/>
    </row>
    <row r="59" spans="2:6" ht="43.5" customHeight="1" x14ac:dyDescent="0.2">
      <c r="B59" s="24" t="s">
        <v>111</v>
      </c>
      <c r="C59" s="13"/>
      <c r="D59" s="6">
        <v>143</v>
      </c>
      <c r="E59" s="6">
        <v>4544</v>
      </c>
      <c r="F59" s="8"/>
    </row>
    <row r="60" spans="2:6" ht="25.5" x14ac:dyDescent="0.2">
      <c r="B60" s="23" t="s">
        <v>36</v>
      </c>
      <c r="C60" s="13"/>
      <c r="D60" s="6"/>
      <c r="E60" s="10">
        <f>SUM(E62)</f>
        <v>128315</v>
      </c>
      <c r="F60" s="11">
        <f>SUM(F62)</f>
        <v>9201</v>
      </c>
    </row>
    <row r="61" spans="2:6" x14ac:dyDescent="0.2">
      <c r="B61" s="24"/>
      <c r="C61" s="13"/>
      <c r="D61" s="6"/>
      <c r="E61" s="6"/>
      <c r="F61" s="8"/>
    </row>
    <row r="62" spans="2:6" x14ac:dyDescent="0.2">
      <c r="B62" s="23" t="s">
        <v>21</v>
      </c>
      <c r="C62" s="13"/>
      <c r="D62" s="6"/>
      <c r="E62" s="6">
        <f>SUM(E63:E69)</f>
        <v>128315</v>
      </c>
      <c r="F62" s="8">
        <f>SUM(F63:F69)</f>
        <v>9201</v>
      </c>
    </row>
    <row r="63" spans="2:6" x14ac:dyDescent="0.2">
      <c r="B63" s="24" t="s">
        <v>35</v>
      </c>
      <c r="C63" s="13" t="s">
        <v>37</v>
      </c>
      <c r="D63" s="6">
        <v>143</v>
      </c>
      <c r="E63" s="6"/>
      <c r="F63" s="8"/>
    </row>
    <row r="64" spans="2:6" ht="25.5" x14ac:dyDescent="0.2">
      <c r="B64" s="24" t="s">
        <v>43</v>
      </c>
      <c r="C64" s="13"/>
      <c r="D64" s="6">
        <v>143</v>
      </c>
      <c r="E64" s="6">
        <v>16108</v>
      </c>
      <c r="F64" s="8">
        <v>9201</v>
      </c>
    </row>
    <row r="65" spans="2:8" ht="38.25" x14ac:dyDescent="0.2">
      <c r="B65" s="24" t="s">
        <v>113</v>
      </c>
      <c r="C65" s="13"/>
      <c r="D65" s="6">
        <v>143</v>
      </c>
      <c r="E65" s="6">
        <v>6442</v>
      </c>
      <c r="F65" s="8"/>
    </row>
    <row r="66" spans="2:8" ht="25.5" x14ac:dyDescent="0.2">
      <c r="B66" s="24" t="s">
        <v>118</v>
      </c>
      <c r="C66" s="13"/>
      <c r="D66" s="6">
        <v>143</v>
      </c>
      <c r="E66" s="6">
        <v>7817</v>
      </c>
      <c r="F66" s="8"/>
    </row>
    <row r="67" spans="2:8" ht="38.25" x14ac:dyDescent="0.2">
      <c r="B67" s="24" t="s">
        <v>110</v>
      </c>
      <c r="C67" s="13"/>
      <c r="D67" s="6">
        <v>143</v>
      </c>
      <c r="E67" s="6">
        <v>4268</v>
      </c>
      <c r="F67" s="8"/>
    </row>
    <row r="68" spans="2:8" ht="25.5" x14ac:dyDescent="0.2">
      <c r="B68" s="33" t="s">
        <v>83</v>
      </c>
      <c r="C68" s="13"/>
      <c r="D68" s="6">
        <v>143</v>
      </c>
      <c r="E68" s="6">
        <v>93089</v>
      </c>
      <c r="F68" s="8"/>
    </row>
    <row r="69" spans="2:8" ht="25.5" x14ac:dyDescent="0.2">
      <c r="B69" s="24" t="s">
        <v>97</v>
      </c>
      <c r="C69" s="13"/>
      <c r="D69" s="6">
        <v>143</v>
      </c>
      <c r="E69" s="6">
        <v>591</v>
      </c>
      <c r="F69" s="8"/>
    </row>
    <row r="70" spans="2:8" x14ac:dyDescent="0.2">
      <c r="B70" s="23" t="s">
        <v>44</v>
      </c>
      <c r="C70" s="13"/>
      <c r="D70" s="6"/>
      <c r="E70" s="10">
        <f>SUM(E72)</f>
        <v>26000</v>
      </c>
      <c r="F70" s="11">
        <f>SUM(F72)</f>
        <v>25628</v>
      </c>
    </row>
    <row r="71" spans="2:8" x14ac:dyDescent="0.2">
      <c r="B71" s="23"/>
      <c r="C71" s="13"/>
      <c r="D71" s="6"/>
      <c r="E71" s="6"/>
      <c r="F71" s="8"/>
    </row>
    <row r="72" spans="2:8" x14ac:dyDescent="0.2">
      <c r="B72" s="23" t="s">
        <v>21</v>
      </c>
      <c r="C72" s="13"/>
      <c r="D72" s="6"/>
      <c r="E72" s="6">
        <f>SUM(E73)</f>
        <v>26000</v>
      </c>
      <c r="F72" s="8">
        <f>SUM(F73)</f>
        <v>25628</v>
      </c>
    </row>
    <row r="73" spans="2:8" x14ac:dyDescent="0.2">
      <c r="B73" s="24" t="s">
        <v>45</v>
      </c>
      <c r="C73" s="13" t="s">
        <v>46</v>
      </c>
      <c r="D73" s="6">
        <v>143</v>
      </c>
      <c r="E73" s="6">
        <v>26000</v>
      </c>
      <c r="F73" s="8">
        <v>25628</v>
      </c>
    </row>
    <row r="74" spans="2:8" ht="13.5" thickBot="1" x14ac:dyDescent="0.25">
      <c r="B74" s="42"/>
      <c r="C74" s="43"/>
      <c r="D74" s="44"/>
      <c r="E74" s="44"/>
      <c r="F74" s="45"/>
    </row>
    <row r="75" spans="2:8" ht="37.5" customHeight="1" thickBot="1" x14ac:dyDescent="0.3">
      <c r="B75" s="50" t="s">
        <v>16</v>
      </c>
      <c r="C75" s="51"/>
      <c r="D75" s="52"/>
      <c r="E75" s="53">
        <f>SUM(E76)</f>
        <v>12760</v>
      </c>
      <c r="F75" s="54">
        <f>SUM(F76)</f>
        <v>0</v>
      </c>
    </row>
    <row r="76" spans="2:8" ht="31.5" customHeight="1" x14ac:dyDescent="0.2">
      <c r="B76" s="96" t="s">
        <v>18</v>
      </c>
      <c r="C76" s="97"/>
      <c r="D76" s="98"/>
      <c r="E76" s="99">
        <f>SUM(E78)</f>
        <v>12760</v>
      </c>
      <c r="F76" s="100">
        <f>SUM(F78)</f>
        <v>0</v>
      </c>
    </row>
    <row r="77" spans="2:8" ht="12.75" customHeight="1" x14ac:dyDescent="0.2">
      <c r="B77" s="25"/>
      <c r="C77" s="15"/>
      <c r="D77" s="5"/>
      <c r="E77" s="5"/>
      <c r="F77" s="9"/>
    </row>
    <row r="78" spans="2:8" ht="17.25" customHeight="1" x14ac:dyDescent="0.2">
      <c r="B78" s="25" t="s">
        <v>17</v>
      </c>
      <c r="C78" s="15"/>
      <c r="D78" s="5"/>
      <c r="E78" s="5">
        <f>SUM(E79:E79)</f>
        <v>12760</v>
      </c>
      <c r="F78" s="9">
        <f>SUM(F79:F79)</f>
        <v>0</v>
      </c>
      <c r="H78" s="62"/>
    </row>
    <row r="79" spans="2:8" ht="26.25" thickBot="1" x14ac:dyDescent="0.25">
      <c r="B79" s="101" t="s">
        <v>19</v>
      </c>
      <c r="C79" s="102" t="s">
        <v>27</v>
      </c>
      <c r="D79" s="36">
        <v>143</v>
      </c>
      <c r="E79" s="36">
        <v>12760</v>
      </c>
      <c r="F79" s="37"/>
    </row>
    <row r="80" spans="2:8" ht="47.25" x14ac:dyDescent="0.25">
      <c r="B80" s="107" t="s">
        <v>115</v>
      </c>
      <c r="C80" s="56"/>
      <c r="D80" s="57"/>
      <c r="E80" s="108">
        <f>SUM(E82)</f>
        <v>297963</v>
      </c>
      <c r="F80" s="58">
        <f>SUM(F82)</f>
        <v>0</v>
      </c>
    </row>
    <row r="81" spans="2:6" x14ac:dyDescent="0.2">
      <c r="B81" s="55"/>
      <c r="C81" s="56"/>
      <c r="D81" s="57"/>
      <c r="E81" s="57"/>
      <c r="F81" s="58"/>
    </row>
    <row r="82" spans="2:6" x14ac:dyDescent="0.2">
      <c r="B82" s="80" t="s">
        <v>62</v>
      </c>
      <c r="C82" s="15"/>
      <c r="D82" s="5"/>
      <c r="E82" s="5">
        <f>SUM(E83:E84)</f>
        <v>297963</v>
      </c>
      <c r="F82" s="9"/>
    </row>
    <row r="83" spans="2:6" ht="25.5" x14ac:dyDescent="0.2">
      <c r="B83" s="26" t="s">
        <v>116</v>
      </c>
      <c r="C83" s="15" t="s">
        <v>99</v>
      </c>
      <c r="D83" s="5">
        <v>13</v>
      </c>
      <c r="E83" s="5">
        <v>288455</v>
      </c>
      <c r="F83" s="9"/>
    </row>
    <row r="84" spans="2:6" ht="26.25" thickBot="1" x14ac:dyDescent="0.25">
      <c r="B84" s="103" t="s">
        <v>117</v>
      </c>
      <c r="C84" s="104"/>
      <c r="D84" s="105">
        <v>143</v>
      </c>
      <c r="E84" s="105">
        <v>9508</v>
      </c>
      <c r="F84" s="106"/>
    </row>
    <row r="85" spans="2:6" ht="34.5" customHeight="1" thickBot="1" x14ac:dyDescent="0.3">
      <c r="B85" s="50" t="s">
        <v>12</v>
      </c>
      <c r="C85" s="60"/>
      <c r="D85" s="61"/>
      <c r="E85" s="53">
        <f t="shared" ref="E85:F87" si="0">SUM(E86)</f>
        <v>672916</v>
      </c>
      <c r="F85" s="54">
        <f t="shared" si="0"/>
        <v>0</v>
      </c>
    </row>
    <row r="86" spans="2:6" ht="21" customHeight="1" x14ac:dyDescent="0.2">
      <c r="B86" s="46" t="s">
        <v>10</v>
      </c>
      <c r="C86" s="59"/>
      <c r="D86" s="47"/>
      <c r="E86" s="48">
        <f>SUM(E87,E90,F86)</f>
        <v>672916</v>
      </c>
      <c r="F86" s="49">
        <f t="shared" si="0"/>
        <v>0</v>
      </c>
    </row>
    <row r="87" spans="2:6" x14ac:dyDescent="0.2">
      <c r="B87" s="25" t="s">
        <v>13</v>
      </c>
      <c r="C87" s="16"/>
      <c r="D87" s="5"/>
      <c r="E87" s="5">
        <f t="shared" si="0"/>
        <v>0</v>
      </c>
      <c r="F87" s="9">
        <f t="shared" si="0"/>
        <v>0</v>
      </c>
    </row>
    <row r="88" spans="2:6" x14ac:dyDescent="0.2">
      <c r="B88" s="26" t="s">
        <v>15</v>
      </c>
      <c r="C88" s="15" t="s">
        <v>14</v>
      </c>
      <c r="D88" s="5">
        <v>143</v>
      </c>
      <c r="E88" s="5"/>
      <c r="F88" s="9"/>
    </row>
    <row r="89" spans="2:6" x14ac:dyDescent="0.2">
      <c r="B89" s="55"/>
      <c r="C89" s="56"/>
      <c r="D89" s="57"/>
      <c r="E89" s="57"/>
      <c r="F89" s="58"/>
    </row>
    <row r="90" spans="2:6" x14ac:dyDescent="0.2">
      <c r="B90" s="80" t="s">
        <v>62</v>
      </c>
      <c r="C90" s="56"/>
      <c r="D90" s="57"/>
      <c r="E90" s="57">
        <f>SUM(E91:E92)</f>
        <v>672916</v>
      </c>
      <c r="F90" s="58">
        <f>SUM(F91)</f>
        <v>0</v>
      </c>
    </row>
    <row r="91" spans="2:6" ht="38.25" x14ac:dyDescent="0.2">
      <c r="B91" s="81" t="s">
        <v>63</v>
      </c>
      <c r="C91" s="56" t="s">
        <v>64</v>
      </c>
      <c r="D91" s="57">
        <v>143</v>
      </c>
      <c r="E91" s="57">
        <v>667900</v>
      </c>
      <c r="F91" s="58"/>
    </row>
    <row r="92" spans="2:6" x14ac:dyDescent="0.2">
      <c r="B92" s="26" t="s">
        <v>98</v>
      </c>
      <c r="C92" s="15" t="s">
        <v>99</v>
      </c>
      <c r="D92" s="5">
        <v>143</v>
      </c>
      <c r="E92" s="5">
        <v>5016</v>
      </c>
      <c r="F92" s="5"/>
    </row>
    <row r="93" spans="2:6" ht="13.5" thickBot="1" x14ac:dyDescent="0.25">
      <c r="B93" s="113"/>
      <c r="C93" s="56"/>
      <c r="D93" s="57"/>
      <c r="E93" s="57"/>
      <c r="F93" s="57"/>
    </row>
    <row r="94" spans="2:6" ht="32.25" thickBot="1" x14ac:dyDescent="0.3">
      <c r="B94" s="50" t="s">
        <v>119</v>
      </c>
      <c r="C94" s="51"/>
      <c r="D94" s="52"/>
      <c r="E94" s="52">
        <f>SUM(E95)</f>
        <v>5580</v>
      </c>
      <c r="F94" s="119">
        <f>SUM(F95)</f>
        <v>0</v>
      </c>
    </row>
    <row r="95" spans="2:6" x14ac:dyDescent="0.2">
      <c r="B95" s="46" t="s">
        <v>10</v>
      </c>
      <c r="C95" s="118"/>
      <c r="D95" s="47"/>
      <c r="E95" s="47">
        <f>SUM(E97)</f>
        <v>5580</v>
      </c>
      <c r="F95" s="47">
        <f>SUM(F97)</f>
        <v>0</v>
      </c>
    </row>
    <row r="96" spans="2:6" x14ac:dyDescent="0.2">
      <c r="B96" s="117"/>
      <c r="C96" s="15"/>
      <c r="D96" s="5"/>
      <c r="E96" s="5"/>
      <c r="F96" s="5"/>
    </row>
    <row r="97" spans="2:6" x14ac:dyDescent="0.2">
      <c r="B97" s="80" t="s">
        <v>62</v>
      </c>
      <c r="C97" s="15"/>
      <c r="D97" s="5"/>
      <c r="E97" s="5">
        <f>SUM(E98)</f>
        <v>5580</v>
      </c>
      <c r="F97" s="5">
        <f>SUM(F98)</f>
        <v>0</v>
      </c>
    </row>
    <row r="98" spans="2:6" x14ac:dyDescent="0.2">
      <c r="B98" s="117" t="s">
        <v>120</v>
      </c>
      <c r="C98" s="15"/>
      <c r="D98" s="5">
        <v>143</v>
      </c>
      <c r="E98" s="5">
        <v>5580</v>
      </c>
      <c r="F98" s="5"/>
    </row>
    <row r="99" spans="2:6" ht="13.5" thickBot="1" x14ac:dyDescent="0.25">
      <c r="B99" s="55"/>
      <c r="C99" s="114"/>
      <c r="D99" s="115"/>
      <c r="E99" s="115"/>
      <c r="F99" s="116"/>
    </row>
    <row r="100" spans="2:6" ht="48" customHeight="1" thickBot="1" x14ac:dyDescent="0.3">
      <c r="B100" s="50" t="s">
        <v>22</v>
      </c>
      <c r="C100" s="51"/>
      <c r="D100" s="52"/>
      <c r="E100" s="53">
        <f>SUM(E101,E120,E126)</f>
        <v>707908</v>
      </c>
      <c r="F100" s="54">
        <f>SUM(F101,F120,F126)</f>
        <v>162193</v>
      </c>
    </row>
    <row r="101" spans="2:6" ht="21" customHeight="1" x14ac:dyDescent="0.2">
      <c r="B101" s="87" t="s">
        <v>10</v>
      </c>
      <c r="C101" s="83"/>
      <c r="D101" s="47"/>
      <c r="E101" s="48">
        <f>SUM(E103,E105)</f>
        <v>398031</v>
      </c>
      <c r="F101" s="49">
        <f>SUM(F105)</f>
        <v>29028</v>
      </c>
    </row>
    <row r="102" spans="2:6" ht="21" customHeight="1" x14ac:dyDescent="0.2">
      <c r="B102" s="92"/>
      <c r="C102" s="83"/>
      <c r="D102" s="47"/>
      <c r="E102" s="48"/>
      <c r="F102" s="49"/>
    </row>
    <row r="103" spans="2:6" ht="21" customHeight="1" x14ac:dyDescent="0.2">
      <c r="B103" s="92" t="s">
        <v>100</v>
      </c>
      <c r="C103" s="83"/>
      <c r="D103" s="47"/>
      <c r="E103" s="48">
        <f>SUM(E104)</f>
        <v>2700</v>
      </c>
      <c r="F103" s="49"/>
    </row>
    <row r="104" spans="2:6" ht="24.75" customHeight="1" x14ac:dyDescent="0.2">
      <c r="B104" s="93" t="s">
        <v>101</v>
      </c>
      <c r="C104" s="83" t="s">
        <v>102</v>
      </c>
      <c r="D104" s="47">
        <v>143</v>
      </c>
      <c r="E104" s="47">
        <v>2700</v>
      </c>
      <c r="F104" s="49"/>
    </row>
    <row r="105" spans="2:6" x14ac:dyDescent="0.2">
      <c r="B105" s="88" t="s">
        <v>23</v>
      </c>
      <c r="C105" s="84"/>
      <c r="D105" s="5"/>
      <c r="E105" s="5">
        <f>SUM(E106:E119)</f>
        <v>395331</v>
      </c>
      <c r="F105" s="9">
        <f>SUM(F106:F119)</f>
        <v>29028</v>
      </c>
    </row>
    <row r="106" spans="2:6" x14ac:dyDescent="0.2">
      <c r="B106" s="89"/>
      <c r="C106" s="84"/>
      <c r="D106" s="5"/>
      <c r="E106" s="5"/>
      <c r="F106" s="9"/>
    </row>
    <row r="107" spans="2:6" x14ac:dyDescent="0.2">
      <c r="B107" s="89" t="s">
        <v>24</v>
      </c>
      <c r="C107" s="84" t="s">
        <v>25</v>
      </c>
      <c r="D107" s="5">
        <v>143</v>
      </c>
      <c r="E107" s="5">
        <v>82300</v>
      </c>
      <c r="F107" s="9">
        <v>2300</v>
      </c>
    </row>
    <row r="108" spans="2:6" ht="14.25" customHeight="1" x14ac:dyDescent="0.2">
      <c r="B108" s="89" t="s">
        <v>49</v>
      </c>
      <c r="C108" s="84" t="s">
        <v>77</v>
      </c>
      <c r="D108" s="5"/>
      <c r="E108" s="5">
        <v>122600</v>
      </c>
      <c r="F108" s="9"/>
    </row>
    <row r="109" spans="2:6" ht="14.25" customHeight="1" x14ac:dyDescent="0.2">
      <c r="B109" s="89" t="s">
        <v>73</v>
      </c>
      <c r="C109" s="84" t="s">
        <v>75</v>
      </c>
      <c r="D109" s="5"/>
      <c r="E109" s="5">
        <v>6002</v>
      </c>
      <c r="F109" s="9"/>
    </row>
    <row r="110" spans="2:6" ht="14.25" customHeight="1" x14ac:dyDescent="0.2">
      <c r="B110" s="89" t="s">
        <v>103</v>
      </c>
      <c r="C110" s="84" t="s">
        <v>77</v>
      </c>
      <c r="D110" s="5"/>
      <c r="E110" s="5">
        <v>0</v>
      </c>
      <c r="F110" s="9"/>
    </row>
    <row r="111" spans="2:6" ht="14.25" customHeight="1" x14ac:dyDescent="0.2">
      <c r="B111" s="89" t="s">
        <v>104</v>
      </c>
      <c r="C111" s="84" t="s">
        <v>77</v>
      </c>
      <c r="D111" s="5"/>
      <c r="E111" s="5">
        <v>120000</v>
      </c>
      <c r="F111" s="9"/>
    </row>
    <row r="112" spans="2:6" ht="14.25" customHeight="1" x14ac:dyDescent="0.2">
      <c r="B112" s="89" t="s">
        <v>74</v>
      </c>
      <c r="C112" s="84" t="s">
        <v>76</v>
      </c>
      <c r="D112" s="5"/>
      <c r="E112" s="5">
        <v>133</v>
      </c>
      <c r="F112" s="9"/>
    </row>
    <row r="113" spans="2:6" ht="27.75" customHeight="1" x14ac:dyDescent="0.2">
      <c r="B113" s="89" t="s">
        <v>84</v>
      </c>
      <c r="C113" s="84" t="s">
        <v>76</v>
      </c>
      <c r="D113" s="5"/>
      <c r="E113" s="5">
        <v>13672</v>
      </c>
      <c r="F113" s="9"/>
    </row>
    <row r="114" spans="2:6" ht="40.5" customHeight="1" x14ac:dyDescent="0.2">
      <c r="B114" s="90" t="s">
        <v>86</v>
      </c>
      <c r="C114" s="84" t="s">
        <v>92</v>
      </c>
      <c r="D114" s="5"/>
      <c r="E114" s="5">
        <v>7855</v>
      </c>
      <c r="F114" s="9"/>
    </row>
    <row r="115" spans="2:6" ht="19.5" customHeight="1" x14ac:dyDescent="0.2">
      <c r="B115" s="90" t="s">
        <v>123</v>
      </c>
      <c r="C115" s="84" t="s">
        <v>124</v>
      </c>
      <c r="D115" s="5"/>
      <c r="E115" s="5">
        <v>35500</v>
      </c>
      <c r="F115" s="9">
        <v>25675</v>
      </c>
    </row>
    <row r="116" spans="2:6" ht="55.5" customHeight="1" thickBot="1" x14ac:dyDescent="0.25">
      <c r="B116" s="90" t="s">
        <v>87</v>
      </c>
      <c r="C116" s="84" t="s">
        <v>91</v>
      </c>
      <c r="D116" s="5"/>
      <c r="E116" s="5">
        <v>1200</v>
      </c>
      <c r="F116" s="9"/>
    </row>
    <row r="117" spans="2:6" ht="39" customHeight="1" x14ac:dyDescent="0.2">
      <c r="B117" s="94" t="s">
        <v>105</v>
      </c>
      <c r="C117" s="84" t="s">
        <v>108</v>
      </c>
      <c r="D117" s="5">
        <v>143</v>
      </c>
      <c r="E117" s="5">
        <v>5000</v>
      </c>
      <c r="F117" s="9"/>
    </row>
    <row r="118" spans="2:6" ht="28.5" customHeight="1" thickBot="1" x14ac:dyDescent="0.25">
      <c r="B118" s="95" t="s">
        <v>106</v>
      </c>
      <c r="C118" s="84" t="s">
        <v>108</v>
      </c>
      <c r="D118" s="5">
        <v>143</v>
      </c>
      <c r="E118" s="5">
        <v>0</v>
      </c>
      <c r="F118" s="9"/>
    </row>
    <row r="119" spans="2:6" x14ac:dyDescent="0.2">
      <c r="B119" s="89" t="s">
        <v>78</v>
      </c>
      <c r="C119" s="84" t="s">
        <v>88</v>
      </c>
      <c r="D119" s="5"/>
      <c r="E119" s="5">
        <v>1069</v>
      </c>
      <c r="F119" s="9">
        <v>1053</v>
      </c>
    </row>
    <row r="120" spans="2:6" ht="28.5" customHeight="1" x14ac:dyDescent="0.2">
      <c r="B120" s="88" t="s">
        <v>71</v>
      </c>
      <c r="C120" s="84"/>
      <c r="D120" s="5"/>
      <c r="E120" s="7">
        <f>SUM(E122)</f>
        <v>13512</v>
      </c>
      <c r="F120" s="82">
        <f>SUM(F122)</f>
        <v>13319</v>
      </c>
    </row>
    <row r="121" spans="2:6" x14ac:dyDescent="0.2">
      <c r="B121" s="89"/>
      <c r="C121" s="84"/>
      <c r="D121" s="5"/>
      <c r="E121" s="5"/>
      <c r="F121" s="9"/>
    </row>
    <row r="122" spans="2:6" x14ac:dyDescent="0.2">
      <c r="B122" s="88" t="s">
        <v>23</v>
      </c>
      <c r="C122" s="84"/>
      <c r="D122" s="5"/>
      <c r="E122" s="5">
        <f>SUM(E124)</f>
        <v>13512</v>
      </c>
      <c r="F122" s="9">
        <f>SUM(F124)</f>
        <v>13319</v>
      </c>
    </row>
    <row r="123" spans="2:6" x14ac:dyDescent="0.2">
      <c r="B123" s="89"/>
      <c r="C123" s="84"/>
      <c r="D123" s="5"/>
      <c r="E123" s="5"/>
      <c r="F123" s="9"/>
    </row>
    <row r="124" spans="2:6" ht="38.25" x14ac:dyDescent="0.2">
      <c r="B124" s="89" t="s">
        <v>72</v>
      </c>
      <c r="C124" s="84" t="s">
        <v>51</v>
      </c>
      <c r="D124" s="5">
        <v>143</v>
      </c>
      <c r="E124" s="5">
        <v>13512</v>
      </c>
      <c r="F124" s="9">
        <v>13319</v>
      </c>
    </row>
    <row r="125" spans="2:6" x14ac:dyDescent="0.2">
      <c r="B125" s="89"/>
      <c r="C125" s="84"/>
      <c r="D125" s="5"/>
      <c r="E125" s="5"/>
      <c r="F125" s="9"/>
    </row>
    <row r="126" spans="2:6" ht="29.25" customHeight="1" x14ac:dyDescent="0.2">
      <c r="B126" s="88" t="s">
        <v>50</v>
      </c>
      <c r="C126" s="84"/>
      <c r="D126" s="5"/>
      <c r="E126" s="7">
        <f>SUM(E127)</f>
        <v>296365</v>
      </c>
      <c r="F126" s="82">
        <f>SUM(F127)</f>
        <v>119846</v>
      </c>
    </row>
    <row r="127" spans="2:6" x14ac:dyDescent="0.2">
      <c r="B127" s="88" t="s">
        <v>23</v>
      </c>
      <c r="C127" s="84"/>
      <c r="D127" s="5"/>
      <c r="E127" s="7">
        <f>SUM(E129,E135,E136,E137,E138+E134)</f>
        <v>296365</v>
      </c>
      <c r="F127" s="7">
        <f>SUM(F129,F135,F136,F137,F138+F134)</f>
        <v>119846</v>
      </c>
    </row>
    <row r="128" spans="2:6" x14ac:dyDescent="0.2">
      <c r="B128" s="88"/>
      <c r="C128" s="84"/>
      <c r="D128" s="5"/>
      <c r="E128" s="7"/>
      <c r="F128" s="82"/>
    </row>
    <row r="129" spans="2:6" x14ac:dyDescent="0.2">
      <c r="B129" s="89" t="s">
        <v>56</v>
      </c>
      <c r="C129" s="84" t="s">
        <v>51</v>
      </c>
      <c r="D129" s="7">
        <v>143</v>
      </c>
      <c r="E129" s="7">
        <f>SUM(E130:E133)</f>
        <v>117725</v>
      </c>
      <c r="F129" s="82">
        <f>SUM(F130:F133)</f>
        <v>93681</v>
      </c>
    </row>
    <row r="130" spans="2:6" x14ac:dyDescent="0.2">
      <c r="B130" s="89" t="s">
        <v>57</v>
      </c>
      <c r="C130" s="84" t="s">
        <v>88</v>
      </c>
      <c r="D130" s="5"/>
      <c r="E130" s="5">
        <v>53456</v>
      </c>
      <c r="F130" s="9">
        <v>46350</v>
      </c>
    </row>
    <row r="131" spans="2:6" ht="25.5" x14ac:dyDescent="0.2">
      <c r="B131" s="89" t="s">
        <v>65</v>
      </c>
      <c r="C131" s="84" t="s">
        <v>94</v>
      </c>
      <c r="D131" s="5"/>
      <c r="E131" s="5">
        <v>36369</v>
      </c>
      <c r="F131" s="9">
        <v>35849</v>
      </c>
    </row>
    <row r="132" spans="2:6" ht="13.5" customHeight="1" x14ac:dyDescent="0.2">
      <c r="B132" s="89" t="s">
        <v>80</v>
      </c>
      <c r="C132" s="84"/>
      <c r="D132" s="5"/>
      <c r="E132" s="5">
        <v>16900</v>
      </c>
      <c r="F132" s="9">
        <v>640</v>
      </c>
    </row>
    <row r="133" spans="2:6" x14ac:dyDescent="0.2">
      <c r="B133" s="89" t="s">
        <v>95</v>
      </c>
      <c r="C133" s="84" t="s">
        <v>94</v>
      </c>
      <c r="D133" s="5"/>
      <c r="E133" s="5">
        <v>11000</v>
      </c>
      <c r="F133" s="9">
        <v>10842</v>
      </c>
    </row>
    <row r="134" spans="2:6" ht="39" customHeight="1" x14ac:dyDescent="0.2">
      <c r="B134" s="89" t="s">
        <v>121</v>
      </c>
      <c r="C134" s="120"/>
      <c r="D134" s="5"/>
      <c r="E134" s="5">
        <v>3100</v>
      </c>
      <c r="F134" s="9">
        <v>3100</v>
      </c>
    </row>
    <row r="135" spans="2:6" ht="26.25" customHeight="1" thickBot="1" x14ac:dyDescent="0.25">
      <c r="B135" s="89" t="s">
        <v>52</v>
      </c>
      <c r="C135" s="85" t="s">
        <v>96</v>
      </c>
      <c r="D135" s="5">
        <v>13</v>
      </c>
      <c r="E135" s="5">
        <v>50890</v>
      </c>
      <c r="F135" s="9"/>
    </row>
    <row r="136" spans="2:6" ht="13.5" thickBot="1" x14ac:dyDescent="0.25">
      <c r="B136" s="89" t="s">
        <v>53</v>
      </c>
      <c r="C136" s="85" t="s">
        <v>96</v>
      </c>
      <c r="D136" s="5">
        <v>13</v>
      </c>
      <c r="E136" s="5">
        <v>28710</v>
      </c>
      <c r="F136" s="9"/>
    </row>
    <row r="137" spans="2:6" ht="41.25" customHeight="1" x14ac:dyDescent="0.2">
      <c r="B137" s="89" t="s">
        <v>28</v>
      </c>
      <c r="C137" s="84" t="s">
        <v>26</v>
      </c>
      <c r="D137" s="5">
        <v>13</v>
      </c>
      <c r="E137" s="5">
        <v>23940</v>
      </c>
      <c r="F137" s="9">
        <v>23065</v>
      </c>
    </row>
    <row r="138" spans="2:6" ht="26.25" thickBot="1" x14ac:dyDescent="0.25">
      <c r="B138" s="89" t="s">
        <v>79</v>
      </c>
      <c r="C138" s="85" t="s">
        <v>96</v>
      </c>
      <c r="D138" s="36">
        <v>13</v>
      </c>
      <c r="E138" s="36">
        <v>72000</v>
      </c>
      <c r="F138" s="37"/>
    </row>
    <row r="139" spans="2:6" ht="21" customHeight="1" thickBot="1" x14ac:dyDescent="0.3">
      <c r="B139" s="91" t="s">
        <v>11</v>
      </c>
      <c r="C139" s="86"/>
      <c r="D139" s="63"/>
      <c r="E139" s="63">
        <f>SUM(E17,E27,E75,E85,E100+E80+E94)</f>
        <v>2170149</v>
      </c>
      <c r="F139" s="63">
        <f>SUM(F17,F27,F75,F85,F100+F80+F94)</f>
        <v>263627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2022-12-28T14:19:51Z</cp:lastPrinted>
  <dcterms:created xsi:type="dcterms:W3CDTF">2006-05-19T12:04:31Z</dcterms:created>
  <dcterms:modified xsi:type="dcterms:W3CDTF">2022-12-28T14:19:53Z</dcterms:modified>
</cp:coreProperties>
</file>