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41" i="1"/>
  <c r="E39" i="1" s="1"/>
  <c r="E53" i="1"/>
  <c r="E52" i="1"/>
  <c r="E50" i="1" s="1"/>
  <c r="E57" i="1"/>
  <c r="E56" i="1"/>
  <c r="E61" i="1"/>
  <c r="E60" i="1"/>
  <c r="E65" i="1"/>
  <c r="E64" i="1"/>
  <c r="E71" i="1"/>
  <c r="E70" i="1"/>
  <c r="E75" i="1"/>
  <c r="E74" i="1"/>
  <c r="E81" i="1"/>
  <c r="E80" i="1"/>
  <c r="E78" i="1" s="1"/>
  <c r="E86" i="1"/>
  <c r="E85" i="1" s="1"/>
  <c r="E84" i="1" s="1"/>
  <c r="E91" i="1"/>
  <c r="E90" i="1"/>
  <c r="E96" i="1"/>
  <c r="E95" i="1"/>
  <c r="F42" i="1"/>
  <c r="F41" i="1"/>
  <c r="F39" i="1" s="1"/>
  <c r="F53" i="1"/>
  <c r="F52" i="1" s="1"/>
  <c r="F50" i="1" s="1"/>
  <c r="F57" i="1"/>
  <c r="F56" i="1" s="1"/>
  <c r="F61" i="1"/>
  <c r="F60" i="1" s="1"/>
  <c r="F65" i="1"/>
  <c r="F64" i="1" s="1"/>
  <c r="F71" i="1"/>
  <c r="F70" i="1" s="1"/>
  <c r="F68" i="1" s="1"/>
  <c r="F75" i="1"/>
  <c r="F74" i="1" s="1"/>
  <c r="F81" i="1"/>
  <c r="F80" i="1" s="1"/>
  <c r="F78" i="1" s="1"/>
  <c r="F86" i="1"/>
  <c r="F85" i="1"/>
  <c r="F84" i="1" s="1"/>
  <c r="F91" i="1"/>
  <c r="F90" i="1"/>
  <c r="F96" i="1"/>
  <c r="F95" i="1"/>
  <c r="E18" i="1"/>
  <c r="E17" i="1"/>
  <c r="E15" i="1" s="1"/>
  <c r="E24" i="1"/>
  <c r="E23" i="1" s="1"/>
  <c r="E21" i="1" s="1"/>
  <c r="E27" i="1"/>
  <c r="E34" i="1"/>
  <c r="E33" i="1" s="1"/>
  <c r="E31" i="1" s="1"/>
  <c r="F18" i="1"/>
  <c r="F17" i="1" s="1"/>
  <c r="F15" i="1" s="1"/>
  <c r="F24" i="1"/>
  <c r="F27" i="1"/>
  <c r="F34" i="1"/>
  <c r="F33" i="1"/>
  <c r="F31" i="1" s="1"/>
  <c r="E68" i="1"/>
  <c r="F23" i="1"/>
  <c r="F21" i="1" s="1"/>
  <c r="E13" i="1" l="1"/>
  <c r="F13" i="1"/>
  <c r="E37" i="1"/>
  <c r="F37" i="1"/>
  <c r="F99" i="1" l="1"/>
  <c r="E99" i="1"/>
</calcChain>
</file>

<file path=xl/sharedStrings.xml><?xml version="1.0" encoding="utf-8"?>
<sst xmlns="http://schemas.openxmlformats.org/spreadsheetml/2006/main" count="100" uniqueCount="76">
  <si>
    <t>Pagėgių savivaldybės tarybos</t>
  </si>
  <si>
    <t>SAVIVALDYBĖS ADMINISTRACIJA</t>
  </si>
  <si>
    <t>01.Bendros valstybės paslaugos</t>
  </si>
  <si>
    <t>05. Aplinkos apsauga</t>
  </si>
  <si>
    <t>Aplinkos apsaugos rėmimo specialioji programa</t>
  </si>
  <si>
    <t>(Eurais)</t>
  </si>
  <si>
    <t xml:space="preserve">TIKSLINĘ PASKIRTĮ TURINČIOS LĖŠOS </t>
  </si>
  <si>
    <t>Administracija</t>
  </si>
  <si>
    <t xml:space="preserve"> Iš viso</t>
  </si>
  <si>
    <t>05.GYVENAMOSIOS APLINKOS GERINIMO PROGRAMA</t>
  </si>
  <si>
    <t>01.VALDYMO TOBULINIMO PROGRAMA</t>
  </si>
  <si>
    <t>NEPANAUDOTŲ LĖŠŲ PASKIRSTYMAS ĮSISKOLINIMAMS DENGTI</t>
  </si>
  <si>
    <t>07.SOCIALINĖS PARAMOS ĮGYVENDINIMO IR SVEIKATOS PRIEŽIŪROS PROGRAMA</t>
  </si>
  <si>
    <t>10.Socialinė apsauga</t>
  </si>
  <si>
    <t xml:space="preserve"> </t>
  </si>
  <si>
    <t>Priemonė pagal SVP</t>
  </si>
  <si>
    <t>01.2.2.01.01.</t>
  </si>
  <si>
    <t>07.2.1.01.02.</t>
  </si>
  <si>
    <t>05.1.3.07.01.</t>
  </si>
  <si>
    <t>Materialiojo turto (Žemės) gerinimas</t>
  </si>
  <si>
    <t>02. UGDYMO UŽTIKRINIMO PROGRAMA</t>
  </si>
  <si>
    <t>MENO IR SPORTO MOKYKLA</t>
  </si>
  <si>
    <t>Meno ir sporto mokykla</t>
  </si>
  <si>
    <t>UAB ,,Tauragės regiono atliekų tvarkymo centras" vietinė rinkliava už komunalinių atliekų surinkimą</t>
  </si>
  <si>
    <t>05.1.3.04.02.</t>
  </si>
  <si>
    <t>Socialinės išmokos</t>
  </si>
  <si>
    <t>09. Švietimas</t>
  </si>
  <si>
    <t>A.MACKAUS GIMNAZIJA</t>
  </si>
  <si>
    <t>A.Mackaus ginmnazija</t>
  </si>
  <si>
    <t>VILKYŠKIŲ J.BOBROVSKIO GIMNAZIJA</t>
  </si>
  <si>
    <t>Vilkyškių J.Bobrovskio gimnazija</t>
  </si>
  <si>
    <t>Pagėgių palaikomojo gydymo slaugos ir senelių namai</t>
  </si>
  <si>
    <t>PAGĖGIŲ PALAIKOMOJO GYDYMO SLAUGOS IR SENELIŲ NAMAI</t>
  </si>
  <si>
    <t>Pagėgių palaikomojo gydymo slaugos ir senelių namų Dienos centras</t>
  </si>
  <si>
    <t>07.2.1.01.01.</t>
  </si>
  <si>
    <t>05.1.3.04.01.</t>
  </si>
  <si>
    <t>Programos, Asignavimų valdytojai</t>
  </si>
  <si>
    <t>PAGĖGIŲ LOPŠELIS DARŽELIS</t>
  </si>
  <si>
    <t>Pagėgių lopšelis darželis</t>
  </si>
  <si>
    <t>02.3.1.01.01.</t>
  </si>
  <si>
    <t>07. SOCIALINĖS PARAMOS ĮGYVENDINIMO IR SVEIKATOS PRIEŽIŪROS PROGRAMA</t>
  </si>
  <si>
    <t>05.1.3.07.02.</t>
  </si>
  <si>
    <t>Soc.būsto fondo plėtra (Privatizavimo lėšos)</t>
  </si>
  <si>
    <t>Paskolos</t>
  </si>
  <si>
    <t xml:space="preserve">PAGĖGIŲ SAVIVALDYBĖS BIUDŽETO 2021 METAIS NEPANAUDOTŲ </t>
  </si>
  <si>
    <t>2022 m.vasario  14  d.</t>
  </si>
  <si>
    <t>Iš jų:</t>
  </si>
  <si>
    <t>darbo užmokestis</t>
  </si>
  <si>
    <t>Pagėgių Šeimos gerovės centras</t>
  </si>
  <si>
    <t>04.Ekonomika</t>
  </si>
  <si>
    <t>041.2.03.02</t>
  </si>
  <si>
    <t>Kito kuro kompensacija</t>
  </si>
  <si>
    <t>03. KULTŪROS, TURIZMO IR SPORTO PLĖTOTĖS PROGRAMA</t>
  </si>
  <si>
    <t xml:space="preserve">08. Poilsis, kultūra ir religija </t>
  </si>
  <si>
    <t>PAGĖGIŲ VYDŪNO VIEŠOJI BIBLIOTEKA</t>
  </si>
  <si>
    <t>Vydūno viešoji biblioteka</t>
  </si>
  <si>
    <t>03.3.2.02.03.</t>
  </si>
  <si>
    <t>PAGĖGIŲ KULTŪROS CENTRAS</t>
  </si>
  <si>
    <t xml:space="preserve">Pagėgių kultūros centras </t>
  </si>
  <si>
    <t>03.3.2.01.01.</t>
  </si>
  <si>
    <t>05. GYVENAMOSIOS APLINKOS GERINIMO PROGRAMA</t>
  </si>
  <si>
    <t>06. Būstas ir komunalinis ūkis</t>
  </si>
  <si>
    <t xml:space="preserve">Pagėgių seniūnijos sanitarija </t>
  </si>
  <si>
    <t>PAGĖGIŲ ŠEIMOS GEROVĖS CENTRAS</t>
  </si>
  <si>
    <t xml:space="preserve">Politinio pasitikėjimo valstybės tarnautojai </t>
  </si>
  <si>
    <t>Stoniškių seniūnijos valdymas</t>
  </si>
  <si>
    <t>Vilkyškių seniūnijos valdymas</t>
  </si>
  <si>
    <t>Natkiškių seniūnijos valdymas</t>
  </si>
  <si>
    <t>05.1.3.01.02.</t>
  </si>
  <si>
    <t xml:space="preserve">LĖŠŲ PASKIRSTYMAS KREDITORINIŲ ĮSISKOLINIMŲ DENGIMUI </t>
  </si>
  <si>
    <t>8 priedas</t>
  </si>
  <si>
    <t>04.STRATEGINIO,TERITORIJŲ PLANAVIMO, INVESTICIJŲ IR PROJEKTŲ VALDYMO PROGRAMA</t>
  </si>
  <si>
    <t xml:space="preserve">Finansavimo šaltinis </t>
  </si>
  <si>
    <t>Savivaldybės infrastruktūrai gerinti</t>
  </si>
  <si>
    <t>IŠ VISO</t>
  </si>
  <si>
    <t>sprendimo Nr. T-27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</si>
</sst>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4" fillId="0" borderId="2" xfId="0" applyFont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0" borderId="1" xfId="0" applyFont="1" applyBorder="1"/>
    <xf numFmtId="0" fontId="4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Border="1"/>
    <xf numFmtId="0" fontId="2" fillId="0" borderId="13" xfId="0" applyFont="1" applyBorder="1"/>
    <xf numFmtId="0" fontId="4" fillId="0" borderId="10" xfId="0" applyFont="1" applyFill="1" applyBorder="1"/>
    <xf numFmtId="0" fontId="4" fillId="0" borderId="12" xfId="0" applyFont="1" applyBorder="1"/>
    <xf numFmtId="0" fontId="4" fillId="0" borderId="12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 wrapText="1"/>
    </xf>
    <xf numFmtId="0" fontId="4" fillId="0" borderId="19" xfId="0" applyFont="1" applyBorder="1"/>
    <xf numFmtId="0" fontId="4" fillId="0" borderId="19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3" xfId="0" applyFont="1" applyBorder="1"/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4" fillId="0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Border="1"/>
    <xf numFmtId="0" fontId="2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4" fillId="0" borderId="26" xfId="0" applyFont="1" applyFill="1" applyBorder="1"/>
    <xf numFmtId="0" fontId="2" fillId="0" borderId="27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wrapText="1"/>
    </xf>
    <xf numFmtId="0" fontId="6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/>
    <xf numFmtId="0" fontId="2" fillId="0" borderId="27" xfId="0" applyFont="1" applyFill="1" applyBorder="1"/>
    <xf numFmtId="0" fontId="6" fillId="0" borderId="23" xfId="0" applyFont="1" applyFill="1" applyBorder="1"/>
    <xf numFmtId="0" fontId="2" fillId="0" borderId="24" xfId="0" applyFont="1" applyFill="1" applyBorder="1"/>
    <xf numFmtId="0" fontId="4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4" fillId="0" borderId="27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9" xfId="0" applyFont="1" applyBorder="1"/>
    <xf numFmtId="0" fontId="4" fillId="0" borderId="3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0" borderId="31" xfId="0" applyFont="1" applyBorder="1"/>
    <xf numFmtId="0" fontId="4" fillId="0" borderId="32" xfId="0" applyFont="1" applyFill="1" applyBorder="1"/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Border="1"/>
    <xf numFmtId="0" fontId="4" fillId="0" borderId="35" xfId="0" applyFont="1" applyBorder="1"/>
    <xf numFmtId="0" fontId="4" fillId="0" borderId="36" xfId="0" applyFont="1" applyFill="1" applyBorder="1"/>
    <xf numFmtId="0" fontId="2" fillId="0" borderId="3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2" fillId="0" borderId="38" xfId="0" applyFont="1" applyBorder="1"/>
    <xf numFmtId="0" fontId="6" fillId="2" borderId="23" xfId="0" applyFont="1" applyFill="1" applyBorder="1"/>
    <xf numFmtId="0" fontId="6" fillId="2" borderId="9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4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"/>
  <sheetViews>
    <sheetView tabSelected="1" zoomScale="110" zoomScaleNormal="110" workbookViewId="0">
      <selection activeCell="E3" sqref="E3"/>
    </sheetView>
  </sheetViews>
  <sheetFormatPr defaultRowHeight="12.75" x14ac:dyDescent="0.2"/>
  <cols>
    <col min="1" max="1" width="5.140625" style="1" customWidth="1"/>
    <col min="2" max="2" width="54.5703125" style="1" customWidth="1"/>
    <col min="3" max="3" width="14.140625" style="1" customWidth="1"/>
    <col min="4" max="4" width="9.85546875" style="1" customWidth="1"/>
    <col min="5" max="5" width="14.5703125" style="1" customWidth="1"/>
    <col min="6" max="6" width="14.140625" style="1" customWidth="1"/>
    <col min="7" max="16384" width="9.140625" style="1"/>
  </cols>
  <sheetData>
    <row r="1" spans="2:6" x14ac:dyDescent="0.2">
      <c r="E1" s="1" t="s">
        <v>0</v>
      </c>
    </row>
    <row r="2" spans="2:6" x14ac:dyDescent="0.2">
      <c r="B2" s="3"/>
      <c r="C2" s="3"/>
      <c r="E2" s="1" t="s">
        <v>45</v>
      </c>
    </row>
    <row r="3" spans="2:6" x14ac:dyDescent="0.2">
      <c r="E3" s="1" t="s">
        <v>75</v>
      </c>
    </row>
    <row r="4" spans="2:6" x14ac:dyDescent="0.2">
      <c r="E4" s="1" t="s">
        <v>70</v>
      </c>
    </row>
    <row r="6" spans="2:6" ht="18.75" x14ac:dyDescent="0.3">
      <c r="B6" s="5" t="s">
        <v>44</v>
      </c>
      <c r="C6" s="5"/>
      <c r="D6" s="5"/>
    </row>
    <row r="7" spans="2:6" ht="18.75" x14ac:dyDescent="0.3">
      <c r="B7" s="5" t="s">
        <v>69</v>
      </c>
      <c r="C7" s="5"/>
      <c r="D7" s="6"/>
    </row>
    <row r="8" spans="2:6" ht="18.75" x14ac:dyDescent="0.3">
      <c r="B8" s="5"/>
      <c r="C8" s="5"/>
      <c r="D8" s="6"/>
    </row>
    <row r="9" spans="2:6" ht="13.5" thickBot="1" x14ac:dyDescent="0.25">
      <c r="B9" s="2"/>
      <c r="C9" s="2"/>
      <c r="F9" s="4" t="s">
        <v>5</v>
      </c>
    </row>
    <row r="10" spans="2:6" ht="25.5" x14ac:dyDescent="0.2">
      <c r="B10" s="40" t="s">
        <v>36</v>
      </c>
      <c r="C10" s="42" t="s">
        <v>15</v>
      </c>
      <c r="D10" s="108" t="s">
        <v>72</v>
      </c>
      <c r="E10" s="43"/>
      <c r="F10" s="44" t="s">
        <v>46</v>
      </c>
    </row>
    <row r="11" spans="2:6" ht="33.75" customHeight="1" thickBot="1" x14ac:dyDescent="0.25">
      <c r="B11" s="41"/>
      <c r="C11" s="39"/>
      <c r="D11" s="109"/>
      <c r="E11" s="39" t="s">
        <v>8</v>
      </c>
      <c r="F11" s="45" t="s">
        <v>47</v>
      </c>
    </row>
    <row r="12" spans="2:6" ht="12.75" customHeight="1" thickBot="1" x14ac:dyDescent="0.25">
      <c r="B12" s="55">
        <v>1</v>
      </c>
      <c r="C12" s="52">
        <v>2</v>
      </c>
      <c r="D12" s="16">
        <v>3</v>
      </c>
      <c r="E12" s="53">
        <v>5</v>
      </c>
      <c r="F12" s="54">
        <v>6</v>
      </c>
    </row>
    <row r="13" spans="2:6" ht="21" customHeight="1" x14ac:dyDescent="0.25">
      <c r="B13" s="56" t="s">
        <v>6</v>
      </c>
      <c r="C13" s="51"/>
      <c r="D13" s="35"/>
      <c r="E13" s="34">
        <f>SUM(E15,E21,E31)</f>
        <v>106244</v>
      </c>
      <c r="F13" s="46">
        <f>SUM(F15,F21,F31)</f>
        <v>0</v>
      </c>
    </row>
    <row r="14" spans="2:6" ht="15" customHeight="1" thickBot="1" x14ac:dyDescent="0.25">
      <c r="B14" s="57"/>
      <c r="C14" s="47"/>
      <c r="D14" s="48"/>
      <c r="E14" s="49"/>
      <c r="F14" s="50"/>
    </row>
    <row r="15" spans="2:6" ht="30.75" customHeight="1" x14ac:dyDescent="0.25">
      <c r="B15" s="58" t="s">
        <v>71</v>
      </c>
      <c r="C15" s="51"/>
      <c r="D15" s="35"/>
      <c r="E15" s="34">
        <f>SUM(E17)</f>
        <v>721</v>
      </c>
      <c r="F15" s="46">
        <f>SUM(F17)</f>
        <v>0</v>
      </c>
    </row>
    <row r="16" spans="2:6" ht="14.25" customHeight="1" x14ac:dyDescent="0.2">
      <c r="B16" s="59"/>
      <c r="C16" s="28"/>
      <c r="D16" s="9"/>
      <c r="E16" s="8"/>
      <c r="F16" s="20"/>
    </row>
    <row r="17" spans="2:6" ht="14.25" customHeight="1" x14ac:dyDescent="0.2">
      <c r="B17" s="60" t="s">
        <v>1</v>
      </c>
      <c r="C17" s="28"/>
      <c r="D17" s="9"/>
      <c r="E17" s="8">
        <f>SUM(E18)</f>
        <v>721</v>
      </c>
      <c r="F17" s="20">
        <f>SUM(F18)</f>
        <v>0</v>
      </c>
    </row>
    <row r="18" spans="2:6" ht="14.25" customHeight="1" x14ac:dyDescent="0.2">
      <c r="B18" s="60" t="s">
        <v>49</v>
      </c>
      <c r="C18" s="28"/>
      <c r="D18" s="9"/>
      <c r="E18" s="8">
        <f>SUM(E19)</f>
        <v>721</v>
      </c>
      <c r="F18" s="20">
        <f>SUM(F19)</f>
        <v>0</v>
      </c>
    </row>
    <row r="19" spans="2:6" ht="15.75" customHeight="1" x14ac:dyDescent="0.2">
      <c r="B19" s="61" t="s">
        <v>73</v>
      </c>
      <c r="C19" s="15" t="s">
        <v>50</v>
      </c>
      <c r="D19" s="10">
        <v>157</v>
      </c>
      <c r="E19" s="19">
        <v>721</v>
      </c>
      <c r="F19" s="20"/>
    </row>
    <row r="20" spans="2:6" ht="16.5" customHeight="1" x14ac:dyDescent="0.2">
      <c r="B20" s="62"/>
      <c r="C20" s="28"/>
      <c r="D20" s="7"/>
      <c r="E20" s="8"/>
      <c r="F20" s="20"/>
    </row>
    <row r="21" spans="2:6" ht="33" customHeight="1" x14ac:dyDescent="0.25">
      <c r="B21" s="63" t="s">
        <v>9</v>
      </c>
      <c r="C21" s="14"/>
      <c r="D21" s="7"/>
      <c r="E21" s="8">
        <f>SUM(E23)</f>
        <v>83523</v>
      </c>
      <c r="F21" s="20">
        <f>SUM(F23)</f>
        <v>0</v>
      </c>
    </row>
    <row r="22" spans="2:6" ht="12.75" customHeight="1" x14ac:dyDescent="0.2">
      <c r="B22" s="64"/>
      <c r="C22" s="11"/>
      <c r="D22" s="7"/>
      <c r="E22" s="19"/>
      <c r="F22" s="21"/>
    </row>
    <row r="23" spans="2:6" ht="15.75" customHeight="1" x14ac:dyDescent="0.2">
      <c r="B23" s="60" t="s">
        <v>1</v>
      </c>
      <c r="C23" s="12"/>
      <c r="D23" s="7"/>
      <c r="E23" s="8">
        <f>SUM(E24,E27)</f>
        <v>83523</v>
      </c>
      <c r="F23" s="20">
        <f>SUM(F24,F27)</f>
        <v>0</v>
      </c>
    </row>
    <row r="24" spans="2:6" ht="12.75" customHeight="1" x14ac:dyDescent="0.2">
      <c r="B24" s="65" t="s">
        <v>2</v>
      </c>
      <c r="C24" s="13"/>
      <c r="D24" s="7"/>
      <c r="E24" s="8">
        <f>SUM(E25:E25)</f>
        <v>50036</v>
      </c>
      <c r="F24" s="21">
        <f>SUM(F25:F25)</f>
        <v>0</v>
      </c>
    </row>
    <row r="25" spans="2:6" ht="12.75" customHeight="1" x14ac:dyDescent="0.2">
      <c r="B25" s="64" t="s">
        <v>19</v>
      </c>
      <c r="C25" s="11" t="s">
        <v>18</v>
      </c>
      <c r="D25" s="10">
        <v>157</v>
      </c>
      <c r="E25" s="19">
        <v>50036</v>
      </c>
      <c r="F25" s="21"/>
    </row>
    <row r="26" spans="2:6" ht="12.75" customHeight="1" x14ac:dyDescent="0.2">
      <c r="B26" s="64"/>
      <c r="C26" s="11"/>
      <c r="D26" s="10"/>
      <c r="E26" s="19"/>
      <c r="F26" s="21"/>
    </row>
    <row r="27" spans="2:6" ht="15.75" customHeight="1" x14ac:dyDescent="0.2">
      <c r="B27" s="59" t="s">
        <v>3</v>
      </c>
      <c r="C27" s="14"/>
      <c r="D27" s="10"/>
      <c r="E27" s="8">
        <f>SUM(E28:E29)</f>
        <v>33487</v>
      </c>
      <c r="F27" s="20">
        <f>SUM(F28:F29)</f>
        <v>0</v>
      </c>
    </row>
    <row r="28" spans="2:6" ht="16.5" customHeight="1" x14ac:dyDescent="0.2">
      <c r="B28" s="64" t="s">
        <v>4</v>
      </c>
      <c r="C28" s="11" t="s">
        <v>35</v>
      </c>
      <c r="D28" s="10">
        <v>157</v>
      </c>
      <c r="E28" s="19">
        <v>32487</v>
      </c>
      <c r="F28" s="21"/>
    </row>
    <row r="29" spans="2:6" ht="30.75" customHeight="1" x14ac:dyDescent="0.2">
      <c r="B29" s="64" t="s">
        <v>23</v>
      </c>
      <c r="C29" s="11" t="s">
        <v>24</v>
      </c>
      <c r="D29" s="10">
        <v>157</v>
      </c>
      <c r="E29" s="19">
        <v>1000</v>
      </c>
      <c r="F29" s="21"/>
    </row>
    <row r="30" spans="2:6" ht="13.5" customHeight="1" x14ac:dyDescent="0.2">
      <c r="B30" s="64"/>
      <c r="C30" s="11"/>
      <c r="D30" s="10"/>
      <c r="E30" s="19"/>
      <c r="F30" s="21"/>
    </row>
    <row r="31" spans="2:6" ht="30.75" customHeight="1" x14ac:dyDescent="0.25">
      <c r="B31" s="63" t="s">
        <v>40</v>
      </c>
      <c r="C31" s="11"/>
      <c r="D31" s="10"/>
      <c r="E31" s="8">
        <f>SUM(E33)</f>
        <v>22000</v>
      </c>
      <c r="F31" s="20">
        <f>SUM(F33)</f>
        <v>0</v>
      </c>
    </row>
    <row r="32" spans="2:6" ht="13.5" customHeight="1" x14ac:dyDescent="0.2">
      <c r="B32" s="64"/>
      <c r="C32" s="11"/>
      <c r="D32" s="10"/>
      <c r="E32" s="19"/>
      <c r="F32" s="21"/>
    </row>
    <row r="33" spans="2:7" ht="13.5" customHeight="1" x14ac:dyDescent="0.2">
      <c r="B33" s="60" t="s">
        <v>1</v>
      </c>
      <c r="C33" s="11"/>
      <c r="D33" s="10"/>
      <c r="E33" s="8">
        <f>SUM(E34)</f>
        <v>22000</v>
      </c>
      <c r="F33" s="20">
        <f>SUM(F34)</f>
        <v>0</v>
      </c>
    </row>
    <row r="34" spans="2:7" ht="13.5" customHeight="1" x14ac:dyDescent="0.2">
      <c r="B34" s="65" t="s">
        <v>13</v>
      </c>
      <c r="C34" s="11"/>
      <c r="D34" s="10"/>
      <c r="E34" s="8">
        <f>SUM(E35)</f>
        <v>22000</v>
      </c>
      <c r="F34" s="21">
        <f>SUM(F35)</f>
        <v>0</v>
      </c>
    </row>
    <row r="35" spans="2:7" ht="17.25" customHeight="1" x14ac:dyDescent="0.2">
      <c r="B35" s="64" t="s">
        <v>42</v>
      </c>
      <c r="C35" s="11" t="s">
        <v>41</v>
      </c>
      <c r="D35" s="10">
        <v>157</v>
      </c>
      <c r="E35" s="19">
        <v>22000</v>
      </c>
      <c r="F35" s="21"/>
    </row>
    <row r="36" spans="2:7" ht="12.75" customHeight="1" thickBot="1" x14ac:dyDescent="0.25">
      <c r="B36" s="66"/>
      <c r="C36" s="29"/>
      <c r="D36" s="36"/>
      <c r="E36" s="22"/>
      <c r="F36" s="23"/>
    </row>
    <row r="37" spans="2:7" ht="36" customHeight="1" thickBot="1" x14ac:dyDescent="0.3">
      <c r="B37" s="67" t="s">
        <v>11</v>
      </c>
      <c r="C37" s="25"/>
      <c r="D37" s="102"/>
      <c r="E37" s="17">
        <f>SUM(E39+E50+E68+E78+E84)</f>
        <v>363387</v>
      </c>
      <c r="F37" s="18">
        <f>SUM(F39+F50+F68+F78+F84)</f>
        <v>211223</v>
      </c>
    </row>
    <row r="38" spans="2:7" ht="12.75" customHeight="1" thickBot="1" x14ac:dyDescent="0.25">
      <c r="B38" s="68"/>
      <c r="C38" s="37"/>
      <c r="D38" s="103"/>
      <c r="E38" s="24"/>
      <c r="F38" s="38"/>
      <c r="G38" s="1" t="s">
        <v>14</v>
      </c>
    </row>
    <row r="39" spans="2:7" ht="16.5" customHeight="1" thickBot="1" x14ac:dyDescent="0.3">
      <c r="B39" s="69" t="s">
        <v>10</v>
      </c>
      <c r="C39" s="27"/>
      <c r="D39" s="102"/>
      <c r="E39" s="17">
        <f>SUM(E41)</f>
        <v>152437</v>
      </c>
      <c r="F39" s="18">
        <f>SUM(F41)</f>
        <v>76557</v>
      </c>
    </row>
    <row r="40" spans="2:7" ht="10.5" customHeight="1" x14ac:dyDescent="0.2">
      <c r="B40" s="70"/>
      <c r="C40" s="30"/>
      <c r="D40" s="104"/>
      <c r="E40" s="31"/>
      <c r="F40" s="32"/>
    </row>
    <row r="41" spans="2:7" ht="12.75" customHeight="1" x14ac:dyDescent="0.2">
      <c r="B41" s="60" t="s">
        <v>1</v>
      </c>
      <c r="C41" s="12"/>
      <c r="D41" s="10"/>
      <c r="E41" s="8">
        <f>SUM(E42)</f>
        <v>152437</v>
      </c>
      <c r="F41" s="20">
        <f>SUM(F42)</f>
        <v>76557</v>
      </c>
    </row>
    <row r="42" spans="2:7" ht="15.75" customHeight="1" x14ac:dyDescent="0.2">
      <c r="B42" s="65" t="s">
        <v>2</v>
      </c>
      <c r="C42" s="13"/>
      <c r="D42" s="10"/>
      <c r="E42" s="8">
        <f>SUM(E43:E48)</f>
        <v>152437</v>
      </c>
      <c r="F42" s="20">
        <f>SUM(F43:F48)</f>
        <v>76557</v>
      </c>
    </row>
    <row r="43" spans="2:7" ht="12.75" customHeight="1" x14ac:dyDescent="0.2">
      <c r="B43" s="71" t="s">
        <v>43</v>
      </c>
      <c r="C43" s="78" t="s">
        <v>16</v>
      </c>
      <c r="D43" s="10"/>
      <c r="E43" s="19">
        <v>26121</v>
      </c>
      <c r="F43" s="21"/>
    </row>
    <row r="44" spans="2:7" ht="12.75" customHeight="1" x14ac:dyDescent="0.2">
      <c r="B44" s="71" t="s">
        <v>7</v>
      </c>
      <c r="C44" s="78" t="s">
        <v>16</v>
      </c>
      <c r="D44" s="10"/>
      <c r="E44" s="19">
        <v>87006</v>
      </c>
      <c r="F44" s="21">
        <v>59620</v>
      </c>
    </row>
    <row r="45" spans="2:7" ht="12.75" customHeight="1" x14ac:dyDescent="0.2">
      <c r="B45" s="71" t="s">
        <v>64</v>
      </c>
      <c r="C45" s="78" t="s">
        <v>16</v>
      </c>
      <c r="D45" s="10">
        <v>157</v>
      </c>
      <c r="E45" s="19">
        <v>28844</v>
      </c>
      <c r="F45" s="21">
        <v>8912</v>
      </c>
    </row>
    <row r="46" spans="2:7" ht="12.75" customHeight="1" x14ac:dyDescent="0.2">
      <c r="B46" s="71" t="s">
        <v>65</v>
      </c>
      <c r="C46" s="78" t="s">
        <v>16</v>
      </c>
      <c r="D46" s="10"/>
      <c r="E46" s="19">
        <v>4014</v>
      </c>
      <c r="F46" s="21">
        <v>2907</v>
      </c>
    </row>
    <row r="47" spans="2:7" ht="12.75" customHeight="1" x14ac:dyDescent="0.2">
      <c r="B47" s="71" t="s">
        <v>66</v>
      </c>
      <c r="C47" s="78" t="s">
        <v>16</v>
      </c>
      <c r="D47" s="10"/>
      <c r="E47" s="19">
        <v>3293</v>
      </c>
      <c r="F47" s="21">
        <v>2490</v>
      </c>
    </row>
    <row r="48" spans="2:7" ht="12.75" customHeight="1" x14ac:dyDescent="0.2">
      <c r="B48" s="71" t="s">
        <v>67</v>
      </c>
      <c r="C48" s="78" t="s">
        <v>16</v>
      </c>
      <c r="D48" s="10"/>
      <c r="E48" s="19">
        <v>3159</v>
      </c>
      <c r="F48" s="21">
        <v>2628</v>
      </c>
    </row>
    <row r="49" spans="2:6" ht="12.75" customHeight="1" thickBot="1" x14ac:dyDescent="0.25">
      <c r="B49" s="72"/>
      <c r="C49" s="79"/>
      <c r="D49" s="36"/>
      <c r="E49" s="22"/>
      <c r="F49" s="23"/>
    </row>
    <row r="50" spans="2:6" ht="16.5" customHeight="1" thickBot="1" x14ac:dyDescent="0.3">
      <c r="B50" s="73" t="s">
        <v>20</v>
      </c>
      <c r="C50" s="80"/>
      <c r="D50" s="16"/>
      <c r="E50" s="17">
        <f>SUM(E52+E56+E60+E64)</f>
        <v>89282</v>
      </c>
      <c r="F50" s="18">
        <f>SUM(F52+F56+F60+F64)</f>
        <v>71283</v>
      </c>
    </row>
    <row r="51" spans="2:6" ht="12.75" customHeight="1" x14ac:dyDescent="0.2">
      <c r="B51" s="74"/>
      <c r="C51" s="81"/>
      <c r="D51" s="104"/>
      <c r="E51" s="31"/>
      <c r="F51" s="32"/>
    </row>
    <row r="52" spans="2:6" ht="12.75" customHeight="1" x14ac:dyDescent="0.2">
      <c r="B52" s="65" t="s">
        <v>37</v>
      </c>
      <c r="C52" s="78"/>
      <c r="D52" s="10"/>
      <c r="E52" s="8">
        <f>SUM(E53)</f>
        <v>25947</v>
      </c>
      <c r="F52" s="20">
        <f>SUM(F53)</f>
        <v>19531</v>
      </c>
    </row>
    <row r="53" spans="2:6" ht="12.75" customHeight="1" x14ac:dyDescent="0.2">
      <c r="B53" s="65" t="s">
        <v>26</v>
      </c>
      <c r="C53" s="78"/>
      <c r="D53" s="10"/>
      <c r="E53" s="8">
        <f>SUM(E54)</f>
        <v>25947</v>
      </c>
      <c r="F53" s="20">
        <f>SUM(F54)</f>
        <v>19531</v>
      </c>
    </row>
    <row r="54" spans="2:6" ht="12.75" customHeight="1" x14ac:dyDescent="0.2">
      <c r="B54" s="71" t="s">
        <v>38</v>
      </c>
      <c r="C54" s="78" t="s">
        <v>39</v>
      </c>
      <c r="D54" s="10">
        <v>157</v>
      </c>
      <c r="E54" s="19">
        <v>25947</v>
      </c>
      <c r="F54" s="21">
        <v>19531</v>
      </c>
    </row>
    <row r="55" spans="2:6" ht="12.75" customHeight="1" x14ac:dyDescent="0.2">
      <c r="B55" s="71"/>
      <c r="C55" s="78"/>
      <c r="D55" s="10"/>
      <c r="E55" s="19"/>
      <c r="F55" s="21"/>
    </row>
    <row r="56" spans="2:6" ht="12.75" customHeight="1" x14ac:dyDescent="0.2">
      <c r="B56" s="65" t="s">
        <v>27</v>
      </c>
      <c r="C56" s="78"/>
      <c r="D56" s="10"/>
      <c r="E56" s="8">
        <f>SUM(E57)</f>
        <v>24323</v>
      </c>
      <c r="F56" s="20">
        <f>SUM(F57)</f>
        <v>18214</v>
      </c>
    </row>
    <row r="57" spans="2:6" ht="12.75" customHeight="1" x14ac:dyDescent="0.2">
      <c r="B57" s="65" t="s">
        <v>26</v>
      </c>
      <c r="C57" s="78"/>
      <c r="D57" s="10"/>
      <c r="E57" s="8">
        <f>SUM(E58)</f>
        <v>24323</v>
      </c>
      <c r="F57" s="20">
        <f>SUM(F58)</f>
        <v>18214</v>
      </c>
    </row>
    <row r="58" spans="2:6" ht="12.75" customHeight="1" x14ac:dyDescent="0.2">
      <c r="B58" s="71" t="s">
        <v>28</v>
      </c>
      <c r="C58" s="78" t="s">
        <v>39</v>
      </c>
      <c r="D58" s="10">
        <v>157</v>
      </c>
      <c r="E58" s="19">
        <v>24323</v>
      </c>
      <c r="F58" s="21">
        <v>18214</v>
      </c>
    </row>
    <row r="59" spans="2:6" ht="12.75" customHeight="1" x14ac:dyDescent="0.2">
      <c r="B59" s="71"/>
      <c r="C59" s="78"/>
      <c r="D59" s="10"/>
      <c r="E59" s="19"/>
      <c r="F59" s="21"/>
    </row>
    <row r="60" spans="2:6" ht="12.75" customHeight="1" x14ac:dyDescent="0.2">
      <c r="B60" s="65" t="s">
        <v>29</v>
      </c>
      <c r="C60" s="78"/>
      <c r="D60" s="10"/>
      <c r="E60" s="8">
        <f>SUM(E61)</f>
        <v>19045</v>
      </c>
      <c r="F60" s="20">
        <f>SUM(F61)</f>
        <v>14605</v>
      </c>
    </row>
    <row r="61" spans="2:6" ht="12.75" customHeight="1" x14ac:dyDescent="0.2">
      <c r="B61" s="65" t="s">
        <v>26</v>
      </c>
      <c r="C61" s="78"/>
      <c r="D61" s="10"/>
      <c r="E61" s="8">
        <f>SUM(E62)</f>
        <v>19045</v>
      </c>
      <c r="F61" s="20">
        <f>SUM(F62)</f>
        <v>14605</v>
      </c>
    </row>
    <row r="62" spans="2:6" ht="12.75" customHeight="1" x14ac:dyDescent="0.2">
      <c r="B62" s="71" t="s">
        <v>30</v>
      </c>
      <c r="C62" s="78" t="s">
        <v>39</v>
      </c>
      <c r="D62" s="10">
        <v>157</v>
      </c>
      <c r="E62" s="19">
        <v>19045</v>
      </c>
      <c r="F62" s="21">
        <v>14605</v>
      </c>
    </row>
    <row r="63" spans="2:6" ht="12.75" customHeight="1" x14ac:dyDescent="0.2">
      <c r="B63" s="71"/>
      <c r="C63" s="78"/>
      <c r="D63" s="10"/>
      <c r="E63" s="19"/>
      <c r="F63" s="21"/>
    </row>
    <row r="64" spans="2:6" ht="12.75" customHeight="1" x14ac:dyDescent="0.2">
      <c r="B64" s="65" t="s">
        <v>21</v>
      </c>
      <c r="C64" s="78"/>
      <c r="D64" s="10"/>
      <c r="E64" s="8">
        <f>SUM(E65)</f>
        <v>19967</v>
      </c>
      <c r="F64" s="20">
        <f>SUM(F65)</f>
        <v>18933</v>
      </c>
    </row>
    <row r="65" spans="2:6" ht="12.75" customHeight="1" x14ac:dyDescent="0.2">
      <c r="B65" s="65" t="s">
        <v>26</v>
      </c>
      <c r="C65" s="78"/>
      <c r="D65" s="10"/>
      <c r="E65" s="8">
        <f>SUM(E66)</f>
        <v>19967</v>
      </c>
      <c r="F65" s="20">
        <f>SUM(F66)</f>
        <v>18933</v>
      </c>
    </row>
    <row r="66" spans="2:6" ht="12.75" customHeight="1" x14ac:dyDescent="0.2">
      <c r="B66" s="71" t="s">
        <v>22</v>
      </c>
      <c r="C66" s="78" t="s">
        <v>39</v>
      </c>
      <c r="D66" s="10">
        <v>157</v>
      </c>
      <c r="E66" s="19">
        <v>19967</v>
      </c>
      <c r="F66" s="21">
        <v>18933</v>
      </c>
    </row>
    <row r="67" spans="2:6" ht="12.75" customHeight="1" thickBot="1" x14ac:dyDescent="0.25">
      <c r="B67" s="72"/>
      <c r="C67" s="79"/>
      <c r="D67" s="36"/>
      <c r="E67" s="22"/>
      <c r="F67" s="23"/>
    </row>
    <row r="68" spans="2:6" ht="33" customHeight="1" thickBot="1" x14ac:dyDescent="0.25">
      <c r="B68" s="75" t="s">
        <v>52</v>
      </c>
      <c r="C68" s="82"/>
      <c r="D68" s="102"/>
      <c r="E68" s="17">
        <f>SUM(E70+E74)</f>
        <v>20936</v>
      </c>
      <c r="F68" s="18">
        <f>SUM(F70+F74)</f>
        <v>14574</v>
      </c>
    </row>
    <row r="69" spans="2:6" ht="12.75" customHeight="1" x14ac:dyDescent="0.2">
      <c r="B69" s="74"/>
      <c r="C69" s="81"/>
      <c r="D69" s="104"/>
      <c r="E69" s="31"/>
      <c r="F69" s="32"/>
    </row>
    <row r="70" spans="2:6" ht="12.75" customHeight="1" x14ac:dyDescent="0.2">
      <c r="B70" s="65" t="s">
        <v>54</v>
      </c>
      <c r="C70" s="78"/>
      <c r="D70" s="10"/>
      <c r="E70" s="8">
        <f>SUM(E71)</f>
        <v>14571</v>
      </c>
      <c r="F70" s="20">
        <f>SUM(F71)</f>
        <v>10755</v>
      </c>
    </row>
    <row r="71" spans="2:6" ht="12.75" customHeight="1" x14ac:dyDescent="0.2">
      <c r="B71" s="65" t="s">
        <v>53</v>
      </c>
      <c r="C71" s="78"/>
      <c r="D71" s="10"/>
      <c r="E71" s="8">
        <f>SUM(E72)</f>
        <v>14571</v>
      </c>
      <c r="F71" s="20">
        <f>SUM(F72)</f>
        <v>10755</v>
      </c>
    </row>
    <row r="72" spans="2:6" ht="12.75" customHeight="1" x14ac:dyDescent="0.2">
      <c r="B72" s="71" t="s">
        <v>55</v>
      </c>
      <c r="C72" s="78" t="s">
        <v>56</v>
      </c>
      <c r="D72" s="10">
        <v>157</v>
      </c>
      <c r="E72" s="19">
        <v>14571</v>
      </c>
      <c r="F72" s="21">
        <v>10755</v>
      </c>
    </row>
    <row r="73" spans="2:6" ht="12.75" customHeight="1" x14ac:dyDescent="0.2">
      <c r="B73" s="71"/>
      <c r="C73" s="78"/>
      <c r="D73" s="10"/>
      <c r="E73" s="19"/>
      <c r="F73" s="21"/>
    </row>
    <row r="74" spans="2:6" ht="12.75" customHeight="1" x14ac:dyDescent="0.2">
      <c r="B74" s="65" t="s">
        <v>57</v>
      </c>
      <c r="C74" s="78"/>
      <c r="D74" s="10"/>
      <c r="E74" s="8">
        <f>SUM(E75)</f>
        <v>6365</v>
      </c>
      <c r="F74" s="20">
        <f>SUM(F75)</f>
        <v>3819</v>
      </c>
    </row>
    <row r="75" spans="2:6" ht="12.75" customHeight="1" x14ac:dyDescent="0.2">
      <c r="B75" s="65" t="s">
        <v>53</v>
      </c>
      <c r="C75" s="78"/>
      <c r="D75" s="10"/>
      <c r="E75" s="8">
        <f>SUM(E76)</f>
        <v>6365</v>
      </c>
      <c r="F75" s="20">
        <f>SUM(F76)</f>
        <v>3819</v>
      </c>
    </row>
    <row r="76" spans="2:6" ht="12.75" customHeight="1" x14ac:dyDescent="0.2">
      <c r="B76" s="71" t="s">
        <v>58</v>
      </c>
      <c r="C76" s="78" t="s">
        <v>59</v>
      </c>
      <c r="D76" s="10">
        <v>157</v>
      </c>
      <c r="E76" s="19">
        <v>6365</v>
      </c>
      <c r="F76" s="21">
        <v>3819</v>
      </c>
    </row>
    <row r="77" spans="2:6" ht="12.75" customHeight="1" thickBot="1" x14ac:dyDescent="0.25">
      <c r="B77" s="72"/>
      <c r="C77" s="79"/>
      <c r="D77" s="36"/>
      <c r="E77" s="22"/>
      <c r="F77" s="23"/>
    </row>
    <row r="78" spans="2:6" ht="31.5" customHeight="1" thickBot="1" x14ac:dyDescent="0.3">
      <c r="B78" s="76" t="s">
        <v>60</v>
      </c>
      <c r="C78" s="82"/>
      <c r="D78" s="102"/>
      <c r="E78" s="17">
        <f>SUM(E80)</f>
        <v>12233</v>
      </c>
      <c r="F78" s="18">
        <f>SUM(F80)</f>
        <v>8921</v>
      </c>
    </row>
    <row r="79" spans="2:6" ht="12.75" customHeight="1" x14ac:dyDescent="0.2">
      <c r="B79" s="74"/>
      <c r="C79" s="81"/>
      <c r="D79" s="104"/>
      <c r="E79" s="31"/>
      <c r="F79" s="32"/>
    </row>
    <row r="80" spans="2:6" ht="12.75" customHeight="1" x14ac:dyDescent="0.2">
      <c r="B80" s="60" t="s">
        <v>1</v>
      </c>
      <c r="C80" s="78"/>
      <c r="D80" s="10"/>
      <c r="E80" s="8">
        <f>SUM(E81)</f>
        <v>12233</v>
      </c>
      <c r="F80" s="20">
        <f>SUM(F81)</f>
        <v>8921</v>
      </c>
    </row>
    <row r="81" spans="2:6" ht="12.75" customHeight="1" x14ac:dyDescent="0.2">
      <c r="B81" s="65" t="s">
        <v>61</v>
      </c>
      <c r="C81" s="78"/>
      <c r="D81" s="10"/>
      <c r="E81" s="8">
        <f>SUM(E82)</f>
        <v>12233</v>
      </c>
      <c r="F81" s="20">
        <f>SUM(F82)</f>
        <v>8921</v>
      </c>
    </row>
    <row r="82" spans="2:6" ht="14.25" customHeight="1" x14ac:dyDescent="0.2">
      <c r="B82" s="71" t="s">
        <v>62</v>
      </c>
      <c r="C82" s="78" t="s">
        <v>68</v>
      </c>
      <c r="D82" s="10">
        <v>157</v>
      </c>
      <c r="E82" s="19">
        <v>12233</v>
      </c>
      <c r="F82" s="21">
        <v>8921</v>
      </c>
    </row>
    <row r="83" spans="2:6" ht="14.25" customHeight="1" thickBot="1" x14ac:dyDescent="0.25">
      <c r="B83" s="77"/>
      <c r="C83" s="33"/>
      <c r="D83" s="36"/>
      <c r="E83" s="22"/>
      <c r="F83" s="23"/>
    </row>
    <row r="84" spans="2:6" ht="33" customHeight="1" thickBot="1" x14ac:dyDescent="0.3">
      <c r="B84" s="76" t="s">
        <v>12</v>
      </c>
      <c r="C84" s="26"/>
      <c r="D84" s="102"/>
      <c r="E84" s="17">
        <f>SUM(E85,E90,E95)</f>
        <v>88499</v>
      </c>
      <c r="F84" s="18">
        <f>SUM(F85,F90,F95)</f>
        <v>39888</v>
      </c>
    </row>
    <row r="85" spans="2:6" ht="14.25" customHeight="1" x14ac:dyDescent="0.2">
      <c r="B85" s="92" t="s">
        <v>1</v>
      </c>
      <c r="C85" s="87"/>
      <c r="D85" s="105"/>
      <c r="E85" s="83">
        <f>SUM(E86)</f>
        <v>47225</v>
      </c>
      <c r="F85" s="84">
        <f>SUM(F86)</f>
        <v>0</v>
      </c>
    </row>
    <row r="86" spans="2:6" ht="14.25" customHeight="1" x14ac:dyDescent="0.2">
      <c r="B86" s="93" t="s">
        <v>13</v>
      </c>
      <c r="C86" s="88"/>
      <c r="D86" s="7"/>
      <c r="E86" s="8">
        <f>SUM(E87:E88)</f>
        <v>47225</v>
      </c>
      <c r="F86" s="20">
        <f>SUM(F87:F88)</f>
        <v>0</v>
      </c>
    </row>
    <row r="87" spans="2:6" ht="14.25" customHeight="1" x14ac:dyDescent="0.2">
      <c r="B87" s="94" t="s">
        <v>51</v>
      </c>
      <c r="C87" s="89" t="s">
        <v>17</v>
      </c>
      <c r="D87" s="10">
        <v>157</v>
      </c>
      <c r="E87" s="19">
        <v>13055</v>
      </c>
      <c r="F87" s="21"/>
    </row>
    <row r="88" spans="2:6" ht="14.25" customHeight="1" x14ac:dyDescent="0.2">
      <c r="B88" s="94" t="s">
        <v>25</v>
      </c>
      <c r="C88" s="89" t="s">
        <v>17</v>
      </c>
      <c r="D88" s="10">
        <v>157</v>
      </c>
      <c r="E88" s="19">
        <v>34170</v>
      </c>
      <c r="F88" s="21"/>
    </row>
    <row r="89" spans="2:6" ht="14.25" customHeight="1" x14ac:dyDescent="0.2">
      <c r="B89" s="95"/>
      <c r="C89" s="90"/>
      <c r="D89" s="36"/>
      <c r="E89" s="22"/>
      <c r="F89" s="23"/>
    </row>
    <row r="90" spans="2:6" ht="32.25" customHeight="1" x14ac:dyDescent="0.2">
      <c r="B90" s="96" t="s">
        <v>32</v>
      </c>
      <c r="C90" s="89"/>
      <c r="D90" s="10"/>
      <c r="E90" s="8">
        <f>SUM(E91)</f>
        <v>13589</v>
      </c>
      <c r="F90" s="20">
        <f>SUM(F91)</f>
        <v>13335</v>
      </c>
    </row>
    <row r="91" spans="2:6" ht="14.25" customHeight="1" x14ac:dyDescent="0.2">
      <c r="B91" s="93" t="s">
        <v>13</v>
      </c>
      <c r="C91" s="89"/>
      <c r="D91" s="10"/>
      <c r="E91" s="8">
        <f>SUM(E92:E93)</f>
        <v>13589</v>
      </c>
      <c r="F91" s="20">
        <f>SUM(F92:F93)</f>
        <v>13335</v>
      </c>
    </row>
    <row r="92" spans="2:6" ht="14.25" customHeight="1" x14ac:dyDescent="0.2">
      <c r="B92" s="94" t="s">
        <v>31</v>
      </c>
      <c r="C92" s="89" t="s">
        <v>34</v>
      </c>
      <c r="D92" s="10">
        <v>157</v>
      </c>
      <c r="E92" s="19">
        <v>10257</v>
      </c>
      <c r="F92" s="21">
        <v>10059</v>
      </c>
    </row>
    <row r="93" spans="2:6" ht="14.25" customHeight="1" x14ac:dyDescent="0.2">
      <c r="B93" s="94" t="s">
        <v>33</v>
      </c>
      <c r="C93" s="89" t="s">
        <v>34</v>
      </c>
      <c r="D93" s="10"/>
      <c r="E93" s="19">
        <v>3332</v>
      </c>
      <c r="F93" s="21">
        <v>3276</v>
      </c>
    </row>
    <row r="94" spans="2:6" ht="14.25" customHeight="1" x14ac:dyDescent="0.2">
      <c r="B94" s="94"/>
      <c r="C94" s="89"/>
      <c r="D94" s="10"/>
      <c r="E94" s="19"/>
      <c r="F94" s="21"/>
    </row>
    <row r="95" spans="2:6" ht="14.25" customHeight="1" x14ac:dyDescent="0.2">
      <c r="B95" s="96" t="s">
        <v>63</v>
      </c>
      <c r="C95" s="89"/>
      <c r="D95" s="10"/>
      <c r="E95" s="8">
        <f>SUM(E96)</f>
        <v>27685</v>
      </c>
      <c r="F95" s="20">
        <f>SUM(F96)</f>
        <v>26553</v>
      </c>
    </row>
    <row r="96" spans="2:6" ht="14.25" customHeight="1" x14ac:dyDescent="0.2">
      <c r="B96" s="93" t="s">
        <v>13</v>
      </c>
      <c r="C96" s="89"/>
      <c r="D96" s="10"/>
      <c r="E96" s="19">
        <f>SUM(E97)</f>
        <v>27685</v>
      </c>
      <c r="F96" s="21">
        <f>SUM(F97)</f>
        <v>26553</v>
      </c>
    </row>
    <row r="97" spans="2:6" ht="14.25" customHeight="1" x14ac:dyDescent="0.2">
      <c r="B97" s="94" t="s">
        <v>48</v>
      </c>
      <c r="C97" s="89" t="s">
        <v>34</v>
      </c>
      <c r="D97" s="10">
        <v>157</v>
      </c>
      <c r="E97" s="19">
        <v>27685</v>
      </c>
      <c r="F97" s="21">
        <v>26553</v>
      </c>
    </row>
    <row r="98" spans="2:6" ht="13.5" thickBot="1" x14ac:dyDescent="0.25">
      <c r="B98" s="97"/>
      <c r="C98" s="91"/>
      <c r="D98" s="106"/>
      <c r="E98" s="85"/>
      <c r="F98" s="86"/>
    </row>
    <row r="99" spans="2:6" ht="16.5" thickBot="1" x14ac:dyDescent="0.3">
      <c r="B99" s="98" t="s">
        <v>74</v>
      </c>
      <c r="C99" s="99"/>
      <c r="D99" s="107"/>
      <c r="E99" s="100">
        <f>SUM(E13+E37)</f>
        <v>469631</v>
      </c>
      <c r="F99" s="101">
        <f>SUM(F13+F37)</f>
        <v>211223</v>
      </c>
    </row>
  </sheetData>
  <mergeCells count="1">
    <mergeCell ref="D10:D11"/>
  </mergeCells>
  <phoneticPr fontId="1" type="noConversion"/>
  <pageMargins left="0.75" right="0.75" top="0.98425196850393704" bottom="0.98425196850393704" header="0.51181102362204722" footer="0.51181102362204722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user</cp:lastModifiedBy>
  <cp:lastPrinted>2022-02-01T09:32:15Z</cp:lastPrinted>
  <dcterms:created xsi:type="dcterms:W3CDTF">2006-05-19T12:04:31Z</dcterms:created>
  <dcterms:modified xsi:type="dcterms:W3CDTF">2022-02-14T19:32:21Z</dcterms:modified>
</cp:coreProperties>
</file>