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25725"/>
</workbook>
</file>

<file path=xl/calcChain.xml><?xml version="1.0" encoding="utf-8"?>
<calcChain xmlns="http://schemas.openxmlformats.org/spreadsheetml/2006/main">
  <c r="F131" i="1"/>
  <c r="G131"/>
  <c r="H131"/>
  <c r="E136"/>
  <c r="F74"/>
  <c r="G74"/>
  <c r="G72"/>
  <c r="H74"/>
  <c r="E76"/>
  <c r="F161"/>
  <c r="G161"/>
  <c r="H161"/>
  <c r="F130"/>
  <c r="F129" s="1"/>
  <c r="H130"/>
  <c r="H129" s="1"/>
  <c r="F205"/>
  <c r="G205"/>
  <c r="H205"/>
  <c r="E207"/>
  <c r="F164"/>
  <c r="G164"/>
  <c r="H164"/>
  <c r="F152"/>
  <c r="G152"/>
  <c r="H152"/>
  <c r="E155"/>
  <c r="E189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1"/>
  <c r="E42"/>
  <c r="E44"/>
  <c r="E43" s="1"/>
  <c r="E46"/>
  <c r="E45" s="1"/>
  <c r="E50"/>
  <c r="E49" s="1"/>
  <c r="E48" s="1"/>
  <c r="E47"/>
  <c r="E51"/>
  <c r="E56"/>
  <c r="E57"/>
  <c r="E58"/>
  <c r="E59"/>
  <c r="E64"/>
  <c r="E65"/>
  <c r="E70"/>
  <c r="E69"/>
  <c r="E67" s="1"/>
  <c r="E75"/>
  <c r="E74" s="1"/>
  <c r="E72" s="1"/>
  <c r="E80"/>
  <c r="E79"/>
  <c r="E77" s="1"/>
  <c r="E85"/>
  <c r="E86"/>
  <c r="E91"/>
  <c r="E90" s="1"/>
  <c r="E88" s="1"/>
  <c r="E96"/>
  <c r="E97"/>
  <c r="E98"/>
  <c r="E103"/>
  <c r="E102" s="1"/>
  <c r="E100" s="1"/>
  <c r="E108"/>
  <c r="E107"/>
  <c r="E111"/>
  <c r="E112"/>
  <c r="E110" s="1"/>
  <c r="E106" s="1"/>
  <c r="E117"/>
  <c r="E118"/>
  <c r="E116" s="1"/>
  <c r="E114" s="1"/>
  <c r="E122"/>
  <c r="E121"/>
  <c r="E119" s="1"/>
  <c r="E127"/>
  <c r="E126" s="1"/>
  <c r="E124" s="1"/>
  <c r="E133"/>
  <c r="E134"/>
  <c r="E135"/>
  <c r="E137"/>
  <c r="E142"/>
  <c r="E143"/>
  <c r="E144"/>
  <c r="E145"/>
  <c r="E146"/>
  <c r="E147"/>
  <c r="E148"/>
  <c r="E149"/>
  <c r="E150"/>
  <c r="E151"/>
  <c r="E141" s="1"/>
  <c r="E140" s="1"/>
  <c r="E139" s="1"/>
  <c r="E153"/>
  <c r="E154"/>
  <c r="E157"/>
  <c r="E158"/>
  <c r="E159"/>
  <c r="E160"/>
  <c r="E162"/>
  <c r="E163"/>
  <c r="E165"/>
  <c r="E164"/>
  <c r="E168"/>
  <c r="E169"/>
  <c r="E170"/>
  <c r="E167"/>
  <c r="E166" s="1"/>
  <c r="E174"/>
  <c r="E175"/>
  <c r="E176"/>
  <c r="E177"/>
  <c r="E178"/>
  <c r="E179"/>
  <c r="E180"/>
  <c r="E181"/>
  <c r="E182"/>
  <c r="E183"/>
  <c r="E184"/>
  <c r="E185"/>
  <c r="E186"/>
  <c r="E187"/>
  <c r="E188"/>
  <c r="E190"/>
  <c r="E192"/>
  <c r="E193"/>
  <c r="E194"/>
  <c r="E195"/>
  <c r="E200"/>
  <c r="E201"/>
  <c r="E199"/>
  <c r="E197" s="1"/>
  <c r="E206"/>
  <c r="E205" s="1"/>
  <c r="E203" s="1"/>
  <c r="E212"/>
  <c r="E211" s="1"/>
  <c r="E209" s="1"/>
  <c r="H116"/>
  <c r="F116"/>
  <c r="F114" s="1"/>
  <c r="G116"/>
  <c r="G114" s="1"/>
  <c r="F173"/>
  <c r="F172" s="1"/>
  <c r="F171" s="1"/>
  <c r="G173"/>
  <c r="G172" s="1"/>
  <c r="G171" s="1"/>
  <c r="H173"/>
  <c r="F107"/>
  <c r="F110"/>
  <c r="F106"/>
  <c r="G107"/>
  <c r="G110"/>
  <c r="G106" s="1"/>
  <c r="G105" s="1"/>
  <c r="H107"/>
  <c r="H110"/>
  <c r="H106"/>
  <c r="H105" s="1"/>
  <c r="G130"/>
  <c r="G129"/>
  <c r="F18"/>
  <c r="F40"/>
  <c r="F43"/>
  <c r="F45"/>
  <c r="F49"/>
  <c r="F48"/>
  <c r="G18"/>
  <c r="G40"/>
  <c r="G45"/>
  <c r="G17" s="1"/>
  <c r="G43"/>
  <c r="G49"/>
  <c r="G48" s="1"/>
  <c r="H18"/>
  <c r="H17" s="1"/>
  <c r="H40"/>
  <c r="H43"/>
  <c r="H45"/>
  <c r="H49"/>
  <c r="H48" s="1"/>
  <c r="F167"/>
  <c r="F166" s="1"/>
  <c r="G167"/>
  <c r="G166" s="1"/>
  <c r="H167"/>
  <c r="F69"/>
  <c r="F67" s="1"/>
  <c r="G69"/>
  <c r="G67" s="1"/>
  <c r="G52" s="1"/>
  <c r="H69"/>
  <c r="H67" s="1"/>
  <c r="F55"/>
  <c r="F53" s="1"/>
  <c r="F52" s="1"/>
  <c r="F63"/>
  <c r="F61" s="1"/>
  <c r="F72"/>
  <c r="F79"/>
  <c r="F77"/>
  <c r="F84"/>
  <c r="F82"/>
  <c r="F90"/>
  <c r="F88"/>
  <c r="F95"/>
  <c r="F93"/>
  <c r="F102"/>
  <c r="F100"/>
  <c r="F121"/>
  <c r="F119" s="1"/>
  <c r="F126"/>
  <c r="F124" s="1"/>
  <c r="F141"/>
  <c r="F156"/>
  <c r="F191"/>
  <c r="F199"/>
  <c r="F197"/>
  <c r="F203"/>
  <c r="F211"/>
  <c r="F209"/>
  <c r="G55"/>
  <c r="G53"/>
  <c r="G63"/>
  <c r="G61"/>
  <c r="G79"/>
  <c r="G77"/>
  <c r="G84"/>
  <c r="G82"/>
  <c r="G90"/>
  <c r="G88"/>
  <c r="G95"/>
  <c r="G93"/>
  <c r="G102"/>
  <c r="G100"/>
  <c r="G121"/>
  <c r="G119"/>
  <c r="G126"/>
  <c r="G124"/>
  <c r="G141"/>
  <c r="G140"/>
  <c r="G139" s="1"/>
  <c r="G156"/>
  <c r="G191"/>
  <c r="G199"/>
  <c r="G197" s="1"/>
  <c r="G203"/>
  <c r="G211"/>
  <c r="G209"/>
  <c r="H55"/>
  <c r="H53"/>
  <c r="H63"/>
  <c r="H61"/>
  <c r="H72"/>
  <c r="H79"/>
  <c r="H77" s="1"/>
  <c r="H84"/>
  <c r="H82" s="1"/>
  <c r="H90"/>
  <c r="H88" s="1"/>
  <c r="H95"/>
  <c r="H93" s="1"/>
  <c r="H102"/>
  <c r="H100" s="1"/>
  <c r="H114"/>
  <c r="H121"/>
  <c r="H119"/>
  <c r="H126"/>
  <c r="H124"/>
  <c r="H141"/>
  <c r="H156"/>
  <c r="H140"/>
  <c r="H139" s="1"/>
  <c r="H166"/>
  <c r="H191"/>
  <c r="H199"/>
  <c r="H197" s="1"/>
  <c r="H203"/>
  <c r="H211"/>
  <c r="H209"/>
  <c r="E152"/>
  <c r="E40"/>
  <c r="E55"/>
  <c r="E53"/>
  <c r="E63"/>
  <c r="E61"/>
  <c r="E191"/>
  <c r="H172"/>
  <c r="H171" s="1"/>
  <c r="E161"/>
  <c r="E84"/>
  <c r="E82" s="1"/>
  <c r="E95"/>
  <c r="E93" s="1"/>
  <c r="F17"/>
  <c r="F16" s="1"/>
  <c r="E18"/>
  <c r="E156"/>
  <c r="E173"/>
  <c r="E172" s="1"/>
  <c r="F140"/>
  <c r="F139" s="1"/>
  <c r="E131" l="1"/>
  <c r="E130" s="1"/>
  <c r="E129" s="1"/>
  <c r="F214"/>
  <c r="E52"/>
  <c r="G16"/>
  <c r="G214" s="1"/>
  <c r="E171"/>
  <c r="E17"/>
  <c r="E16" s="1"/>
  <c r="H52"/>
  <c r="H16"/>
  <c r="H214" s="1"/>
  <c r="F105"/>
  <c r="E105"/>
  <c r="E214" l="1"/>
</calcChain>
</file>

<file path=xl/sharedStrings.xml><?xml version="1.0" encoding="utf-8"?>
<sst xmlns="http://schemas.openxmlformats.org/spreadsheetml/2006/main" count="289" uniqueCount="221">
  <si>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</si>
  <si>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</si>
  <si>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</si>
  <si>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</si>
  <si>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</si>
  <si>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</si>
  <si>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</si>
  <si>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</si>
  <si>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</si>
  <si>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</si>
  <si>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</si>
  <si>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</si>
  <si>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</si>
  <si>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</si>
  <si>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</si>
  <si>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</si>
  <si>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</si>
  <si>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</si>
  <si>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</si>
  <si>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</si>
  <si>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</si>
  <si>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</si>
  <si>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</si>
  <si>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</si>
  <si>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</si>
  <si>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</si>
  <si>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</si>
  <si>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</si>
  <si>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</si>
  <si>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</si>
  <si>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</si>
  <si>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</si>
  <si>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</si>
  <si>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</si>
  <si>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</si>
  <si>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</si>
  <si>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</si>
  <si>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</si>
  <si>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</si>
  <si>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</si>
  <si>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</si>
  <si>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</si>
  <si>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</si>
  <si>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</si>
  <si>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</si>
  <si>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</si>
  <si>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</si>
  <si>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</si>
  <si>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</si>
  <si>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</si>
  <si>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</si>
  <si>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</si>
  <si>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</si>
  <si>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</si>
  <si>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</si>
  <si>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</si>
  <si>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</si>
  <si>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</si>
  <si>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</si>
  <si>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</si>
  <si>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</si>
  <si>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</si>
  <si>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</si>
  <si>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</si>
  <si>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</si>
  <si>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</si>
  <si>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</si>
  <si>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</si>
  <si>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</si>
  <si>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</si>
  <si>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</si>
  <si>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</si>
  <si>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</si>
  <si>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</si>
  <si>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</si>
  <si>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</si>
  <si>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</si>
  <si>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</si>
  <si>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</si>
  <si>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</si>
  <si>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</si>
  <si>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</si>
  <si>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</si>
  <si>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</si>
  <si>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</si>
  <si>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</si>
  <si>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</si>
  <si>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</si>
  <si>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</si>
  <si>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</si>
  <si>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</si>
  <si>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</si>
  <si>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</si>
  <si>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</si>
  <si>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</si>
  <si>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</si>
  <si>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</si>
  <si>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</si>
  <si>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</si>
  <si>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</si>
  <si>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</si>
  <si>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</si>
  <si>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</si>
  <si>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</si>
  <si>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</si>
  <si>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</si>
  <si>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</si>
  <si>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</si>
  <si>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</si>
  <si>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</si>
  <si>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</si>
  <si>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</si>
  <si>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</si>
  <si>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</si>
  <si>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</si>
  <si>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</si>
  <si>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</si>
  <si>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</si>
  <si>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</si>
  <si>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</si>
  <si>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</si>
  <si>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</si>
  <si>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</si>
  <si>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</si>
  <si>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</si>
  <si>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</si>
  <si>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</si>
  <si>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</si>
  <si>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</si>
  <si>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</si>
  <si>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</si>
  <si>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</si>
  <si>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</si>
  <si>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</si>
  <si>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</si>
  <si>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</si>
  <si>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</si>
  <si>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</si>
  <si>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</si>
  <si>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</si>
  <si>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</si>
  <si>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</si>
  <si>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</si>
  <si>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</si>
  <si>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</si>
  <si>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</si>
  <si>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</si>
  <si>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</si>
  <si>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</si>
  <si>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</si>
  <si>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</si>
  <si>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</si>
  <si>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</si>
  <si>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</si>
  <si>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</si>
  <si>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</si>
  <si>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</si>
  <si>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</si>
  <si>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</si>
  <si>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</si>
  <si>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</si>
  <si>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</si>
  <si>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</si>
  <si>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</si>
  <si>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</si>
  <si>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</si>
  <si>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</si>
  <si>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</si>
  <si>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</si>
  <si>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</si>
  <si>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</si>
  <si>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</si>
  <si>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</si>
  <si>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</si>
  <si>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</si>
  <si>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</si>
  <si>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</si>
  <si>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</si>
  <si>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</si>
  <si>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</si>
  <si>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</si>
  <si>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</si>
  <si>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</si>
  <si>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</si>
  <si>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</si>
  <si>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</si>
  <si>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</si>
  <si>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</si>
  <si>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</si>
  <si>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</si>
  <si>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</si>
  <si>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</si>
  <si>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</si>
  <si>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</si>
  <si>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</si>
  <si>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</si>
  <si>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</si>
  <si>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</si>
  <si>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</si>
  <si>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</si>
  <si>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</si>
  <si>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</si>
  <si>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</si>
  <si>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</si>
  <si>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</si>
  <si>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</si>
  <si>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</si>
  <si>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</si>
  <si>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</si>
  <si>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</si>
  <si>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</si>
  <si>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</si>
  <si>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</si>
  <si>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 xml:space="preserve"> </t>
  </si>
  <si>
    <t>Pagėgių Algimanto Mackaus gimnazija 151/MK</t>
  </si>
  <si>
    <t>2020 m.gruodžio 21 d.</t>
  </si>
  <si>
    <t xml:space="preserve"> SAVARANKIŠKOMS FUNKCIJOMS VYKDYTI (7)</t>
  </si>
  <si>
    <t>Asociacija ,,Pagėgių miesto VVG"</t>
  </si>
  <si>
    <t>Europos Sąjungos dotacija investiciniams projektams vykdyti</t>
  </si>
  <si>
    <t>Melioracijai(Polderiams eksploatuoti ir rekonstruoti)</t>
  </si>
  <si>
    <t>sprendimo Nr. T-248 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</si>
</sst>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3" borderId="2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2" borderId="24" xfId="0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0" fontId="2" fillId="0" borderId="25" xfId="0" applyFont="1" applyBorder="1"/>
    <xf numFmtId="0" fontId="4" fillId="0" borderId="26" xfId="0" applyFont="1" applyBorder="1"/>
    <xf numFmtId="0" fontId="3" fillId="3" borderId="24" xfId="0" applyFont="1" applyFill="1" applyBorder="1"/>
    <xf numFmtId="0" fontId="4" fillId="0" borderId="27" xfId="0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2" fillId="0" borderId="26" xfId="0" applyFont="1" applyFill="1" applyBorder="1"/>
    <xf numFmtId="0" fontId="3" fillId="2" borderId="33" xfId="0" applyFont="1" applyFill="1" applyBorder="1" applyAlignment="1">
      <alignment horizontal="left" wrapText="1"/>
    </xf>
    <xf numFmtId="0" fontId="4" fillId="0" borderId="26" xfId="0" applyFont="1" applyFill="1" applyBorder="1"/>
    <xf numFmtId="0" fontId="4" fillId="0" borderId="35" xfId="0" applyFont="1" applyFill="1" applyBorder="1"/>
    <xf numFmtId="0" fontId="4" fillId="0" borderId="28" xfId="0" applyFont="1" applyFill="1" applyBorder="1"/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4" fillId="0" borderId="29" xfId="0" applyFont="1" applyFill="1" applyBorder="1"/>
    <xf numFmtId="0" fontId="4" fillId="0" borderId="39" xfId="0" applyFont="1" applyFill="1" applyBorder="1"/>
    <xf numFmtId="0" fontId="2" fillId="0" borderId="38" xfId="0" applyFont="1" applyBorder="1"/>
    <xf numFmtId="1" fontId="2" fillId="0" borderId="1" xfId="0" applyNumberFormat="1" applyFont="1" applyFill="1" applyBorder="1"/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1" fontId="3" fillId="0" borderId="42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42" xfId="0" applyFont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topLeftCell="A169" workbookViewId="0">
      <selection activeCell="K131" sqref="K131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125</v>
      </c>
    </row>
    <row r="3" spans="2:16">
      <c r="G3" s="1" t="s">
        <v>204</v>
      </c>
    </row>
    <row r="4" spans="2:16">
      <c r="G4" s="1" t="s">
        <v>211</v>
      </c>
    </row>
    <row r="5" spans="2:16" ht="15.75">
      <c r="C5" s="2"/>
      <c r="D5" s="2"/>
      <c r="G5" s="1" t="s">
        <v>175</v>
      </c>
      <c r="M5" s="8"/>
      <c r="N5" s="8"/>
      <c r="O5" s="8"/>
    </row>
    <row r="6" spans="2:16" ht="15.75">
      <c r="C6" s="2"/>
      <c r="D6" s="2"/>
      <c r="G6" s="1" t="s">
        <v>212</v>
      </c>
      <c r="M6" s="8"/>
      <c r="N6" s="8"/>
      <c r="O6" s="8"/>
    </row>
    <row r="7" spans="2:16" ht="15.75">
      <c r="C7" s="2"/>
      <c r="D7" s="2"/>
      <c r="G7" s="1" t="s">
        <v>215</v>
      </c>
      <c r="M7" s="8"/>
      <c r="N7" s="8"/>
      <c r="O7" s="8"/>
    </row>
    <row r="8" spans="2:16" ht="15.75">
      <c r="C8" s="2"/>
      <c r="D8" s="2"/>
      <c r="G8" s="1" t="s">
        <v>220</v>
      </c>
      <c r="M8" s="8"/>
      <c r="N8" s="8"/>
      <c r="O8" s="8"/>
    </row>
    <row r="9" spans="2:16" ht="18.75">
      <c r="C9" s="18" t="s">
        <v>205</v>
      </c>
      <c r="D9" s="18"/>
      <c r="H9" s="24"/>
      <c r="I9" s="24"/>
      <c r="J9" s="24"/>
      <c r="M9" s="8"/>
      <c r="N9" s="8"/>
    </row>
    <row r="10" spans="2:16" ht="18.75">
      <c r="C10" s="31" t="s">
        <v>216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121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206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208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106</v>
      </c>
      <c r="C14" s="104" t="s">
        <v>117</v>
      </c>
      <c r="D14" s="109" t="s">
        <v>209</v>
      </c>
      <c r="E14" s="58" t="s">
        <v>207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213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126</v>
      </c>
      <c r="D16" s="72"/>
      <c r="E16" s="59">
        <f>SUM(E17,E48)</f>
        <v>21569</v>
      </c>
      <c r="F16" s="16">
        <f>SUM(F17,F48)</f>
        <v>21569</v>
      </c>
      <c r="G16" s="16">
        <f>SUM(G17,G48)</f>
        <v>-5695</v>
      </c>
      <c r="H16" s="17">
        <f>SUM(H17,H48)</f>
        <v>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85</v>
      </c>
      <c r="D17" s="67"/>
      <c r="E17" s="68">
        <f>SUM(E18,E40,E43,E45)</f>
        <v>19841</v>
      </c>
      <c r="F17" s="69">
        <f>SUM(F18,F40,F43,F45)</f>
        <v>19841</v>
      </c>
      <c r="G17" s="69">
        <f>SUM(G18,G40,G43,G45)</f>
        <v>-5695</v>
      </c>
      <c r="H17" s="70">
        <f>SUM(H18,H40,H43,H45)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91</v>
      </c>
      <c r="D18" s="65"/>
      <c r="E18" s="60">
        <f>SUM(E19:E39)</f>
        <v>21841</v>
      </c>
      <c r="F18" s="3">
        <f>SUM(F19:F39)</f>
        <v>21841</v>
      </c>
      <c r="G18" s="3">
        <f>SUM(G19:G39)</f>
        <v>-5695</v>
      </c>
      <c r="H18" s="33">
        <f>SUM(H19:H39)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194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196</v>
      </c>
      <c r="E20" s="61">
        <f t="shared" ref="E20:E39" si="0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197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195</v>
      </c>
      <c r="E22" s="61">
        <f t="shared" si="0"/>
        <v>33549</v>
      </c>
      <c r="F22" s="34">
        <v>33549</v>
      </c>
      <c r="G22" s="34"/>
      <c r="H22" s="35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189</v>
      </c>
      <c r="E23" s="61">
        <f t="shared" si="0"/>
        <v>-3000</v>
      </c>
      <c r="F23" s="34">
        <v>-3000</v>
      </c>
      <c r="G23" s="34">
        <v>-3000</v>
      </c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190</v>
      </c>
      <c r="E24" s="61">
        <f t="shared" si="0"/>
        <v>-3658</v>
      </c>
      <c r="F24" s="34">
        <v>-3658</v>
      </c>
      <c r="G24" s="34">
        <v>-3000</v>
      </c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191</v>
      </c>
      <c r="E25" s="61">
        <f t="shared" si="0"/>
        <v>0</v>
      </c>
      <c r="F25" s="34"/>
      <c r="G25" s="34">
        <v>1000</v>
      </c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192</v>
      </c>
      <c r="E26" s="61">
        <f t="shared" si="0"/>
        <v>0</v>
      </c>
      <c r="F26" s="34"/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193</v>
      </c>
      <c r="E27" s="61">
        <f t="shared" si="0"/>
        <v>0</v>
      </c>
      <c r="F27" s="34"/>
      <c r="G27" s="34">
        <v>335</v>
      </c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137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137</v>
      </c>
      <c r="E29" s="61">
        <f t="shared" si="0"/>
        <v>-1930</v>
      </c>
      <c r="F29" s="34">
        <v>-1930</v>
      </c>
      <c r="G29" s="34">
        <v>-330</v>
      </c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137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137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137</v>
      </c>
      <c r="E32" s="61">
        <f t="shared" si="0"/>
        <v>-1850</v>
      </c>
      <c r="F32" s="34">
        <v>-1850</v>
      </c>
      <c r="G32" s="34">
        <v>-700</v>
      </c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137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137</v>
      </c>
      <c r="E34" s="61">
        <f t="shared" si="0"/>
        <v>-140</v>
      </c>
      <c r="F34" s="34">
        <v>-140</v>
      </c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137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113</v>
      </c>
      <c r="D36" s="83" t="s">
        <v>137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137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138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139</v>
      </c>
      <c r="E39" s="61">
        <f t="shared" si="0"/>
        <v>-1130</v>
      </c>
      <c r="F39" s="34">
        <v>-1130</v>
      </c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92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140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140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94</v>
      </c>
      <c r="D43" s="85"/>
      <c r="E43" s="60">
        <f>SUM(E44:E44)</f>
        <v>-2000</v>
      </c>
      <c r="F43" s="3">
        <f>SUM(F44:F44)</f>
        <v>-2000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105</v>
      </c>
      <c r="D44" s="83" t="s">
        <v>141</v>
      </c>
      <c r="E44" s="61">
        <f>SUM(F44,H44)</f>
        <v>-2000</v>
      </c>
      <c r="F44" s="34">
        <v>-2000</v>
      </c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95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104</v>
      </c>
      <c r="D46" s="83" t="s">
        <v>142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122</v>
      </c>
      <c r="D48" s="86"/>
      <c r="E48" s="60">
        <f t="shared" ref="E48:H49" si="1">SUM(E49)</f>
        <v>1728</v>
      </c>
      <c r="F48" s="3">
        <f t="shared" si="1"/>
        <v>1728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93</v>
      </c>
      <c r="D49" s="86"/>
      <c r="E49" s="60">
        <f t="shared" si="1"/>
        <v>1728</v>
      </c>
      <c r="F49" s="3">
        <f t="shared" si="1"/>
        <v>1728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123</v>
      </c>
      <c r="D50" s="83" t="s">
        <v>143</v>
      </c>
      <c r="E50" s="61">
        <f>SUM(F50+H50)</f>
        <v>1728</v>
      </c>
      <c r="F50" s="36">
        <v>1728</v>
      </c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127</v>
      </c>
      <c r="D52" s="88"/>
      <c r="E52" s="59">
        <f>SUM(E53+E61+E67+E72+E77+E82+E88+E93+E100)</f>
        <v>2106</v>
      </c>
      <c r="F52" s="16">
        <f>SUM(F53+F61+F67+F72+F77+F82+F88+F93+F100)</f>
        <v>2106</v>
      </c>
      <c r="G52" s="16">
        <f>SUM(G53+G61+G67+G72+G77+G82+G88+G93+G100)</f>
        <v>0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85</v>
      </c>
      <c r="D53" s="89"/>
      <c r="E53" s="68">
        <f>SUM(E55)</f>
        <v>-494</v>
      </c>
      <c r="F53" s="69">
        <f>SUM(F55)</f>
        <v>-494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96</v>
      </c>
      <c r="D55" s="86"/>
      <c r="E55" s="60">
        <f>SUM(E56:E59)</f>
        <v>-494</v>
      </c>
      <c r="F55" s="3">
        <f>SUM(F56:F59)</f>
        <v>-494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62</v>
      </c>
      <c r="D56" s="83" t="s">
        <v>144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112</v>
      </c>
      <c r="D57" s="83" t="s">
        <v>145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103</v>
      </c>
      <c r="D58" s="83" t="s">
        <v>145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146</v>
      </c>
      <c r="E59" s="61">
        <f>SUM(F59+H59)</f>
        <v>-494</v>
      </c>
      <c r="F59" s="34">
        <v>-494</v>
      </c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71</v>
      </c>
      <c r="D61" s="86"/>
      <c r="E61" s="60">
        <f>SUM(E63)</f>
        <v>0</v>
      </c>
      <c r="F61" s="3">
        <f>SUM(F63)</f>
        <v>0</v>
      </c>
      <c r="G61" s="3">
        <f>SUM(G63)</f>
        <v>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96</v>
      </c>
      <c r="D63" s="86"/>
      <c r="E63" s="60">
        <f>SUM(E64+E65)</f>
        <v>0</v>
      </c>
      <c r="F63" s="3">
        <f>SUM(F64+F65)</f>
        <v>0</v>
      </c>
      <c r="G63" s="3">
        <f>SUM(G64+G65)</f>
        <v>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56</v>
      </c>
      <c r="D64" s="83" t="s">
        <v>145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23.25" customHeight="1">
      <c r="B65" s="99">
        <v>50</v>
      </c>
      <c r="C65" s="45" t="s">
        <v>57</v>
      </c>
      <c r="D65" s="84" t="s">
        <v>147</v>
      </c>
      <c r="E65" s="61">
        <f>SUM(F65+H65)</f>
        <v>0</v>
      </c>
      <c r="F65" s="34"/>
      <c r="G65" s="34"/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72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96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58</v>
      </c>
      <c r="D70" s="84" t="s">
        <v>147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73</v>
      </c>
      <c r="D72" s="86"/>
      <c r="E72" s="60">
        <f>SUM(E74)</f>
        <v>0</v>
      </c>
      <c r="F72" s="3">
        <f>SUM(F74)</f>
        <v>0</v>
      </c>
      <c r="G72" s="3">
        <f>SUM(G74)</f>
        <v>0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96</v>
      </c>
      <c r="D74" s="86"/>
      <c r="E74" s="60">
        <f>SUM(E75:E76)</f>
        <v>0</v>
      </c>
      <c r="F74" s="60">
        <f>SUM(F75:F76)</f>
        <v>0</v>
      </c>
      <c r="G74" s="60">
        <f>SUM(G75:G76)</f>
        <v>0</v>
      </c>
      <c r="H74" s="60">
        <f>SUM(H75:H76)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147</v>
      </c>
      <c r="E75" s="61">
        <f>SUM(F75+H75)</f>
        <v>0</v>
      </c>
      <c r="F75" s="34"/>
      <c r="G75" s="38"/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 t="s">
        <v>214</v>
      </c>
      <c r="D76" s="84"/>
      <c r="E76" s="61">
        <f>SUM(F76+H76)</f>
        <v>0</v>
      </c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74</v>
      </c>
      <c r="D77" s="86"/>
      <c r="E77" s="60">
        <f>SUM(E79)</f>
        <v>0</v>
      </c>
      <c r="F77" s="3">
        <f>SUM(F79)</f>
        <v>0</v>
      </c>
      <c r="G77" s="3">
        <f>SUM(G79)</f>
        <v>0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96</v>
      </c>
      <c r="D79" s="86"/>
      <c r="E79" s="60">
        <f>SUM(E80)</f>
        <v>0</v>
      </c>
      <c r="F79" s="3">
        <f>SUM(F80)</f>
        <v>0</v>
      </c>
      <c r="G79" s="3">
        <f>SUM(G80)</f>
        <v>0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59</v>
      </c>
      <c r="D80" s="84" t="s">
        <v>147</v>
      </c>
      <c r="E80" s="61">
        <f>SUM(F80+H80)</f>
        <v>0</v>
      </c>
      <c r="F80" s="34"/>
      <c r="G80" s="38"/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75</v>
      </c>
      <c r="D82" s="91"/>
      <c r="E82" s="60">
        <f>SUM(E84)</f>
        <v>0</v>
      </c>
      <c r="F82" s="3">
        <f>SUM(F84)</f>
        <v>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96</v>
      </c>
      <c r="D84" s="86"/>
      <c r="E84" s="60">
        <f>SUM(E85+E86)</f>
        <v>0</v>
      </c>
      <c r="F84" s="3">
        <f>SUM(F85+F86)</f>
        <v>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60</v>
      </c>
      <c r="D85" s="84" t="s">
        <v>147</v>
      </c>
      <c r="E85" s="61">
        <f>SUM(F85+H85)</f>
        <v>0</v>
      </c>
      <c r="F85" s="34"/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63</v>
      </c>
      <c r="D86" s="84" t="s">
        <v>147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76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96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61</v>
      </c>
      <c r="D91" s="84" t="s">
        <v>147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77</v>
      </c>
      <c r="D93" s="86"/>
      <c r="E93" s="60">
        <f>SUM(E95)</f>
        <v>0</v>
      </c>
      <c r="F93" s="3">
        <f>SUM(F95)</f>
        <v>0</v>
      </c>
      <c r="G93" s="3">
        <f>SUM(G95)</f>
        <v>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96</v>
      </c>
      <c r="D95" s="86"/>
      <c r="E95" s="60">
        <f>SUM(E96:E98)</f>
        <v>0</v>
      </c>
      <c r="F95" s="3">
        <f>SUM(F96:F98)</f>
        <v>0</v>
      </c>
      <c r="G95" s="3">
        <f>SUM(G96:G98)</f>
        <v>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68</v>
      </c>
      <c r="D96" s="84" t="s">
        <v>147</v>
      </c>
      <c r="E96" s="61">
        <f>SUM(F96+H96)</f>
        <v>0</v>
      </c>
      <c r="F96" s="34"/>
      <c r="G96" s="34"/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69</v>
      </c>
      <c r="D97" s="84" t="s">
        <v>147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110</v>
      </c>
      <c r="D98" s="84" t="s">
        <v>147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79</v>
      </c>
      <c r="D100" s="91"/>
      <c r="E100" s="60">
        <f>SUM(E102)</f>
        <v>2600</v>
      </c>
      <c r="F100" s="3">
        <f>SUM(F102)</f>
        <v>2600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111</v>
      </c>
      <c r="D102" s="86"/>
      <c r="E102" s="60">
        <f>SUM(E103)</f>
        <v>2600</v>
      </c>
      <c r="F102" s="3">
        <f>SUM(F103)</f>
        <v>2600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78</v>
      </c>
      <c r="D103" s="84" t="s">
        <v>147</v>
      </c>
      <c r="E103" s="61">
        <f>SUM(F103,H103)</f>
        <v>2600</v>
      </c>
      <c r="F103" s="34">
        <v>2600</v>
      </c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128</v>
      </c>
      <c r="D105" s="88"/>
      <c r="E105" s="59">
        <f>SUM(E106+E114+E119+E124)</f>
        <v>4620</v>
      </c>
      <c r="F105" s="16">
        <f>SUM(F106+F114+F119+F124)</f>
        <v>3220</v>
      </c>
      <c r="G105" s="16">
        <f>SUM(G106+G114+G119+G124)</f>
        <v>0</v>
      </c>
      <c r="H105" s="17">
        <f>SUM(H106+H114+H119+H124)</f>
        <v>1400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85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94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119</v>
      </c>
      <c r="D108" s="92" t="s">
        <v>148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97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118</v>
      </c>
      <c r="D111" s="92" t="s">
        <v>149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150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134</v>
      </c>
      <c r="D114" s="86"/>
      <c r="E114" s="60">
        <f>SUM(E116)</f>
        <v>4170</v>
      </c>
      <c r="F114" s="3">
        <f>SUM(F116)</f>
        <v>2770</v>
      </c>
      <c r="G114" s="3">
        <f>SUM(G116)</f>
        <v>0</v>
      </c>
      <c r="H114" s="33">
        <f>SUM(H116)</f>
        <v>1400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97</v>
      </c>
      <c r="D116" s="86"/>
      <c r="E116" s="60">
        <f>SUM(E117:E118)</f>
        <v>4170</v>
      </c>
      <c r="F116" s="32">
        <f>SUM(F117:F118)</f>
        <v>2770</v>
      </c>
      <c r="G116" s="32">
        <f>SUM(G117:G118)</f>
        <v>0</v>
      </c>
      <c r="H116" s="65">
        <f>SUM(H117:H118)</f>
        <v>1400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135</v>
      </c>
      <c r="D117" s="83" t="s">
        <v>151</v>
      </c>
      <c r="E117" s="61">
        <f>SUM(F117+H117)</f>
        <v>6739</v>
      </c>
      <c r="F117" s="34">
        <v>6739</v>
      </c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136</v>
      </c>
      <c r="D118" s="83" t="s">
        <v>151</v>
      </c>
      <c r="E118" s="61">
        <f>SUM(F118+H118)</f>
        <v>-2569</v>
      </c>
      <c r="F118" s="34">
        <v>-3969</v>
      </c>
      <c r="G118" s="3"/>
      <c r="H118" s="33">
        <v>1400</v>
      </c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80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97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81</v>
      </c>
      <c r="D122" s="83" t="s">
        <v>150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82</v>
      </c>
      <c r="D124" s="85"/>
      <c r="E124" s="60">
        <f>SUM(E126)</f>
        <v>450</v>
      </c>
      <c r="F124" s="3">
        <f>SUM(F126)</f>
        <v>450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97</v>
      </c>
      <c r="D126" s="86"/>
      <c r="E126" s="60">
        <f>SUM(E127)</f>
        <v>450</v>
      </c>
      <c r="F126" s="3">
        <f>SUM(F127)</f>
        <v>450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152</v>
      </c>
      <c r="E127" s="61">
        <f>SUM(F127+H127)</f>
        <v>450</v>
      </c>
      <c r="F127" s="34">
        <v>450</v>
      </c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129</v>
      </c>
      <c r="D129" s="88"/>
      <c r="E129" s="59">
        <f t="shared" ref="E129:H130" si="2">SUM(E130)</f>
        <v>194415</v>
      </c>
      <c r="F129" s="16">
        <f t="shared" si="2"/>
        <v>-7135</v>
      </c>
      <c r="G129" s="16">
        <f t="shared" si="2"/>
        <v>0</v>
      </c>
      <c r="H129" s="17">
        <f t="shared" si="2"/>
        <v>201550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85</v>
      </c>
      <c r="D130" s="89"/>
      <c r="E130" s="68">
        <f t="shared" si="2"/>
        <v>194415</v>
      </c>
      <c r="F130" s="69">
        <f t="shared" si="2"/>
        <v>-7135</v>
      </c>
      <c r="G130" s="69">
        <f t="shared" si="2"/>
        <v>0</v>
      </c>
      <c r="H130" s="70">
        <f t="shared" si="2"/>
        <v>201550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94</v>
      </c>
      <c r="D131" s="85"/>
      <c r="E131" s="60">
        <f>SUM(E133:E138)</f>
        <v>194415</v>
      </c>
      <c r="F131" s="60">
        <f>SUM(F133:F138)</f>
        <v>-7135</v>
      </c>
      <c r="G131" s="60">
        <f>SUM(G133:G138)</f>
        <v>0</v>
      </c>
      <c r="H131" s="60">
        <f>SUM(H133:H138)</f>
        <v>201550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107</v>
      </c>
      <c r="D133" s="94" t="s">
        <v>153</v>
      </c>
      <c r="E133" s="61">
        <f t="shared" ref="E133:E138" si="3">SUM(F133+H133)</f>
        <v>27047</v>
      </c>
      <c r="F133" s="34">
        <v>-7503</v>
      </c>
      <c r="G133" s="34"/>
      <c r="H133" s="35">
        <v>34550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108</v>
      </c>
      <c r="D134" s="84" t="s">
        <v>154</v>
      </c>
      <c r="E134" s="61">
        <f t="shared" si="3"/>
        <v>-657</v>
      </c>
      <c r="F134" s="34">
        <v>-657</v>
      </c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155</v>
      </c>
      <c r="E135" s="61">
        <f t="shared" si="3"/>
        <v>167000</v>
      </c>
      <c r="F135" s="34"/>
      <c r="G135" s="34"/>
      <c r="H135" s="35">
        <v>167000</v>
      </c>
      <c r="I135" s="25"/>
      <c r="J135" s="25"/>
      <c r="K135" s="25"/>
      <c r="L135" s="25"/>
      <c r="M135" s="25"/>
      <c r="N135" s="25"/>
      <c r="O135" s="25"/>
      <c r="P135" s="25"/>
    </row>
    <row r="136" spans="2:16" ht="18" customHeight="1">
      <c r="B136" s="99"/>
      <c r="C136" s="44" t="s">
        <v>217</v>
      </c>
      <c r="D136" s="83" t="s">
        <v>154</v>
      </c>
      <c r="E136" s="61">
        <f t="shared" si="3"/>
        <v>1025</v>
      </c>
      <c r="F136" s="34">
        <v>1025</v>
      </c>
      <c r="G136" s="34"/>
      <c r="H136" s="35"/>
      <c r="I136" s="25"/>
      <c r="J136" s="25"/>
      <c r="K136" s="25"/>
      <c r="L136" s="25"/>
      <c r="M136" s="25"/>
      <c r="N136" s="25"/>
      <c r="O136" s="25"/>
      <c r="P136" s="25"/>
    </row>
    <row r="137" spans="2:16" ht="14.25" customHeight="1">
      <c r="B137" s="99">
        <v>121</v>
      </c>
      <c r="C137" s="53" t="s">
        <v>198</v>
      </c>
      <c r="D137" s="94" t="s">
        <v>199</v>
      </c>
      <c r="E137" s="61">
        <f t="shared" si="3"/>
        <v>0</v>
      </c>
      <c r="F137" s="34"/>
      <c r="G137" s="34"/>
      <c r="H137" s="35"/>
      <c r="I137" s="7"/>
      <c r="J137" s="25"/>
      <c r="K137" s="25"/>
      <c r="L137" s="25"/>
      <c r="M137" s="7"/>
      <c r="N137" s="25"/>
      <c r="O137" s="25"/>
      <c r="P137" s="25"/>
    </row>
    <row r="138" spans="2:16" ht="27" thickBot="1">
      <c r="B138" s="99">
        <v>122</v>
      </c>
      <c r="C138" s="110" t="s">
        <v>218</v>
      </c>
      <c r="D138" s="93" t="s">
        <v>199</v>
      </c>
      <c r="E138" s="61">
        <v>0</v>
      </c>
      <c r="F138" s="36"/>
      <c r="G138" s="36"/>
      <c r="H138" s="37">
        <v>0</v>
      </c>
      <c r="I138" s="7"/>
      <c r="J138" s="25"/>
      <c r="K138" s="25"/>
      <c r="L138" s="25"/>
      <c r="M138" s="7"/>
      <c r="N138" s="25"/>
      <c r="O138" s="25"/>
      <c r="P138" s="25"/>
    </row>
    <row r="139" spans="2:16" ht="40.5" customHeight="1" thickBot="1">
      <c r="B139" s="99">
        <v>123</v>
      </c>
      <c r="C139" s="71" t="s">
        <v>130</v>
      </c>
      <c r="D139" s="88"/>
      <c r="E139" s="59">
        <f>SUM(E140)</f>
        <v>32725</v>
      </c>
      <c r="F139" s="16">
        <f>SUM(F140)</f>
        <v>3362</v>
      </c>
      <c r="G139" s="16">
        <f>SUM(G140)</f>
        <v>1160</v>
      </c>
      <c r="H139" s="17">
        <f>SUM(H140)</f>
        <v>29363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124</v>
      </c>
      <c r="C140" s="66" t="s">
        <v>85</v>
      </c>
      <c r="D140" s="89"/>
      <c r="E140" s="68">
        <f>SUM(E141,E152,E156,E161,E164)</f>
        <v>32725</v>
      </c>
      <c r="F140" s="68">
        <f>SUM(F141,F152,F156,F161,F164)</f>
        <v>3362</v>
      </c>
      <c r="G140" s="68">
        <f>SUM(G141,G152,G156,G161,G164)</f>
        <v>1160</v>
      </c>
      <c r="H140" s="68">
        <f>SUM(H141,H152,H156,H161,H164)</f>
        <v>29363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125</v>
      </c>
      <c r="C141" s="48" t="s">
        <v>98</v>
      </c>
      <c r="D141" s="86"/>
      <c r="E141" s="60">
        <f>SUM(E142:E151)</f>
        <v>-1090</v>
      </c>
      <c r="F141" s="3">
        <f>SUM(F142:F151)</f>
        <v>-1090</v>
      </c>
      <c r="G141" s="3">
        <f>SUM(G142:G151)</f>
        <v>1160</v>
      </c>
      <c r="H141" s="33">
        <f>SUM(H142:H151)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99">
        <v>126</v>
      </c>
      <c r="C142" s="44" t="s">
        <v>42</v>
      </c>
      <c r="D142" s="83" t="s">
        <v>179</v>
      </c>
      <c r="E142" s="61">
        <f>SUM(F142+H142)</f>
        <v>-1500</v>
      </c>
      <c r="F142" s="34">
        <v>-1500</v>
      </c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127</v>
      </c>
      <c r="C143" s="44" t="s">
        <v>43</v>
      </c>
      <c r="D143" s="83" t="s">
        <v>180</v>
      </c>
      <c r="E143" s="61">
        <f t="shared" ref="E143:E165" si="4">SUM(F143+H143)</f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128</v>
      </c>
      <c r="C144" s="44" t="s">
        <v>70</v>
      </c>
      <c r="D144" s="83" t="s">
        <v>181</v>
      </c>
      <c r="E144" s="61">
        <f t="shared" si="4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129</v>
      </c>
      <c r="C145" s="44" t="s">
        <v>45</v>
      </c>
      <c r="D145" s="83" t="s">
        <v>183</v>
      </c>
      <c r="E145" s="61">
        <f t="shared" si="4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130</v>
      </c>
      <c r="C146" s="44" t="s">
        <v>44</v>
      </c>
      <c r="D146" s="83" t="s">
        <v>182</v>
      </c>
      <c r="E146" s="61">
        <f t="shared" si="4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131</v>
      </c>
      <c r="C147" s="44" t="s">
        <v>53</v>
      </c>
      <c r="D147" s="83" t="s">
        <v>184</v>
      </c>
      <c r="E147" s="61">
        <f t="shared" si="4"/>
        <v>1000</v>
      </c>
      <c r="F147" s="34">
        <v>1000</v>
      </c>
      <c r="G147" s="34">
        <v>1000</v>
      </c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132</v>
      </c>
      <c r="C148" s="44" t="s">
        <v>40</v>
      </c>
      <c r="D148" s="83" t="s">
        <v>185</v>
      </c>
      <c r="E148" s="61">
        <f t="shared" si="4"/>
        <v>0</v>
      </c>
      <c r="F148" s="34"/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133</v>
      </c>
      <c r="C149" s="44" t="s">
        <v>39</v>
      </c>
      <c r="D149" s="83" t="s">
        <v>186</v>
      </c>
      <c r="E149" s="61">
        <f t="shared" si="4"/>
        <v>-590</v>
      </c>
      <c r="F149" s="34">
        <v>-590</v>
      </c>
      <c r="G149" s="34">
        <v>160</v>
      </c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134</v>
      </c>
      <c r="C150" s="44" t="s">
        <v>38</v>
      </c>
      <c r="D150" s="83" t="s">
        <v>187</v>
      </c>
      <c r="E150" s="61">
        <f t="shared" si="4"/>
        <v>0</v>
      </c>
      <c r="F150" s="34"/>
      <c r="G150" s="34"/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135</v>
      </c>
      <c r="C151" s="44" t="s">
        <v>41</v>
      </c>
      <c r="D151" s="83" t="s">
        <v>188</v>
      </c>
      <c r="E151" s="61">
        <f t="shared" si="4"/>
        <v>0</v>
      </c>
      <c r="F151" s="34"/>
      <c r="G151" s="34"/>
      <c r="H151" s="35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99">
        <v>136</v>
      </c>
      <c r="C152" s="43" t="s">
        <v>91</v>
      </c>
      <c r="D152" s="85"/>
      <c r="E152" s="60">
        <f>SUM(E153:E155)</f>
        <v>0</v>
      </c>
      <c r="F152" s="60">
        <f>SUM(F153:F155)</f>
        <v>0</v>
      </c>
      <c r="G152" s="60">
        <f>SUM(G153:G155)</f>
        <v>0</v>
      </c>
      <c r="H152" s="101">
        <f>SUM(H153:H155)</f>
        <v>0</v>
      </c>
      <c r="I152" s="7"/>
      <c r="J152" s="7"/>
      <c r="K152" s="7"/>
      <c r="L152" s="7"/>
      <c r="M152" s="7"/>
      <c r="N152" s="7"/>
      <c r="O152" s="7"/>
      <c r="P152" s="7"/>
    </row>
    <row r="153" spans="2:16" ht="27" customHeight="1">
      <c r="B153" s="99">
        <v>137</v>
      </c>
      <c r="C153" s="45" t="s">
        <v>17</v>
      </c>
      <c r="D153" s="84" t="s">
        <v>156</v>
      </c>
      <c r="E153" s="61">
        <f t="shared" si="4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138</v>
      </c>
      <c r="C154" s="45" t="s">
        <v>114</v>
      </c>
      <c r="D154" s="84" t="s">
        <v>157</v>
      </c>
      <c r="E154" s="61">
        <f t="shared" si="4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7.25" customHeight="1">
      <c r="B155" s="99">
        <v>139</v>
      </c>
      <c r="C155" s="45" t="s">
        <v>177</v>
      </c>
      <c r="D155" s="83" t="s">
        <v>176</v>
      </c>
      <c r="E155" s="61">
        <f t="shared" si="4"/>
        <v>0</v>
      </c>
      <c r="F155" s="34"/>
      <c r="G155" s="34"/>
      <c r="H155" s="35"/>
      <c r="I155" s="25"/>
      <c r="J155" s="25"/>
      <c r="K155" s="25"/>
      <c r="L155" s="25"/>
      <c r="M155" s="25"/>
      <c r="N155" s="25"/>
      <c r="O155" s="25"/>
      <c r="P155" s="25"/>
    </row>
    <row r="156" spans="2:16" ht="18.75" customHeight="1">
      <c r="B156" s="99">
        <v>140</v>
      </c>
      <c r="C156" s="43" t="s">
        <v>94</v>
      </c>
      <c r="D156" s="22"/>
      <c r="E156" s="60">
        <f>SUM(E157:E160)</f>
        <v>24444</v>
      </c>
      <c r="F156" s="3">
        <f>SUM(F157:F160)</f>
        <v>-4919</v>
      </c>
      <c r="G156" s="3">
        <f>SUM(G157:G160)</f>
        <v>0</v>
      </c>
      <c r="H156" s="33">
        <f>SUM(H157:H160)</f>
        <v>29363</v>
      </c>
      <c r="I156" s="7"/>
      <c r="J156" s="7"/>
      <c r="K156" s="7"/>
      <c r="L156" s="7"/>
      <c r="M156" s="7"/>
      <c r="N156" s="7"/>
      <c r="O156" s="7"/>
      <c r="P156" s="7"/>
    </row>
    <row r="157" spans="2:16" ht="18.75" customHeight="1">
      <c r="B157" s="99">
        <v>141</v>
      </c>
      <c r="C157" s="45" t="s">
        <v>174</v>
      </c>
      <c r="D157" s="84" t="s">
        <v>158</v>
      </c>
      <c r="E157" s="61">
        <f>SUM(F157+H157)</f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16.5" customHeight="1">
      <c r="B158" s="99">
        <v>142</v>
      </c>
      <c r="C158" s="44" t="s">
        <v>219</v>
      </c>
      <c r="D158" s="83" t="s">
        <v>159</v>
      </c>
      <c r="E158" s="61">
        <f t="shared" si="4"/>
        <v>30044</v>
      </c>
      <c r="F158" s="34"/>
      <c r="G158" s="34"/>
      <c r="H158" s="35">
        <v>30044</v>
      </c>
      <c r="I158" s="25"/>
      <c r="J158" s="25"/>
      <c r="K158" s="25"/>
      <c r="L158" s="25"/>
      <c r="M158" s="25"/>
      <c r="N158" s="25"/>
      <c r="O158" s="25"/>
      <c r="P158" s="25"/>
    </row>
    <row r="159" spans="2:16" ht="42" customHeight="1">
      <c r="B159" s="99">
        <v>143</v>
      </c>
      <c r="C159" s="54" t="s">
        <v>120</v>
      </c>
      <c r="D159" s="94" t="s">
        <v>160</v>
      </c>
      <c r="E159" s="61">
        <f t="shared" si="4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21" customHeight="1">
      <c r="B160" s="99">
        <v>144</v>
      </c>
      <c r="C160" s="45" t="s">
        <v>86</v>
      </c>
      <c r="D160" s="84" t="s">
        <v>161</v>
      </c>
      <c r="E160" s="61">
        <f t="shared" si="4"/>
        <v>-5600</v>
      </c>
      <c r="F160" s="34">
        <v>-4919</v>
      </c>
      <c r="G160" s="34"/>
      <c r="H160" s="35">
        <v>-681</v>
      </c>
      <c r="I160" s="25"/>
      <c r="J160" s="25"/>
      <c r="K160" s="25"/>
      <c r="L160" s="25"/>
      <c r="M160" s="25"/>
      <c r="N160" s="25"/>
      <c r="O160" s="25"/>
      <c r="P160" s="25"/>
    </row>
    <row r="161" spans="2:16" ht="18" customHeight="1">
      <c r="B161" s="99">
        <v>145</v>
      </c>
      <c r="C161" s="48" t="s">
        <v>101</v>
      </c>
      <c r="D161" s="86"/>
      <c r="E161" s="60">
        <f>SUM(E162:E163)</f>
        <v>10253</v>
      </c>
      <c r="F161" s="60">
        <f>SUM(F162:F163)</f>
        <v>10253</v>
      </c>
      <c r="G161" s="60">
        <f>SUM(G162:G163)</f>
        <v>0</v>
      </c>
      <c r="H161" s="60">
        <f>SUM(H162:H163)</f>
        <v>0</v>
      </c>
      <c r="I161" s="7"/>
      <c r="J161" s="7"/>
      <c r="K161" s="7"/>
      <c r="L161" s="7"/>
      <c r="M161" s="7"/>
      <c r="N161" s="7"/>
      <c r="O161" s="7"/>
      <c r="P161" s="7"/>
    </row>
    <row r="162" spans="2:16" ht="15.75">
      <c r="B162" s="99">
        <v>146</v>
      </c>
      <c r="C162" s="45" t="s">
        <v>11</v>
      </c>
      <c r="D162" s="84" t="s">
        <v>162</v>
      </c>
      <c r="E162" s="61">
        <f t="shared" si="4"/>
        <v>10253</v>
      </c>
      <c r="F162" s="34">
        <v>10253</v>
      </c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26.25">
      <c r="B163" s="99">
        <v>147</v>
      </c>
      <c r="C163" s="45" t="s">
        <v>115</v>
      </c>
      <c r="D163" s="84" t="s">
        <v>163</v>
      </c>
      <c r="E163" s="61">
        <f t="shared" si="4"/>
        <v>0</v>
      </c>
      <c r="F163" s="34"/>
      <c r="G163" s="34"/>
      <c r="H163" s="35"/>
      <c r="I163" s="25"/>
      <c r="J163" s="25"/>
      <c r="K163" s="25"/>
      <c r="L163" s="25"/>
      <c r="M163" s="25"/>
      <c r="N163" s="25"/>
      <c r="O163" s="25"/>
      <c r="P163" s="25"/>
    </row>
    <row r="164" spans="2:16" ht="15.75">
      <c r="B164" s="99">
        <v>148</v>
      </c>
      <c r="C164" s="47" t="s">
        <v>93</v>
      </c>
      <c r="D164" s="84"/>
      <c r="E164" s="75">
        <f>SUM(E165)</f>
        <v>-882</v>
      </c>
      <c r="F164" s="75">
        <f>SUM(F165)</f>
        <v>-882</v>
      </c>
      <c r="G164" s="75">
        <f>SUM(G165)</f>
        <v>0</v>
      </c>
      <c r="H164" s="75">
        <f>SUM(H165)</f>
        <v>0</v>
      </c>
      <c r="I164" s="25"/>
      <c r="J164" s="25"/>
      <c r="K164" s="25"/>
      <c r="L164" s="25"/>
      <c r="M164" s="25"/>
      <c r="N164" s="25"/>
      <c r="O164" s="25"/>
      <c r="P164" s="25"/>
    </row>
    <row r="165" spans="2:16" ht="19.5" customHeight="1" thickBot="1">
      <c r="B165" s="99">
        <v>149</v>
      </c>
      <c r="C165" s="52" t="s">
        <v>200</v>
      </c>
      <c r="D165" s="84" t="s">
        <v>201</v>
      </c>
      <c r="E165" s="73">
        <f t="shared" si="4"/>
        <v>-882</v>
      </c>
      <c r="F165" s="36">
        <v>-882</v>
      </c>
      <c r="G165" s="36"/>
      <c r="H165" s="37"/>
      <c r="I165" s="25"/>
      <c r="J165" s="25"/>
      <c r="K165" s="25"/>
      <c r="L165" s="25"/>
      <c r="M165" s="25"/>
      <c r="N165" s="25"/>
      <c r="O165" s="25"/>
      <c r="P165" s="25"/>
    </row>
    <row r="166" spans="2:16" ht="51.75" customHeight="1" thickBot="1">
      <c r="B166" s="99">
        <v>150</v>
      </c>
      <c r="C166" s="71" t="s">
        <v>210</v>
      </c>
      <c r="D166" s="88"/>
      <c r="E166" s="59">
        <f>SUM(E167)</f>
        <v>-1093</v>
      </c>
      <c r="F166" s="16">
        <f>SUM(F167)</f>
        <v>-1093</v>
      </c>
      <c r="G166" s="16">
        <f>SUM(G167)</f>
        <v>0</v>
      </c>
      <c r="H166" s="17">
        <f>SUM(H167)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18" customHeight="1">
      <c r="B167" s="99">
        <v>151</v>
      </c>
      <c r="C167" s="77" t="s">
        <v>94</v>
      </c>
      <c r="D167" s="95"/>
      <c r="E167" s="68">
        <f>SUM(E168:E170)</f>
        <v>-1093</v>
      </c>
      <c r="F167" s="69">
        <f>SUM(F168:F170)</f>
        <v>-1093</v>
      </c>
      <c r="G167" s="69">
        <f>SUM(G168:G170)</f>
        <v>0</v>
      </c>
      <c r="H167" s="70">
        <f>SUM(H168:H170)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26.25">
      <c r="B168" s="99">
        <v>152</v>
      </c>
      <c r="C168" s="45" t="s">
        <v>12</v>
      </c>
      <c r="D168" s="84" t="s">
        <v>164</v>
      </c>
      <c r="E168" s="61">
        <f>SUM(F168+H168)</f>
        <v>0</v>
      </c>
      <c r="F168" s="34"/>
      <c r="G168" s="34"/>
      <c r="H168" s="35">
        <v>0</v>
      </c>
      <c r="I168" s="25"/>
      <c r="J168" s="25"/>
      <c r="K168" s="25"/>
      <c r="L168" s="25"/>
      <c r="M168" s="25"/>
      <c r="N168" s="25"/>
      <c r="O168" s="25"/>
      <c r="P168" s="25"/>
    </row>
    <row r="169" spans="2:16" ht="26.25">
      <c r="B169" s="99">
        <v>153</v>
      </c>
      <c r="C169" s="45" t="s">
        <v>67</v>
      </c>
      <c r="D169" s="84" t="s">
        <v>165</v>
      </c>
      <c r="E169" s="61">
        <f>SUM(F169+H169)</f>
        <v>0</v>
      </c>
      <c r="F169" s="34"/>
      <c r="G169" s="34"/>
      <c r="H169" s="35"/>
      <c r="I169" s="25"/>
      <c r="J169" s="25"/>
      <c r="K169" s="25"/>
      <c r="L169" s="25"/>
      <c r="M169" s="25"/>
      <c r="N169" s="25"/>
      <c r="O169" s="25"/>
      <c r="P169" s="25"/>
    </row>
    <row r="170" spans="2:16" ht="21.75" customHeight="1" thickBot="1">
      <c r="B170" s="99">
        <v>154</v>
      </c>
      <c r="C170" s="52" t="s">
        <v>116</v>
      </c>
      <c r="D170" s="93" t="s">
        <v>166</v>
      </c>
      <c r="E170" s="73">
        <f>SUM(F170+H170)</f>
        <v>-1093</v>
      </c>
      <c r="F170" s="36">
        <v>-1093</v>
      </c>
      <c r="G170" s="36"/>
      <c r="H170" s="37"/>
      <c r="I170" s="25"/>
      <c r="J170" s="25"/>
      <c r="K170" s="25"/>
      <c r="L170" s="25"/>
      <c r="M170" s="25"/>
      <c r="N170" s="25"/>
      <c r="O170" s="25"/>
      <c r="P170" s="25"/>
    </row>
    <row r="171" spans="2:16" ht="54" customHeight="1" thickBot="1">
      <c r="B171" s="99">
        <v>155</v>
      </c>
      <c r="C171" s="71" t="s">
        <v>131</v>
      </c>
      <c r="D171" s="88"/>
      <c r="E171" s="59">
        <f>SUM(E172+E197+E203+E209)</f>
        <v>-19656</v>
      </c>
      <c r="F171" s="16">
        <f>SUM(F172+F197+F203+F209)</f>
        <v>-19656</v>
      </c>
      <c r="G171" s="16">
        <f>SUM(G172+G197+G203+G209)</f>
        <v>0</v>
      </c>
      <c r="H171" s="17">
        <f>SUM(H172+H197+H203+H209)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5.75">
      <c r="B172" s="99">
        <v>156</v>
      </c>
      <c r="C172" s="66" t="s">
        <v>85</v>
      </c>
      <c r="D172" s="89"/>
      <c r="E172" s="68">
        <f>SUM(E173+E191)</f>
        <v>-9656</v>
      </c>
      <c r="F172" s="69">
        <f>SUM(F173+F191)</f>
        <v>-9656</v>
      </c>
      <c r="G172" s="69">
        <f>SUM(G173+G191)</f>
        <v>0</v>
      </c>
      <c r="H172" s="70">
        <f>SUM(H173+H191)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.75" customHeight="1">
      <c r="B173" s="99">
        <v>157</v>
      </c>
      <c r="C173" s="48" t="s">
        <v>99</v>
      </c>
      <c r="D173" s="86"/>
      <c r="E173" s="60">
        <f>SUM(E174:E190)</f>
        <v>-9656</v>
      </c>
      <c r="F173" s="32">
        <f>SUM(F174:F190)</f>
        <v>-9656</v>
      </c>
      <c r="G173" s="32">
        <f>SUM(G174:G190)</f>
        <v>0</v>
      </c>
      <c r="H173" s="65">
        <f>SUM(H174:H190)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" customHeight="1">
      <c r="B174" s="99">
        <v>158</v>
      </c>
      <c r="C174" s="44" t="s">
        <v>5</v>
      </c>
      <c r="D174" s="83" t="s">
        <v>167</v>
      </c>
      <c r="E174" s="61">
        <f>SUM(F174+H174)</f>
        <v>-556</v>
      </c>
      <c r="F174" s="34">
        <v>-556</v>
      </c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3.75" customHeight="1">
      <c r="B175" s="99">
        <v>159</v>
      </c>
      <c r="C175" s="45" t="s">
        <v>26</v>
      </c>
      <c r="D175" s="84" t="s">
        <v>167</v>
      </c>
      <c r="E175" s="61">
        <f t="shared" ref="E175:E195" si="5">SUM(F175+H175)</f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30" customHeight="1">
      <c r="B176" s="99">
        <v>160</v>
      </c>
      <c r="C176" s="45" t="s">
        <v>27</v>
      </c>
      <c r="D176" s="84" t="s">
        <v>167</v>
      </c>
      <c r="E176" s="61">
        <f t="shared" si="5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9" ht="28.5" customHeight="1">
      <c r="B177" s="99">
        <v>161</v>
      </c>
      <c r="C177" s="45" t="s">
        <v>19</v>
      </c>
      <c r="D177" s="84" t="s">
        <v>167</v>
      </c>
      <c r="E177" s="61">
        <f t="shared" si="5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9" ht="18.75" customHeight="1">
      <c r="B178" s="99">
        <v>162</v>
      </c>
      <c r="C178" s="45" t="s">
        <v>20</v>
      </c>
      <c r="D178" s="84" t="s">
        <v>168</v>
      </c>
      <c r="E178" s="61">
        <f t="shared" si="5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9" ht="19.5" customHeight="1">
      <c r="B179" s="99">
        <v>163</v>
      </c>
      <c r="C179" s="45" t="s">
        <v>64</v>
      </c>
      <c r="D179" s="84" t="s">
        <v>168</v>
      </c>
      <c r="E179" s="61">
        <f t="shared" si="5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9" ht="16.5" customHeight="1">
      <c r="B180" s="99">
        <v>164</v>
      </c>
      <c r="C180" s="44" t="s">
        <v>3</v>
      </c>
      <c r="D180" s="84" t="s">
        <v>168</v>
      </c>
      <c r="E180" s="61">
        <f t="shared" si="5"/>
        <v>0</v>
      </c>
      <c r="F180" s="34"/>
      <c r="G180" s="34"/>
      <c r="H180" s="35"/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99">
        <v>165</v>
      </c>
      <c r="C181" s="44" t="s">
        <v>10</v>
      </c>
      <c r="D181" s="84" t="s">
        <v>168</v>
      </c>
      <c r="E181" s="61">
        <f t="shared" si="5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9" ht="16.5" customHeight="1">
      <c r="B182" s="99">
        <v>166</v>
      </c>
      <c r="C182" s="44" t="s">
        <v>102</v>
      </c>
      <c r="D182" s="84" t="s">
        <v>168</v>
      </c>
      <c r="E182" s="61">
        <f t="shared" si="5"/>
        <v>-9100</v>
      </c>
      <c r="F182" s="34">
        <v>-9100</v>
      </c>
      <c r="G182" s="34">
        <v>0</v>
      </c>
      <c r="H182" s="35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9" ht="16.5" customHeight="1">
      <c r="B183" s="99">
        <v>167</v>
      </c>
      <c r="C183" s="44" t="s">
        <v>124</v>
      </c>
      <c r="D183" s="84" t="s">
        <v>168</v>
      </c>
      <c r="E183" s="61">
        <f t="shared" si="5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9" ht="32.25" customHeight="1">
      <c r="B184" s="99">
        <v>168</v>
      </c>
      <c r="C184" s="45" t="s">
        <v>21</v>
      </c>
      <c r="D184" s="84" t="s">
        <v>168</v>
      </c>
      <c r="E184" s="61">
        <f t="shared" si="5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9" ht="28.5" customHeight="1">
      <c r="B185" s="99">
        <v>169</v>
      </c>
      <c r="C185" s="45" t="s">
        <v>22</v>
      </c>
      <c r="D185" s="84" t="s">
        <v>168</v>
      </c>
      <c r="E185" s="61">
        <f t="shared" si="5"/>
        <v>0</v>
      </c>
      <c r="F185" s="34"/>
      <c r="G185" s="34"/>
      <c r="H185" s="35"/>
      <c r="I185" s="25"/>
      <c r="J185" s="25"/>
      <c r="K185" s="25"/>
      <c r="L185" s="25"/>
      <c r="M185" s="25"/>
      <c r="N185" s="25"/>
      <c r="O185" s="25"/>
      <c r="P185" s="25"/>
    </row>
    <row r="186" spans="2:19" ht="18.75" customHeight="1">
      <c r="B186" s="99">
        <v>170</v>
      </c>
      <c r="C186" s="45" t="s">
        <v>23</v>
      </c>
      <c r="D186" s="84" t="s">
        <v>169</v>
      </c>
      <c r="E186" s="61">
        <f t="shared" si="5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</row>
    <row r="187" spans="2:19" ht="19.5" customHeight="1">
      <c r="B187" s="99">
        <v>171</v>
      </c>
      <c r="C187" s="45" t="s">
        <v>54</v>
      </c>
      <c r="D187" s="84" t="s">
        <v>170</v>
      </c>
      <c r="E187" s="61">
        <f t="shared" si="5"/>
        <v>0</v>
      </c>
      <c r="F187" s="34"/>
      <c r="G187" s="34">
        <v>0</v>
      </c>
      <c r="H187" s="35">
        <v>0</v>
      </c>
      <c r="I187" s="25"/>
      <c r="J187" s="25"/>
      <c r="K187" s="25"/>
      <c r="L187" s="25"/>
      <c r="M187" s="25"/>
      <c r="N187" s="25"/>
      <c r="O187" s="25"/>
      <c r="P187" s="25"/>
      <c r="S187" s="6"/>
    </row>
    <row r="188" spans="2:19" ht="26.25">
      <c r="B188" s="99">
        <v>172</v>
      </c>
      <c r="C188" s="45" t="s">
        <v>90</v>
      </c>
      <c r="D188" s="84" t="s">
        <v>168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9" ht="15.75">
      <c r="B189" s="99">
        <v>173</v>
      </c>
      <c r="C189" s="45" t="s">
        <v>202</v>
      </c>
      <c r="D189" s="84" t="s">
        <v>176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9" ht="26.25">
      <c r="B190" s="99">
        <v>174</v>
      </c>
      <c r="C190" s="45" t="s">
        <v>178</v>
      </c>
      <c r="D190" s="84" t="s">
        <v>167</v>
      </c>
      <c r="E190" s="61">
        <f>SUM(F190+H190)</f>
        <v>0</v>
      </c>
      <c r="F190" s="34"/>
      <c r="G190" s="34"/>
      <c r="H190" s="35"/>
      <c r="I190" s="25"/>
      <c r="J190" s="25"/>
      <c r="K190" s="25"/>
      <c r="L190" s="25"/>
      <c r="M190" s="25"/>
      <c r="N190" s="25"/>
      <c r="O190" s="25"/>
      <c r="P190" s="25"/>
    </row>
    <row r="191" spans="2:19" ht="15.75">
      <c r="B191" s="99">
        <v>175</v>
      </c>
      <c r="C191" s="48" t="s">
        <v>100</v>
      </c>
      <c r="D191" s="86"/>
      <c r="E191" s="60">
        <f>SUM(E192:E195)</f>
        <v>0</v>
      </c>
      <c r="F191" s="3">
        <f>SUM(F192:F195)</f>
        <v>0</v>
      </c>
      <c r="G191" s="3">
        <f>SUM(G192:G195)</f>
        <v>0</v>
      </c>
      <c r="H191" s="33">
        <f>SUM(H192:H195)</f>
        <v>0</v>
      </c>
      <c r="I191" s="7"/>
      <c r="J191" s="7"/>
      <c r="K191" s="7"/>
      <c r="L191" s="7"/>
      <c r="M191" s="7"/>
      <c r="N191" s="7"/>
      <c r="O191" s="7"/>
      <c r="P191" s="7"/>
    </row>
    <row r="192" spans="2:19" ht="15.75">
      <c r="B192" s="99">
        <v>176</v>
      </c>
      <c r="C192" s="45" t="s">
        <v>65</v>
      </c>
      <c r="D192" s="84" t="s">
        <v>171</v>
      </c>
      <c r="E192" s="61">
        <f t="shared" si="5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177</v>
      </c>
      <c r="C193" s="45" t="s">
        <v>66</v>
      </c>
      <c r="D193" s="84" t="s">
        <v>172</v>
      </c>
      <c r="E193" s="61">
        <f t="shared" si="5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178</v>
      </c>
      <c r="C194" s="45" t="s">
        <v>109</v>
      </c>
      <c r="D194" s="84" t="s">
        <v>173</v>
      </c>
      <c r="E194" s="61">
        <f t="shared" si="5"/>
        <v>0</v>
      </c>
      <c r="F194" s="34"/>
      <c r="G194" s="34">
        <v>0</v>
      </c>
      <c r="H194" s="35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179</v>
      </c>
      <c r="C195" s="45"/>
      <c r="D195" s="84"/>
      <c r="E195" s="61">
        <f t="shared" si="5"/>
        <v>0</v>
      </c>
      <c r="F195" s="34"/>
      <c r="G195" s="34"/>
      <c r="H195" s="35"/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99">
        <v>180</v>
      </c>
      <c r="C196" s="45"/>
      <c r="D196" s="84"/>
      <c r="E196" s="60"/>
      <c r="F196" s="34"/>
      <c r="G196" s="34"/>
      <c r="H196" s="35"/>
      <c r="I196" s="7"/>
      <c r="J196" s="25"/>
      <c r="K196" s="25"/>
      <c r="L196" s="25"/>
      <c r="M196" s="7"/>
      <c r="N196" s="25"/>
      <c r="O196" s="25"/>
      <c r="P196" s="25"/>
    </row>
    <row r="197" spans="2:16" ht="31.5" customHeight="1">
      <c r="B197" s="99">
        <v>181</v>
      </c>
      <c r="C197" s="48" t="s">
        <v>87</v>
      </c>
      <c r="D197" s="86"/>
      <c r="E197" s="60">
        <f>SUM(E199)</f>
        <v>0</v>
      </c>
      <c r="F197" s="3">
        <f>SUM(F199)</f>
        <v>0</v>
      </c>
      <c r="G197" s="3">
        <f>SUM(G199)</f>
        <v>0</v>
      </c>
      <c r="H197" s="33">
        <f>SUM(H199)</f>
        <v>0</v>
      </c>
      <c r="I197" s="7"/>
      <c r="J197" s="7"/>
      <c r="K197" s="7"/>
      <c r="L197" s="7"/>
      <c r="M197" s="7"/>
      <c r="N197" s="7"/>
      <c r="O197" s="7"/>
      <c r="P197" s="7"/>
    </row>
    <row r="198" spans="2:16" ht="15" customHeight="1">
      <c r="B198" s="99">
        <v>182</v>
      </c>
      <c r="C198" s="48"/>
      <c r="D198" s="86"/>
      <c r="E198" s="60"/>
      <c r="F198" s="3"/>
      <c r="G198" s="3"/>
      <c r="H198" s="33"/>
      <c r="I198" s="7"/>
      <c r="J198" s="7"/>
      <c r="K198" s="7"/>
      <c r="L198" s="7"/>
      <c r="M198" s="7"/>
      <c r="N198" s="7"/>
      <c r="O198" s="7"/>
      <c r="P198" s="7"/>
    </row>
    <row r="199" spans="2:16" ht="13.5" customHeight="1">
      <c r="B199" s="99">
        <v>183</v>
      </c>
      <c r="C199" s="48" t="s">
        <v>99</v>
      </c>
      <c r="D199" s="86"/>
      <c r="E199" s="60">
        <f>SUM(E200+E201)</f>
        <v>0</v>
      </c>
      <c r="F199" s="3">
        <f>SUM(F200+F201)</f>
        <v>0</v>
      </c>
      <c r="G199" s="3">
        <f>SUM(G200+G201)</f>
        <v>0</v>
      </c>
      <c r="H199" s="33">
        <f>SUM(H200+H201)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31.5" customHeight="1">
      <c r="B200" s="99">
        <v>184</v>
      </c>
      <c r="C200" s="45" t="s">
        <v>88</v>
      </c>
      <c r="D200" s="84" t="s">
        <v>167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31.5" customHeight="1">
      <c r="B201" s="99">
        <v>185</v>
      </c>
      <c r="C201" s="45" t="s">
        <v>89</v>
      </c>
      <c r="D201" s="84" t="s">
        <v>167</v>
      </c>
      <c r="E201" s="61">
        <f>SUM(F201+H201)</f>
        <v>0</v>
      </c>
      <c r="F201" s="34"/>
      <c r="G201" s="34"/>
      <c r="H201" s="35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186</v>
      </c>
      <c r="C202" s="45"/>
      <c r="D202" s="84"/>
      <c r="E202" s="61"/>
      <c r="F202" s="34"/>
      <c r="G202" s="34"/>
      <c r="H202" s="35"/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99">
        <v>187</v>
      </c>
      <c r="C203" s="48" t="s">
        <v>133</v>
      </c>
      <c r="D203" s="86"/>
      <c r="E203" s="60">
        <f>SUM(E205)</f>
        <v>-10000</v>
      </c>
      <c r="F203" s="3">
        <f>SUM(F205)</f>
        <v>-10000</v>
      </c>
      <c r="G203" s="3">
        <f>SUM(G205)</f>
        <v>0</v>
      </c>
      <c r="H203" s="33">
        <f>SUM(H205)</f>
        <v>0</v>
      </c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99">
        <v>188</v>
      </c>
      <c r="C204" s="48"/>
      <c r="D204" s="86"/>
      <c r="E204" s="61"/>
      <c r="F204" s="34"/>
      <c r="G204" s="34"/>
      <c r="H204" s="35"/>
      <c r="I204" s="25"/>
      <c r="J204" s="25"/>
      <c r="K204" s="25"/>
      <c r="L204" s="25"/>
      <c r="M204" s="25"/>
      <c r="N204" s="25"/>
      <c r="O204" s="25"/>
      <c r="P204" s="25"/>
    </row>
    <row r="205" spans="2:16" ht="13.5" customHeight="1">
      <c r="B205" s="99">
        <v>189</v>
      </c>
      <c r="C205" s="48" t="s">
        <v>99</v>
      </c>
      <c r="D205" s="86"/>
      <c r="E205" s="60">
        <f>SUM(E206:E207)</f>
        <v>-10000</v>
      </c>
      <c r="F205" s="60">
        <f>SUM(F206:F207)</f>
        <v>-10000</v>
      </c>
      <c r="G205" s="60">
        <f>SUM(G206:G207)</f>
        <v>0</v>
      </c>
      <c r="H205" s="60">
        <f>SUM(H206:H207)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99">
        <v>190</v>
      </c>
      <c r="C206" s="45" t="s">
        <v>132</v>
      </c>
      <c r="D206" s="84" t="s">
        <v>167</v>
      </c>
      <c r="E206" s="61">
        <f>SUM(F206+H206)</f>
        <v>-10000</v>
      </c>
      <c r="F206" s="34">
        <v>-10000</v>
      </c>
      <c r="G206" s="34"/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2:16" ht="17.25" customHeight="1">
      <c r="B207" s="99">
        <v>191</v>
      </c>
      <c r="C207" s="45" t="s">
        <v>203</v>
      </c>
      <c r="D207" s="84" t="s">
        <v>167</v>
      </c>
      <c r="E207" s="61">
        <f>SUM(F207+H207)</f>
        <v>0</v>
      </c>
      <c r="F207" s="103"/>
      <c r="G207" s="34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7.25" customHeight="1">
      <c r="B208" s="99">
        <v>192</v>
      </c>
      <c r="C208" s="45"/>
      <c r="D208" s="84"/>
      <c r="E208" s="60"/>
      <c r="F208" s="40"/>
      <c r="G208" s="3"/>
      <c r="H208" s="33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193</v>
      </c>
      <c r="C209" s="48" t="s">
        <v>83</v>
      </c>
      <c r="D209" s="86"/>
      <c r="E209" s="60">
        <f>SUM(E211)</f>
        <v>0</v>
      </c>
      <c r="F209" s="3">
        <f>SUM(F211)</f>
        <v>0</v>
      </c>
      <c r="G209" s="3">
        <f>SUM(G211)</f>
        <v>0</v>
      </c>
      <c r="H209" s="33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99">
        <v>194</v>
      </c>
      <c r="C210" s="48"/>
      <c r="D210" s="86"/>
      <c r="E210" s="60"/>
      <c r="F210" s="3"/>
      <c r="G210" s="3"/>
      <c r="H210" s="33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99">
        <v>195</v>
      </c>
      <c r="C211" s="48" t="s">
        <v>99</v>
      </c>
      <c r="D211" s="86"/>
      <c r="E211" s="60">
        <f>SUM(E212)</f>
        <v>0</v>
      </c>
      <c r="F211" s="3">
        <f>SUM(F212)</f>
        <v>0</v>
      </c>
      <c r="G211" s="3">
        <f>SUM(G212)</f>
        <v>0</v>
      </c>
      <c r="H211" s="33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99">
        <v>196</v>
      </c>
      <c r="C212" s="45" t="s">
        <v>84</v>
      </c>
      <c r="D212" s="84" t="s">
        <v>167</v>
      </c>
      <c r="E212" s="62">
        <f>SUM(F212+H212)</f>
        <v>0</v>
      </c>
      <c r="F212" s="38"/>
      <c r="G212" s="38"/>
      <c r="H212" s="39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99">
        <v>197</v>
      </c>
      <c r="C213" s="52"/>
      <c r="D213" s="84"/>
      <c r="E213" s="63"/>
      <c r="F213" s="41"/>
      <c r="G213" s="41"/>
      <c r="H213" s="42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02">
        <v>198</v>
      </c>
      <c r="C214" s="55" t="s">
        <v>46</v>
      </c>
      <c r="D214" s="96"/>
      <c r="E214" s="64">
        <f>SUM(E16+E52+E105+E129+E139+E166+E171)</f>
        <v>234686</v>
      </c>
      <c r="F214" s="20">
        <f>SUM(F16+F52+F105+F129+F139+F166+F171)</f>
        <v>2373</v>
      </c>
      <c r="G214" s="20">
        <f>SUM(G16+G52+G105+G129+G139+G166+G171)</f>
        <v>-4535</v>
      </c>
      <c r="H214" s="21">
        <f>SUM(H16+H52+H105+H129+H139+H166+H171)</f>
        <v>232313</v>
      </c>
      <c r="I214" s="7"/>
      <c r="J214" s="7"/>
      <c r="K214" s="7"/>
      <c r="L214" s="7"/>
      <c r="M214" s="7"/>
      <c r="N214" s="7"/>
      <c r="O214" s="7"/>
      <c r="P214" s="7"/>
    </row>
    <row r="215" spans="2:16">
      <c r="C215" s="4"/>
      <c r="D215" s="4"/>
    </row>
    <row r="216" spans="2:16" ht="15.75">
      <c r="C216" s="25"/>
      <c r="D216" s="25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4"/>
      <c r="D255" s="4"/>
    </row>
    <row r="256" spans="3:4">
      <c r="C256" s="5"/>
      <c r="D256" s="5"/>
    </row>
    <row r="257" spans="3:4">
      <c r="C257" s="4"/>
      <c r="D257" s="4"/>
    </row>
    <row r="258" spans="3:4">
      <c r="C258" s="4"/>
      <c r="D258" s="4"/>
    </row>
    <row r="259" spans="3:4">
      <c r="C259" s="4"/>
      <c r="D25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2020-12-10T14:21:26Z</cp:lastPrinted>
  <dcterms:created xsi:type="dcterms:W3CDTF">2007-01-03T15:43:14Z</dcterms:created>
  <dcterms:modified xsi:type="dcterms:W3CDTF">2020-12-21T09:36:06Z</dcterms:modified>
</cp:coreProperties>
</file>