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<sst xmlns="http://schemas.openxmlformats.org/spreadsheetml/2006/main" count="309" uniqueCount="167">
  <si>
    <t>Asignavimų valdytojai</t>
  </si>
  <si>
    <t>Administracija</t>
  </si>
  <si>
    <t>Polit.pasitikėjimo valstyb.tarnaut</t>
  </si>
  <si>
    <t>Pagėgių seniūnija valdymas</t>
  </si>
  <si>
    <t>Stoniškių seniūnija valdymas</t>
  </si>
  <si>
    <t>Vilkyškių seniūnija valdymas</t>
  </si>
  <si>
    <t>Lumpėnų seniūnija valdymas</t>
  </si>
  <si>
    <t>Natkiškių seniūnija valdymas</t>
  </si>
  <si>
    <t>Palūkanos</t>
  </si>
  <si>
    <t>Civilinės saugos organizavimas</t>
  </si>
  <si>
    <t>Administracijos direkt.rezervas</t>
  </si>
  <si>
    <t>pagal valstybines funkcijas</t>
  </si>
  <si>
    <t>Paskolos</t>
  </si>
  <si>
    <t>LSA mokestis</t>
  </si>
  <si>
    <t>Pagėgių seniūnijos sanitarija</t>
  </si>
  <si>
    <t>Stoniškių seniūnijos sanitarija</t>
  </si>
  <si>
    <t>Vilkyškių seniūnijos sanitarija</t>
  </si>
  <si>
    <t>Lumpėnų seniūnijos sanitarija</t>
  </si>
  <si>
    <t>Natkiškių seniūnijos sanitarija</t>
  </si>
  <si>
    <t>Pagėgių seniūnijos gatvių apšv.</t>
  </si>
  <si>
    <t>Stoniškių seniūnijos gatvių apšv.</t>
  </si>
  <si>
    <t>Vilkyškių seniūnijos gatvių apšv.</t>
  </si>
  <si>
    <t>Lumpėnų seniūnijos gatvių apšv.</t>
  </si>
  <si>
    <t>Natkiškių seniūnijos gatvių apšv.</t>
  </si>
  <si>
    <t>Viešoji biblioteka</t>
  </si>
  <si>
    <t>Lopšelis darželis</t>
  </si>
  <si>
    <t>MK</t>
  </si>
  <si>
    <t>Aplinkos išlaidos</t>
  </si>
  <si>
    <t>Pagėgių pradinė m-kla</t>
  </si>
  <si>
    <t>Piktupėnų pagr.m-kla</t>
  </si>
  <si>
    <t>Šilgalių pagr.m-kla</t>
  </si>
  <si>
    <t>Moksleivių pavežėjimas</t>
  </si>
  <si>
    <t>Kitos įstaigos</t>
  </si>
  <si>
    <t>Parama mirties atveju</t>
  </si>
  <si>
    <t>M.Jankaus muziejus</t>
  </si>
  <si>
    <t>Stoniškių seniūnijos spec.prog.</t>
  </si>
  <si>
    <t>Soc.paslaugų centras</t>
  </si>
  <si>
    <t>Moksl.pavežėjimas</t>
  </si>
  <si>
    <t>Vilkyškių kultūros namai</t>
  </si>
  <si>
    <t>Lumpėnų laisvalaikio salė</t>
  </si>
  <si>
    <t>Stoniškių kultūros namai</t>
  </si>
  <si>
    <t>Pirminė teisinė pagalba</t>
  </si>
  <si>
    <t>Lengvatinis pavežėjimas</t>
  </si>
  <si>
    <t>Stoniškių  pagr.m-kla</t>
  </si>
  <si>
    <t>Savivaldybės ūkio priežiūra</t>
  </si>
  <si>
    <t>Savivaldybės kontrolierius</t>
  </si>
  <si>
    <t>Polderiams eksploatuoti</t>
  </si>
  <si>
    <t>Pagėgių palaikomojo gydymo, slaugos ir senelių namai</t>
  </si>
  <si>
    <t>Vaikų  teisių apsaugos tarnyba</t>
  </si>
  <si>
    <t>Teritorijų planavimo ir priežiūros programa</t>
  </si>
  <si>
    <t>Kultūros renginių programa</t>
  </si>
  <si>
    <t>Duomenų teikimas valst.suteiktos pagalbos registrui</t>
  </si>
  <si>
    <t>Programos,</t>
  </si>
  <si>
    <t>Išlaidos turtui įsigyti</t>
  </si>
  <si>
    <t>Iš jų darbo užmokestis</t>
  </si>
  <si>
    <t>VF</t>
  </si>
  <si>
    <t xml:space="preserve">Soc.paramos skyrius </t>
  </si>
  <si>
    <t>SP</t>
  </si>
  <si>
    <t>Kitos soc.apsaugos ir rūpybos funkcijos</t>
  </si>
  <si>
    <t>Socialinės pašalpos</t>
  </si>
  <si>
    <t>I. Valdymo tobulinimo programa</t>
  </si>
  <si>
    <t>Gyvenamosios vietos deklaravimas</t>
  </si>
  <si>
    <t>Ž.ūkio funkcijoms vykdyti</t>
  </si>
  <si>
    <t>II.Ugdymo užtikrinimo programa</t>
  </si>
  <si>
    <t>Kitos programos</t>
  </si>
  <si>
    <t xml:space="preserve">M.Jankaus muziejaus </t>
  </si>
  <si>
    <t>Pagėgių seniūnija</t>
  </si>
  <si>
    <t>Vilkyškių seniūnija</t>
  </si>
  <si>
    <t>Lumpėnų seniūnija</t>
  </si>
  <si>
    <t>Aplinkos apsaugos rėmimo specialioji programa</t>
  </si>
  <si>
    <t>Darbo rinkos politikos rengimas ir  įgyvendinimas</t>
  </si>
  <si>
    <t>Natkiškių seniūnija</t>
  </si>
  <si>
    <t>Nevyriausybinių ir visuomeninių organizacijų rėmimas</t>
  </si>
  <si>
    <t>Natkiškių Z.Petraitienės  pagr.m-kla</t>
  </si>
  <si>
    <t>Archyvinių dokumentų tvarkymas</t>
  </si>
  <si>
    <t xml:space="preserve">Gyventojų registro tvarkymas ir duomenų valstybės registrui teikimas </t>
  </si>
  <si>
    <t xml:space="preserve">Valstybinės kalbos vartojimo ir taisyklingumo kontrolė </t>
  </si>
  <si>
    <t>Civilinės būklės aktų registravimas</t>
  </si>
  <si>
    <t>Valstyb.žemės ir kito valstybinio turto valdymas, naudojimas ir disponavimas patikėjimo teise</t>
  </si>
  <si>
    <t>Mobilizacijos administravimas</t>
  </si>
  <si>
    <t xml:space="preserve">Kultūros centras </t>
  </si>
  <si>
    <t>Socialinių paslaugų teikimas (Pagėgių vaikų globos namams)</t>
  </si>
  <si>
    <t>Socialinės paslaugos socialinei priežiūrai socialinės rizikos šeimoms</t>
  </si>
  <si>
    <t>Socialinei paramai mokiniams administruoti</t>
  </si>
  <si>
    <t>Socialinės paramos mokiniams išlaidoms už įsigytus mokinio reikmenis</t>
  </si>
  <si>
    <t>Socialinės paramos mokiniams išlaidoms už įsigytus produktus</t>
  </si>
  <si>
    <t>Būsto pritaikymo programa</t>
  </si>
  <si>
    <t>PATVIRTINTA</t>
  </si>
  <si>
    <t>Pagėgių savivaldybės</t>
  </si>
  <si>
    <t xml:space="preserve"> -Moksleivio krepšelis</t>
  </si>
  <si>
    <t xml:space="preserve"> - Valstybės investicijų programa</t>
  </si>
  <si>
    <t xml:space="preserve"> - Valstybinės funkcijos</t>
  </si>
  <si>
    <t xml:space="preserve"> - specialioji programa</t>
  </si>
  <si>
    <t xml:space="preserve">  Savivaldybės lėšos</t>
  </si>
  <si>
    <t>Įvykdymas</t>
  </si>
  <si>
    <t>priedas 2</t>
  </si>
  <si>
    <t>Pagėgių Algimanto Mackaus gimnazija</t>
  </si>
  <si>
    <t>Mero rezervas</t>
  </si>
  <si>
    <t>Priešgaisrinių tarnybų organiz.</t>
  </si>
  <si>
    <t>01.Bendros valstybės paslaugos</t>
  </si>
  <si>
    <t>02.Gynyba</t>
  </si>
  <si>
    <t>04.Ekonomika</t>
  </si>
  <si>
    <t>09.Švietimas</t>
  </si>
  <si>
    <t>06.Būstas ir komunalinis ūkis</t>
  </si>
  <si>
    <t>10.Socialinė apsauga</t>
  </si>
  <si>
    <t>05.Aplinkos apsauga</t>
  </si>
  <si>
    <t>07.Sveikatos apsauga</t>
  </si>
  <si>
    <t>Lumpėnų E.Jagomasto pagr.m-kla</t>
  </si>
  <si>
    <t>Jaunimo koordinatorius</t>
  </si>
  <si>
    <t>Socialinės paslaugos socialinei globai asmenims su sunkia negalia administravimas</t>
  </si>
  <si>
    <t>Socialinės paslaugos socialinei globai asmenims su sunkia negalia organizavimas</t>
  </si>
  <si>
    <t>Perduota kitoms savivaldybėms</t>
  </si>
  <si>
    <t>VIP</t>
  </si>
  <si>
    <t xml:space="preserve">Paprastosios išlaidos  Viso </t>
  </si>
  <si>
    <t>Iš jų: darbo užmokestis</t>
  </si>
  <si>
    <t>Iš viso</t>
  </si>
  <si>
    <t>UAB ,,Tauragės atliekų centras"</t>
  </si>
  <si>
    <t>Tarpusavio atsiskaitymai (parama užsienyje mirusio LR piliečio palaikams parvežti į LR)</t>
  </si>
  <si>
    <t>Programa,,Apeigų paslaugų gerinimas religinėms bendrijoms ir jų bendruomenių nariams Pagėgių savivaldybėje"</t>
  </si>
  <si>
    <t>Biudžetinių įstaigų pajamos</t>
  </si>
  <si>
    <t>MK priešmokyklinė grupė</t>
  </si>
  <si>
    <t>MK ikimokyklinė grupė</t>
  </si>
  <si>
    <t>Skolintos lėšos investicijų projektams</t>
  </si>
  <si>
    <t>Pagėgių palaikomojo gydymo, slaugos ir senelių namai (Dienos centras)</t>
  </si>
  <si>
    <t>Socialinės reabilitacijos paslaugos neįgaliesiems</t>
  </si>
  <si>
    <t>VL</t>
  </si>
  <si>
    <t xml:space="preserve">SF </t>
  </si>
  <si>
    <t>Žemės realizavimo pajamos</t>
  </si>
  <si>
    <t>Mokinių sveikatos priežiūra</t>
  </si>
  <si>
    <t>Pagėgių palaikomojo gydymo, slaugos ir senelių namai  (3+TLK)</t>
  </si>
  <si>
    <t>Meno ir sporto mokykla</t>
  </si>
  <si>
    <t>(Eurais)</t>
  </si>
  <si>
    <t>Vietinės reikšmės keliams</t>
  </si>
  <si>
    <t>Teritorijų plavavimas III etapas</t>
  </si>
  <si>
    <t>03.Viešoji tvarka ir visuomenės apsauga</t>
  </si>
  <si>
    <t>III.Kultūros, turizmo ir sporto plėtotės programa</t>
  </si>
  <si>
    <t>08.Polsis, kultūra ir religija</t>
  </si>
  <si>
    <t>IV.Strateginio, teritorijų planavimo, investicijų ir projektų valdymo programa</t>
  </si>
  <si>
    <t>10. Socialinė apsauga</t>
  </si>
  <si>
    <t>V.Gyvenamosios aplinkos gerinimo programa</t>
  </si>
  <si>
    <t>VII.Socialinės paramos įgyvendinimo ir sveikatos priežiūros programa</t>
  </si>
  <si>
    <t xml:space="preserve"> </t>
  </si>
  <si>
    <t xml:space="preserve">VI. NVO, bendruomenių ir SVV rėmimo programa </t>
  </si>
  <si>
    <t>Sveikos ir saugios aplinkos užtikrinimas</t>
  </si>
  <si>
    <t>Visuomenės sveikatos stiprinimas ir stebėsena</t>
  </si>
  <si>
    <t>VIP M.Jankaus muziejaus kapit sutvarkymas</t>
  </si>
  <si>
    <t>Vilkyškių J.Bobrovskio gimnazija</t>
  </si>
  <si>
    <t>Vaikų socializacijos projektų rėmimas</t>
  </si>
  <si>
    <t>NVŠ</t>
  </si>
  <si>
    <t>Soc paramos administravimas</t>
  </si>
  <si>
    <t>Projektų rengimas ir įgyvendinimas</t>
  </si>
  <si>
    <t>2016 metai</t>
  </si>
  <si>
    <t>sprendimo Nr. T-</t>
  </si>
  <si>
    <t>Projekto "Šilgalių k.v. Nausėdų-Plaušvarių pold mel įreng rekonstr"</t>
  </si>
  <si>
    <t>Smulkaus ir vidutinio verslo plėtra</t>
  </si>
  <si>
    <t>Gamtos apsaugos fondas</t>
  </si>
  <si>
    <t>UAB ,,Pagėgių komunalinis ūkis" įstatinio kapitalo didinimui</t>
  </si>
  <si>
    <t>Sveikos ir saugios aplinkos užt PSPC</t>
  </si>
  <si>
    <t xml:space="preserve">VIP "Pagėgių savivaldybės vaikų globos namų, Vilniaus g.46 , Pagėgiai, patalpų remontas" </t>
  </si>
  <si>
    <t xml:space="preserve">VIP "Pagėgių sav Vilkyškių J.Bobrovskio gimnazijos" </t>
  </si>
  <si>
    <t>Neformalus vaikų švietimas 143</t>
  </si>
  <si>
    <t>Socialinio būsto fondo plėtra ES</t>
  </si>
  <si>
    <t>Turizmo paslaugų plėtojimas</t>
  </si>
  <si>
    <t>Savivaldybės turto priežiūra ir gerinimas</t>
  </si>
  <si>
    <t>Sveikos ir aktyvios visuomenės ugdymas</t>
  </si>
  <si>
    <t xml:space="preserve">tarybos 2017 m.rugpjūčio 24 d. </t>
  </si>
  <si>
    <t>PAGĖGIŲ SAVIVALDYBĖS 2016 METŲ BIUDŽETO ASIGNAVIMŲ VYKDYMO ATASKAITA</t>
  </si>
</sst>
</file>

<file path=xl/styles.xml><?xml version="1.0" encoding="utf-8"?>
<styleSheet xmlns="http://schemas.openxmlformats.org/spreadsheetml/2006/main">
  <numFmts count="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</numFmts>
  <fonts count="1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10"/>
      <name val="Times New Roman"/>
      <family val="1"/>
    </font>
    <font>
      <sz val="24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164" fontId="0" fillId="0" borderId="0" xfId="0" applyNumberFormat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9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4" xfId="0" applyFont="1" applyFill="1" applyBorder="1" applyAlignment="1">
      <alignment/>
    </xf>
    <xf numFmtId="0" fontId="7" fillId="0" borderId="8" xfId="0" applyFont="1" applyBorder="1" applyAlignment="1">
      <alignment wrapText="1"/>
    </xf>
    <xf numFmtId="0" fontId="7" fillId="0" borderId="8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0" fontId="7" fillId="0" borderId="6" xfId="0" applyFont="1" applyFill="1" applyBorder="1" applyAlignment="1">
      <alignment wrapText="1"/>
    </xf>
    <xf numFmtId="0" fontId="7" fillId="0" borderId="11" xfId="0" applyFont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8" fillId="0" borderId="9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9" fillId="0" borderId="15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6" fillId="0" borderId="13" xfId="0" applyFont="1" applyBorder="1" applyAlignment="1">
      <alignment/>
    </xf>
    <xf numFmtId="0" fontId="9" fillId="0" borderId="3" xfId="0" applyFont="1" applyBorder="1" applyAlignment="1">
      <alignment/>
    </xf>
    <xf numFmtId="0" fontId="6" fillId="0" borderId="3" xfId="0" applyFont="1" applyFill="1" applyBorder="1" applyAlignment="1">
      <alignment/>
    </xf>
    <xf numFmtId="0" fontId="6" fillId="0" borderId="3" xfId="0" applyFont="1" applyFill="1" applyBorder="1" applyAlignment="1">
      <alignment wrapText="1"/>
    </xf>
    <xf numFmtId="0" fontId="7" fillId="0" borderId="3" xfId="0" applyFont="1" applyFill="1" applyBorder="1" applyAlignment="1">
      <alignment/>
    </xf>
    <xf numFmtId="0" fontId="9" fillId="0" borderId="3" xfId="0" applyFont="1" applyFill="1" applyBorder="1" applyAlignment="1">
      <alignment/>
    </xf>
    <xf numFmtId="0" fontId="7" fillId="0" borderId="3" xfId="0" applyFont="1" applyFill="1" applyBorder="1" applyAlignment="1">
      <alignment wrapText="1"/>
    </xf>
    <xf numFmtId="0" fontId="10" fillId="0" borderId="3" xfId="0" applyFont="1" applyFill="1" applyBorder="1" applyAlignment="1">
      <alignment/>
    </xf>
    <xf numFmtId="0" fontId="9" fillId="0" borderId="3" xfId="0" applyFont="1" applyFill="1" applyBorder="1" applyAlignment="1">
      <alignment wrapText="1"/>
    </xf>
    <xf numFmtId="0" fontId="6" fillId="0" borderId="15" xfId="0" applyFont="1" applyFill="1" applyBorder="1" applyAlignment="1">
      <alignment/>
    </xf>
    <xf numFmtId="0" fontId="6" fillId="0" borderId="15" xfId="0" applyFont="1" applyFill="1" applyBorder="1" applyAlignment="1">
      <alignment wrapText="1"/>
    </xf>
    <xf numFmtId="0" fontId="6" fillId="0" borderId="0" xfId="0" applyFont="1" applyFill="1" applyAlignment="1">
      <alignment/>
    </xf>
    <xf numFmtId="0" fontId="6" fillId="0" borderId="15" xfId="0" applyFont="1" applyBorder="1" applyAlignment="1">
      <alignment/>
    </xf>
    <xf numFmtId="0" fontId="7" fillId="0" borderId="15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164" fontId="11" fillId="0" borderId="0" xfId="0" applyNumberFormat="1" applyFont="1" applyFill="1" applyBorder="1" applyAlignment="1">
      <alignment/>
    </xf>
    <xf numFmtId="1" fontId="9" fillId="0" borderId="15" xfId="0" applyNumberFormat="1" applyFont="1" applyFill="1" applyBorder="1" applyAlignment="1">
      <alignment/>
    </xf>
    <xf numFmtId="164" fontId="12" fillId="0" borderId="0" xfId="0" applyNumberFormat="1" applyFont="1" applyAlignment="1">
      <alignment/>
    </xf>
    <xf numFmtId="1" fontId="6" fillId="0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1" fontId="6" fillId="0" borderId="15" xfId="0" applyNumberFormat="1" applyFont="1" applyFill="1" applyBorder="1" applyAlignment="1">
      <alignment/>
    </xf>
    <xf numFmtId="1" fontId="7" fillId="0" borderId="15" xfId="0" applyNumberFormat="1" applyFont="1" applyFill="1" applyBorder="1" applyAlignment="1">
      <alignment/>
    </xf>
    <xf numFmtId="0" fontId="7" fillId="2" borderId="10" xfId="0" applyFont="1" applyFill="1" applyBorder="1" applyAlignment="1">
      <alignment wrapText="1"/>
    </xf>
    <xf numFmtId="0" fontId="8" fillId="2" borderId="14" xfId="0" applyFont="1" applyFill="1" applyBorder="1" applyAlignment="1">
      <alignment horizontal="center"/>
    </xf>
    <xf numFmtId="1" fontId="9" fillId="2" borderId="15" xfId="0" applyNumberFormat="1" applyFont="1" applyFill="1" applyBorder="1" applyAlignment="1">
      <alignment/>
    </xf>
    <xf numFmtId="1" fontId="6" fillId="2" borderId="15" xfId="0" applyNumberFormat="1" applyFont="1" applyFill="1" applyBorder="1" applyAlignment="1">
      <alignment/>
    </xf>
    <xf numFmtId="1" fontId="7" fillId="2" borderId="15" xfId="0" applyNumberFormat="1" applyFont="1" applyFill="1" applyBorder="1" applyAlignment="1">
      <alignment/>
    </xf>
    <xf numFmtId="0" fontId="7" fillId="2" borderId="2" xfId="0" applyFont="1" applyFill="1" applyBorder="1" applyAlignment="1">
      <alignment wrapText="1"/>
    </xf>
    <xf numFmtId="0" fontId="7" fillId="2" borderId="13" xfId="0" applyFont="1" applyFill="1" applyBorder="1" applyAlignment="1">
      <alignment/>
    </xf>
    <xf numFmtId="0" fontId="7" fillId="2" borderId="8" xfId="0" applyFont="1" applyFill="1" applyBorder="1" applyAlignment="1">
      <alignment wrapText="1"/>
    </xf>
    <xf numFmtId="0" fontId="6" fillId="2" borderId="11" xfId="0" applyFont="1" applyFill="1" applyBorder="1" applyAlignment="1">
      <alignment/>
    </xf>
    <xf numFmtId="1" fontId="8" fillId="2" borderId="15" xfId="0" applyNumberFormat="1" applyFont="1" applyFill="1" applyBorder="1" applyAlignment="1">
      <alignment horizontal="center"/>
    </xf>
    <xf numFmtId="1" fontId="1" fillId="0" borderId="0" xfId="0" applyNumberFormat="1" applyFont="1" applyAlignment="1">
      <alignment/>
    </xf>
    <xf numFmtId="0" fontId="0" fillId="0" borderId="0" xfId="0" applyFont="1" applyAlignment="1">
      <alignment/>
    </xf>
    <xf numFmtId="164" fontId="6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5" xfId="0" applyFont="1" applyBorder="1" applyAlignment="1">
      <alignment/>
    </xf>
    <xf numFmtId="0" fontId="7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7" fillId="2" borderId="11" xfId="0" applyFont="1" applyFill="1" applyBorder="1" applyAlignment="1">
      <alignment/>
    </xf>
    <xf numFmtId="0" fontId="8" fillId="2" borderId="11" xfId="0" applyFont="1" applyFill="1" applyBorder="1" applyAlignment="1">
      <alignment horizontal="center"/>
    </xf>
    <xf numFmtId="0" fontId="0" fillId="2" borderId="15" xfId="0" applyFont="1" applyFill="1" applyBorder="1" applyAlignment="1">
      <alignment/>
    </xf>
    <xf numFmtId="1" fontId="0" fillId="0" borderId="0" xfId="0" applyNumberFormat="1" applyFont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1"/>
  <sheetViews>
    <sheetView tabSelected="1" workbookViewId="0" topLeftCell="A1">
      <pane ySplit="3555" topLeftCell="BM187" activePane="topLeft" state="split"/>
      <selection pane="topLeft" activeCell="B6" sqref="B6"/>
      <selection pane="bottomLeft" activeCell="M12" sqref="M12"/>
    </sheetView>
  </sheetViews>
  <sheetFormatPr defaultColWidth="9.140625" defaultRowHeight="12.75"/>
  <cols>
    <col min="1" max="1" width="5.7109375" style="0" customWidth="1"/>
    <col min="2" max="2" width="37.140625" style="0" customWidth="1"/>
    <col min="3" max="3" width="3.8515625" style="0" customWidth="1"/>
    <col min="4" max="5" width="11.28125" style="0" customWidth="1"/>
    <col min="6" max="6" width="12.00390625" style="0" customWidth="1"/>
    <col min="7" max="7" width="12.28125" style="0" customWidth="1"/>
    <col min="8" max="8" width="11.00390625" style="0" customWidth="1"/>
    <col min="9" max="9" width="10.57421875" style="0" customWidth="1"/>
    <col min="10" max="10" width="10.7109375" style="0" customWidth="1"/>
    <col min="11" max="11" width="11.00390625" style="0" customWidth="1"/>
  </cols>
  <sheetData>
    <row r="1" spans="1:11" ht="12.75">
      <c r="A1" s="10"/>
      <c r="B1" s="10"/>
      <c r="C1" s="10"/>
      <c r="D1" s="10"/>
      <c r="E1" s="10"/>
      <c r="F1" s="10"/>
      <c r="G1" s="10"/>
      <c r="H1" s="10"/>
      <c r="I1" s="10" t="s">
        <v>87</v>
      </c>
      <c r="J1" s="10"/>
      <c r="K1" s="10"/>
    </row>
    <row r="2" spans="1:11" ht="12.75">
      <c r="A2" s="10"/>
      <c r="B2" s="10"/>
      <c r="C2" s="10"/>
      <c r="D2" s="10"/>
      <c r="E2" s="10"/>
      <c r="F2" s="10"/>
      <c r="G2" s="10"/>
      <c r="H2" s="10"/>
      <c r="I2" s="10" t="s">
        <v>88</v>
      </c>
      <c r="J2" s="10"/>
      <c r="K2" s="10"/>
    </row>
    <row r="3" spans="1:11" ht="12.75">
      <c r="A3" s="10"/>
      <c r="B3" s="10"/>
      <c r="C3" s="10"/>
      <c r="D3" s="10"/>
      <c r="E3" s="10"/>
      <c r="F3" s="10"/>
      <c r="G3" s="10"/>
      <c r="H3" s="10"/>
      <c r="I3" s="10" t="s">
        <v>165</v>
      </c>
      <c r="J3" s="10"/>
      <c r="K3" s="10"/>
    </row>
    <row r="4" spans="1:11" ht="12.75">
      <c r="A4" s="10"/>
      <c r="B4" s="10"/>
      <c r="C4" s="10"/>
      <c r="D4" s="10"/>
      <c r="E4" s="10"/>
      <c r="F4" s="10"/>
      <c r="G4" s="10"/>
      <c r="H4" s="10"/>
      <c r="I4" s="10" t="s">
        <v>152</v>
      </c>
      <c r="J4" s="10"/>
      <c r="K4" s="10"/>
    </row>
    <row r="5" spans="1:11" ht="12.75">
      <c r="A5" s="10"/>
      <c r="B5" s="10"/>
      <c r="C5" s="10"/>
      <c r="D5" s="10"/>
      <c r="E5" s="10"/>
      <c r="F5" s="10"/>
      <c r="G5" s="10"/>
      <c r="H5" s="10"/>
      <c r="I5" s="11" t="s">
        <v>95</v>
      </c>
      <c r="J5" s="10"/>
      <c r="K5" s="10"/>
    </row>
    <row r="6" spans="1:11" ht="12.75">
      <c r="A6" s="10"/>
      <c r="B6" s="11" t="s">
        <v>166</v>
      </c>
      <c r="C6" s="10"/>
      <c r="D6" s="10"/>
      <c r="E6" s="10"/>
      <c r="F6" s="10"/>
      <c r="G6" s="10"/>
      <c r="H6" s="10"/>
      <c r="I6" s="10"/>
      <c r="J6" s="10"/>
      <c r="K6" s="10"/>
    </row>
    <row r="7" spans="1:11" ht="12.75">
      <c r="A7" s="10"/>
      <c r="B7" s="10"/>
      <c r="C7" s="10"/>
      <c r="D7" s="10"/>
      <c r="E7" s="10"/>
      <c r="F7" s="10"/>
      <c r="G7" s="10"/>
      <c r="I7" s="10"/>
      <c r="J7" s="10" t="s">
        <v>131</v>
      </c>
      <c r="K7" s="10"/>
    </row>
    <row r="8" spans="1:11" ht="12.75">
      <c r="A8" s="10"/>
      <c r="B8" s="12" t="s">
        <v>52</v>
      </c>
      <c r="C8" s="13"/>
      <c r="D8" s="14"/>
      <c r="E8" s="15"/>
      <c r="F8" s="16" t="s">
        <v>151</v>
      </c>
      <c r="G8" s="16"/>
      <c r="H8" s="16"/>
      <c r="I8" s="16"/>
      <c r="J8" s="17"/>
      <c r="K8" s="18"/>
    </row>
    <row r="9" spans="1:11" ht="12.75">
      <c r="A9" s="10"/>
      <c r="B9" s="19" t="s">
        <v>0</v>
      </c>
      <c r="C9" s="19"/>
      <c r="D9" s="19"/>
      <c r="E9" s="20"/>
      <c r="F9" s="14" t="s">
        <v>113</v>
      </c>
      <c r="G9" s="15"/>
      <c r="H9" s="21" t="s">
        <v>114</v>
      </c>
      <c r="I9" s="21"/>
      <c r="J9" s="22" t="s">
        <v>53</v>
      </c>
      <c r="K9" s="23"/>
    </row>
    <row r="10" spans="1:11" ht="12.75">
      <c r="A10" s="10"/>
      <c r="B10" s="19"/>
      <c r="C10" s="19"/>
      <c r="D10" s="19"/>
      <c r="E10" s="21"/>
      <c r="F10" s="14"/>
      <c r="G10" s="15"/>
      <c r="H10" s="14"/>
      <c r="I10" s="15"/>
      <c r="J10" s="24"/>
      <c r="K10" s="25"/>
    </row>
    <row r="11" spans="1:12" ht="25.5">
      <c r="A11" s="10"/>
      <c r="B11" s="19" t="s">
        <v>11</v>
      </c>
      <c r="C11" s="19"/>
      <c r="D11" s="19" t="s">
        <v>115</v>
      </c>
      <c r="E11" s="63" t="s">
        <v>94</v>
      </c>
      <c r="F11" s="25" t="s">
        <v>115</v>
      </c>
      <c r="G11" s="26" t="s">
        <v>94</v>
      </c>
      <c r="H11" s="27" t="s">
        <v>54</v>
      </c>
      <c r="I11" s="68" t="s">
        <v>94</v>
      </c>
      <c r="J11" s="25" t="s">
        <v>115</v>
      </c>
      <c r="K11" s="70" t="s">
        <v>94</v>
      </c>
      <c r="L11" s="5"/>
    </row>
    <row r="12" spans="1:14" ht="12.75">
      <c r="A12" s="10"/>
      <c r="B12" s="28"/>
      <c r="C12" s="28"/>
      <c r="D12" s="28"/>
      <c r="E12" s="82"/>
      <c r="F12" s="29"/>
      <c r="G12" s="80"/>
      <c r="H12" s="30"/>
      <c r="I12" s="69"/>
      <c r="J12" s="29"/>
      <c r="K12" s="71"/>
      <c r="N12" s="6"/>
    </row>
    <row r="13" spans="1:12" ht="12.75">
      <c r="A13" s="10"/>
      <c r="B13" s="31">
        <v>1</v>
      </c>
      <c r="C13" s="32">
        <v>2</v>
      </c>
      <c r="D13" s="33">
        <v>3</v>
      </c>
      <c r="E13" s="83">
        <v>4</v>
      </c>
      <c r="F13" s="34">
        <v>5</v>
      </c>
      <c r="G13" s="35">
        <v>6</v>
      </c>
      <c r="H13" s="35">
        <v>7</v>
      </c>
      <c r="I13" s="64">
        <v>8</v>
      </c>
      <c r="J13" s="34">
        <v>9</v>
      </c>
      <c r="K13" s="72">
        <v>10</v>
      </c>
      <c r="L13" s="4"/>
    </row>
    <row r="14" spans="1:12" ht="15.75">
      <c r="A14" s="10"/>
      <c r="B14" s="36" t="s">
        <v>60</v>
      </c>
      <c r="C14" s="37"/>
      <c r="D14" s="56">
        <f aca="true" t="shared" si="0" ref="D14:K14">SUM(D16,D43,D49,D54,D59)</f>
        <v>1959713</v>
      </c>
      <c r="E14" s="65">
        <f t="shared" si="0"/>
        <v>1949548</v>
      </c>
      <c r="F14" s="56">
        <f t="shared" si="0"/>
        <v>1794313</v>
      </c>
      <c r="G14" s="56">
        <f t="shared" si="0"/>
        <v>1784187</v>
      </c>
      <c r="H14" s="56">
        <f t="shared" si="0"/>
        <v>1041784</v>
      </c>
      <c r="I14" s="65">
        <f t="shared" si="0"/>
        <v>1041686</v>
      </c>
      <c r="J14" s="56">
        <f t="shared" si="0"/>
        <v>165400</v>
      </c>
      <c r="K14" s="65">
        <f t="shared" si="0"/>
        <v>165361</v>
      </c>
      <c r="L14" s="4"/>
    </row>
    <row r="15" spans="1:12" ht="12.75">
      <c r="A15" s="10"/>
      <c r="B15" s="38"/>
      <c r="C15" s="38"/>
      <c r="D15" s="61"/>
      <c r="E15" s="66"/>
      <c r="F15" s="61"/>
      <c r="G15" s="61"/>
      <c r="H15" s="61"/>
      <c r="I15" s="66"/>
      <c r="J15" s="61"/>
      <c r="K15" s="66"/>
      <c r="L15" s="4"/>
    </row>
    <row r="16" spans="1:12" ht="15.75">
      <c r="A16" s="10"/>
      <c r="B16" s="14" t="s">
        <v>99</v>
      </c>
      <c r="C16" s="39"/>
      <c r="D16" s="62">
        <f aca="true" t="shared" si="1" ref="D16:K16">N16+SUM(D17:D42)</f>
        <v>1589800</v>
      </c>
      <c r="E16" s="67">
        <f t="shared" si="1"/>
        <v>1581726</v>
      </c>
      <c r="F16" s="62">
        <f t="shared" si="1"/>
        <v>1424400</v>
      </c>
      <c r="G16" s="62">
        <f t="shared" si="1"/>
        <v>1416365</v>
      </c>
      <c r="H16" s="62">
        <f t="shared" si="1"/>
        <v>827300</v>
      </c>
      <c r="I16" s="62">
        <f t="shared" si="1"/>
        <v>827202</v>
      </c>
      <c r="J16" s="62">
        <f t="shared" si="1"/>
        <v>165400</v>
      </c>
      <c r="K16" s="62">
        <f t="shared" si="1"/>
        <v>165361</v>
      </c>
      <c r="L16" s="4"/>
    </row>
    <row r="17" spans="1:12" ht="12.75">
      <c r="A17" s="10"/>
      <c r="B17" s="40" t="s">
        <v>2</v>
      </c>
      <c r="C17" s="40"/>
      <c r="D17" s="61">
        <f>SUM(F17+J17)</f>
        <v>158100</v>
      </c>
      <c r="E17" s="66">
        <f>SUM(G17+K17)</f>
        <v>157198</v>
      </c>
      <c r="F17" s="61">
        <v>158100</v>
      </c>
      <c r="G17" s="61">
        <v>157198</v>
      </c>
      <c r="H17" s="61">
        <v>83800</v>
      </c>
      <c r="I17" s="66">
        <v>83799</v>
      </c>
      <c r="J17" s="61">
        <v>0</v>
      </c>
      <c r="K17" s="66">
        <v>0</v>
      </c>
      <c r="L17" s="4"/>
    </row>
    <row r="18" spans="1:12" ht="12.75">
      <c r="A18" s="10"/>
      <c r="B18" s="40" t="s">
        <v>97</v>
      </c>
      <c r="C18" s="40"/>
      <c r="D18" s="61">
        <f aca="true" t="shared" si="2" ref="D18:D40">SUM(F18+J18)</f>
        <v>8800</v>
      </c>
      <c r="E18" s="66">
        <f aca="true" t="shared" si="3" ref="E18:E40">SUM(G18+K18)</f>
        <v>8800</v>
      </c>
      <c r="F18" s="61">
        <v>8800</v>
      </c>
      <c r="G18" s="61">
        <v>8800</v>
      </c>
      <c r="H18" s="61">
        <v>0</v>
      </c>
      <c r="I18" s="66">
        <v>0</v>
      </c>
      <c r="J18" s="61">
        <v>0</v>
      </c>
      <c r="K18" s="66">
        <v>0</v>
      </c>
      <c r="L18" s="4"/>
    </row>
    <row r="19" spans="1:12" ht="12.75">
      <c r="A19" s="10"/>
      <c r="B19" s="40" t="s">
        <v>45</v>
      </c>
      <c r="C19" s="40"/>
      <c r="D19" s="61">
        <f t="shared" si="2"/>
        <v>27200</v>
      </c>
      <c r="E19" s="66">
        <f t="shared" si="3"/>
        <v>27200</v>
      </c>
      <c r="F19" s="61">
        <v>27200</v>
      </c>
      <c r="G19" s="61">
        <v>27200</v>
      </c>
      <c r="H19" s="61">
        <v>20700</v>
      </c>
      <c r="I19" s="66">
        <v>20700</v>
      </c>
      <c r="J19" s="61">
        <v>0</v>
      </c>
      <c r="K19" s="66">
        <v>0</v>
      </c>
      <c r="L19" s="4"/>
    </row>
    <row r="20" spans="1:12" ht="12.75">
      <c r="A20" s="10"/>
      <c r="B20" s="40" t="s">
        <v>1</v>
      </c>
      <c r="C20" s="40"/>
      <c r="D20" s="61">
        <f t="shared" si="2"/>
        <v>852800</v>
      </c>
      <c r="E20" s="66">
        <f t="shared" si="3"/>
        <v>848038</v>
      </c>
      <c r="F20" s="61">
        <v>847800</v>
      </c>
      <c r="G20" s="61">
        <v>843038</v>
      </c>
      <c r="H20" s="61">
        <v>521400</v>
      </c>
      <c r="I20" s="66">
        <v>521400</v>
      </c>
      <c r="J20" s="61">
        <v>5000</v>
      </c>
      <c r="K20" s="66">
        <v>5000</v>
      </c>
      <c r="L20" s="4"/>
    </row>
    <row r="21" spans="1:12" ht="12.75">
      <c r="A21" s="10"/>
      <c r="B21" s="40" t="s">
        <v>3</v>
      </c>
      <c r="C21" s="40"/>
      <c r="D21" s="61">
        <f t="shared" si="2"/>
        <v>66900</v>
      </c>
      <c r="E21" s="66">
        <f t="shared" si="3"/>
        <v>66900</v>
      </c>
      <c r="F21" s="61">
        <v>66900</v>
      </c>
      <c r="G21" s="61">
        <v>66900</v>
      </c>
      <c r="H21" s="61">
        <v>37700</v>
      </c>
      <c r="I21" s="66">
        <v>37700</v>
      </c>
      <c r="J21" s="61">
        <v>0</v>
      </c>
      <c r="K21" s="66">
        <v>0</v>
      </c>
      <c r="L21" s="4"/>
    </row>
    <row r="22" spans="1:12" ht="12.75">
      <c r="A22" s="10"/>
      <c r="B22" s="40" t="s">
        <v>4</v>
      </c>
      <c r="C22" s="40"/>
      <c r="D22" s="61">
        <f t="shared" si="2"/>
        <v>42300</v>
      </c>
      <c r="E22" s="66">
        <f t="shared" si="3"/>
        <v>42300</v>
      </c>
      <c r="F22" s="61">
        <v>42300</v>
      </c>
      <c r="G22" s="61">
        <v>42300</v>
      </c>
      <c r="H22" s="61">
        <v>27000</v>
      </c>
      <c r="I22" s="66">
        <v>27000</v>
      </c>
      <c r="J22" s="61">
        <v>0</v>
      </c>
      <c r="K22" s="66">
        <v>0</v>
      </c>
      <c r="L22" s="4"/>
    </row>
    <row r="23" spans="1:12" ht="12.75">
      <c r="A23" s="10"/>
      <c r="B23" s="40" t="s">
        <v>5</v>
      </c>
      <c r="C23" s="40"/>
      <c r="D23" s="61">
        <f t="shared" si="2"/>
        <v>44800</v>
      </c>
      <c r="E23" s="66">
        <f t="shared" si="3"/>
        <v>44800</v>
      </c>
      <c r="F23" s="61">
        <v>44800</v>
      </c>
      <c r="G23" s="61">
        <v>44800</v>
      </c>
      <c r="H23" s="61">
        <v>28800</v>
      </c>
      <c r="I23" s="66">
        <v>28800</v>
      </c>
      <c r="J23" s="61">
        <v>0</v>
      </c>
      <c r="K23" s="66">
        <v>0</v>
      </c>
      <c r="L23" s="4"/>
    </row>
    <row r="24" spans="1:12" ht="12.75">
      <c r="A24" s="10"/>
      <c r="B24" s="40" t="s">
        <v>6</v>
      </c>
      <c r="C24" s="40"/>
      <c r="D24" s="61">
        <f t="shared" si="2"/>
        <v>33600</v>
      </c>
      <c r="E24" s="66">
        <f t="shared" si="3"/>
        <v>33463</v>
      </c>
      <c r="F24" s="61">
        <v>33600</v>
      </c>
      <c r="G24" s="61">
        <v>33463</v>
      </c>
      <c r="H24" s="61">
        <v>21900</v>
      </c>
      <c r="I24" s="66">
        <v>21900</v>
      </c>
      <c r="J24" s="61">
        <v>0</v>
      </c>
      <c r="K24" s="66">
        <v>0</v>
      </c>
      <c r="L24" s="4"/>
    </row>
    <row r="25" spans="1:12" ht="12.75">
      <c r="A25" s="10"/>
      <c r="B25" s="40" t="s">
        <v>7</v>
      </c>
      <c r="C25" s="40"/>
      <c r="D25" s="61">
        <f t="shared" si="2"/>
        <v>30200</v>
      </c>
      <c r="E25" s="66">
        <f t="shared" si="3"/>
        <v>29648</v>
      </c>
      <c r="F25" s="61">
        <v>30200</v>
      </c>
      <c r="G25" s="61">
        <v>29648</v>
      </c>
      <c r="H25" s="61">
        <v>17800</v>
      </c>
      <c r="I25" s="66">
        <v>17800</v>
      </c>
      <c r="J25" s="61"/>
      <c r="K25" s="66">
        <v>0</v>
      </c>
      <c r="L25" s="4"/>
    </row>
    <row r="26" spans="1:12" ht="26.25" customHeight="1">
      <c r="A26" s="10"/>
      <c r="B26" s="41" t="s">
        <v>75</v>
      </c>
      <c r="C26" s="40" t="s">
        <v>55</v>
      </c>
      <c r="D26" s="61">
        <f>SUM(F26+J26)</f>
        <v>200</v>
      </c>
      <c r="E26" s="66">
        <f>SUM(G26+K26)</f>
        <v>160</v>
      </c>
      <c r="F26" s="61">
        <v>200</v>
      </c>
      <c r="G26" s="61">
        <v>160</v>
      </c>
      <c r="H26" s="61">
        <v>0</v>
      </c>
      <c r="I26" s="66">
        <v>0</v>
      </c>
      <c r="J26" s="61">
        <v>0</v>
      </c>
      <c r="K26" s="66">
        <v>0</v>
      </c>
      <c r="L26" s="4"/>
    </row>
    <row r="27" spans="1:12" ht="12.75">
      <c r="A27" s="10"/>
      <c r="B27" s="40" t="s">
        <v>48</v>
      </c>
      <c r="C27" s="40" t="s">
        <v>55</v>
      </c>
      <c r="D27" s="61">
        <f t="shared" si="2"/>
        <v>49800</v>
      </c>
      <c r="E27" s="66">
        <f t="shared" si="3"/>
        <v>49800</v>
      </c>
      <c r="F27" s="61">
        <v>49800</v>
      </c>
      <c r="G27" s="61">
        <v>49800</v>
      </c>
      <c r="H27" s="61">
        <v>31600</v>
      </c>
      <c r="I27" s="66">
        <v>31600</v>
      </c>
      <c r="J27" s="61">
        <v>0</v>
      </c>
      <c r="K27" s="66">
        <v>0</v>
      </c>
      <c r="L27" s="4"/>
    </row>
    <row r="28" spans="1:12" ht="12.75">
      <c r="A28" s="10"/>
      <c r="B28" s="40" t="s">
        <v>108</v>
      </c>
      <c r="C28" s="40" t="s">
        <v>55</v>
      </c>
      <c r="D28" s="61">
        <f t="shared" si="2"/>
        <v>13200</v>
      </c>
      <c r="E28" s="66">
        <f t="shared" si="3"/>
        <v>13200</v>
      </c>
      <c r="F28" s="61">
        <v>13200</v>
      </c>
      <c r="G28" s="61">
        <v>13200</v>
      </c>
      <c r="H28" s="61">
        <v>9900</v>
      </c>
      <c r="I28" s="66">
        <v>9900</v>
      </c>
      <c r="J28" s="61">
        <v>0</v>
      </c>
      <c r="K28" s="66">
        <v>0</v>
      </c>
      <c r="L28" s="4"/>
    </row>
    <row r="29" spans="1:12" ht="25.5">
      <c r="A29" s="10"/>
      <c r="B29" s="41" t="s">
        <v>76</v>
      </c>
      <c r="C29" s="40" t="s">
        <v>55</v>
      </c>
      <c r="D29" s="61">
        <f t="shared" si="2"/>
        <v>7200</v>
      </c>
      <c r="E29" s="66">
        <f t="shared" si="3"/>
        <v>7200</v>
      </c>
      <c r="F29" s="61">
        <v>7200</v>
      </c>
      <c r="G29" s="61">
        <v>7200</v>
      </c>
      <c r="H29" s="61">
        <v>5500</v>
      </c>
      <c r="I29" s="66">
        <v>5500</v>
      </c>
      <c r="J29" s="61">
        <v>0</v>
      </c>
      <c r="K29" s="66">
        <v>0</v>
      </c>
      <c r="L29" s="4"/>
    </row>
    <row r="30" spans="1:12" ht="12.75">
      <c r="A30" s="10"/>
      <c r="B30" s="41" t="s">
        <v>74</v>
      </c>
      <c r="C30" s="40" t="s">
        <v>55</v>
      </c>
      <c r="D30" s="61">
        <f t="shared" si="2"/>
        <v>2200</v>
      </c>
      <c r="E30" s="66">
        <f t="shared" si="3"/>
        <v>2200</v>
      </c>
      <c r="F30" s="61">
        <v>2200</v>
      </c>
      <c r="G30" s="61">
        <v>2200</v>
      </c>
      <c r="H30" s="61">
        <v>1200</v>
      </c>
      <c r="I30" s="66">
        <v>1200</v>
      </c>
      <c r="J30" s="61">
        <v>0</v>
      </c>
      <c r="K30" s="66">
        <v>0</v>
      </c>
      <c r="L30" s="4"/>
    </row>
    <row r="31" spans="1:12" ht="12.75">
      <c r="A31" s="10"/>
      <c r="B31" s="41" t="s">
        <v>74</v>
      </c>
      <c r="C31" s="40"/>
      <c r="D31" s="61">
        <f t="shared" si="2"/>
        <v>800</v>
      </c>
      <c r="E31" s="66">
        <f t="shared" si="3"/>
        <v>782</v>
      </c>
      <c r="F31" s="61">
        <v>800</v>
      </c>
      <c r="G31" s="61">
        <v>782</v>
      </c>
      <c r="H31" s="61">
        <v>600</v>
      </c>
      <c r="I31" s="66">
        <v>597</v>
      </c>
      <c r="J31" s="61">
        <v>0</v>
      </c>
      <c r="K31" s="66">
        <v>0</v>
      </c>
      <c r="L31" s="4"/>
    </row>
    <row r="32" spans="1:12" ht="12.75">
      <c r="A32" s="10"/>
      <c r="B32" s="40" t="s">
        <v>77</v>
      </c>
      <c r="C32" s="40" t="s">
        <v>55</v>
      </c>
      <c r="D32" s="61">
        <f t="shared" si="2"/>
        <v>18200</v>
      </c>
      <c r="E32" s="66">
        <f t="shared" si="3"/>
        <v>18180</v>
      </c>
      <c r="F32" s="61">
        <v>18200</v>
      </c>
      <c r="G32" s="61">
        <v>18180</v>
      </c>
      <c r="H32" s="61">
        <v>13400</v>
      </c>
      <c r="I32" s="66">
        <v>13400</v>
      </c>
      <c r="J32" s="61">
        <v>0</v>
      </c>
      <c r="K32" s="66">
        <v>0</v>
      </c>
      <c r="L32" s="4"/>
    </row>
    <row r="33" spans="1:12" ht="12.75">
      <c r="A33" s="10"/>
      <c r="B33" s="40" t="s">
        <v>77</v>
      </c>
      <c r="C33" s="40"/>
      <c r="D33" s="61">
        <f t="shared" si="2"/>
        <v>3600</v>
      </c>
      <c r="E33" s="66">
        <f t="shared" si="3"/>
        <v>2218</v>
      </c>
      <c r="F33" s="61">
        <v>3600</v>
      </c>
      <c r="G33" s="61">
        <v>2218</v>
      </c>
      <c r="H33" s="61">
        <v>700</v>
      </c>
      <c r="I33" s="66">
        <v>700</v>
      </c>
      <c r="J33" s="61">
        <v>0</v>
      </c>
      <c r="K33" s="66">
        <v>0</v>
      </c>
      <c r="L33" s="4"/>
    </row>
    <row r="34" spans="1:12" ht="12.75">
      <c r="A34" s="10"/>
      <c r="B34" s="40" t="s">
        <v>41</v>
      </c>
      <c r="C34" s="40" t="s">
        <v>55</v>
      </c>
      <c r="D34" s="61">
        <f t="shared" si="2"/>
        <v>1500</v>
      </c>
      <c r="E34" s="66">
        <f t="shared" si="3"/>
        <v>1500</v>
      </c>
      <c r="F34" s="61">
        <v>1500</v>
      </c>
      <c r="G34" s="61">
        <v>1500</v>
      </c>
      <c r="H34" s="61">
        <v>1100</v>
      </c>
      <c r="I34" s="66">
        <v>1100</v>
      </c>
      <c r="J34" s="61">
        <v>0</v>
      </c>
      <c r="K34" s="66">
        <v>0</v>
      </c>
      <c r="L34" s="4"/>
    </row>
    <row r="35" spans="1:12" ht="12.75">
      <c r="A35" s="10"/>
      <c r="B35" s="40" t="s">
        <v>41</v>
      </c>
      <c r="C35" s="40"/>
      <c r="D35" s="61">
        <f t="shared" si="2"/>
        <v>3700</v>
      </c>
      <c r="E35" s="66">
        <f t="shared" si="3"/>
        <v>3558</v>
      </c>
      <c r="F35" s="61">
        <v>3700</v>
      </c>
      <c r="G35" s="61">
        <v>3558</v>
      </c>
      <c r="H35" s="61">
        <v>2800</v>
      </c>
      <c r="I35" s="66">
        <v>2706</v>
      </c>
      <c r="J35" s="61">
        <v>0</v>
      </c>
      <c r="K35" s="66">
        <v>0</v>
      </c>
      <c r="L35" s="4"/>
    </row>
    <row r="36" spans="1:12" ht="12.75">
      <c r="A36" s="10"/>
      <c r="B36" s="40" t="s">
        <v>10</v>
      </c>
      <c r="C36" s="40"/>
      <c r="D36" s="61">
        <f t="shared" si="2"/>
        <v>1800</v>
      </c>
      <c r="E36" s="66">
        <f t="shared" si="3"/>
        <v>1800</v>
      </c>
      <c r="F36" s="61">
        <v>1800</v>
      </c>
      <c r="G36" s="61">
        <v>1800</v>
      </c>
      <c r="H36" s="61">
        <v>0</v>
      </c>
      <c r="I36" s="66">
        <v>0</v>
      </c>
      <c r="J36" s="61">
        <v>0</v>
      </c>
      <c r="K36" s="66">
        <v>0</v>
      </c>
      <c r="L36" s="4"/>
    </row>
    <row r="37" spans="1:12" ht="24" customHeight="1">
      <c r="A37" s="10"/>
      <c r="B37" s="41" t="s">
        <v>51</v>
      </c>
      <c r="C37" s="40" t="s">
        <v>55</v>
      </c>
      <c r="D37" s="61">
        <f t="shared" si="2"/>
        <v>500</v>
      </c>
      <c r="E37" s="66">
        <f t="shared" si="3"/>
        <v>500</v>
      </c>
      <c r="F37" s="61">
        <v>500</v>
      </c>
      <c r="G37" s="61">
        <v>500</v>
      </c>
      <c r="H37" s="61">
        <v>400</v>
      </c>
      <c r="I37" s="66">
        <v>400</v>
      </c>
      <c r="J37" s="61">
        <v>0</v>
      </c>
      <c r="K37" s="66">
        <v>0</v>
      </c>
      <c r="L37" s="4"/>
    </row>
    <row r="38" spans="1:12" ht="13.5" customHeight="1">
      <c r="A38" s="10"/>
      <c r="B38" s="41" t="s">
        <v>61</v>
      </c>
      <c r="C38" s="40" t="s">
        <v>55</v>
      </c>
      <c r="D38" s="61">
        <f t="shared" si="2"/>
        <v>4100</v>
      </c>
      <c r="E38" s="66">
        <f t="shared" si="3"/>
        <v>4050</v>
      </c>
      <c r="F38" s="61">
        <v>4100</v>
      </c>
      <c r="G38" s="61">
        <v>4050</v>
      </c>
      <c r="H38" s="61">
        <v>1000</v>
      </c>
      <c r="I38" s="66">
        <v>1000</v>
      </c>
      <c r="J38" s="61">
        <v>0</v>
      </c>
      <c r="K38" s="66">
        <v>0</v>
      </c>
      <c r="L38" s="4"/>
    </row>
    <row r="39" spans="1:12" ht="15" customHeight="1">
      <c r="A39" s="10"/>
      <c r="B39" s="41" t="s">
        <v>61</v>
      </c>
      <c r="C39" s="40"/>
      <c r="D39" s="61">
        <f t="shared" si="2"/>
        <v>300</v>
      </c>
      <c r="E39" s="66">
        <f t="shared" si="3"/>
        <v>300</v>
      </c>
      <c r="F39" s="61">
        <v>300</v>
      </c>
      <c r="G39" s="61">
        <v>300</v>
      </c>
      <c r="H39" s="61">
        <v>0</v>
      </c>
      <c r="I39" s="66">
        <v>0</v>
      </c>
      <c r="J39" s="61">
        <v>0</v>
      </c>
      <c r="K39" s="66">
        <v>0</v>
      </c>
      <c r="L39" s="4"/>
    </row>
    <row r="40" spans="1:12" ht="12.75">
      <c r="A40" s="10"/>
      <c r="B40" s="40" t="s">
        <v>13</v>
      </c>
      <c r="C40" s="40"/>
      <c r="D40" s="61">
        <f t="shared" si="2"/>
        <v>2200</v>
      </c>
      <c r="E40" s="66">
        <f t="shared" si="3"/>
        <v>2200</v>
      </c>
      <c r="F40" s="61">
        <v>2200</v>
      </c>
      <c r="G40" s="61">
        <v>2200</v>
      </c>
      <c r="H40" s="61">
        <v>0</v>
      </c>
      <c r="I40" s="66">
        <v>0</v>
      </c>
      <c r="J40" s="61">
        <v>0</v>
      </c>
      <c r="K40" s="66">
        <v>0</v>
      </c>
      <c r="L40" s="4"/>
    </row>
    <row r="41" spans="1:12" ht="12.75">
      <c r="A41" s="10"/>
      <c r="B41" s="40" t="s">
        <v>12</v>
      </c>
      <c r="C41" s="40"/>
      <c r="D41" s="61">
        <f>SUM(F41+J41)</f>
        <v>160400</v>
      </c>
      <c r="E41" s="66">
        <f>SUM(G41+K41)</f>
        <v>160361</v>
      </c>
      <c r="F41" s="61">
        <v>0</v>
      </c>
      <c r="G41" s="61">
        <v>0</v>
      </c>
      <c r="H41" s="61">
        <v>0</v>
      </c>
      <c r="I41" s="66">
        <v>0</v>
      </c>
      <c r="J41" s="61">
        <v>160400</v>
      </c>
      <c r="K41" s="66">
        <v>160361</v>
      </c>
      <c r="L41" s="4"/>
    </row>
    <row r="42" spans="1:12" ht="12.75">
      <c r="A42" s="10"/>
      <c r="B42" s="40" t="s">
        <v>8</v>
      </c>
      <c r="C42" s="40"/>
      <c r="D42" s="61">
        <f>SUM(F42+J42)</f>
        <v>55400</v>
      </c>
      <c r="E42" s="66">
        <f>SUM(G42+K42)</f>
        <v>55370</v>
      </c>
      <c r="F42" s="61">
        <v>55400</v>
      </c>
      <c r="G42" s="61">
        <v>55370</v>
      </c>
      <c r="H42" s="61">
        <v>0</v>
      </c>
      <c r="I42" s="66">
        <v>0</v>
      </c>
      <c r="J42" s="61">
        <v>0</v>
      </c>
      <c r="K42" s="66">
        <v>0</v>
      </c>
      <c r="L42" s="4"/>
    </row>
    <row r="43" spans="1:12" ht="15.75">
      <c r="A43" s="10"/>
      <c r="B43" s="42" t="s">
        <v>100</v>
      </c>
      <c r="C43" s="43"/>
      <c r="D43" s="62">
        <f>SUM(D44:D48)</f>
        <v>26513</v>
      </c>
      <c r="E43" s="67">
        <f aca="true" t="shared" si="4" ref="E43:K43">SUM(E44:E48)</f>
        <v>26513</v>
      </c>
      <c r="F43" s="62">
        <f t="shared" si="4"/>
        <v>26513</v>
      </c>
      <c r="G43" s="62">
        <f t="shared" si="4"/>
        <v>26513</v>
      </c>
      <c r="H43" s="62">
        <f t="shared" si="4"/>
        <v>15184</v>
      </c>
      <c r="I43" s="67">
        <f t="shared" si="4"/>
        <v>15184</v>
      </c>
      <c r="J43" s="62">
        <f t="shared" si="4"/>
        <v>0</v>
      </c>
      <c r="K43" s="67">
        <f t="shared" si="4"/>
        <v>0</v>
      </c>
      <c r="L43" s="4"/>
    </row>
    <row r="44" spans="1:12" ht="12.75">
      <c r="A44" s="10"/>
      <c r="B44" s="40"/>
      <c r="C44" s="40"/>
      <c r="D44" s="61"/>
      <c r="E44" s="66"/>
      <c r="F44" s="61"/>
      <c r="G44" s="61"/>
      <c r="H44" s="61"/>
      <c r="I44" s="66"/>
      <c r="J44" s="61"/>
      <c r="K44" s="66"/>
      <c r="L44" s="4"/>
    </row>
    <row r="45" spans="1:12" ht="12.75">
      <c r="A45" s="10"/>
      <c r="B45" s="41" t="s">
        <v>79</v>
      </c>
      <c r="C45" s="40" t="s">
        <v>55</v>
      </c>
      <c r="D45" s="61">
        <f>SUM(F45+J45)</f>
        <v>8100</v>
      </c>
      <c r="E45" s="66">
        <f>SUM(G45+K45,K45)</f>
        <v>8100</v>
      </c>
      <c r="F45" s="61">
        <v>8100</v>
      </c>
      <c r="G45" s="61">
        <v>8100</v>
      </c>
      <c r="H45" s="61">
        <v>5000</v>
      </c>
      <c r="I45" s="66">
        <v>5000</v>
      </c>
      <c r="J45" s="61">
        <v>0</v>
      </c>
      <c r="K45" s="66">
        <v>0</v>
      </c>
      <c r="L45" s="4"/>
    </row>
    <row r="46" spans="1:12" ht="12.75">
      <c r="A46" s="10"/>
      <c r="B46" s="41" t="s">
        <v>79</v>
      </c>
      <c r="C46" s="40"/>
      <c r="D46" s="61">
        <f>SUM(F46+J46)</f>
        <v>1813</v>
      </c>
      <c r="E46" s="66">
        <f>SUM(G46+K46,K46)</f>
        <v>1813</v>
      </c>
      <c r="F46" s="61">
        <v>1813</v>
      </c>
      <c r="G46" s="61">
        <v>1813</v>
      </c>
      <c r="H46" s="61">
        <v>1384</v>
      </c>
      <c r="I46" s="66">
        <v>1384</v>
      </c>
      <c r="J46" s="61">
        <v>0</v>
      </c>
      <c r="K46" s="66">
        <v>0</v>
      </c>
      <c r="L46" s="4"/>
    </row>
    <row r="47" spans="1:12" ht="12.75">
      <c r="A47" s="10"/>
      <c r="B47" s="40" t="s">
        <v>9</v>
      </c>
      <c r="C47" s="40" t="s">
        <v>55</v>
      </c>
      <c r="D47" s="61">
        <f>SUM(F47+J47)</f>
        <v>16600</v>
      </c>
      <c r="E47" s="66">
        <f>SUM(G47+K47,K47)</f>
        <v>16600</v>
      </c>
      <c r="F47" s="61">
        <v>16600</v>
      </c>
      <c r="G47" s="61">
        <v>16600</v>
      </c>
      <c r="H47" s="61">
        <v>8800</v>
      </c>
      <c r="I47" s="66">
        <v>8800</v>
      </c>
      <c r="J47" s="61">
        <v>0</v>
      </c>
      <c r="K47" s="66">
        <v>0</v>
      </c>
      <c r="L47" s="4"/>
    </row>
    <row r="48" spans="1:12" ht="12.75">
      <c r="A48" s="10"/>
      <c r="B48" s="40"/>
      <c r="C48" s="40"/>
      <c r="D48" s="61"/>
      <c r="E48" s="66"/>
      <c r="F48" s="61"/>
      <c r="G48" s="61"/>
      <c r="H48" s="61"/>
      <c r="I48" s="66"/>
      <c r="J48" s="61"/>
      <c r="K48" s="66"/>
      <c r="L48" s="4"/>
    </row>
    <row r="49" spans="1:12" ht="18" customHeight="1">
      <c r="A49" s="10"/>
      <c r="B49" s="44" t="s">
        <v>134</v>
      </c>
      <c r="C49" s="45"/>
      <c r="D49" s="62">
        <f aca="true" t="shared" si="5" ref="D49:K49">SUM(D51:D53)</f>
        <v>154700</v>
      </c>
      <c r="E49" s="67">
        <f t="shared" si="5"/>
        <v>154700</v>
      </c>
      <c r="F49" s="62">
        <f t="shared" si="5"/>
        <v>154700</v>
      </c>
      <c r="G49" s="62">
        <f t="shared" si="5"/>
        <v>154700</v>
      </c>
      <c r="H49" s="62">
        <f t="shared" si="5"/>
        <v>104000</v>
      </c>
      <c r="I49" s="67">
        <f t="shared" si="5"/>
        <v>104000</v>
      </c>
      <c r="J49" s="62">
        <f t="shared" si="5"/>
        <v>0</v>
      </c>
      <c r="K49" s="67">
        <f t="shared" si="5"/>
        <v>0</v>
      </c>
      <c r="L49" s="4"/>
    </row>
    <row r="50" spans="1:12" ht="12.75">
      <c r="A50" s="10"/>
      <c r="B50" s="40"/>
      <c r="C50" s="40"/>
      <c r="D50" s="61"/>
      <c r="E50" s="66"/>
      <c r="F50" s="61"/>
      <c r="G50" s="61"/>
      <c r="H50" s="61"/>
      <c r="I50" s="66"/>
      <c r="J50" s="61"/>
      <c r="K50" s="66"/>
      <c r="L50" s="4"/>
    </row>
    <row r="51" spans="1:12" ht="12.75">
      <c r="A51" s="10"/>
      <c r="B51" s="40" t="s">
        <v>98</v>
      </c>
      <c r="C51" s="40" t="s">
        <v>55</v>
      </c>
      <c r="D51" s="61">
        <f>SUM(F51+J51)</f>
        <v>154700</v>
      </c>
      <c r="E51" s="66">
        <f>SUM(G51+K51,K51)</f>
        <v>154700</v>
      </c>
      <c r="F51" s="61">
        <v>154700</v>
      </c>
      <c r="G51" s="61">
        <v>154700</v>
      </c>
      <c r="H51" s="61">
        <v>104000</v>
      </c>
      <c r="I51" s="66">
        <v>104000</v>
      </c>
      <c r="J51" s="61">
        <v>0</v>
      </c>
      <c r="K51" s="66">
        <v>0</v>
      </c>
      <c r="L51" s="4"/>
    </row>
    <row r="52" spans="1:12" ht="12.75">
      <c r="A52" s="10"/>
      <c r="B52" s="40" t="s">
        <v>98</v>
      </c>
      <c r="C52" s="40"/>
      <c r="D52" s="61">
        <f>SUM(F52+J52)</f>
        <v>0</v>
      </c>
      <c r="E52" s="66">
        <f>SUM(G52+K52,K52)</f>
        <v>0</v>
      </c>
      <c r="F52" s="61"/>
      <c r="G52" s="61"/>
      <c r="H52" s="61"/>
      <c r="I52" s="66"/>
      <c r="J52" s="61"/>
      <c r="K52" s="66"/>
      <c r="L52" s="4"/>
    </row>
    <row r="53" spans="1:12" ht="12.75">
      <c r="A53" s="10"/>
      <c r="B53" s="41"/>
      <c r="C53" s="40"/>
      <c r="D53" s="61"/>
      <c r="E53" s="66"/>
      <c r="F53" s="61"/>
      <c r="G53" s="61"/>
      <c r="H53" s="61"/>
      <c r="I53" s="66"/>
      <c r="J53" s="61"/>
      <c r="K53" s="66"/>
      <c r="L53" s="4"/>
    </row>
    <row r="54" spans="1:12" ht="15.75">
      <c r="A54" s="10"/>
      <c r="B54" s="42" t="s">
        <v>101</v>
      </c>
      <c r="C54" s="43"/>
      <c r="D54" s="62">
        <f>SUM(D55:D58)</f>
        <v>123700</v>
      </c>
      <c r="E54" s="67">
        <f aca="true" t="shared" si="6" ref="E54:K54">SUM(E55:E58)</f>
        <v>123700</v>
      </c>
      <c r="F54" s="62">
        <f t="shared" si="6"/>
        <v>123700</v>
      </c>
      <c r="G54" s="62">
        <f t="shared" si="6"/>
        <v>123700</v>
      </c>
      <c r="H54" s="62">
        <f t="shared" si="6"/>
        <v>68300</v>
      </c>
      <c r="I54" s="67">
        <f t="shared" si="6"/>
        <v>68300</v>
      </c>
      <c r="J54" s="62">
        <f t="shared" si="6"/>
        <v>0</v>
      </c>
      <c r="K54" s="67">
        <f t="shared" si="6"/>
        <v>0</v>
      </c>
      <c r="L54" s="4"/>
    </row>
    <row r="55" spans="1:12" ht="12.75">
      <c r="A55" s="10"/>
      <c r="B55" s="42"/>
      <c r="C55" s="42"/>
      <c r="D55" s="61"/>
      <c r="E55" s="66"/>
      <c r="F55" s="61"/>
      <c r="G55" s="61"/>
      <c r="H55" s="61"/>
      <c r="I55" s="66"/>
      <c r="J55" s="61"/>
      <c r="K55" s="66"/>
      <c r="L55" s="4"/>
    </row>
    <row r="56" spans="1:12" ht="12.75">
      <c r="A56" s="10"/>
      <c r="B56" s="40" t="s">
        <v>62</v>
      </c>
      <c r="C56" s="40" t="s">
        <v>55</v>
      </c>
      <c r="D56" s="61">
        <f>SUM(F56+J56)</f>
        <v>123700</v>
      </c>
      <c r="E56" s="66">
        <f>SUM(G56+K56)</f>
        <v>123700</v>
      </c>
      <c r="F56" s="61">
        <v>123700</v>
      </c>
      <c r="G56" s="61">
        <v>123700</v>
      </c>
      <c r="H56" s="61">
        <v>68300</v>
      </c>
      <c r="I56" s="66">
        <v>68300</v>
      </c>
      <c r="J56" s="61">
        <v>0</v>
      </c>
      <c r="K56" s="66">
        <v>0</v>
      </c>
      <c r="L56" s="4"/>
    </row>
    <row r="57" spans="1:12" ht="12.75">
      <c r="A57" s="10"/>
      <c r="B57" s="40" t="s">
        <v>62</v>
      </c>
      <c r="C57" s="40" t="s">
        <v>57</v>
      </c>
      <c r="D57" s="61">
        <f>SUM(F57+J57)</f>
        <v>0</v>
      </c>
      <c r="E57" s="66">
        <f>SUM(G57+K57)</f>
        <v>0</v>
      </c>
      <c r="F57" s="61"/>
      <c r="G57" s="61"/>
      <c r="H57" s="61"/>
      <c r="I57" s="66"/>
      <c r="J57" s="61"/>
      <c r="K57" s="66"/>
      <c r="L57" s="4"/>
    </row>
    <row r="58" spans="1:12" ht="12.75">
      <c r="A58" s="10"/>
      <c r="B58" s="40"/>
      <c r="C58" s="42"/>
      <c r="D58" s="61"/>
      <c r="E58" s="66"/>
      <c r="F58" s="61"/>
      <c r="G58" s="61"/>
      <c r="H58" s="61"/>
      <c r="I58" s="66"/>
      <c r="J58" s="61"/>
      <c r="K58" s="66"/>
      <c r="L58" s="4"/>
    </row>
    <row r="59" spans="1:12" ht="15.75">
      <c r="A59" s="10"/>
      <c r="B59" s="42" t="s">
        <v>104</v>
      </c>
      <c r="C59" s="43"/>
      <c r="D59" s="62">
        <f aca="true" t="shared" si="7" ref="D59:K59">SUM(D60:D61)</f>
        <v>65000</v>
      </c>
      <c r="E59" s="67">
        <f t="shared" si="7"/>
        <v>62909</v>
      </c>
      <c r="F59" s="62">
        <f t="shared" si="7"/>
        <v>65000</v>
      </c>
      <c r="G59" s="62">
        <f t="shared" si="7"/>
        <v>62909</v>
      </c>
      <c r="H59" s="62">
        <f t="shared" si="7"/>
        <v>27000</v>
      </c>
      <c r="I59" s="67">
        <f t="shared" si="7"/>
        <v>27000</v>
      </c>
      <c r="J59" s="62">
        <f t="shared" si="7"/>
        <v>0</v>
      </c>
      <c r="K59" s="67">
        <f t="shared" si="7"/>
        <v>0</v>
      </c>
      <c r="L59" s="4"/>
    </row>
    <row r="60" spans="1:12" ht="12.75">
      <c r="A60" s="10"/>
      <c r="B60" s="40" t="s">
        <v>56</v>
      </c>
      <c r="C60" s="40"/>
      <c r="D60" s="61">
        <f>SUM(F60+J60)</f>
        <v>65000</v>
      </c>
      <c r="E60" s="66">
        <f>SUM(G60+K60,K60)</f>
        <v>62909</v>
      </c>
      <c r="F60" s="61">
        <v>65000</v>
      </c>
      <c r="G60" s="61">
        <v>62909</v>
      </c>
      <c r="H60" s="61">
        <v>27000</v>
      </c>
      <c r="I60" s="66">
        <v>27000</v>
      </c>
      <c r="J60" s="61">
        <v>0</v>
      </c>
      <c r="K60" s="66">
        <v>0</v>
      </c>
      <c r="L60" s="4"/>
    </row>
    <row r="61" spans="1:12" ht="12.75">
      <c r="A61" s="10"/>
      <c r="B61" s="40"/>
      <c r="C61" s="40"/>
      <c r="D61" s="61"/>
      <c r="E61" s="66"/>
      <c r="F61" s="61"/>
      <c r="G61" s="61"/>
      <c r="H61" s="61"/>
      <c r="I61" s="66"/>
      <c r="J61" s="61"/>
      <c r="K61" s="66"/>
      <c r="L61" s="4"/>
    </row>
    <row r="62" spans="1:12" ht="15.75">
      <c r="A62" s="10"/>
      <c r="B62" s="46" t="s">
        <v>63</v>
      </c>
      <c r="C62" s="40"/>
      <c r="D62" s="56">
        <f>SUM(D64,D73)</f>
        <v>2877300</v>
      </c>
      <c r="E62" s="65">
        <f aca="true" t="shared" si="8" ref="E62:K62">SUM(E64,E73)</f>
        <v>2839751</v>
      </c>
      <c r="F62" s="56">
        <f t="shared" si="8"/>
        <v>2877300</v>
      </c>
      <c r="G62" s="56">
        <f t="shared" si="8"/>
        <v>2839751</v>
      </c>
      <c r="H62" s="56">
        <f t="shared" si="8"/>
        <v>1936600</v>
      </c>
      <c r="I62" s="65">
        <f t="shared" si="8"/>
        <v>1934566</v>
      </c>
      <c r="J62" s="56">
        <f t="shared" si="8"/>
        <v>0</v>
      </c>
      <c r="K62" s="65">
        <f t="shared" si="8"/>
        <v>0</v>
      </c>
      <c r="L62" s="4"/>
    </row>
    <row r="63" spans="1:12" ht="12.75" customHeight="1">
      <c r="A63" s="10"/>
      <c r="B63" s="46"/>
      <c r="C63" s="40"/>
      <c r="D63" s="62"/>
      <c r="E63" s="67"/>
      <c r="F63" s="62"/>
      <c r="G63" s="62"/>
      <c r="H63" s="62"/>
      <c r="I63" s="67"/>
      <c r="J63" s="62"/>
      <c r="K63" s="66"/>
      <c r="L63" s="4"/>
    </row>
    <row r="64" spans="1:12" ht="16.5" customHeight="1">
      <c r="A64" s="10"/>
      <c r="B64" s="44" t="s">
        <v>102</v>
      </c>
      <c r="C64" s="40"/>
      <c r="D64" s="62">
        <f>SUM(D66:D71)</f>
        <v>2877300</v>
      </c>
      <c r="E64" s="67">
        <f aca="true" t="shared" si="9" ref="E64:K64">SUM(E66:E71)</f>
        <v>2839751</v>
      </c>
      <c r="F64" s="62">
        <f t="shared" si="9"/>
        <v>2877300</v>
      </c>
      <c r="G64" s="62">
        <f t="shared" si="9"/>
        <v>2839751</v>
      </c>
      <c r="H64" s="62">
        <f t="shared" si="9"/>
        <v>1936600</v>
      </c>
      <c r="I64" s="67">
        <f t="shared" si="9"/>
        <v>1934566</v>
      </c>
      <c r="J64" s="62">
        <f t="shared" si="9"/>
        <v>0</v>
      </c>
      <c r="K64" s="67">
        <f t="shared" si="9"/>
        <v>0</v>
      </c>
      <c r="L64" s="7"/>
    </row>
    <row r="65" spans="1:12" ht="12.75" customHeight="1">
      <c r="A65" s="10"/>
      <c r="B65" s="46"/>
      <c r="C65" s="40"/>
      <c r="D65" s="62"/>
      <c r="E65" s="67"/>
      <c r="F65" s="62"/>
      <c r="G65" s="62"/>
      <c r="H65" s="62"/>
      <c r="I65" s="67"/>
      <c r="J65" s="62"/>
      <c r="K65" s="66"/>
      <c r="L65" s="4"/>
    </row>
    <row r="66" spans="1:12" ht="12.75" customHeight="1">
      <c r="A66" s="10"/>
      <c r="B66" s="42" t="s">
        <v>26</v>
      </c>
      <c r="C66" s="40" t="s">
        <v>26</v>
      </c>
      <c r="D66" s="62">
        <f>SUM(D76+D77+D81+D85+D89+D93+D97+D102+D107+D111+D116+D121)</f>
        <v>1820600</v>
      </c>
      <c r="E66" s="67">
        <f aca="true" t="shared" si="10" ref="E66:K66">SUM(E76+E77+E81+E85+E89+E93+E97+E102+E107+E111+E116+E121)</f>
        <v>1820600</v>
      </c>
      <c r="F66" s="62">
        <f t="shared" si="10"/>
        <v>1820600</v>
      </c>
      <c r="G66" s="62">
        <f t="shared" si="10"/>
        <v>1820600</v>
      </c>
      <c r="H66" s="62">
        <f t="shared" si="10"/>
        <v>1359800</v>
      </c>
      <c r="I66" s="67">
        <f t="shared" si="10"/>
        <v>1359800</v>
      </c>
      <c r="J66" s="62">
        <f t="shared" si="10"/>
        <v>0</v>
      </c>
      <c r="K66" s="67">
        <f t="shared" si="10"/>
        <v>0</v>
      </c>
      <c r="L66" s="4"/>
    </row>
    <row r="67" spans="1:12" ht="12.75" customHeight="1">
      <c r="A67" s="10"/>
      <c r="B67" s="42" t="s">
        <v>27</v>
      </c>
      <c r="C67" s="40"/>
      <c r="D67" s="62">
        <f>SUM(D78,D82,D86,D90,D94,D98,D100,D103,D105,D108,D112)</f>
        <v>812500</v>
      </c>
      <c r="E67" s="67">
        <f aca="true" t="shared" si="11" ref="E67:K67">SUM(E78,E82,E86,E90,E94,E98,E100,E103,E105,E108,E112)</f>
        <v>796700</v>
      </c>
      <c r="F67" s="62">
        <f t="shared" si="11"/>
        <v>812500</v>
      </c>
      <c r="G67" s="62">
        <f t="shared" si="11"/>
        <v>796700</v>
      </c>
      <c r="H67" s="62">
        <f t="shared" si="11"/>
        <v>478900</v>
      </c>
      <c r="I67" s="67">
        <f t="shared" si="11"/>
        <v>478900</v>
      </c>
      <c r="J67" s="62">
        <f t="shared" si="11"/>
        <v>0</v>
      </c>
      <c r="K67" s="67">
        <f t="shared" si="11"/>
        <v>0</v>
      </c>
      <c r="L67" s="4"/>
    </row>
    <row r="68" spans="1:12" ht="12.75" customHeight="1">
      <c r="A68" s="10"/>
      <c r="B68" s="42" t="s">
        <v>119</v>
      </c>
      <c r="C68" s="40" t="s">
        <v>57</v>
      </c>
      <c r="D68" s="62">
        <f aca="true" t="shared" si="12" ref="D68:K68">SUM(D79,D83,D87,D91,D95,D99,D104,D109,D113,D117)</f>
        <v>77700</v>
      </c>
      <c r="E68" s="67">
        <f t="shared" si="12"/>
        <v>63423</v>
      </c>
      <c r="F68" s="62">
        <f t="shared" si="12"/>
        <v>77700</v>
      </c>
      <c r="G68" s="62">
        <f t="shared" si="12"/>
        <v>63423</v>
      </c>
      <c r="H68" s="62">
        <f t="shared" si="12"/>
        <v>2800</v>
      </c>
      <c r="I68" s="67">
        <f t="shared" si="12"/>
        <v>962</v>
      </c>
      <c r="J68" s="62">
        <f t="shared" si="12"/>
        <v>0</v>
      </c>
      <c r="K68" s="67">
        <f t="shared" si="12"/>
        <v>0</v>
      </c>
      <c r="L68" s="4"/>
    </row>
    <row r="69" spans="1:12" ht="12.75" customHeight="1">
      <c r="A69" s="10"/>
      <c r="B69" s="42" t="s">
        <v>37</v>
      </c>
      <c r="C69" s="40"/>
      <c r="D69" s="62">
        <f>SUM(D119)</f>
        <v>18400</v>
      </c>
      <c r="E69" s="67">
        <f aca="true" t="shared" si="13" ref="E69:K69">SUM(E119)</f>
        <v>18400</v>
      </c>
      <c r="F69" s="62">
        <f t="shared" si="13"/>
        <v>18400</v>
      </c>
      <c r="G69" s="62">
        <f t="shared" si="13"/>
        <v>18400</v>
      </c>
      <c r="H69" s="62">
        <f t="shared" si="13"/>
        <v>0</v>
      </c>
      <c r="I69" s="67">
        <f t="shared" si="13"/>
        <v>0</v>
      </c>
      <c r="J69" s="62">
        <f t="shared" si="13"/>
        <v>0</v>
      </c>
      <c r="K69" s="67">
        <f t="shared" si="13"/>
        <v>0</v>
      </c>
      <c r="L69" s="4"/>
    </row>
    <row r="70" spans="1:12" ht="12.75" customHeight="1">
      <c r="A70" s="10"/>
      <c r="B70" s="42" t="s">
        <v>32</v>
      </c>
      <c r="C70" s="40"/>
      <c r="D70" s="62">
        <f>SUM(D115,D120)</f>
        <v>147800</v>
      </c>
      <c r="E70" s="67">
        <f aca="true" t="shared" si="14" ref="E70:K70">SUM(E115,E120)</f>
        <v>140328</v>
      </c>
      <c r="F70" s="62">
        <f t="shared" si="14"/>
        <v>147800</v>
      </c>
      <c r="G70" s="62">
        <f t="shared" si="14"/>
        <v>140328</v>
      </c>
      <c r="H70" s="62">
        <f t="shared" si="14"/>
        <v>95100</v>
      </c>
      <c r="I70" s="67">
        <f t="shared" si="14"/>
        <v>94904</v>
      </c>
      <c r="J70" s="62">
        <f t="shared" si="14"/>
        <v>0</v>
      </c>
      <c r="K70" s="67">
        <f t="shared" si="14"/>
        <v>0</v>
      </c>
      <c r="L70" s="4"/>
    </row>
    <row r="71" spans="1:12" ht="12.75" customHeight="1">
      <c r="A71" s="10"/>
      <c r="B71" s="42" t="s">
        <v>64</v>
      </c>
      <c r="C71" s="40"/>
      <c r="D71" s="62">
        <f>SUM(D118)</f>
        <v>300</v>
      </c>
      <c r="E71" s="67">
        <f aca="true" t="shared" si="15" ref="E71:K71">SUM(E118)</f>
        <v>300</v>
      </c>
      <c r="F71" s="62">
        <f t="shared" si="15"/>
        <v>300</v>
      </c>
      <c r="G71" s="62">
        <f t="shared" si="15"/>
        <v>300</v>
      </c>
      <c r="H71" s="62">
        <f t="shared" si="15"/>
        <v>0</v>
      </c>
      <c r="I71" s="67">
        <f t="shared" si="15"/>
        <v>0</v>
      </c>
      <c r="J71" s="62">
        <f t="shared" si="15"/>
        <v>0</v>
      </c>
      <c r="K71" s="67">
        <f t="shared" si="15"/>
        <v>0</v>
      </c>
      <c r="L71" s="4"/>
    </row>
    <row r="72" spans="1:12" ht="12.75" customHeight="1">
      <c r="A72" s="10"/>
      <c r="B72" s="42"/>
      <c r="C72" s="40"/>
      <c r="D72" s="62"/>
      <c r="E72" s="67"/>
      <c r="F72" s="62"/>
      <c r="G72" s="62"/>
      <c r="H72" s="62"/>
      <c r="I72" s="67"/>
      <c r="J72" s="62"/>
      <c r="K72" s="67"/>
      <c r="L72" s="4"/>
    </row>
    <row r="73" spans="1:12" ht="12.75" customHeight="1">
      <c r="A73" s="10"/>
      <c r="B73" s="44" t="s">
        <v>111</v>
      </c>
      <c r="C73" s="40"/>
      <c r="D73" s="62">
        <f>SUM(D122)</f>
        <v>0</v>
      </c>
      <c r="E73" s="67">
        <f aca="true" t="shared" si="16" ref="E73:K73">SUM(E122)</f>
        <v>0</v>
      </c>
      <c r="F73" s="62">
        <f t="shared" si="16"/>
        <v>0</v>
      </c>
      <c r="G73" s="62">
        <f t="shared" si="16"/>
        <v>0</v>
      </c>
      <c r="H73" s="62">
        <f t="shared" si="16"/>
        <v>0</v>
      </c>
      <c r="I73" s="67">
        <f t="shared" si="16"/>
        <v>0</v>
      </c>
      <c r="J73" s="62">
        <f t="shared" si="16"/>
        <v>0</v>
      </c>
      <c r="K73" s="67">
        <f t="shared" si="16"/>
        <v>0</v>
      </c>
      <c r="L73" s="4"/>
    </row>
    <row r="74" spans="1:12" ht="12.75" customHeight="1">
      <c r="A74" s="10"/>
      <c r="B74" s="44"/>
      <c r="C74" s="40"/>
      <c r="D74" s="61"/>
      <c r="E74" s="66"/>
      <c r="F74" s="61"/>
      <c r="G74" s="61"/>
      <c r="H74" s="61"/>
      <c r="I74" s="66"/>
      <c r="J74" s="61"/>
      <c r="K74" s="66"/>
      <c r="L74" s="4"/>
    </row>
    <row r="75" spans="1:12" ht="12.75" customHeight="1">
      <c r="A75" s="10"/>
      <c r="B75" s="42" t="s">
        <v>25</v>
      </c>
      <c r="C75" s="40"/>
      <c r="D75" s="62">
        <f>SUM(D76:D79)</f>
        <v>241300</v>
      </c>
      <c r="E75" s="67">
        <f aca="true" t="shared" si="17" ref="E75:K75">SUM(E76:E79)</f>
        <v>237108</v>
      </c>
      <c r="F75" s="62">
        <f t="shared" si="17"/>
        <v>241300</v>
      </c>
      <c r="G75" s="62">
        <f t="shared" si="17"/>
        <v>237108</v>
      </c>
      <c r="H75" s="62">
        <f t="shared" si="17"/>
        <v>147700</v>
      </c>
      <c r="I75" s="67">
        <f t="shared" si="17"/>
        <v>147700</v>
      </c>
      <c r="J75" s="62">
        <f t="shared" si="17"/>
        <v>0</v>
      </c>
      <c r="K75" s="67">
        <f t="shared" si="17"/>
        <v>0</v>
      </c>
      <c r="L75" s="4"/>
    </row>
    <row r="76" spans="1:12" ht="12.75" customHeight="1">
      <c r="A76" s="10"/>
      <c r="B76" s="40" t="s">
        <v>121</v>
      </c>
      <c r="C76" s="40" t="s">
        <v>26</v>
      </c>
      <c r="D76" s="61">
        <f aca="true" t="shared" si="18" ref="D76:E79">SUM(F76+J76)</f>
        <v>61600</v>
      </c>
      <c r="E76" s="66">
        <f t="shared" si="18"/>
        <v>61600</v>
      </c>
      <c r="F76" s="61">
        <v>61600</v>
      </c>
      <c r="G76" s="61">
        <v>61600</v>
      </c>
      <c r="H76" s="61">
        <v>45400</v>
      </c>
      <c r="I76" s="66">
        <v>45400</v>
      </c>
      <c r="J76" s="61">
        <v>0</v>
      </c>
      <c r="K76" s="66">
        <v>0</v>
      </c>
      <c r="L76" s="4"/>
    </row>
    <row r="77" spans="1:12" ht="12.75" customHeight="1">
      <c r="A77" s="10"/>
      <c r="B77" s="40" t="s">
        <v>120</v>
      </c>
      <c r="C77" s="40" t="s">
        <v>26</v>
      </c>
      <c r="D77" s="61">
        <f t="shared" si="18"/>
        <v>5700</v>
      </c>
      <c r="E77" s="66">
        <f t="shared" si="18"/>
        <v>5700</v>
      </c>
      <c r="F77" s="61">
        <v>5700</v>
      </c>
      <c r="G77" s="61">
        <v>5700</v>
      </c>
      <c r="H77" s="61">
        <v>4100</v>
      </c>
      <c r="I77" s="66">
        <v>4100</v>
      </c>
      <c r="J77" s="61">
        <v>0</v>
      </c>
      <c r="K77" s="66">
        <v>0</v>
      </c>
      <c r="L77" s="4"/>
    </row>
    <row r="78" spans="1:12" ht="12.75" customHeight="1">
      <c r="A78" s="10"/>
      <c r="B78" s="40" t="s">
        <v>27</v>
      </c>
      <c r="C78" s="40"/>
      <c r="D78" s="61">
        <f t="shared" si="18"/>
        <v>135600</v>
      </c>
      <c r="E78" s="66">
        <f t="shared" si="18"/>
        <v>135100</v>
      </c>
      <c r="F78" s="61">
        <v>135600</v>
      </c>
      <c r="G78" s="61">
        <v>135100</v>
      </c>
      <c r="H78" s="61">
        <v>98200</v>
      </c>
      <c r="I78" s="66">
        <v>98200</v>
      </c>
      <c r="J78" s="61">
        <v>0</v>
      </c>
      <c r="K78" s="66">
        <v>0</v>
      </c>
      <c r="L78" s="4"/>
    </row>
    <row r="79" spans="1:12" ht="12.75" customHeight="1">
      <c r="A79" s="10"/>
      <c r="B79" s="40" t="s">
        <v>119</v>
      </c>
      <c r="C79" s="40" t="s">
        <v>57</v>
      </c>
      <c r="D79" s="61">
        <f t="shared" si="18"/>
        <v>38400</v>
      </c>
      <c r="E79" s="66">
        <f t="shared" si="18"/>
        <v>34708</v>
      </c>
      <c r="F79" s="61">
        <v>38400</v>
      </c>
      <c r="G79" s="61">
        <v>34708</v>
      </c>
      <c r="H79" s="61">
        <v>0</v>
      </c>
      <c r="I79" s="66">
        <v>0</v>
      </c>
      <c r="J79" s="61">
        <v>0</v>
      </c>
      <c r="K79" s="66">
        <v>0</v>
      </c>
      <c r="L79" s="4"/>
    </row>
    <row r="80" spans="1:12" ht="12.75" customHeight="1">
      <c r="A80" s="10"/>
      <c r="B80" s="42" t="s">
        <v>28</v>
      </c>
      <c r="C80" s="40"/>
      <c r="D80" s="62">
        <f aca="true" t="shared" si="19" ref="D80:K80">SUM(D81:D83)</f>
        <v>192500</v>
      </c>
      <c r="E80" s="67">
        <f t="shared" si="19"/>
        <v>192500</v>
      </c>
      <c r="F80" s="62">
        <f t="shared" si="19"/>
        <v>192500</v>
      </c>
      <c r="G80" s="62">
        <f t="shared" si="19"/>
        <v>192500</v>
      </c>
      <c r="H80" s="62">
        <f t="shared" si="19"/>
        <v>133100</v>
      </c>
      <c r="I80" s="67">
        <f t="shared" si="19"/>
        <v>133100</v>
      </c>
      <c r="J80" s="62">
        <f t="shared" si="19"/>
        <v>0</v>
      </c>
      <c r="K80" s="67">
        <f t="shared" si="19"/>
        <v>0</v>
      </c>
      <c r="L80" s="4"/>
    </row>
    <row r="81" spans="1:12" ht="12.75" customHeight="1">
      <c r="A81" s="10"/>
      <c r="B81" s="40" t="s">
        <v>26</v>
      </c>
      <c r="C81" s="40" t="s">
        <v>26</v>
      </c>
      <c r="D81" s="61">
        <f aca="true" t="shared" si="20" ref="D81:E83">SUM(F81+J81)</f>
        <v>147200</v>
      </c>
      <c r="E81" s="66">
        <f t="shared" si="20"/>
        <v>147200</v>
      </c>
      <c r="F81" s="61">
        <v>147200</v>
      </c>
      <c r="G81" s="61">
        <v>147200</v>
      </c>
      <c r="H81" s="61">
        <v>109100</v>
      </c>
      <c r="I81" s="66">
        <v>109100</v>
      </c>
      <c r="J81" s="61">
        <v>0</v>
      </c>
      <c r="K81" s="66">
        <v>0</v>
      </c>
      <c r="L81" s="4"/>
    </row>
    <row r="82" spans="1:12" ht="12.75" customHeight="1">
      <c r="A82" s="10"/>
      <c r="B82" s="40" t="s">
        <v>27</v>
      </c>
      <c r="C82" s="40"/>
      <c r="D82" s="61">
        <f t="shared" si="20"/>
        <v>45300</v>
      </c>
      <c r="E82" s="66">
        <f t="shared" si="20"/>
        <v>45300</v>
      </c>
      <c r="F82" s="61">
        <v>45300</v>
      </c>
      <c r="G82" s="61">
        <v>45300</v>
      </c>
      <c r="H82" s="61">
        <v>24000</v>
      </c>
      <c r="I82" s="66">
        <v>24000</v>
      </c>
      <c r="J82" s="61">
        <v>0</v>
      </c>
      <c r="K82" s="66">
        <v>0</v>
      </c>
      <c r="L82" s="4"/>
    </row>
    <row r="83" spans="1:12" ht="12.75" customHeight="1">
      <c r="A83" s="10"/>
      <c r="B83" s="40" t="s">
        <v>119</v>
      </c>
      <c r="C83" s="40"/>
      <c r="D83" s="61">
        <f t="shared" si="20"/>
        <v>0</v>
      </c>
      <c r="E83" s="66">
        <f t="shared" si="20"/>
        <v>0</v>
      </c>
      <c r="F83" s="61"/>
      <c r="G83" s="61"/>
      <c r="H83" s="61"/>
      <c r="I83" s="66"/>
      <c r="J83" s="61"/>
      <c r="K83" s="66"/>
      <c r="L83" s="4"/>
    </row>
    <row r="84" spans="1:12" ht="12.75" customHeight="1">
      <c r="A84" s="10"/>
      <c r="B84" s="42" t="s">
        <v>29</v>
      </c>
      <c r="C84" s="40"/>
      <c r="D84" s="62">
        <f>SUM(D85:D87)</f>
        <v>222800</v>
      </c>
      <c r="E84" s="67">
        <f aca="true" t="shared" si="21" ref="E84:K84">SUM(E85:E87)</f>
        <v>222709</v>
      </c>
      <c r="F84" s="62">
        <f t="shared" si="21"/>
        <v>222800</v>
      </c>
      <c r="G84" s="62">
        <f t="shared" si="21"/>
        <v>222709</v>
      </c>
      <c r="H84" s="62">
        <f t="shared" si="21"/>
        <v>160900</v>
      </c>
      <c r="I84" s="67">
        <f t="shared" si="21"/>
        <v>160900</v>
      </c>
      <c r="J84" s="62">
        <f t="shared" si="21"/>
        <v>0</v>
      </c>
      <c r="K84" s="67">
        <f t="shared" si="21"/>
        <v>0</v>
      </c>
      <c r="L84" s="4"/>
    </row>
    <row r="85" spans="1:12" ht="12.75" customHeight="1">
      <c r="A85" s="10"/>
      <c r="B85" s="40" t="s">
        <v>26</v>
      </c>
      <c r="C85" s="40" t="s">
        <v>26</v>
      </c>
      <c r="D85" s="61">
        <f>SUM(F85+J85)</f>
        <v>156400</v>
      </c>
      <c r="E85" s="66">
        <f>SUM(G85,K85)</f>
        <v>156400</v>
      </c>
      <c r="F85" s="61">
        <v>156400</v>
      </c>
      <c r="G85" s="61">
        <v>156400</v>
      </c>
      <c r="H85" s="61">
        <v>117700</v>
      </c>
      <c r="I85" s="66">
        <v>117700</v>
      </c>
      <c r="J85" s="61">
        <v>0</v>
      </c>
      <c r="K85" s="66">
        <v>0</v>
      </c>
      <c r="L85" s="4"/>
    </row>
    <row r="86" spans="1:12" ht="12.75" customHeight="1">
      <c r="A86" s="10"/>
      <c r="B86" s="40" t="s">
        <v>27</v>
      </c>
      <c r="C86" s="40"/>
      <c r="D86" s="61">
        <f>SUM(F86+J86)</f>
        <v>65900</v>
      </c>
      <c r="E86" s="66">
        <f>SUM(G86,K86)</f>
        <v>65900</v>
      </c>
      <c r="F86" s="61">
        <v>65900</v>
      </c>
      <c r="G86" s="61">
        <v>65900</v>
      </c>
      <c r="H86" s="61">
        <v>43200</v>
      </c>
      <c r="I86" s="66">
        <v>43200</v>
      </c>
      <c r="J86" s="61">
        <v>0</v>
      </c>
      <c r="K86" s="66">
        <v>0</v>
      </c>
      <c r="L86" s="4"/>
    </row>
    <row r="87" spans="1:12" ht="12.75" customHeight="1">
      <c r="A87" s="10"/>
      <c r="B87" s="40" t="s">
        <v>119</v>
      </c>
      <c r="C87" s="40" t="s">
        <v>57</v>
      </c>
      <c r="D87" s="61">
        <f>SUM(F87+J87)</f>
        <v>500</v>
      </c>
      <c r="E87" s="66">
        <f>SUM(G87,K87)</f>
        <v>409</v>
      </c>
      <c r="F87" s="61">
        <v>500</v>
      </c>
      <c r="G87" s="61">
        <v>409</v>
      </c>
      <c r="H87" s="61">
        <v>0</v>
      </c>
      <c r="I87" s="66">
        <v>0</v>
      </c>
      <c r="J87" s="61">
        <v>0</v>
      </c>
      <c r="K87" s="66">
        <v>0</v>
      </c>
      <c r="L87" s="4"/>
    </row>
    <row r="88" spans="1:12" ht="12.75" customHeight="1">
      <c r="A88" s="10"/>
      <c r="B88" s="42" t="s">
        <v>43</v>
      </c>
      <c r="C88" s="40"/>
      <c r="D88" s="62">
        <f>SUM(D89:D91)</f>
        <v>287900</v>
      </c>
      <c r="E88" s="67">
        <f aca="true" t="shared" si="22" ref="E88:K88">SUM(E89:E91)</f>
        <v>286664</v>
      </c>
      <c r="F88" s="62">
        <f t="shared" si="22"/>
        <v>287900</v>
      </c>
      <c r="G88" s="62">
        <f t="shared" si="22"/>
        <v>286664</v>
      </c>
      <c r="H88" s="62">
        <f t="shared" si="22"/>
        <v>203300</v>
      </c>
      <c r="I88" s="67">
        <f t="shared" si="22"/>
        <v>203300</v>
      </c>
      <c r="J88" s="62">
        <f t="shared" si="22"/>
        <v>0</v>
      </c>
      <c r="K88" s="67">
        <f t="shared" si="22"/>
        <v>0</v>
      </c>
      <c r="L88" s="4"/>
    </row>
    <row r="89" spans="1:12" ht="12.75" customHeight="1">
      <c r="A89" s="10"/>
      <c r="B89" s="40" t="s">
        <v>26</v>
      </c>
      <c r="C89" s="40" t="s">
        <v>26</v>
      </c>
      <c r="D89" s="61">
        <f aca="true" t="shared" si="23" ref="D89:E91">SUM(F89,J89)</f>
        <v>203300</v>
      </c>
      <c r="E89" s="66">
        <f t="shared" si="23"/>
        <v>203300</v>
      </c>
      <c r="F89" s="61">
        <v>203300</v>
      </c>
      <c r="G89" s="61">
        <v>203300</v>
      </c>
      <c r="H89" s="61">
        <v>153000</v>
      </c>
      <c r="I89" s="66">
        <v>153000</v>
      </c>
      <c r="J89" s="61">
        <v>0</v>
      </c>
      <c r="K89" s="66">
        <v>0</v>
      </c>
      <c r="L89" s="4"/>
    </row>
    <row r="90" spans="1:12" ht="12.75" customHeight="1">
      <c r="A90" s="10"/>
      <c r="B90" s="40" t="s">
        <v>27</v>
      </c>
      <c r="C90" s="40"/>
      <c r="D90" s="61">
        <f t="shared" si="23"/>
        <v>83500</v>
      </c>
      <c r="E90" s="66">
        <f t="shared" si="23"/>
        <v>82389</v>
      </c>
      <c r="F90" s="61">
        <v>83500</v>
      </c>
      <c r="G90" s="61">
        <v>82389</v>
      </c>
      <c r="H90" s="61">
        <v>50300</v>
      </c>
      <c r="I90" s="66">
        <v>50300</v>
      </c>
      <c r="J90" s="61">
        <v>0</v>
      </c>
      <c r="K90" s="66">
        <v>0</v>
      </c>
      <c r="L90" s="4"/>
    </row>
    <row r="91" spans="1:12" ht="12.75" customHeight="1">
      <c r="A91" s="10"/>
      <c r="B91" s="40" t="s">
        <v>119</v>
      </c>
      <c r="C91" s="40" t="s">
        <v>57</v>
      </c>
      <c r="D91" s="61">
        <f t="shared" si="23"/>
        <v>1100</v>
      </c>
      <c r="E91" s="66">
        <f t="shared" si="23"/>
        <v>975</v>
      </c>
      <c r="F91" s="61">
        <v>1100</v>
      </c>
      <c r="G91" s="61">
        <v>975</v>
      </c>
      <c r="H91" s="61">
        <v>0</v>
      </c>
      <c r="I91" s="66">
        <v>0</v>
      </c>
      <c r="J91" s="61">
        <v>0</v>
      </c>
      <c r="K91" s="66">
        <v>0</v>
      </c>
      <c r="L91" s="4"/>
    </row>
    <row r="92" spans="1:12" ht="12.75" customHeight="1">
      <c r="A92" s="10"/>
      <c r="B92" s="42" t="s">
        <v>30</v>
      </c>
      <c r="C92" s="40"/>
      <c r="D92" s="62">
        <f>SUM(D93:D95)</f>
        <v>93300</v>
      </c>
      <c r="E92" s="67">
        <f aca="true" t="shared" si="24" ref="E92:K92">SUM(E93:E95)</f>
        <v>84179</v>
      </c>
      <c r="F92" s="62">
        <f t="shared" si="24"/>
        <v>93300</v>
      </c>
      <c r="G92" s="62">
        <f t="shared" si="24"/>
        <v>84179</v>
      </c>
      <c r="H92" s="62">
        <f t="shared" si="24"/>
        <v>54500</v>
      </c>
      <c r="I92" s="67">
        <f t="shared" si="24"/>
        <v>54500</v>
      </c>
      <c r="J92" s="62">
        <f t="shared" si="24"/>
        <v>0</v>
      </c>
      <c r="K92" s="67">
        <f t="shared" si="24"/>
        <v>0</v>
      </c>
      <c r="L92" s="4"/>
    </row>
    <row r="93" spans="1:12" ht="12.75" customHeight="1">
      <c r="A93" s="10"/>
      <c r="B93" s="40" t="s">
        <v>26</v>
      </c>
      <c r="C93" s="40" t="s">
        <v>26</v>
      </c>
      <c r="D93" s="61">
        <f aca="true" t="shared" si="25" ref="D93:E95">SUM(F93,J93)</f>
        <v>32000</v>
      </c>
      <c r="E93" s="66">
        <f t="shared" si="25"/>
        <v>32000</v>
      </c>
      <c r="F93" s="61">
        <v>32000</v>
      </c>
      <c r="G93" s="61">
        <v>32000</v>
      </c>
      <c r="H93" s="61">
        <v>23900</v>
      </c>
      <c r="I93" s="66">
        <v>23900</v>
      </c>
      <c r="J93" s="61">
        <v>0</v>
      </c>
      <c r="K93" s="66">
        <v>0</v>
      </c>
      <c r="L93" s="4"/>
    </row>
    <row r="94" spans="1:12" ht="12.75">
      <c r="A94" s="10"/>
      <c r="B94" s="40" t="s">
        <v>27</v>
      </c>
      <c r="C94" s="40"/>
      <c r="D94" s="61">
        <f t="shared" si="25"/>
        <v>54800</v>
      </c>
      <c r="E94" s="66">
        <f t="shared" si="25"/>
        <v>48813</v>
      </c>
      <c r="F94" s="61">
        <v>54800</v>
      </c>
      <c r="G94" s="61">
        <v>48813</v>
      </c>
      <c r="H94" s="61">
        <v>30600</v>
      </c>
      <c r="I94" s="66">
        <v>30600</v>
      </c>
      <c r="J94" s="61">
        <v>0</v>
      </c>
      <c r="K94" s="66">
        <v>0</v>
      </c>
      <c r="L94" s="4"/>
    </row>
    <row r="95" spans="1:12" ht="12.75">
      <c r="A95" s="10"/>
      <c r="B95" s="40" t="s">
        <v>119</v>
      </c>
      <c r="C95" s="40" t="s">
        <v>57</v>
      </c>
      <c r="D95" s="61">
        <f t="shared" si="25"/>
        <v>6500</v>
      </c>
      <c r="E95" s="66">
        <f t="shared" si="25"/>
        <v>3366</v>
      </c>
      <c r="F95" s="61">
        <v>6500</v>
      </c>
      <c r="G95" s="61">
        <v>3366</v>
      </c>
      <c r="H95" s="61">
        <v>0</v>
      </c>
      <c r="I95" s="66">
        <v>0</v>
      </c>
      <c r="J95" s="61">
        <v>0</v>
      </c>
      <c r="K95" s="66">
        <v>0</v>
      </c>
      <c r="L95" s="4"/>
    </row>
    <row r="96" spans="1:12" ht="15.75" customHeight="1">
      <c r="A96" s="10"/>
      <c r="B96" s="44" t="s">
        <v>73</v>
      </c>
      <c r="C96" s="40"/>
      <c r="D96" s="62">
        <f>SUM(D97:D100)</f>
        <v>226600</v>
      </c>
      <c r="E96" s="67">
        <f aca="true" t="shared" si="26" ref="E96:K96">SUM(E97:E100)</f>
        <v>226394</v>
      </c>
      <c r="F96" s="62">
        <f t="shared" si="26"/>
        <v>226600</v>
      </c>
      <c r="G96" s="62">
        <f t="shared" si="26"/>
        <v>226394</v>
      </c>
      <c r="H96" s="62">
        <f t="shared" si="26"/>
        <v>157600</v>
      </c>
      <c r="I96" s="67">
        <f t="shared" si="26"/>
        <v>157600</v>
      </c>
      <c r="J96" s="62">
        <f t="shared" si="26"/>
        <v>0</v>
      </c>
      <c r="K96" s="67">
        <f t="shared" si="26"/>
        <v>0</v>
      </c>
      <c r="L96" s="4"/>
    </row>
    <row r="97" spans="1:12" ht="12.75">
      <c r="A97" s="10"/>
      <c r="B97" s="40" t="s">
        <v>26</v>
      </c>
      <c r="C97" s="40" t="s">
        <v>26</v>
      </c>
      <c r="D97" s="61">
        <f aca="true" t="shared" si="27" ref="D97:E99">SUM(F97,J97)</f>
        <v>161300</v>
      </c>
      <c r="E97" s="66">
        <f t="shared" si="27"/>
        <v>161300</v>
      </c>
      <c r="F97" s="61">
        <v>161300</v>
      </c>
      <c r="G97" s="61">
        <v>161300</v>
      </c>
      <c r="H97" s="61">
        <v>121800</v>
      </c>
      <c r="I97" s="66">
        <v>121800</v>
      </c>
      <c r="J97" s="61">
        <v>0</v>
      </c>
      <c r="K97" s="66">
        <v>0</v>
      </c>
      <c r="L97" s="4"/>
    </row>
    <row r="98" spans="1:12" ht="12.75">
      <c r="A98" s="10"/>
      <c r="B98" s="40" t="s">
        <v>27</v>
      </c>
      <c r="C98" s="40"/>
      <c r="D98" s="61">
        <f t="shared" si="27"/>
        <v>64900</v>
      </c>
      <c r="E98" s="66">
        <f t="shared" si="27"/>
        <v>64700</v>
      </c>
      <c r="F98" s="61">
        <v>64900</v>
      </c>
      <c r="G98" s="61">
        <v>64700</v>
      </c>
      <c r="H98" s="61">
        <v>35800</v>
      </c>
      <c r="I98" s="66">
        <v>35800</v>
      </c>
      <c r="J98" s="61">
        <v>0</v>
      </c>
      <c r="K98" s="66">
        <v>0</v>
      </c>
      <c r="L98" s="4"/>
    </row>
    <row r="99" spans="1:12" ht="12.75">
      <c r="A99" s="10"/>
      <c r="B99" s="40" t="s">
        <v>119</v>
      </c>
      <c r="C99" s="40" t="s">
        <v>57</v>
      </c>
      <c r="D99" s="61">
        <f t="shared" si="27"/>
        <v>400</v>
      </c>
      <c r="E99" s="66">
        <f t="shared" si="27"/>
        <v>394</v>
      </c>
      <c r="F99" s="61">
        <v>400</v>
      </c>
      <c r="G99" s="61">
        <v>394</v>
      </c>
      <c r="H99" s="61">
        <v>0</v>
      </c>
      <c r="I99" s="66">
        <v>0</v>
      </c>
      <c r="J99" s="61">
        <v>0</v>
      </c>
      <c r="K99" s="66">
        <v>0</v>
      </c>
      <c r="L99" s="4"/>
    </row>
    <row r="100" spans="1:12" ht="12.75">
      <c r="A100" s="10"/>
      <c r="B100" s="40" t="s">
        <v>125</v>
      </c>
      <c r="C100" s="40"/>
      <c r="D100" s="61">
        <f>SUM(F100,J100)</f>
        <v>0</v>
      </c>
      <c r="E100" s="66">
        <f>SUM(G100,K100)</f>
        <v>0</v>
      </c>
      <c r="F100" s="61"/>
      <c r="G100" s="61"/>
      <c r="H100" s="61"/>
      <c r="I100" s="66">
        <v>0</v>
      </c>
      <c r="J100" s="61"/>
      <c r="K100" s="66">
        <v>0</v>
      </c>
      <c r="L100" s="4"/>
    </row>
    <row r="101" spans="1:12" ht="12.75">
      <c r="A101" s="10"/>
      <c r="B101" s="44" t="s">
        <v>107</v>
      </c>
      <c r="C101" s="40"/>
      <c r="D101" s="62">
        <f>SUM(D102:D105)</f>
        <v>204500</v>
      </c>
      <c r="E101" s="67">
        <f aca="true" t="shared" si="28" ref="E101:K101">SUM(E102:E105)</f>
        <v>202066</v>
      </c>
      <c r="F101" s="62">
        <f t="shared" si="28"/>
        <v>204500</v>
      </c>
      <c r="G101" s="62">
        <f t="shared" si="28"/>
        <v>202066</v>
      </c>
      <c r="H101" s="62">
        <f t="shared" si="28"/>
        <v>135300</v>
      </c>
      <c r="I101" s="67">
        <f t="shared" si="28"/>
        <v>135300</v>
      </c>
      <c r="J101" s="62">
        <f t="shared" si="28"/>
        <v>0</v>
      </c>
      <c r="K101" s="67">
        <f t="shared" si="28"/>
        <v>0</v>
      </c>
      <c r="L101" s="4"/>
    </row>
    <row r="102" spans="1:12" ht="12.75">
      <c r="A102" s="10"/>
      <c r="B102" s="40" t="s">
        <v>26</v>
      </c>
      <c r="C102" s="40" t="s">
        <v>26</v>
      </c>
      <c r="D102" s="61">
        <f aca="true" t="shared" si="29" ref="D102:E105">SUM(F102,J102)</f>
        <v>132700</v>
      </c>
      <c r="E102" s="66">
        <f t="shared" si="29"/>
        <v>132700</v>
      </c>
      <c r="F102" s="61">
        <v>132700</v>
      </c>
      <c r="G102" s="61">
        <v>132700</v>
      </c>
      <c r="H102" s="61">
        <v>99700</v>
      </c>
      <c r="I102" s="66">
        <v>99700</v>
      </c>
      <c r="J102" s="61">
        <v>0</v>
      </c>
      <c r="K102" s="66">
        <v>0</v>
      </c>
      <c r="L102" s="4"/>
    </row>
    <row r="103" spans="1:12" ht="12.75">
      <c r="A103" s="10"/>
      <c r="B103" s="40" t="s">
        <v>27</v>
      </c>
      <c r="C103" s="40"/>
      <c r="D103" s="61">
        <f t="shared" si="29"/>
        <v>71300</v>
      </c>
      <c r="E103" s="66">
        <f t="shared" si="29"/>
        <v>68900</v>
      </c>
      <c r="F103" s="61">
        <v>71300</v>
      </c>
      <c r="G103" s="61">
        <v>68900</v>
      </c>
      <c r="H103" s="61">
        <v>35600</v>
      </c>
      <c r="I103" s="66">
        <v>35600</v>
      </c>
      <c r="J103" s="61">
        <v>0</v>
      </c>
      <c r="K103" s="66">
        <v>0</v>
      </c>
      <c r="L103" s="4"/>
    </row>
    <row r="104" spans="1:12" ht="12.75">
      <c r="A104" s="10"/>
      <c r="B104" s="40" t="s">
        <v>119</v>
      </c>
      <c r="C104" s="40" t="s">
        <v>57</v>
      </c>
      <c r="D104" s="61">
        <f t="shared" si="29"/>
        <v>500</v>
      </c>
      <c r="E104" s="66">
        <f t="shared" si="29"/>
        <v>466</v>
      </c>
      <c r="F104" s="61">
        <v>500</v>
      </c>
      <c r="G104" s="61">
        <v>466</v>
      </c>
      <c r="H104" s="61">
        <v>0</v>
      </c>
      <c r="I104" s="66">
        <v>0</v>
      </c>
      <c r="J104" s="61">
        <v>0</v>
      </c>
      <c r="K104" s="66">
        <v>0</v>
      </c>
      <c r="L104" s="4"/>
    </row>
    <row r="105" spans="1:12" ht="12.75">
      <c r="A105" s="10"/>
      <c r="B105" s="40" t="s">
        <v>125</v>
      </c>
      <c r="C105" s="40"/>
      <c r="D105" s="61"/>
      <c r="E105" s="66">
        <f t="shared" si="29"/>
        <v>0</v>
      </c>
      <c r="F105" s="61"/>
      <c r="G105" s="61"/>
      <c r="H105" s="61"/>
      <c r="I105" s="66"/>
      <c r="J105" s="61"/>
      <c r="K105" s="66"/>
      <c r="L105" s="4"/>
    </row>
    <row r="106" spans="1:12" ht="18" customHeight="1">
      <c r="A106" s="10"/>
      <c r="B106" s="44" t="s">
        <v>96</v>
      </c>
      <c r="C106" s="40"/>
      <c r="D106" s="62">
        <f>SUM(D107:D109)</f>
        <v>717200</v>
      </c>
      <c r="E106" s="67">
        <f aca="true" t="shared" si="30" ref="E106:K106">SUM(E107:E109)</f>
        <v>714270</v>
      </c>
      <c r="F106" s="62">
        <f t="shared" si="30"/>
        <v>717200</v>
      </c>
      <c r="G106" s="62">
        <f t="shared" si="30"/>
        <v>714270</v>
      </c>
      <c r="H106" s="62">
        <f t="shared" si="30"/>
        <v>513900</v>
      </c>
      <c r="I106" s="67">
        <f t="shared" si="30"/>
        <v>513900</v>
      </c>
      <c r="J106" s="62">
        <f t="shared" si="30"/>
        <v>0</v>
      </c>
      <c r="K106" s="67">
        <f t="shared" si="30"/>
        <v>0</v>
      </c>
      <c r="L106" s="4"/>
    </row>
    <row r="107" spans="1:12" ht="12.75">
      <c r="A107" s="10"/>
      <c r="B107" s="40" t="s">
        <v>26</v>
      </c>
      <c r="C107" s="40" t="s">
        <v>26</v>
      </c>
      <c r="D107" s="61">
        <f aca="true" t="shared" si="31" ref="D107:E109">SUM(F107,J107)</f>
        <v>564000</v>
      </c>
      <c r="E107" s="66">
        <f t="shared" si="31"/>
        <v>564000</v>
      </c>
      <c r="F107" s="61">
        <v>564000</v>
      </c>
      <c r="G107" s="61">
        <v>564000</v>
      </c>
      <c r="H107" s="61">
        <v>422900</v>
      </c>
      <c r="I107" s="66">
        <v>422900</v>
      </c>
      <c r="J107" s="61">
        <v>0</v>
      </c>
      <c r="K107" s="66">
        <v>0</v>
      </c>
      <c r="L107" s="4"/>
    </row>
    <row r="108" spans="1:12" ht="12.75">
      <c r="A108" s="10"/>
      <c r="B108" s="40" t="s">
        <v>27</v>
      </c>
      <c r="C108" s="40"/>
      <c r="D108" s="61">
        <f t="shared" si="31"/>
        <v>150200</v>
      </c>
      <c r="E108" s="66">
        <f t="shared" si="31"/>
        <v>147874</v>
      </c>
      <c r="F108" s="61">
        <v>150200</v>
      </c>
      <c r="G108" s="61">
        <v>147874</v>
      </c>
      <c r="H108" s="61">
        <v>91000</v>
      </c>
      <c r="I108" s="66">
        <v>91000</v>
      </c>
      <c r="J108" s="61"/>
      <c r="K108" s="66">
        <v>0</v>
      </c>
      <c r="L108" s="4"/>
    </row>
    <row r="109" spans="1:12" ht="12.75">
      <c r="A109" s="10"/>
      <c r="B109" s="40" t="s">
        <v>119</v>
      </c>
      <c r="C109" s="40"/>
      <c r="D109" s="61">
        <f t="shared" si="31"/>
        <v>3000</v>
      </c>
      <c r="E109" s="66">
        <f t="shared" si="31"/>
        <v>2396</v>
      </c>
      <c r="F109" s="61">
        <v>3000</v>
      </c>
      <c r="G109" s="61">
        <v>2396</v>
      </c>
      <c r="H109" s="61">
        <v>0</v>
      </c>
      <c r="I109" s="66">
        <v>0</v>
      </c>
      <c r="J109" s="61">
        <v>0</v>
      </c>
      <c r="K109" s="66">
        <v>0</v>
      </c>
      <c r="L109" s="4"/>
    </row>
    <row r="110" spans="1:12" ht="12.75">
      <c r="A110" s="10"/>
      <c r="B110" s="42" t="s">
        <v>146</v>
      </c>
      <c r="C110" s="40"/>
      <c r="D110" s="62">
        <f>SUM(D111:D113)</f>
        <v>501300</v>
      </c>
      <c r="E110" s="67">
        <f aca="true" t="shared" si="32" ref="E110:K110">SUM(E111:E113)</f>
        <v>493459</v>
      </c>
      <c r="F110" s="62">
        <f t="shared" si="32"/>
        <v>501300</v>
      </c>
      <c r="G110" s="62">
        <f t="shared" si="32"/>
        <v>493459</v>
      </c>
      <c r="H110" s="62">
        <f t="shared" si="32"/>
        <v>332500</v>
      </c>
      <c r="I110" s="67">
        <f t="shared" si="32"/>
        <v>330662</v>
      </c>
      <c r="J110" s="62">
        <f t="shared" si="32"/>
        <v>0</v>
      </c>
      <c r="K110" s="67">
        <f t="shared" si="32"/>
        <v>0</v>
      </c>
      <c r="L110" s="4"/>
    </row>
    <row r="111" spans="1:12" ht="12.75">
      <c r="A111" s="10"/>
      <c r="B111" s="40" t="s">
        <v>26</v>
      </c>
      <c r="C111" s="40" t="s">
        <v>26</v>
      </c>
      <c r="D111" s="61">
        <f aca="true" t="shared" si="33" ref="D111:E113">SUM(F111,J111)</f>
        <v>345800</v>
      </c>
      <c r="E111" s="66">
        <f t="shared" si="33"/>
        <v>345800</v>
      </c>
      <c r="F111" s="61">
        <v>345800</v>
      </c>
      <c r="G111" s="61">
        <v>345800</v>
      </c>
      <c r="H111" s="61">
        <v>259500</v>
      </c>
      <c r="I111" s="66">
        <v>259500</v>
      </c>
      <c r="J111" s="61"/>
      <c r="K111" s="66">
        <v>0</v>
      </c>
      <c r="L111" s="4"/>
    </row>
    <row r="112" spans="1:12" ht="12.75">
      <c r="A112" s="10"/>
      <c r="B112" s="40" t="s">
        <v>27</v>
      </c>
      <c r="C112" s="40"/>
      <c r="D112" s="61">
        <f t="shared" si="33"/>
        <v>141000</v>
      </c>
      <c r="E112" s="66">
        <f t="shared" si="33"/>
        <v>137724</v>
      </c>
      <c r="F112" s="61">
        <v>141000</v>
      </c>
      <c r="G112" s="61">
        <v>137724</v>
      </c>
      <c r="H112" s="61">
        <v>70200</v>
      </c>
      <c r="I112" s="66">
        <v>70200</v>
      </c>
      <c r="J112" s="61">
        <v>0</v>
      </c>
      <c r="K112" s="66">
        <v>0</v>
      </c>
      <c r="L112" s="4" t="s">
        <v>141</v>
      </c>
    </row>
    <row r="113" spans="1:12" ht="12.75">
      <c r="A113" s="10"/>
      <c r="B113" s="40" t="s">
        <v>119</v>
      </c>
      <c r="C113" s="40" t="s">
        <v>57</v>
      </c>
      <c r="D113" s="61">
        <f t="shared" si="33"/>
        <v>14500</v>
      </c>
      <c r="E113" s="66">
        <f t="shared" si="33"/>
        <v>9935</v>
      </c>
      <c r="F113" s="61">
        <v>14500</v>
      </c>
      <c r="G113" s="61">
        <v>9935</v>
      </c>
      <c r="H113" s="61">
        <v>2800</v>
      </c>
      <c r="I113" s="66">
        <v>962</v>
      </c>
      <c r="J113" s="61"/>
      <c r="K113" s="66">
        <v>0</v>
      </c>
      <c r="L113" s="4"/>
    </row>
    <row r="114" spans="1:12" ht="12.75">
      <c r="A114" s="10"/>
      <c r="B114" s="40"/>
      <c r="C114" s="40"/>
      <c r="D114" s="61"/>
      <c r="E114" s="66"/>
      <c r="F114" s="61"/>
      <c r="G114" s="61"/>
      <c r="H114" s="61"/>
      <c r="I114" s="66"/>
      <c r="J114" s="61"/>
      <c r="K114" s="66"/>
      <c r="L114" s="4"/>
    </row>
    <row r="115" spans="1:12" ht="12.75">
      <c r="A115" s="10"/>
      <c r="B115" s="40" t="s">
        <v>130</v>
      </c>
      <c r="C115" s="40"/>
      <c r="D115" s="61">
        <f aca="true" t="shared" si="34" ref="D115:D122">SUM(F115,J115)</f>
        <v>125800</v>
      </c>
      <c r="E115" s="66">
        <f aca="true" t="shared" si="35" ref="E115:E122">SUM(G115,K115)</f>
        <v>125800</v>
      </c>
      <c r="F115" s="61">
        <v>125800</v>
      </c>
      <c r="G115" s="61">
        <v>125800</v>
      </c>
      <c r="H115" s="61">
        <v>94600</v>
      </c>
      <c r="I115" s="66">
        <v>94600</v>
      </c>
      <c r="J115" s="61">
        <v>0</v>
      </c>
      <c r="K115" s="66">
        <v>0</v>
      </c>
      <c r="L115" s="4"/>
    </row>
    <row r="116" spans="1:12" ht="12.75">
      <c r="A116" s="10"/>
      <c r="B116" s="40" t="s">
        <v>130</v>
      </c>
      <c r="C116" s="40" t="s">
        <v>26</v>
      </c>
      <c r="D116" s="61">
        <f t="shared" si="34"/>
        <v>3600</v>
      </c>
      <c r="E116" s="66">
        <f t="shared" si="35"/>
        <v>3600</v>
      </c>
      <c r="F116" s="61">
        <v>3600</v>
      </c>
      <c r="G116" s="61">
        <v>3600</v>
      </c>
      <c r="H116" s="61">
        <v>2700</v>
      </c>
      <c r="I116" s="66">
        <v>2700</v>
      </c>
      <c r="J116" s="61"/>
      <c r="K116" s="66">
        <v>0</v>
      </c>
      <c r="L116" s="4"/>
    </row>
    <row r="117" spans="1:12" ht="12.75">
      <c r="A117" s="10"/>
      <c r="B117" s="40" t="s">
        <v>130</v>
      </c>
      <c r="C117" s="40" t="s">
        <v>57</v>
      </c>
      <c r="D117" s="61">
        <f t="shared" si="34"/>
        <v>12800</v>
      </c>
      <c r="E117" s="66">
        <f t="shared" si="35"/>
        <v>10774</v>
      </c>
      <c r="F117" s="61">
        <v>12800</v>
      </c>
      <c r="G117" s="61">
        <v>10774</v>
      </c>
      <c r="H117" s="61">
        <v>0</v>
      </c>
      <c r="I117" s="66">
        <v>0</v>
      </c>
      <c r="J117" s="61">
        <v>0</v>
      </c>
      <c r="K117" s="66">
        <v>0</v>
      </c>
      <c r="L117" s="4"/>
    </row>
    <row r="118" spans="1:12" ht="12.75">
      <c r="A118" s="10"/>
      <c r="B118" s="40" t="s">
        <v>147</v>
      </c>
      <c r="C118" s="40"/>
      <c r="D118" s="61">
        <f t="shared" si="34"/>
        <v>300</v>
      </c>
      <c r="E118" s="66">
        <f t="shared" si="35"/>
        <v>300</v>
      </c>
      <c r="F118" s="61">
        <v>300</v>
      </c>
      <c r="G118" s="61">
        <v>300</v>
      </c>
      <c r="H118" s="61">
        <v>0</v>
      </c>
      <c r="I118" s="66">
        <v>0</v>
      </c>
      <c r="J118" s="61">
        <v>0</v>
      </c>
      <c r="K118" s="66">
        <v>0</v>
      </c>
      <c r="L118" s="4"/>
    </row>
    <row r="119" spans="1:12" ht="12.75">
      <c r="A119" s="10"/>
      <c r="B119" s="40" t="s">
        <v>31</v>
      </c>
      <c r="C119" s="41"/>
      <c r="D119" s="61">
        <f t="shared" si="34"/>
        <v>18400</v>
      </c>
      <c r="E119" s="66">
        <f t="shared" si="35"/>
        <v>18400</v>
      </c>
      <c r="F119" s="61">
        <v>18400</v>
      </c>
      <c r="G119" s="61">
        <v>18400</v>
      </c>
      <c r="H119" s="61">
        <v>0</v>
      </c>
      <c r="I119" s="66">
        <v>0</v>
      </c>
      <c r="J119" s="61">
        <v>0</v>
      </c>
      <c r="K119" s="66">
        <v>0</v>
      </c>
      <c r="L119" s="4"/>
    </row>
    <row r="120" spans="1:12" ht="12.75">
      <c r="A120" s="10"/>
      <c r="B120" s="40" t="s">
        <v>160</v>
      </c>
      <c r="C120" s="41"/>
      <c r="D120" s="61">
        <f t="shared" si="34"/>
        <v>22000</v>
      </c>
      <c r="E120" s="66">
        <f t="shared" si="35"/>
        <v>14528</v>
      </c>
      <c r="F120" s="61">
        <v>22000</v>
      </c>
      <c r="G120" s="61">
        <v>14528</v>
      </c>
      <c r="H120" s="61">
        <v>500</v>
      </c>
      <c r="I120" s="66">
        <v>304</v>
      </c>
      <c r="J120" s="61"/>
      <c r="K120" s="66">
        <v>0</v>
      </c>
      <c r="L120" s="4"/>
    </row>
    <row r="121" spans="1:12" ht="16.5" customHeight="1">
      <c r="A121" s="10"/>
      <c r="B121" s="40" t="s">
        <v>148</v>
      </c>
      <c r="C121" s="41" t="s">
        <v>26</v>
      </c>
      <c r="D121" s="61">
        <f>SUM(F121,J121)</f>
        <v>7000</v>
      </c>
      <c r="E121" s="66">
        <f>SUM(G121,K121)</f>
        <v>7000</v>
      </c>
      <c r="F121" s="61">
        <v>7000</v>
      </c>
      <c r="G121" s="61">
        <v>7000</v>
      </c>
      <c r="H121" s="61">
        <v>0</v>
      </c>
      <c r="I121" s="66">
        <v>0</v>
      </c>
      <c r="J121" s="61">
        <v>0</v>
      </c>
      <c r="K121" s="66">
        <v>0</v>
      </c>
      <c r="L121" s="4"/>
    </row>
    <row r="122" spans="1:12" ht="25.5">
      <c r="A122" s="10"/>
      <c r="B122" s="41" t="s">
        <v>111</v>
      </c>
      <c r="C122" s="41" t="s">
        <v>26</v>
      </c>
      <c r="D122" s="61">
        <f t="shared" si="34"/>
        <v>0</v>
      </c>
      <c r="E122" s="66">
        <f t="shared" si="35"/>
        <v>0</v>
      </c>
      <c r="F122" s="61"/>
      <c r="G122" s="61"/>
      <c r="H122" s="61"/>
      <c r="I122" s="66"/>
      <c r="J122" s="61"/>
      <c r="K122" s="66"/>
      <c r="L122" s="4"/>
    </row>
    <row r="123" spans="1:12" ht="31.5">
      <c r="A123" s="10"/>
      <c r="B123" s="46" t="s">
        <v>135</v>
      </c>
      <c r="C123" s="41"/>
      <c r="D123" s="56">
        <f>SUM(D125+D139)</f>
        <v>409200</v>
      </c>
      <c r="E123" s="65">
        <f aca="true" t="shared" si="36" ref="E123:K123">SUM(E125+E139)</f>
        <v>402289</v>
      </c>
      <c r="F123" s="56">
        <f t="shared" si="36"/>
        <v>408700</v>
      </c>
      <c r="G123" s="56">
        <f t="shared" si="36"/>
        <v>402274</v>
      </c>
      <c r="H123" s="56">
        <f t="shared" si="36"/>
        <v>187700</v>
      </c>
      <c r="I123" s="56">
        <f t="shared" si="36"/>
        <v>187656</v>
      </c>
      <c r="J123" s="56">
        <f t="shared" si="36"/>
        <v>500</v>
      </c>
      <c r="K123" s="56">
        <f t="shared" si="36"/>
        <v>15</v>
      </c>
      <c r="L123" s="4"/>
    </row>
    <row r="124" spans="1:12" ht="12.75">
      <c r="A124" s="10"/>
      <c r="B124" s="41"/>
      <c r="C124" s="41"/>
      <c r="D124" s="62"/>
      <c r="E124" s="67"/>
      <c r="F124" s="62"/>
      <c r="G124" s="62"/>
      <c r="H124" s="62"/>
      <c r="I124" s="67"/>
      <c r="J124" s="62"/>
      <c r="K124" s="66"/>
      <c r="L124" s="4"/>
    </row>
    <row r="125" spans="1:12" ht="12.75">
      <c r="A125" s="10"/>
      <c r="B125" s="42" t="s">
        <v>136</v>
      </c>
      <c r="C125" s="42"/>
      <c r="D125" s="62">
        <f>SUM(D127:D137)</f>
        <v>372400</v>
      </c>
      <c r="E125" s="67">
        <f aca="true" t="shared" si="37" ref="E125:K125">SUM(E127:E137)</f>
        <v>365489</v>
      </c>
      <c r="F125" s="62">
        <f t="shared" si="37"/>
        <v>371900</v>
      </c>
      <c r="G125" s="62">
        <f t="shared" si="37"/>
        <v>365474</v>
      </c>
      <c r="H125" s="62">
        <f t="shared" si="37"/>
        <v>187700</v>
      </c>
      <c r="I125" s="62">
        <f t="shared" si="37"/>
        <v>187656</v>
      </c>
      <c r="J125" s="62">
        <f t="shared" si="37"/>
        <v>500</v>
      </c>
      <c r="K125" s="62">
        <f t="shared" si="37"/>
        <v>15</v>
      </c>
      <c r="L125" s="4"/>
    </row>
    <row r="126" spans="1:12" ht="12.75">
      <c r="A126" s="10"/>
      <c r="B126" s="40"/>
      <c r="C126" s="40"/>
      <c r="D126" s="61"/>
      <c r="E126" s="66"/>
      <c r="F126" s="61"/>
      <c r="G126" s="61"/>
      <c r="H126" s="61"/>
      <c r="I126" s="66"/>
      <c r="J126" s="61"/>
      <c r="K126" s="66"/>
      <c r="L126" s="4"/>
    </row>
    <row r="127" spans="1:12" ht="12.75">
      <c r="A127" s="10"/>
      <c r="B127" s="48" t="s">
        <v>164</v>
      </c>
      <c r="C127" s="40"/>
      <c r="D127" s="61">
        <f>SUM(F127+J127)</f>
        <v>37100</v>
      </c>
      <c r="E127" s="66">
        <f>SUM(G127+K127)</f>
        <v>37100</v>
      </c>
      <c r="F127" s="61">
        <v>37100</v>
      </c>
      <c r="G127" s="61">
        <v>37100</v>
      </c>
      <c r="H127" s="61">
        <v>0</v>
      </c>
      <c r="I127" s="66">
        <v>0</v>
      </c>
      <c r="J127" s="61">
        <v>0</v>
      </c>
      <c r="K127" s="66">
        <v>0</v>
      </c>
      <c r="L127" s="4"/>
    </row>
    <row r="128" spans="1:12" ht="12.75">
      <c r="A128" s="10"/>
      <c r="B128" s="40" t="s">
        <v>24</v>
      </c>
      <c r="C128" s="40"/>
      <c r="D128" s="61">
        <f aca="true" t="shared" si="38" ref="D128:D136">SUM(F128+J128)</f>
        <v>139700</v>
      </c>
      <c r="E128" s="66">
        <f aca="true" t="shared" si="39" ref="E128:E136">SUM(G128+K128)</f>
        <v>139095</v>
      </c>
      <c r="F128" s="61">
        <v>139700</v>
      </c>
      <c r="G128" s="61">
        <v>139095</v>
      </c>
      <c r="H128" s="61">
        <v>86700</v>
      </c>
      <c r="I128" s="66">
        <v>86700</v>
      </c>
      <c r="J128" s="61">
        <v>0</v>
      </c>
      <c r="K128" s="66"/>
      <c r="L128" s="4"/>
    </row>
    <row r="129" spans="1:12" ht="12.75">
      <c r="A129" s="10"/>
      <c r="B129" s="40" t="s">
        <v>24</v>
      </c>
      <c r="C129" s="40" t="s">
        <v>57</v>
      </c>
      <c r="D129" s="61">
        <f t="shared" si="38"/>
        <v>700</v>
      </c>
      <c r="E129" s="66">
        <f t="shared" si="39"/>
        <v>573</v>
      </c>
      <c r="F129" s="61">
        <v>700</v>
      </c>
      <c r="G129" s="61">
        <v>573</v>
      </c>
      <c r="H129" s="61">
        <v>0</v>
      </c>
      <c r="I129" s="66">
        <v>0</v>
      </c>
      <c r="J129" s="61">
        <v>0</v>
      </c>
      <c r="K129" s="66">
        <v>0</v>
      </c>
      <c r="L129" s="4"/>
    </row>
    <row r="130" spans="1:12" ht="12.75">
      <c r="A130" s="10"/>
      <c r="B130" s="40" t="s">
        <v>34</v>
      </c>
      <c r="C130" s="40"/>
      <c r="D130" s="61">
        <f t="shared" si="38"/>
        <v>43900</v>
      </c>
      <c r="E130" s="66">
        <f t="shared" si="39"/>
        <v>43439</v>
      </c>
      <c r="F130" s="61">
        <v>43900</v>
      </c>
      <c r="G130" s="61">
        <v>43439</v>
      </c>
      <c r="H130" s="61">
        <v>26400</v>
      </c>
      <c r="I130" s="66">
        <v>26400</v>
      </c>
      <c r="J130" s="61">
        <v>0</v>
      </c>
      <c r="K130" s="66">
        <v>0</v>
      </c>
      <c r="L130" s="4"/>
    </row>
    <row r="131" spans="1:12" ht="12.75">
      <c r="A131" s="10"/>
      <c r="B131" s="40" t="s">
        <v>65</v>
      </c>
      <c r="C131" s="40" t="s">
        <v>57</v>
      </c>
      <c r="D131" s="61">
        <f t="shared" si="38"/>
        <v>2200</v>
      </c>
      <c r="E131" s="66">
        <f t="shared" si="39"/>
        <v>1321</v>
      </c>
      <c r="F131" s="61">
        <v>1700</v>
      </c>
      <c r="G131" s="61">
        <v>1306</v>
      </c>
      <c r="H131" s="61">
        <v>0</v>
      </c>
      <c r="I131" s="66">
        <v>0</v>
      </c>
      <c r="J131" s="61">
        <v>500</v>
      </c>
      <c r="K131" s="66">
        <v>15</v>
      </c>
      <c r="L131" s="4"/>
    </row>
    <row r="132" spans="1:12" ht="12.75">
      <c r="A132" s="10"/>
      <c r="B132" s="40" t="s">
        <v>80</v>
      </c>
      <c r="C132" s="40"/>
      <c r="D132" s="61">
        <f t="shared" si="38"/>
        <v>116000</v>
      </c>
      <c r="E132" s="66">
        <f t="shared" si="39"/>
        <v>114488</v>
      </c>
      <c r="F132" s="61">
        <v>116000</v>
      </c>
      <c r="G132" s="61">
        <v>114488</v>
      </c>
      <c r="H132" s="61">
        <v>74400</v>
      </c>
      <c r="I132" s="66">
        <v>74400</v>
      </c>
      <c r="J132" s="61">
        <v>0</v>
      </c>
      <c r="K132" s="66">
        <v>0</v>
      </c>
      <c r="L132" s="4"/>
    </row>
    <row r="133" spans="1:12" ht="12.75">
      <c r="A133" s="10"/>
      <c r="B133" s="40" t="s">
        <v>80</v>
      </c>
      <c r="C133" s="40" t="s">
        <v>57</v>
      </c>
      <c r="D133" s="61">
        <f t="shared" si="38"/>
        <v>9400</v>
      </c>
      <c r="E133" s="66">
        <f t="shared" si="39"/>
        <v>6173</v>
      </c>
      <c r="F133" s="61">
        <v>9400</v>
      </c>
      <c r="G133" s="61">
        <v>6173</v>
      </c>
      <c r="H133" s="61">
        <v>0</v>
      </c>
      <c r="I133" s="66">
        <v>0</v>
      </c>
      <c r="J133" s="61">
        <v>0</v>
      </c>
      <c r="K133" s="66">
        <v>0</v>
      </c>
      <c r="L133" s="4"/>
    </row>
    <row r="134" spans="1:12" ht="12.75">
      <c r="A134" s="10"/>
      <c r="B134" s="40" t="s">
        <v>50</v>
      </c>
      <c r="C134" s="40"/>
      <c r="D134" s="61">
        <f t="shared" si="38"/>
        <v>21400</v>
      </c>
      <c r="E134" s="66">
        <f t="shared" si="39"/>
        <v>21400</v>
      </c>
      <c r="F134" s="61">
        <v>21400</v>
      </c>
      <c r="G134" s="61">
        <v>21400</v>
      </c>
      <c r="H134" s="61">
        <v>0</v>
      </c>
      <c r="I134" s="66">
        <v>0</v>
      </c>
      <c r="J134" s="61">
        <v>0</v>
      </c>
      <c r="K134" s="66">
        <v>0</v>
      </c>
      <c r="L134" s="4"/>
    </row>
    <row r="135" spans="1:12" ht="12.75">
      <c r="A135" s="10"/>
      <c r="B135" s="40" t="s">
        <v>38</v>
      </c>
      <c r="C135" s="40"/>
      <c r="D135" s="61">
        <f t="shared" si="38"/>
        <v>200</v>
      </c>
      <c r="E135" s="66">
        <f t="shared" si="39"/>
        <v>200</v>
      </c>
      <c r="F135" s="61">
        <v>200</v>
      </c>
      <c r="G135" s="61">
        <v>200</v>
      </c>
      <c r="H135" s="61">
        <v>200</v>
      </c>
      <c r="I135" s="66">
        <v>156</v>
      </c>
      <c r="J135" s="61">
        <v>0</v>
      </c>
      <c r="K135" s="66">
        <v>0</v>
      </c>
      <c r="L135" s="4"/>
    </row>
    <row r="136" spans="1:12" ht="12.75">
      <c r="A136" s="10"/>
      <c r="B136" s="40" t="s">
        <v>40</v>
      </c>
      <c r="C136" s="40"/>
      <c r="D136" s="61">
        <f t="shared" si="38"/>
        <v>400</v>
      </c>
      <c r="E136" s="66">
        <f t="shared" si="39"/>
        <v>300</v>
      </c>
      <c r="F136" s="61">
        <v>400</v>
      </c>
      <c r="G136" s="61">
        <v>300</v>
      </c>
      <c r="H136" s="61">
        <v>0</v>
      </c>
      <c r="I136" s="66">
        <v>0</v>
      </c>
      <c r="J136" s="61">
        <v>0</v>
      </c>
      <c r="K136" s="66">
        <v>0</v>
      </c>
      <c r="L136" s="4"/>
    </row>
    <row r="137" spans="1:12" ht="12.75">
      <c r="A137" s="10"/>
      <c r="B137" s="40" t="s">
        <v>39</v>
      </c>
      <c r="C137" s="40"/>
      <c r="D137" s="61">
        <f>SUM(F137+J137)</f>
        <v>1400</v>
      </c>
      <c r="E137" s="66">
        <f>SUM(G137+K137)</f>
        <v>1400</v>
      </c>
      <c r="F137" s="61">
        <v>1400</v>
      </c>
      <c r="G137" s="61">
        <v>1400</v>
      </c>
      <c r="H137" s="61">
        <v>0</v>
      </c>
      <c r="I137" s="66">
        <v>0</v>
      </c>
      <c r="J137" s="61">
        <v>0</v>
      </c>
      <c r="K137" s="66">
        <v>0</v>
      </c>
      <c r="L137" s="4"/>
    </row>
    <row r="138" spans="1:12" ht="12.75">
      <c r="A138" s="10"/>
      <c r="B138" s="40"/>
      <c r="C138" s="40"/>
      <c r="D138" s="61"/>
      <c r="E138" s="66"/>
      <c r="F138" s="61"/>
      <c r="G138" s="61"/>
      <c r="H138" s="61"/>
      <c r="I138" s="66"/>
      <c r="J138" s="61"/>
      <c r="K138" s="66"/>
      <c r="L138" s="4"/>
    </row>
    <row r="139" spans="1:12" ht="12.75">
      <c r="A139" s="10"/>
      <c r="B139" s="44" t="s">
        <v>101</v>
      </c>
      <c r="C139" s="40"/>
      <c r="D139" s="62">
        <f>SUM(D141)</f>
        <v>36800</v>
      </c>
      <c r="E139" s="67">
        <f aca="true" t="shared" si="40" ref="E139:K139">SUM(E141)</f>
        <v>36800</v>
      </c>
      <c r="F139" s="62">
        <f t="shared" si="40"/>
        <v>36800</v>
      </c>
      <c r="G139" s="62">
        <f t="shared" si="40"/>
        <v>36800</v>
      </c>
      <c r="H139" s="62">
        <f t="shared" si="40"/>
        <v>0</v>
      </c>
      <c r="I139" s="62">
        <f t="shared" si="40"/>
        <v>0</v>
      </c>
      <c r="J139" s="62">
        <f t="shared" si="40"/>
        <v>0</v>
      </c>
      <c r="K139" s="62">
        <f t="shared" si="40"/>
        <v>0</v>
      </c>
      <c r="L139" s="4"/>
    </row>
    <row r="140" spans="1:12" ht="12.75">
      <c r="A140" s="10"/>
      <c r="B140" s="40"/>
      <c r="C140" s="40"/>
      <c r="D140" s="61"/>
      <c r="E140" s="66"/>
      <c r="F140" s="61"/>
      <c r="G140" s="61"/>
      <c r="H140" s="61"/>
      <c r="I140" s="66"/>
      <c r="J140" s="61"/>
      <c r="K140" s="66"/>
      <c r="L140" s="4"/>
    </row>
    <row r="141" spans="1:12" ht="12.75">
      <c r="A141" s="10"/>
      <c r="B141" s="50" t="s">
        <v>162</v>
      </c>
      <c r="C141" s="47"/>
      <c r="D141" s="61">
        <f>SUM(F141,J141)</f>
        <v>36800</v>
      </c>
      <c r="E141" s="66">
        <f>SUM(G141,K141)</f>
        <v>36800</v>
      </c>
      <c r="F141" s="61">
        <v>36800</v>
      </c>
      <c r="G141" s="61">
        <v>36800</v>
      </c>
      <c r="H141" s="61">
        <v>0</v>
      </c>
      <c r="I141" s="66">
        <v>0</v>
      </c>
      <c r="J141" s="61">
        <v>0</v>
      </c>
      <c r="K141" s="66">
        <v>0</v>
      </c>
      <c r="L141" s="4"/>
    </row>
    <row r="142" spans="1:12" ht="12.75">
      <c r="A142" s="10"/>
      <c r="B142" s="40"/>
      <c r="C142" s="40"/>
      <c r="D142" s="61"/>
      <c r="E142" s="66"/>
      <c r="F142" s="61"/>
      <c r="G142" s="61"/>
      <c r="H142" s="61"/>
      <c r="I142" s="66"/>
      <c r="J142" s="61"/>
      <c r="K142" s="66"/>
      <c r="L142" s="4"/>
    </row>
    <row r="143" spans="1:12" ht="12.75">
      <c r="A143" s="10"/>
      <c r="B143" s="41"/>
      <c r="C143" s="41"/>
      <c r="D143" s="61"/>
      <c r="E143" s="66"/>
      <c r="F143" s="61"/>
      <c r="G143" s="61"/>
      <c r="H143" s="61"/>
      <c r="I143" s="66"/>
      <c r="J143" s="61"/>
      <c r="K143" s="66"/>
      <c r="L143" s="7"/>
    </row>
    <row r="144" spans="1:15" ht="47.25">
      <c r="A144" s="10"/>
      <c r="B144" s="46" t="s">
        <v>137</v>
      </c>
      <c r="C144" s="41"/>
      <c r="D144" s="56">
        <f>SUM(D146+D153+D156+D159)</f>
        <v>651300</v>
      </c>
      <c r="E144" s="65">
        <f aca="true" t="shared" si="41" ref="E144:K144">SUM(E146+E153+E156+E159)</f>
        <v>615086</v>
      </c>
      <c r="F144" s="56">
        <f t="shared" si="41"/>
        <v>84300</v>
      </c>
      <c r="G144" s="56">
        <f t="shared" si="41"/>
        <v>78679</v>
      </c>
      <c r="H144" s="56">
        <f t="shared" si="41"/>
        <v>0</v>
      </c>
      <c r="I144" s="65">
        <f t="shared" si="41"/>
        <v>0</v>
      </c>
      <c r="J144" s="56">
        <f t="shared" si="41"/>
        <v>567000</v>
      </c>
      <c r="K144" s="65">
        <f t="shared" si="41"/>
        <v>536407</v>
      </c>
      <c r="L144" s="4"/>
      <c r="O144" s="3"/>
    </row>
    <row r="145" spans="1:12" ht="12.75">
      <c r="A145" s="10"/>
      <c r="B145" s="41"/>
      <c r="C145" s="41"/>
      <c r="D145" s="61"/>
      <c r="E145" s="66"/>
      <c r="F145" s="61"/>
      <c r="G145" s="61"/>
      <c r="H145" s="61"/>
      <c r="I145" s="66"/>
      <c r="J145" s="61"/>
      <c r="K145" s="66"/>
      <c r="L145" s="4"/>
    </row>
    <row r="146" spans="1:12" ht="12.75">
      <c r="A146" s="10"/>
      <c r="B146" s="44" t="s">
        <v>101</v>
      </c>
      <c r="C146" s="41"/>
      <c r="D146" s="62">
        <f aca="true" t="shared" si="42" ref="D146:K146">SUM(D148:D151)</f>
        <v>360300</v>
      </c>
      <c r="E146" s="67">
        <f t="shared" si="42"/>
        <v>324086</v>
      </c>
      <c r="F146" s="62">
        <f t="shared" si="42"/>
        <v>84300</v>
      </c>
      <c r="G146" s="62">
        <f t="shared" si="42"/>
        <v>78679</v>
      </c>
      <c r="H146" s="62">
        <f t="shared" si="42"/>
        <v>0</v>
      </c>
      <c r="I146" s="67">
        <f t="shared" si="42"/>
        <v>0</v>
      </c>
      <c r="J146" s="62">
        <f t="shared" si="42"/>
        <v>276000</v>
      </c>
      <c r="K146" s="67">
        <f t="shared" si="42"/>
        <v>245407</v>
      </c>
      <c r="L146" s="4"/>
    </row>
    <row r="147" spans="1:12" ht="12.75">
      <c r="A147" s="10"/>
      <c r="B147" s="41"/>
      <c r="C147" s="41"/>
      <c r="D147" s="61"/>
      <c r="E147" s="66"/>
      <c r="F147" s="61"/>
      <c r="G147" s="61"/>
      <c r="H147" s="61"/>
      <c r="I147" s="66"/>
      <c r="J147" s="61"/>
      <c r="K147" s="66"/>
      <c r="L147" s="4"/>
    </row>
    <row r="148" spans="1:12" ht="12.75">
      <c r="A148" s="10"/>
      <c r="B148" s="41" t="s">
        <v>49</v>
      </c>
      <c r="C148" s="41"/>
      <c r="D148" s="61">
        <f>SUM(F148+J148)</f>
        <v>200</v>
      </c>
      <c r="E148" s="66">
        <f aca="true" t="shared" si="43" ref="D148:E150">SUM(G148+K148)</f>
        <v>168</v>
      </c>
      <c r="F148" s="61">
        <v>200</v>
      </c>
      <c r="G148" s="61">
        <v>168</v>
      </c>
      <c r="H148" s="61">
        <v>0</v>
      </c>
      <c r="I148" s="66">
        <v>0</v>
      </c>
      <c r="J148" s="61">
        <v>0</v>
      </c>
      <c r="K148" s="66">
        <v>0</v>
      </c>
      <c r="L148" s="4"/>
    </row>
    <row r="149" spans="1:12" ht="12.75">
      <c r="A149" s="10"/>
      <c r="B149" s="41" t="s">
        <v>150</v>
      </c>
      <c r="C149" s="41"/>
      <c r="D149" s="61">
        <f t="shared" si="43"/>
        <v>260100</v>
      </c>
      <c r="E149" s="66">
        <f t="shared" si="43"/>
        <v>223940</v>
      </c>
      <c r="F149" s="61">
        <v>84100</v>
      </c>
      <c r="G149" s="61">
        <v>78511</v>
      </c>
      <c r="H149" s="61">
        <v>0</v>
      </c>
      <c r="I149" s="66">
        <v>0</v>
      </c>
      <c r="J149" s="61">
        <v>176000</v>
      </c>
      <c r="K149" s="66">
        <v>145429</v>
      </c>
      <c r="L149" s="4"/>
    </row>
    <row r="150" spans="1:12" ht="12.75">
      <c r="A150" s="10"/>
      <c r="B150" s="41" t="s">
        <v>133</v>
      </c>
      <c r="C150" s="41"/>
      <c r="D150" s="61">
        <f t="shared" si="43"/>
        <v>0</v>
      </c>
      <c r="E150" s="66">
        <f t="shared" si="43"/>
        <v>0</v>
      </c>
      <c r="F150" s="61"/>
      <c r="G150" s="61"/>
      <c r="H150" s="61"/>
      <c r="I150" s="66"/>
      <c r="J150" s="61"/>
      <c r="K150" s="66"/>
      <c r="L150" s="4"/>
    </row>
    <row r="151" spans="1:12" ht="12.75">
      <c r="A151" s="10"/>
      <c r="B151" s="47" t="s">
        <v>122</v>
      </c>
      <c r="C151" s="48"/>
      <c r="D151" s="61">
        <f>SUM(F151,J151)</f>
        <v>100000</v>
      </c>
      <c r="E151" s="66">
        <f>SUM(G151,K151)</f>
        <v>99978</v>
      </c>
      <c r="F151" s="61">
        <v>0</v>
      </c>
      <c r="G151" s="61">
        <v>0</v>
      </c>
      <c r="H151" s="61">
        <v>0</v>
      </c>
      <c r="I151" s="66">
        <v>0</v>
      </c>
      <c r="J151" s="61">
        <v>100000</v>
      </c>
      <c r="K151" s="66">
        <v>99978</v>
      </c>
      <c r="L151" s="4"/>
    </row>
    <row r="152" spans="1:12" ht="12.75">
      <c r="A152" s="10"/>
      <c r="B152" s="40"/>
      <c r="C152" s="41"/>
      <c r="D152" s="61"/>
      <c r="E152" s="66"/>
      <c r="F152" s="61"/>
      <c r="G152" s="61"/>
      <c r="H152" s="61"/>
      <c r="I152" s="66"/>
      <c r="J152" s="61"/>
      <c r="K152" s="66"/>
      <c r="L152" s="4"/>
    </row>
    <row r="153" spans="1:12" ht="12.75">
      <c r="A153" s="10"/>
      <c r="B153" s="42" t="s">
        <v>136</v>
      </c>
      <c r="C153" s="41"/>
      <c r="D153" s="62">
        <f>SUM(D154)</f>
        <v>0</v>
      </c>
      <c r="E153" s="67">
        <f aca="true" t="shared" si="44" ref="E153:K153">SUM(E154)</f>
        <v>0</v>
      </c>
      <c r="F153" s="62">
        <f t="shared" si="44"/>
        <v>0</v>
      </c>
      <c r="G153" s="62">
        <f t="shared" si="44"/>
        <v>0</v>
      </c>
      <c r="H153" s="62">
        <f t="shared" si="44"/>
        <v>0</v>
      </c>
      <c r="I153" s="67">
        <f t="shared" si="44"/>
        <v>0</v>
      </c>
      <c r="J153" s="62">
        <f t="shared" si="44"/>
        <v>0</v>
      </c>
      <c r="K153" s="67">
        <f t="shared" si="44"/>
        <v>0</v>
      </c>
      <c r="L153" s="4"/>
    </row>
    <row r="154" spans="1:12" ht="12.75">
      <c r="A154" s="10"/>
      <c r="B154" s="40" t="s">
        <v>145</v>
      </c>
      <c r="C154" s="40" t="s">
        <v>112</v>
      </c>
      <c r="D154" s="61">
        <f>SUM(F154+J154)</f>
        <v>0</v>
      </c>
      <c r="E154" s="66">
        <f>SUM(G154+K154)</f>
        <v>0</v>
      </c>
      <c r="F154" s="61"/>
      <c r="G154" s="61"/>
      <c r="H154" s="61"/>
      <c r="I154" s="66"/>
      <c r="J154" s="61"/>
      <c r="K154" s="66"/>
      <c r="L154" s="4"/>
    </row>
    <row r="155" spans="1:12" ht="12.75">
      <c r="A155" s="10"/>
      <c r="B155" s="40"/>
      <c r="C155" s="40"/>
      <c r="D155" s="61"/>
      <c r="E155" s="66"/>
      <c r="F155" s="61"/>
      <c r="G155" s="61"/>
      <c r="H155" s="61"/>
      <c r="I155" s="66"/>
      <c r="J155" s="61"/>
      <c r="K155" s="66"/>
      <c r="L155" s="4"/>
    </row>
    <row r="156" spans="1:12" ht="12.75">
      <c r="A156" s="10"/>
      <c r="B156" s="44" t="s">
        <v>102</v>
      </c>
      <c r="C156" s="40"/>
      <c r="D156" s="62">
        <f>SUM(D157:D158)</f>
        <v>233000</v>
      </c>
      <c r="E156" s="67">
        <f aca="true" t="shared" si="45" ref="E156:K156">SUM(E157:E158)</f>
        <v>233000</v>
      </c>
      <c r="F156" s="62">
        <f t="shared" si="45"/>
        <v>0</v>
      </c>
      <c r="G156" s="62">
        <f t="shared" si="45"/>
        <v>0</v>
      </c>
      <c r="H156" s="62">
        <f t="shared" si="45"/>
        <v>0</v>
      </c>
      <c r="I156" s="62">
        <f t="shared" si="45"/>
        <v>0</v>
      </c>
      <c r="J156" s="62">
        <f t="shared" si="45"/>
        <v>233000</v>
      </c>
      <c r="K156" s="62">
        <f t="shared" si="45"/>
        <v>233000</v>
      </c>
      <c r="L156" s="4"/>
    </row>
    <row r="157" spans="1:12" ht="25.5" customHeight="1">
      <c r="A157" s="10"/>
      <c r="B157" s="41" t="s">
        <v>158</v>
      </c>
      <c r="C157" s="40" t="s">
        <v>112</v>
      </c>
      <c r="D157" s="61">
        <f>SUM(F157,J157)</f>
        <v>103000</v>
      </c>
      <c r="E157" s="66">
        <f>SUM(G157,K157)</f>
        <v>103000</v>
      </c>
      <c r="F157" s="61">
        <v>0</v>
      </c>
      <c r="G157" s="61">
        <v>0</v>
      </c>
      <c r="H157" s="61">
        <v>0</v>
      </c>
      <c r="I157" s="66">
        <v>0</v>
      </c>
      <c r="J157" s="61">
        <v>103000</v>
      </c>
      <c r="K157" s="66">
        <v>103000</v>
      </c>
      <c r="L157" s="4"/>
    </row>
    <row r="158" spans="1:12" ht="25.5">
      <c r="A158" s="10"/>
      <c r="B158" s="41" t="s">
        <v>159</v>
      </c>
      <c r="C158" s="40"/>
      <c r="D158" s="61">
        <f>SUM(F158,J158)</f>
        <v>130000</v>
      </c>
      <c r="E158" s="66">
        <f>SUM(G158,K158)</f>
        <v>130000</v>
      </c>
      <c r="F158" s="61">
        <v>0</v>
      </c>
      <c r="G158" s="61">
        <v>0</v>
      </c>
      <c r="H158" s="61">
        <v>0</v>
      </c>
      <c r="I158" s="66">
        <v>0</v>
      </c>
      <c r="J158" s="61">
        <v>130000</v>
      </c>
      <c r="K158" s="66">
        <v>130000</v>
      </c>
      <c r="L158" s="4"/>
    </row>
    <row r="159" spans="1:12" ht="12.75">
      <c r="A159" s="10"/>
      <c r="B159" s="44" t="s">
        <v>138</v>
      </c>
      <c r="C159" s="44"/>
      <c r="D159" s="62">
        <f>SUM(D160)</f>
        <v>58000</v>
      </c>
      <c r="E159" s="67">
        <f aca="true" t="shared" si="46" ref="E159:K159">SUM(E160)</f>
        <v>58000</v>
      </c>
      <c r="F159" s="62">
        <f t="shared" si="46"/>
        <v>0</v>
      </c>
      <c r="G159" s="62">
        <f t="shared" si="46"/>
        <v>0</v>
      </c>
      <c r="H159" s="62">
        <f t="shared" si="46"/>
        <v>0</v>
      </c>
      <c r="I159" s="67">
        <f t="shared" si="46"/>
        <v>0</v>
      </c>
      <c r="J159" s="62">
        <f t="shared" si="46"/>
        <v>58000</v>
      </c>
      <c r="K159" s="67">
        <f t="shared" si="46"/>
        <v>58000</v>
      </c>
      <c r="L159" s="4"/>
    </row>
    <row r="160" spans="1:12" ht="24.75" customHeight="1">
      <c r="A160" s="10"/>
      <c r="B160" s="41" t="s">
        <v>158</v>
      </c>
      <c r="C160" s="40" t="s">
        <v>112</v>
      </c>
      <c r="D160" s="61">
        <f>SUM(F160,J160)</f>
        <v>58000</v>
      </c>
      <c r="E160" s="66">
        <f>SUM(G160,K160)</f>
        <v>58000</v>
      </c>
      <c r="F160" s="61">
        <v>0</v>
      </c>
      <c r="G160" s="61">
        <v>0</v>
      </c>
      <c r="H160" s="61">
        <v>0</v>
      </c>
      <c r="I160" s="66">
        <v>0</v>
      </c>
      <c r="J160" s="61">
        <v>58000</v>
      </c>
      <c r="K160" s="66">
        <v>58000</v>
      </c>
      <c r="L160" s="4"/>
    </row>
    <row r="161" spans="1:12" ht="12.75">
      <c r="A161" s="10"/>
      <c r="B161" s="41"/>
      <c r="C161" s="41"/>
      <c r="D161" s="61"/>
      <c r="E161" s="66"/>
      <c r="F161" s="61"/>
      <c r="G161" s="61"/>
      <c r="H161" s="61"/>
      <c r="I161" s="66"/>
      <c r="J161" s="61"/>
      <c r="K161" s="66"/>
      <c r="L161" s="4"/>
    </row>
    <row r="162" spans="1:12" ht="31.5">
      <c r="A162" s="10"/>
      <c r="B162" s="46" t="s">
        <v>139</v>
      </c>
      <c r="C162" s="41"/>
      <c r="D162" s="56">
        <f aca="true" t="shared" si="47" ref="D162:K162">SUM(D164+D169+D176+D195)</f>
        <v>1346200</v>
      </c>
      <c r="E162" s="65">
        <f t="shared" si="47"/>
        <v>1304225</v>
      </c>
      <c r="F162" s="56">
        <f t="shared" si="47"/>
        <v>741800</v>
      </c>
      <c r="G162" s="56">
        <f t="shared" si="47"/>
        <v>722536</v>
      </c>
      <c r="H162" s="56">
        <f t="shared" si="47"/>
        <v>95700</v>
      </c>
      <c r="I162" s="56">
        <f t="shared" si="47"/>
        <v>95700</v>
      </c>
      <c r="J162" s="56">
        <f t="shared" si="47"/>
        <v>604400</v>
      </c>
      <c r="K162" s="56">
        <f t="shared" si="47"/>
        <v>581689</v>
      </c>
      <c r="L162" s="4"/>
    </row>
    <row r="163" spans="1:12" ht="13.5" customHeight="1">
      <c r="A163" s="10"/>
      <c r="B163" s="41"/>
      <c r="C163" s="41"/>
      <c r="D163" s="61"/>
      <c r="E163" s="66"/>
      <c r="F163" s="61"/>
      <c r="G163" s="61"/>
      <c r="H163" s="61"/>
      <c r="I163" s="66"/>
      <c r="J163" s="61"/>
      <c r="K163" s="66"/>
      <c r="L163" s="4"/>
    </row>
    <row r="164" spans="1:12" ht="13.5" customHeight="1">
      <c r="A164" s="10"/>
      <c r="B164" s="14" t="s">
        <v>99</v>
      </c>
      <c r="C164" s="41"/>
      <c r="D164" s="62">
        <f aca="true" t="shared" si="48" ref="D164:K164">SUM(D166:D167)</f>
        <v>10300</v>
      </c>
      <c r="E164" s="67">
        <f t="shared" si="48"/>
        <v>5800</v>
      </c>
      <c r="F164" s="62">
        <f t="shared" si="48"/>
        <v>10300</v>
      </c>
      <c r="G164" s="62">
        <f t="shared" si="48"/>
        <v>5800</v>
      </c>
      <c r="H164" s="62">
        <f t="shared" si="48"/>
        <v>0</v>
      </c>
      <c r="I164" s="62">
        <f t="shared" si="48"/>
        <v>0</v>
      </c>
      <c r="J164" s="62">
        <f t="shared" si="48"/>
        <v>0</v>
      </c>
      <c r="K164" s="62">
        <f t="shared" si="48"/>
        <v>0</v>
      </c>
      <c r="L164" s="4"/>
    </row>
    <row r="165" spans="1:12" ht="13.5" customHeight="1">
      <c r="A165" s="10"/>
      <c r="B165" s="41"/>
      <c r="C165" s="41"/>
      <c r="D165" s="62"/>
      <c r="E165" s="67"/>
      <c r="F165" s="61"/>
      <c r="G165" s="61"/>
      <c r="H165" s="61"/>
      <c r="I165" s="66"/>
      <c r="J165" s="61"/>
      <c r="K165" s="66"/>
      <c r="L165" s="4"/>
    </row>
    <row r="166" spans="1:12" ht="13.5" customHeight="1">
      <c r="A166" s="10"/>
      <c r="B166" s="41" t="s">
        <v>127</v>
      </c>
      <c r="C166" s="41"/>
      <c r="D166" s="61">
        <f>SUM(F166+H166+J166)</f>
        <v>9400</v>
      </c>
      <c r="E166" s="66">
        <f>SUM(G166+I166+K166)</f>
        <v>4900</v>
      </c>
      <c r="F166" s="61">
        <v>9400</v>
      </c>
      <c r="G166" s="61">
        <v>4900</v>
      </c>
      <c r="H166" s="61">
        <v>0</v>
      </c>
      <c r="I166" s="66">
        <v>0</v>
      </c>
      <c r="J166" s="61">
        <v>0</v>
      </c>
      <c r="K166" s="66">
        <v>0</v>
      </c>
      <c r="L166" s="4"/>
    </row>
    <row r="167" spans="1:12" ht="44.25" customHeight="1">
      <c r="A167" s="10"/>
      <c r="B167" s="41" t="s">
        <v>78</v>
      </c>
      <c r="C167" s="41" t="s">
        <v>55</v>
      </c>
      <c r="D167" s="61">
        <f>SUM(F167+H167+J167)</f>
        <v>900</v>
      </c>
      <c r="E167" s="66">
        <f>SUM(G167+I167+K167)</f>
        <v>900</v>
      </c>
      <c r="F167" s="61">
        <v>900</v>
      </c>
      <c r="G167" s="61">
        <v>900</v>
      </c>
      <c r="H167" s="61">
        <v>0</v>
      </c>
      <c r="I167" s="66">
        <v>0</v>
      </c>
      <c r="J167" s="61">
        <v>0</v>
      </c>
      <c r="K167" s="66">
        <v>0</v>
      </c>
      <c r="L167" s="4"/>
    </row>
    <row r="168" spans="1:12" ht="13.5" customHeight="1">
      <c r="A168" s="10"/>
      <c r="B168" s="41"/>
      <c r="C168" s="41"/>
      <c r="D168" s="61"/>
      <c r="E168" s="66"/>
      <c r="F168" s="61"/>
      <c r="G168" s="61"/>
      <c r="H168" s="61"/>
      <c r="I168" s="66"/>
      <c r="J168" s="61"/>
      <c r="K168" s="66"/>
      <c r="L168" s="4"/>
    </row>
    <row r="169" spans="1:12" ht="12.75">
      <c r="A169" s="10"/>
      <c r="B169" s="44" t="s">
        <v>101</v>
      </c>
      <c r="C169" s="41"/>
      <c r="D169" s="62">
        <f>SUM(D171:D175)</f>
        <v>843000</v>
      </c>
      <c r="E169" s="67">
        <f aca="true" t="shared" si="49" ref="E169:K169">SUM(E171:E175)</f>
        <v>816136</v>
      </c>
      <c r="F169" s="62">
        <f t="shared" si="49"/>
        <v>314800</v>
      </c>
      <c r="G169" s="62">
        <f t="shared" si="49"/>
        <v>310593</v>
      </c>
      <c r="H169" s="62">
        <f t="shared" si="49"/>
        <v>0</v>
      </c>
      <c r="I169" s="62">
        <f t="shared" si="49"/>
        <v>0</v>
      </c>
      <c r="J169" s="62">
        <f t="shared" si="49"/>
        <v>528200</v>
      </c>
      <c r="K169" s="62">
        <f t="shared" si="49"/>
        <v>505543</v>
      </c>
      <c r="L169" s="4"/>
    </row>
    <row r="170" spans="1:12" ht="12.75">
      <c r="A170" s="10"/>
      <c r="B170" s="41"/>
      <c r="C170" s="41"/>
      <c r="D170" s="61"/>
      <c r="E170" s="66"/>
      <c r="F170" s="61"/>
      <c r="G170" s="61"/>
      <c r="H170" s="61"/>
      <c r="I170" s="66"/>
      <c r="J170" s="61"/>
      <c r="K170" s="66"/>
      <c r="L170" s="4"/>
    </row>
    <row r="171" spans="1:12" ht="25.5">
      <c r="A171" s="10"/>
      <c r="B171" s="41" t="s">
        <v>70</v>
      </c>
      <c r="C171" s="40" t="s">
        <v>55</v>
      </c>
      <c r="D171" s="61">
        <f>SUM(F171,J171)</f>
        <v>45000</v>
      </c>
      <c r="E171" s="66">
        <f>SUM(G171,K171)</f>
        <v>45000</v>
      </c>
      <c r="F171" s="61">
        <v>45000</v>
      </c>
      <c r="G171" s="61">
        <v>45000</v>
      </c>
      <c r="H171" s="61">
        <v>0</v>
      </c>
      <c r="I171" s="66">
        <v>0</v>
      </c>
      <c r="J171" s="61">
        <v>0</v>
      </c>
      <c r="K171" s="66">
        <v>0</v>
      </c>
      <c r="L171" s="4"/>
    </row>
    <row r="172" spans="1:12" ht="12.75">
      <c r="A172" s="10"/>
      <c r="B172" s="40" t="s">
        <v>44</v>
      </c>
      <c r="C172" s="41"/>
      <c r="D172" s="61">
        <f>SUM(F172,J172)</f>
        <v>67200</v>
      </c>
      <c r="E172" s="66">
        <f>SUM(G172,K172)</f>
        <v>59942</v>
      </c>
      <c r="F172" s="61">
        <v>48000</v>
      </c>
      <c r="G172" s="61">
        <v>43845</v>
      </c>
      <c r="H172" s="61">
        <v>0</v>
      </c>
      <c r="I172" s="66">
        <v>0</v>
      </c>
      <c r="J172" s="61">
        <v>19200</v>
      </c>
      <c r="K172" s="66">
        <v>16097</v>
      </c>
      <c r="L172" s="4"/>
    </row>
    <row r="173" spans="1:12" ht="17.25" customHeight="1">
      <c r="A173" s="10"/>
      <c r="B173" s="41" t="s">
        <v>132</v>
      </c>
      <c r="C173" s="41"/>
      <c r="D173" s="61">
        <f>SUM(F173+J173)</f>
        <v>627800</v>
      </c>
      <c r="E173" s="66">
        <f>SUM(G173+K173)</f>
        <v>608194</v>
      </c>
      <c r="F173" s="61">
        <v>122800</v>
      </c>
      <c r="G173" s="61">
        <v>122748</v>
      </c>
      <c r="H173" s="61">
        <v>0</v>
      </c>
      <c r="I173" s="66">
        <v>0</v>
      </c>
      <c r="J173" s="61">
        <v>505000</v>
      </c>
      <c r="K173" s="66">
        <v>485446</v>
      </c>
      <c r="L173" s="57"/>
    </row>
    <row r="174" spans="1:12" ht="17.25" customHeight="1">
      <c r="A174" s="10"/>
      <c r="B174" s="40" t="s">
        <v>46</v>
      </c>
      <c r="C174" s="40" t="s">
        <v>55</v>
      </c>
      <c r="D174" s="61">
        <f>SUM(F174,J174)</f>
        <v>99000</v>
      </c>
      <c r="E174" s="66">
        <f>SUM(G174,K174)</f>
        <v>99000</v>
      </c>
      <c r="F174" s="61">
        <v>99000</v>
      </c>
      <c r="G174" s="61">
        <v>99000</v>
      </c>
      <c r="H174" s="61">
        <v>0</v>
      </c>
      <c r="I174" s="66">
        <v>0</v>
      </c>
      <c r="J174" s="61">
        <v>0</v>
      </c>
      <c r="K174" s="66">
        <v>0</v>
      </c>
      <c r="L174" s="4"/>
    </row>
    <row r="175" spans="1:12" ht="24.75" customHeight="1">
      <c r="A175" s="10"/>
      <c r="B175" s="41" t="s">
        <v>153</v>
      </c>
      <c r="C175" s="41"/>
      <c r="D175" s="61">
        <f>SUM(F175,J175)</f>
        <v>4000</v>
      </c>
      <c r="E175" s="66">
        <f>SUM(G175,K175)</f>
        <v>4000</v>
      </c>
      <c r="F175" s="61">
        <v>0</v>
      </c>
      <c r="G175" s="61">
        <v>0</v>
      </c>
      <c r="H175" s="61">
        <v>0</v>
      </c>
      <c r="I175" s="66">
        <v>0</v>
      </c>
      <c r="J175" s="61">
        <v>4000</v>
      </c>
      <c r="K175" s="66">
        <v>4000</v>
      </c>
      <c r="L175" s="4"/>
    </row>
    <row r="176" spans="1:12" ht="12.75">
      <c r="A176" s="10"/>
      <c r="B176" s="44" t="s">
        <v>103</v>
      </c>
      <c r="C176" s="47"/>
      <c r="D176" s="62">
        <f>SUM(D178:D194)</f>
        <v>268500</v>
      </c>
      <c r="E176" s="67">
        <f aca="true" t="shared" si="50" ref="E176:K176">SUM(E178:E194)</f>
        <v>264459</v>
      </c>
      <c r="F176" s="62">
        <f t="shared" si="50"/>
        <v>210600</v>
      </c>
      <c r="G176" s="62">
        <f t="shared" si="50"/>
        <v>206559</v>
      </c>
      <c r="H176" s="62">
        <f t="shared" si="50"/>
        <v>95700</v>
      </c>
      <c r="I176" s="62">
        <f t="shared" si="50"/>
        <v>95700</v>
      </c>
      <c r="J176" s="62">
        <f t="shared" si="50"/>
        <v>57900</v>
      </c>
      <c r="K176" s="62">
        <f t="shared" si="50"/>
        <v>57900</v>
      </c>
      <c r="L176" s="4"/>
    </row>
    <row r="177" spans="1:12" ht="12.75">
      <c r="A177" s="10"/>
      <c r="B177" s="50"/>
      <c r="C177" s="47"/>
      <c r="D177" s="61"/>
      <c r="E177" s="66"/>
      <c r="F177" s="61"/>
      <c r="G177" s="61"/>
      <c r="H177" s="61"/>
      <c r="I177" s="66"/>
      <c r="J177" s="61"/>
      <c r="K177" s="66"/>
      <c r="L177" s="4"/>
    </row>
    <row r="178" spans="1:12" ht="12.75">
      <c r="A178" s="10"/>
      <c r="B178" s="40" t="s">
        <v>14</v>
      </c>
      <c r="C178" s="40"/>
      <c r="D178" s="61">
        <f>SUM(F178,J178)</f>
        <v>67800</v>
      </c>
      <c r="E178" s="66">
        <f>SUM(G178,K178)</f>
        <v>67800</v>
      </c>
      <c r="F178" s="61">
        <v>66400</v>
      </c>
      <c r="G178" s="61">
        <v>66400</v>
      </c>
      <c r="H178" s="61">
        <v>42200</v>
      </c>
      <c r="I178" s="66">
        <v>42200</v>
      </c>
      <c r="J178" s="61">
        <v>1400</v>
      </c>
      <c r="K178" s="66">
        <v>1400</v>
      </c>
      <c r="L178" s="4"/>
    </row>
    <row r="179" spans="1:12" ht="12.75">
      <c r="A179" s="10"/>
      <c r="B179" s="40" t="s">
        <v>66</v>
      </c>
      <c r="C179" s="40" t="s">
        <v>57</v>
      </c>
      <c r="D179" s="61">
        <f>SUM(F179,J179)</f>
        <v>4900</v>
      </c>
      <c r="E179" s="66">
        <f aca="true" t="shared" si="51" ref="E179:E192">SUM(G179,K179)</f>
        <v>3224</v>
      </c>
      <c r="F179" s="61">
        <v>4900</v>
      </c>
      <c r="G179" s="61">
        <v>3224</v>
      </c>
      <c r="H179" s="61">
        <v>0</v>
      </c>
      <c r="I179" s="66">
        <v>0</v>
      </c>
      <c r="J179" s="61">
        <v>0</v>
      </c>
      <c r="K179" s="66">
        <v>0</v>
      </c>
      <c r="L179" s="4"/>
    </row>
    <row r="180" spans="1:12" ht="12.75">
      <c r="A180" s="10"/>
      <c r="B180" s="40" t="s">
        <v>15</v>
      </c>
      <c r="C180" s="40"/>
      <c r="D180" s="61">
        <f aca="true" t="shared" si="52" ref="D180:D192">SUM(F180,J180)</f>
        <v>23300</v>
      </c>
      <c r="E180" s="66">
        <f t="shared" si="51"/>
        <v>22600</v>
      </c>
      <c r="F180" s="61">
        <v>23300</v>
      </c>
      <c r="G180" s="61">
        <v>22600</v>
      </c>
      <c r="H180" s="61">
        <v>13600</v>
      </c>
      <c r="I180" s="66">
        <v>13600</v>
      </c>
      <c r="J180" s="61">
        <v>0</v>
      </c>
      <c r="K180" s="66">
        <v>0</v>
      </c>
      <c r="L180" s="4"/>
    </row>
    <row r="181" spans="1:12" ht="12.75">
      <c r="A181" s="10"/>
      <c r="B181" s="40" t="s">
        <v>35</v>
      </c>
      <c r="C181" s="40" t="s">
        <v>57</v>
      </c>
      <c r="D181" s="61">
        <f t="shared" si="52"/>
        <v>5600</v>
      </c>
      <c r="E181" s="66">
        <f t="shared" si="51"/>
        <v>4983</v>
      </c>
      <c r="F181" s="61">
        <v>5600</v>
      </c>
      <c r="G181" s="61">
        <v>4983</v>
      </c>
      <c r="H181" s="61">
        <v>0</v>
      </c>
      <c r="I181" s="66">
        <v>0</v>
      </c>
      <c r="J181" s="61">
        <v>0</v>
      </c>
      <c r="K181" s="66">
        <v>0</v>
      </c>
      <c r="L181" s="4"/>
    </row>
    <row r="182" spans="1:12" ht="12.75">
      <c r="A182" s="10"/>
      <c r="B182" s="40" t="s">
        <v>16</v>
      </c>
      <c r="C182" s="40"/>
      <c r="D182" s="61">
        <f>SUM(F182,J182)</f>
        <v>28300</v>
      </c>
      <c r="E182" s="66">
        <f t="shared" si="51"/>
        <v>27842</v>
      </c>
      <c r="F182" s="61">
        <v>28300</v>
      </c>
      <c r="G182" s="61">
        <v>27842</v>
      </c>
      <c r="H182" s="61">
        <v>14400</v>
      </c>
      <c r="I182" s="66">
        <v>14400</v>
      </c>
      <c r="J182" s="61">
        <v>0</v>
      </c>
      <c r="K182" s="66">
        <v>0</v>
      </c>
      <c r="L182" s="4"/>
    </row>
    <row r="183" spans="1:12" ht="12.75">
      <c r="A183" s="10"/>
      <c r="B183" s="40" t="s">
        <v>67</v>
      </c>
      <c r="C183" s="40" t="s">
        <v>57</v>
      </c>
      <c r="D183" s="61">
        <f t="shared" si="52"/>
        <v>600</v>
      </c>
      <c r="E183" s="66">
        <f t="shared" si="51"/>
        <v>600</v>
      </c>
      <c r="F183" s="61">
        <v>600</v>
      </c>
      <c r="G183" s="61">
        <v>600</v>
      </c>
      <c r="H183" s="61">
        <v>0</v>
      </c>
      <c r="I183" s="66">
        <v>0</v>
      </c>
      <c r="J183" s="61">
        <v>0</v>
      </c>
      <c r="K183" s="66">
        <v>0</v>
      </c>
      <c r="L183" s="4"/>
    </row>
    <row r="184" spans="1:12" ht="12.75">
      <c r="A184" s="10"/>
      <c r="B184" s="40" t="s">
        <v>17</v>
      </c>
      <c r="C184" s="40"/>
      <c r="D184" s="61">
        <f t="shared" si="52"/>
        <v>20600</v>
      </c>
      <c r="E184" s="66">
        <f>SUM(G184,K184)</f>
        <v>20600</v>
      </c>
      <c r="F184" s="61">
        <v>20600</v>
      </c>
      <c r="G184" s="61">
        <v>20600</v>
      </c>
      <c r="H184" s="61">
        <v>12900</v>
      </c>
      <c r="I184" s="66">
        <v>12900</v>
      </c>
      <c r="J184" s="61">
        <v>0</v>
      </c>
      <c r="K184" s="66">
        <v>0</v>
      </c>
      <c r="L184" s="4"/>
    </row>
    <row r="185" spans="1:12" ht="12.75">
      <c r="A185" s="10"/>
      <c r="B185" s="40" t="s">
        <v>68</v>
      </c>
      <c r="C185" s="40" t="s">
        <v>57</v>
      </c>
      <c r="D185" s="61">
        <f t="shared" si="52"/>
        <v>800</v>
      </c>
      <c r="E185" s="66">
        <f t="shared" si="51"/>
        <v>725</v>
      </c>
      <c r="F185" s="61">
        <v>800</v>
      </c>
      <c r="G185" s="61">
        <v>725</v>
      </c>
      <c r="H185" s="61">
        <v>0</v>
      </c>
      <c r="I185" s="66">
        <v>0</v>
      </c>
      <c r="J185" s="61">
        <v>0</v>
      </c>
      <c r="K185" s="66">
        <v>0</v>
      </c>
      <c r="L185" s="4"/>
    </row>
    <row r="186" spans="1:12" ht="12.75">
      <c r="A186" s="10"/>
      <c r="B186" s="40" t="s">
        <v>18</v>
      </c>
      <c r="C186" s="40"/>
      <c r="D186" s="61">
        <f t="shared" si="52"/>
        <v>21500</v>
      </c>
      <c r="E186" s="66">
        <f t="shared" si="51"/>
        <v>20985</v>
      </c>
      <c r="F186" s="61">
        <v>21500</v>
      </c>
      <c r="G186" s="61">
        <v>20985</v>
      </c>
      <c r="H186" s="61">
        <v>12600</v>
      </c>
      <c r="I186" s="66">
        <v>12600</v>
      </c>
      <c r="J186" s="61">
        <v>0</v>
      </c>
      <c r="K186" s="66">
        <v>0</v>
      </c>
      <c r="L186" s="4"/>
    </row>
    <row r="187" spans="1:12" ht="12.75">
      <c r="A187" s="10"/>
      <c r="B187" s="40" t="s">
        <v>71</v>
      </c>
      <c r="C187" s="40" t="s">
        <v>57</v>
      </c>
      <c r="D187" s="61">
        <f t="shared" si="52"/>
        <v>300</v>
      </c>
      <c r="E187" s="66">
        <f t="shared" si="51"/>
        <v>300</v>
      </c>
      <c r="F187" s="61">
        <v>300</v>
      </c>
      <c r="G187" s="61">
        <v>300</v>
      </c>
      <c r="H187" s="61">
        <v>0</v>
      </c>
      <c r="I187" s="66">
        <v>0</v>
      </c>
      <c r="J187" s="61">
        <v>0</v>
      </c>
      <c r="K187" s="66">
        <v>0</v>
      </c>
      <c r="L187" s="4"/>
    </row>
    <row r="188" spans="1:12" ht="12.75">
      <c r="A188" s="10"/>
      <c r="B188" s="40" t="s">
        <v>19</v>
      </c>
      <c r="C188" s="40"/>
      <c r="D188" s="61">
        <f t="shared" si="52"/>
        <v>8500</v>
      </c>
      <c r="E188" s="66">
        <f t="shared" si="51"/>
        <v>8500</v>
      </c>
      <c r="F188" s="61">
        <v>8500</v>
      </c>
      <c r="G188" s="61">
        <v>8500</v>
      </c>
      <c r="H188" s="61">
        <v>0</v>
      </c>
      <c r="I188" s="66">
        <v>0</v>
      </c>
      <c r="J188" s="61">
        <v>0</v>
      </c>
      <c r="K188" s="66">
        <v>0</v>
      </c>
      <c r="L188" s="4"/>
    </row>
    <row r="189" spans="1:12" ht="12.75">
      <c r="A189" s="10"/>
      <c r="B189" s="40" t="s">
        <v>20</v>
      </c>
      <c r="C189" s="40"/>
      <c r="D189" s="61">
        <f t="shared" si="52"/>
        <v>2800</v>
      </c>
      <c r="E189" s="66">
        <f t="shared" si="51"/>
        <v>2800</v>
      </c>
      <c r="F189" s="61">
        <v>2800</v>
      </c>
      <c r="G189" s="61">
        <v>2800</v>
      </c>
      <c r="H189" s="61">
        <v>0</v>
      </c>
      <c r="I189" s="66">
        <v>0</v>
      </c>
      <c r="J189" s="61">
        <v>0</v>
      </c>
      <c r="K189" s="66">
        <v>0</v>
      </c>
      <c r="L189" s="4"/>
    </row>
    <row r="190" spans="1:12" ht="12.75">
      <c r="A190" s="10"/>
      <c r="B190" s="40" t="s">
        <v>21</v>
      </c>
      <c r="C190" s="40"/>
      <c r="D190" s="61">
        <f t="shared" si="52"/>
        <v>1700</v>
      </c>
      <c r="E190" s="66">
        <f t="shared" si="51"/>
        <v>1700</v>
      </c>
      <c r="F190" s="61">
        <v>1700</v>
      </c>
      <c r="G190" s="61">
        <v>1700</v>
      </c>
      <c r="H190" s="61">
        <v>0</v>
      </c>
      <c r="I190" s="66">
        <v>0</v>
      </c>
      <c r="J190" s="61">
        <v>0</v>
      </c>
      <c r="K190" s="66">
        <v>0</v>
      </c>
      <c r="L190" s="4"/>
    </row>
    <row r="191" spans="1:12" ht="12.75">
      <c r="A191" s="10"/>
      <c r="B191" s="40" t="s">
        <v>22</v>
      </c>
      <c r="C191" s="40"/>
      <c r="D191" s="61">
        <f t="shared" si="52"/>
        <v>500</v>
      </c>
      <c r="E191" s="66">
        <f t="shared" si="51"/>
        <v>500</v>
      </c>
      <c r="F191" s="61">
        <v>500</v>
      </c>
      <c r="G191" s="61">
        <v>500</v>
      </c>
      <c r="H191" s="61">
        <v>0</v>
      </c>
      <c r="I191" s="66">
        <v>0</v>
      </c>
      <c r="J191" s="61">
        <v>0</v>
      </c>
      <c r="K191" s="66">
        <v>0</v>
      </c>
      <c r="L191" s="4"/>
    </row>
    <row r="192" spans="1:12" ht="12.75">
      <c r="A192" s="10"/>
      <c r="B192" s="40" t="s">
        <v>23</v>
      </c>
      <c r="C192" s="40"/>
      <c r="D192" s="61">
        <f t="shared" si="52"/>
        <v>800</v>
      </c>
      <c r="E192" s="66">
        <f t="shared" si="51"/>
        <v>800</v>
      </c>
      <c r="F192" s="61">
        <v>800</v>
      </c>
      <c r="G192" s="61">
        <v>800</v>
      </c>
      <c r="H192" s="61">
        <v>0</v>
      </c>
      <c r="I192" s="66">
        <v>0</v>
      </c>
      <c r="J192" s="61">
        <v>0</v>
      </c>
      <c r="K192" s="66">
        <v>0</v>
      </c>
      <c r="L192" s="4"/>
    </row>
    <row r="193" spans="1:12" ht="25.5">
      <c r="A193" s="10"/>
      <c r="B193" s="41" t="s">
        <v>156</v>
      </c>
      <c r="C193" s="40"/>
      <c r="D193" s="61">
        <f>SUM(F193,J193)</f>
        <v>51500</v>
      </c>
      <c r="E193" s="66">
        <f>SUM(G193,K193)</f>
        <v>51500</v>
      </c>
      <c r="F193" s="61">
        <v>0</v>
      </c>
      <c r="G193" s="61">
        <v>0</v>
      </c>
      <c r="H193" s="61">
        <v>0</v>
      </c>
      <c r="I193" s="66">
        <v>0</v>
      </c>
      <c r="J193" s="61">
        <v>51500</v>
      </c>
      <c r="K193" s="66">
        <v>51500</v>
      </c>
      <c r="L193" s="4"/>
    </row>
    <row r="194" spans="1:12" ht="12" customHeight="1">
      <c r="A194" s="10"/>
      <c r="B194" s="41" t="s">
        <v>163</v>
      </c>
      <c r="C194" s="41"/>
      <c r="D194" s="61">
        <f>SUM(F194,J194)</f>
        <v>29000</v>
      </c>
      <c r="E194" s="66">
        <f>SUM(G194,K194)</f>
        <v>29000</v>
      </c>
      <c r="F194" s="61">
        <v>24000</v>
      </c>
      <c r="G194" s="61">
        <v>24000</v>
      </c>
      <c r="H194" s="61"/>
      <c r="I194" s="66"/>
      <c r="J194" s="61">
        <v>5000</v>
      </c>
      <c r="K194" s="66">
        <v>5000</v>
      </c>
      <c r="L194" s="4"/>
    </row>
    <row r="195" spans="1:12" ht="12.75">
      <c r="A195" s="10"/>
      <c r="B195" s="42" t="s">
        <v>105</v>
      </c>
      <c r="C195" s="40"/>
      <c r="D195" s="62">
        <f>SUM(D197:D201)</f>
        <v>224400</v>
      </c>
      <c r="E195" s="67">
        <f aca="true" t="shared" si="53" ref="E195:K195">SUM(E197:E201)</f>
        <v>217830</v>
      </c>
      <c r="F195" s="62">
        <f t="shared" si="53"/>
        <v>206100</v>
      </c>
      <c r="G195" s="62">
        <f t="shared" si="53"/>
        <v>199584</v>
      </c>
      <c r="H195" s="62">
        <f t="shared" si="53"/>
        <v>0</v>
      </c>
      <c r="I195" s="62">
        <f t="shared" si="53"/>
        <v>0</v>
      </c>
      <c r="J195" s="62">
        <f t="shared" si="53"/>
        <v>18300</v>
      </c>
      <c r="K195" s="62">
        <f t="shared" si="53"/>
        <v>18246</v>
      </c>
      <c r="L195" s="4"/>
    </row>
    <row r="196" spans="1:12" ht="12.75">
      <c r="A196" s="10"/>
      <c r="B196" s="40"/>
      <c r="C196" s="40"/>
      <c r="D196" s="61"/>
      <c r="E196" s="66"/>
      <c r="F196" s="61"/>
      <c r="G196" s="61"/>
      <c r="H196" s="61"/>
      <c r="I196" s="66"/>
      <c r="J196" s="61"/>
      <c r="K196" s="66"/>
      <c r="L196" s="4"/>
    </row>
    <row r="197" spans="1:12" ht="13.5" customHeight="1">
      <c r="A197" s="10"/>
      <c r="B197" s="41" t="s">
        <v>69</v>
      </c>
      <c r="C197" s="40" t="s">
        <v>57</v>
      </c>
      <c r="D197" s="61">
        <f aca="true" t="shared" si="54" ref="D197:E199">SUM(F197,J197)</f>
        <v>10200</v>
      </c>
      <c r="E197" s="66">
        <f t="shared" si="54"/>
        <v>10200</v>
      </c>
      <c r="F197" s="61">
        <v>10200</v>
      </c>
      <c r="G197" s="61">
        <v>10200</v>
      </c>
      <c r="H197" s="61">
        <v>0</v>
      </c>
      <c r="I197" s="66">
        <v>0</v>
      </c>
      <c r="J197" s="61">
        <v>0</v>
      </c>
      <c r="K197" s="66">
        <v>0</v>
      </c>
      <c r="L197" s="4"/>
    </row>
    <row r="198" spans="1:12" ht="12.75">
      <c r="A198" s="10"/>
      <c r="B198" s="40" t="s">
        <v>116</v>
      </c>
      <c r="C198" s="40"/>
      <c r="D198" s="61">
        <f t="shared" si="54"/>
        <v>18300</v>
      </c>
      <c r="E198" s="66">
        <f t="shared" si="54"/>
        <v>18246</v>
      </c>
      <c r="F198" s="61">
        <v>0</v>
      </c>
      <c r="G198" s="61">
        <v>0</v>
      </c>
      <c r="H198" s="61">
        <v>0</v>
      </c>
      <c r="I198" s="66">
        <v>0</v>
      </c>
      <c r="J198" s="61">
        <v>18300</v>
      </c>
      <c r="K198" s="66">
        <v>18246</v>
      </c>
      <c r="L198" s="4"/>
    </row>
    <row r="199" spans="1:12" ht="12.75">
      <c r="A199" s="10"/>
      <c r="B199" s="40" t="s">
        <v>116</v>
      </c>
      <c r="C199" s="40"/>
      <c r="D199" s="61">
        <f t="shared" si="54"/>
        <v>175000</v>
      </c>
      <c r="E199" s="66">
        <f t="shared" si="54"/>
        <v>169350</v>
      </c>
      <c r="F199" s="61">
        <v>175000</v>
      </c>
      <c r="G199" s="61">
        <v>169350</v>
      </c>
      <c r="H199" s="61">
        <v>0</v>
      </c>
      <c r="I199" s="66">
        <v>0</v>
      </c>
      <c r="J199" s="61">
        <v>0</v>
      </c>
      <c r="K199" s="66">
        <v>0</v>
      </c>
      <c r="L199" s="4"/>
    </row>
    <row r="200" spans="1:12" ht="12.75">
      <c r="A200" s="10"/>
      <c r="B200" s="41" t="s">
        <v>155</v>
      </c>
      <c r="C200" s="41"/>
      <c r="D200" s="61">
        <f>SUM(F200,J200)</f>
        <v>20900</v>
      </c>
      <c r="E200" s="66">
        <f>SUM(G200,K200)</f>
        <v>20034</v>
      </c>
      <c r="F200" s="61">
        <v>20900</v>
      </c>
      <c r="G200" s="61">
        <v>20034</v>
      </c>
      <c r="H200" s="61">
        <v>0</v>
      </c>
      <c r="I200" s="66">
        <v>0</v>
      </c>
      <c r="J200" s="61">
        <v>0</v>
      </c>
      <c r="K200" s="66">
        <v>0</v>
      </c>
      <c r="L200" s="4"/>
    </row>
    <row r="201" spans="2:11" ht="12.75">
      <c r="B201" s="78"/>
      <c r="C201" s="78"/>
      <c r="D201" s="79"/>
      <c r="E201" s="84"/>
      <c r="F201" s="79"/>
      <c r="G201" s="81"/>
      <c r="H201" s="79"/>
      <c r="I201" s="79"/>
      <c r="J201" s="79"/>
      <c r="K201" s="79"/>
    </row>
    <row r="202" spans="1:12" ht="31.5">
      <c r="A202" s="10"/>
      <c r="B202" s="46" t="s">
        <v>142</v>
      </c>
      <c r="C202" s="40"/>
      <c r="D202" s="62">
        <f>SUM(D204+D207)</f>
        <v>50300</v>
      </c>
      <c r="E202" s="67">
        <f aca="true" t="shared" si="55" ref="E202:K202">SUM(E204+E207)</f>
        <v>50279</v>
      </c>
      <c r="F202" s="62">
        <f t="shared" si="55"/>
        <v>50300</v>
      </c>
      <c r="G202" s="62">
        <f t="shared" si="55"/>
        <v>50279</v>
      </c>
      <c r="H202" s="62">
        <f t="shared" si="55"/>
        <v>0</v>
      </c>
      <c r="I202" s="67">
        <f t="shared" si="55"/>
        <v>0</v>
      </c>
      <c r="J202" s="62">
        <f t="shared" si="55"/>
        <v>0</v>
      </c>
      <c r="K202" s="67">
        <f t="shared" si="55"/>
        <v>0</v>
      </c>
      <c r="L202" s="4"/>
    </row>
    <row r="203" spans="1:12" ht="12.75">
      <c r="A203" s="10"/>
      <c r="B203" s="40"/>
      <c r="C203" s="40"/>
      <c r="D203" s="61"/>
      <c r="E203" s="66"/>
      <c r="F203" s="61"/>
      <c r="G203" s="61"/>
      <c r="H203" s="61"/>
      <c r="I203" s="66"/>
      <c r="J203" s="61"/>
      <c r="K203" s="66"/>
      <c r="L203" s="4"/>
    </row>
    <row r="204" spans="1:12" ht="12.75">
      <c r="A204" s="10"/>
      <c r="B204" s="44" t="s">
        <v>101</v>
      </c>
      <c r="C204" s="47"/>
      <c r="D204" s="62">
        <f>SUM(D205+D206)</f>
        <v>20800</v>
      </c>
      <c r="E204" s="67">
        <f aca="true" t="shared" si="56" ref="E204:K204">SUM(E205+E206)</f>
        <v>20779</v>
      </c>
      <c r="F204" s="62">
        <f t="shared" si="56"/>
        <v>20800</v>
      </c>
      <c r="G204" s="62">
        <f t="shared" si="56"/>
        <v>20779</v>
      </c>
      <c r="H204" s="62">
        <f t="shared" si="56"/>
        <v>0</v>
      </c>
      <c r="I204" s="62">
        <f t="shared" si="56"/>
        <v>0</v>
      </c>
      <c r="J204" s="62">
        <f t="shared" si="56"/>
        <v>0</v>
      </c>
      <c r="K204" s="62">
        <f t="shared" si="56"/>
        <v>0</v>
      </c>
      <c r="L204" s="4"/>
    </row>
    <row r="205" spans="1:12" ht="25.5">
      <c r="A205" s="10"/>
      <c r="B205" s="48" t="s">
        <v>72</v>
      </c>
      <c r="C205" s="51"/>
      <c r="D205" s="61">
        <f>SUM(F205,J205)</f>
        <v>18800</v>
      </c>
      <c r="E205" s="66">
        <f>SUM(G205,K205)</f>
        <v>18779</v>
      </c>
      <c r="F205" s="61">
        <v>18800</v>
      </c>
      <c r="G205" s="61">
        <v>18779</v>
      </c>
      <c r="H205" s="61">
        <v>0</v>
      </c>
      <c r="I205" s="66">
        <v>0</v>
      </c>
      <c r="J205" s="61">
        <v>0</v>
      </c>
      <c r="K205" s="66">
        <v>0</v>
      </c>
      <c r="L205" s="4"/>
    </row>
    <row r="206" spans="1:12" ht="12.75">
      <c r="A206" s="10"/>
      <c r="B206" s="48" t="s">
        <v>154</v>
      </c>
      <c r="C206" s="51"/>
      <c r="D206" s="61">
        <f>SUM(F206,J206)</f>
        <v>2000</v>
      </c>
      <c r="E206" s="66">
        <f>SUM(G206,K206)</f>
        <v>2000</v>
      </c>
      <c r="F206" s="61">
        <v>2000</v>
      </c>
      <c r="G206" s="61">
        <v>2000</v>
      </c>
      <c r="H206" s="61">
        <v>0</v>
      </c>
      <c r="I206" s="66">
        <v>0</v>
      </c>
      <c r="J206" s="61">
        <v>0</v>
      </c>
      <c r="K206" s="66">
        <v>0</v>
      </c>
      <c r="L206" s="4"/>
    </row>
    <row r="207" spans="1:12" ht="12.75">
      <c r="A207" s="10"/>
      <c r="B207" s="42" t="s">
        <v>136</v>
      </c>
      <c r="C207" s="51"/>
      <c r="D207" s="62">
        <f>SUM(D208)</f>
        <v>29500</v>
      </c>
      <c r="E207" s="67">
        <f aca="true" t="shared" si="57" ref="E207:K207">SUM(E208)</f>
        <v>29500</v>
      </c>
      <c r="F207" s="62">
        <f t="shared" si="57"/>
        <v>29500</v>
      </c>
      <c r="G207" s="62">
        <f t="shared" si="57"/>
        <v>29500</v>
      </c>
      <c r="H207" s="62">
        <f t="shared" si="57"/>
        <v>0</v>
      </c>
      <c r="I207" s="67">
        <f t="shared" si="57"/>
        <v>0</v>
      </c>
      <c r="J207" s="62">
        <f t="shared" si="57"/>
        <v>0</v>
      </c>
      <c r="K207" s="67">
        <f t="shared" si="57"/>
        <v>0</v>
      </c>
      <c r="L207" s="4"/>
    </row>
    <row r="208" spans="1:12" ht="38.25">
      <c r="A208" s="10"/>
      <c r="B208" s="48" t="s">
        <v>118</v>
      </c>
      <c r="C208" s="47"/>
      <c r="D208" s="61">
        <f>SUM(F208,J208)</f>
        <v>29500</v>
      </c>
      <c r="E208" s="66">
        <f>SUM(G208,K208)</f>
        <v>29500</v>
      </c>
      <c r="F208" s="61">
        <v>29500</v>
      </c>
      <c r="G208" s="61">
        <v>29500</v>
      </c>
      <c r="H208" s="61">
        <v>0</v>
      </c>
      <c r="I208" s="66">
        <v>0</v>
      </c>
      <c r="J208" s="61">
        <v>0</v>
      </c>
      <c r="K208" s="66">
        <v>0</v>
      </c>
      <c r="L208" s="4"/>
    </row>
    <row r="209" spans="1:12" ht="12.75">
      <c r="A209" s="10"/>
      <c r="B209" s="40"/>
      <c r="C209" s="40"/>
      <c r="D209" s="61"/>
      <c r="E209" s="66"/>
      <c r="F209" s="61"/>
      <c r="G209" s="61"/>
      <c r="H209" s="61"/>
      <c r="I209" s="66"/>
      <c r="J209" s="61"/>
      <c r="K209" s="66"/>
      <c r="L209" s="4"/>
    </row>
    <row r="210" spans="1:12" ht="35.25" customHeight="1">
      <c r="A210" s="10"/>
      <c r="B210" s="46" t="s">
        <v>140</v>
      </c>
      <c r="C210" s="41"/>
      <c r="D210" s="56">
        <f aca="true" t="shared" si="58" ref="D210:K210">SUM(D212+D238)</f>
        <v>1689320</v>
      </c>
      <c r="E210" s="65">
        <f t="shared" si="58"/>
        <v>1647232</v>
      </c>
      <c r="F210" s="56">
        <f t="shared" si="58"/>
        <v>1670000</v>
      </c>
      <c r="G210" s="56">
        <f t="shared" si="58"/>
        <v>1628132</v>
      </c>
      <c r="H210" s="56">
        <f t="shared" si="58"/>
        <v>493200</v>
      </c>
      <c r="I210" s="65">
        <f t="shared" si="58"/>
        <v>490683</v>
      </c>
      <c r="J210" s="56">
        <f t="shared" si="58"/>
        <v>19320</v>
      </c>
      <c r="K210" s="65">
        <f t="shared" si="58"/>
        <v>19100</v>
      </c>
      <c r="L210" s="4"/>
    </row>
    <row r="211" spans="1:12" ht="13.5" customHeight="1">
      <c r="A211" s="10"/>
      <c r="B211" s="46"/>
      <c r="C211" s="41"/>
      <c r="D211" s="61"/>
      <c r="E211" s="66"/>
      <c r="F211" s="61"/>
      <c r="G211" s="61"/>
      <c r="H211" s="61"/>
      <c r="I211" s="66"/>
      <c r="J211" s="61"/>
      <c r="K211" s="66"/>
      <c r="L211" s="4"/>
    </row>
    <row r="212" spans="1:12" ht="15.75" customHeight="1">
      <c r="A212" s="10"/>
      <c r="B212" s="42" t="s">
        <v>104</v>
      </c>
      <c r="C212" s="42"/>
      <c r="D212" s="62">
        <f aca="true" t="shared" si="59" ref="D212:K212">SUM(D213:D236)</f>
        <v>1655320</v>
      </c>
      <c r="E212" s="67">
        <f t="shared" si="59"/>
        <v>1613291</v>
      </c>
      <c r="F212" s="62">
        <f t="shared" si="59"/>
        <v>1636000</v>
      </c>
      <c r="G212" s="62">
        <f t="shared" si="59"/>
        <v>1594191</v>
      </c>
      <c r="H212" s="62">
        <f t="shared" si="59"/>
        <v>493200</v>
      </c>
      <c r="I212" s="67">
        <f t="shared" si="59"/>
        <v>490683</v>
      </c>
      <c r="J212" s="62">
        <f t="shared" si="59"/>
        <v>19320</v>
      </c>
      <c r="K212" s="67">
        <f t="shared" si="59"/>
        <v>19100</v>
      </c>
      <c r="L212" s="4"/>
    </row>
    <row r="213" spans="1:12" ht="12.75" customHeight="1">
      <c r="A213" s="10"/>
      <c r="B213" s="42"/>
      <c r="C213" s="42"/>
      <c r="D213" s="61"/>
      <c r="E213" s="66"/>
      <c r="F213" s="61"/>
      <c r="G213" s="61"/>
      <c r="H213" s="61"/>
      <c r="I213" s="66"/>
      <c r="J213" s="61"/>
      <c r="K213" s="66"/>
      <c r="L213" s="4"/>
    </row>
    <row r="214" spans="1:12" ht="26.25" customHeight="1">
      <c r="A214" s="10"/>
      <c r="B214" s="41" t="s">
        <v>47</v>
      </c>
      <c r="C214" s="41"/>
      <c r="D214" s="61">
        <f>SUM(F214+J214)</f>
        <v>102800</v>
      </c>
      <c r="E214" s="66">
        <f>SUM(G214,K214)</f>
        <v>102800</v>
      </c>
      <c r="F214" s="61">
        <v>102800</v>
      </c>
      <c r="G214" s="61">
        <v>102800</v>
      </c>
      <c r="H214" s="61">
        <v>78800</v>
      </c>
      <c r="I214" s="66">
        <v>78800</v>
      </c>
      <c r="J214" s="61">
        <v>0</v>
      </c>
      <c r="K214" s="66">
        <v>0</v>
      </c>
      <c r="L214" s="4"/>
    </row>
    <row r="215" spans="1:12" ht="26.25" customHeight="1">
      <c r="A215" s="10"/>
      <c r="B215" s="41" t="s">
        <v>129</v>
      </c>
      <c r="C215" s="41" t="s">
        <v>57</v>
      </c>
      <c r="D215" s="61">
        <f aca="true" t="shared" si="60" ref="D215:D236">SUM(F215+J215)</f>
        <v>288300</v>
      </c>
      <c r="E215" s="66">
        <f>SUM(G215,K215)</f>
        <v>260107</v>
      </c>
      <c r="F215" s="61">
        <v>284300</v>
      </c>
      <c r="G215" s="61">
        <v>256327</v>
      </c>
      <c r="H215" s="61">
        <v>76300</v>
      </c>
      <c r="I215" s="66">
        <v>73810</v>
      </c>
      <c r="J215" s="61">
        <v>4000</v>
      </c>
      <c r="K215" s="66">
        <v>3780</v>
      </c>
      <c r="L215" s="4"/>
    </row>
    <row r="216" spans="1:12" ht="24.75" customHeight="1">
      <c r="A216" s="10"/>
      <c r="B216" s="41" t="s">
        <v>123</v>
      </c>
      <c r="C216" s="41"/>
      <c r="D216" s="61">
        <f t="shared" si="60"/>
        <v>27600</v>
      </c>
      <c r="E216" s="66">
        <f aca="true" t="shared" si="61" ref="E216:E235">SUM(G216,K216)</f>
        <v>27600</v>
      </c>
      <c r="F216" s="61">
        <v>27600</v>
      </c>
      <c r="G216" s="61">
        <v>27600</v>
      </c>
      <c r="H216" s="61">
        <v>21000</v>
      </c>
      <c r="I216" s="66">
        <v>21000</v>
      </c>
      <c r="J216" s="61">
        <v>0</v>
      </c>
      <c r="K216" s="66">
        <v>0</v>
      </c>
      <c r="L216" s="4"/>
    </row>
    <row r="217" spans="1:12" s="9" customFormat="1" ht="12.75" customHeight="1">
      <c r="A217" s="49"/>
      <c r="B217" s="40" t="s">
        <v>42</v>
      </c>
      <c r="C217" s="40"/>
      <c r="D217" s="61">
        <f t="shared" si="60"/>
        <v>8300</v>
      </c>
      <c r="E217" s="66">
        <f t="shared" si="61"/>
        <v>8300</v>
      </c>
      <c r="F217" s="61">
        <v>8300</v>
      </c>
      <c r="G217" s="61">
        <v>8300</v>
      </c>
      <c r="H217" s="61">
        <v>0</v>
      </c>
      <c r="I217" s="66">
        <v>0</v>
      </c>
      <c r="J217" s="61">
        <v>0</v>
      </c>
      <c r="K217" s="66">
        <v>0</v>
      </c>
      <c r="L217" s="8"/>
    </row>
    <row r="218" spans="1:12" ht="25.5" customHeight="1">
      <c r="A218" s="10"/>
      <c r="B218" s="41" t="s">
        <v>109</v>
      </c>
      <c r="C218" s="41" t="s">
        <v>55</v>
      </c>
      <c r="D218" s="61">
        <f t="shared" si="60"/>
        <v>2600</v>
      </c>
      <c r="E218" s="66">
        <f t="shared" si="61"/>
        <v>2600</v>
      </c>
      <c r="F218" s="61">
        <v>2600</v>
      </c>
      <c r="G218" s="61">
        <v>2600</v>
      </c>
      <c r="H218" s="61">
        <v>800</v>
      </c>
      <c r="I218" s="66">
        <v>800</v>
      </c>
      <c r="J218" s="61">
        <v>0</v>
      </c>
      <c r="K218" s="66">
        <v>0</v>
      </c>
      <c r="L218" s="4"/>
    </row>
    <row r="219" spans="1:12" ht="24.75" customHeight="1">
      <c r="A219" s="10"/>
      <c r="B219" s="41" t="s">
        <v>110</v>
      </c>
      <c r="C219" s="41" t="s">
        <v>55</v>
      </c>
      <c r="D219" s="61">
        <f t="shared" si="60"/>
        <v>121300</v>
      </c>
      <c r="E219" s="66">
        <f t="shared" si="61"/>
        <v>121300</v>
      </c>
      <c r="F219" s="61">
        <v>121300</v>
      </c>
      <c r="G219" s="61">
        <v>121300</v>
      </c>
      <c r="H219" s="61">
        <v>0</v>
      </c>
      <c r="I219" s="66">
        <v>0</v>
      </c>
      <c r="J219" s="61">
        <v>0</v>
      </c>
      <c r="K219" s="66">
        <v>0</v>
      </c>
      <c r="L219" s="4"/>
    </row>
    <row r="220" spans="1:12" ht="27" customHeight="1">
      <c r="A220" s="10"/>
      <c r="B220" s="41" t="s">
        <v>81</v>
      </c>
      <c r="C220" s="41" t="s">
        <v>126</v>
      </c>
      <c r="D220" s="61">
        <f t="shared" si="60"/>
        <v>182000</v>
      </c>
      <c r="E220" s="66">
        <f t="shared" si="61"/>
        <v>175270</v>
      </c>
      <c r="F220" s="61">
        <v>181200</v>
      </c>
      <c r="G220" s="61">
        <v>174470</v>
      </c>
      <c r="H220" s="61">
        <v>135800</v>
      </c>
      <c r="I220" s="66">
        <v>135800</v>
      </c>
      <c r="J220" s="61">
        <v>800</v>
      </c>
      <c r="K220" s="66">
        <v>800</v>
      </c>
      <c r="L220" s="4"/>
    </row>
    <row r="221" spans="1:12" ht="27" customHeight="1">
      <c r="A221" s="10"/>
      <c r="B221" s="41" t="s">
        <v>81</v>
      </c>
      <c r="C221" s="41" t="s">
        <v>55</v>
      </c>
      <c r="D221" s="61">
        <f t="shared" si="60"/>
        <v>115800</v>
      </c>
      <c r="E221" s="66">
        <f>SUM(G221,K221)</f>
        <v>115800</v>
      </c>
      <c r="F221" s="61">
        <v>115800</v>
      </c>
      <c r="G221" s="61">
        <v>115800</v>
      </c>
      <c r="H221" s="61">
        <v>62100</v>
      </c>
      <c r="I221" s="66">
        <v>62100</v>
      </c>
      <c r="J221" s="61">
        <v>0</v>
      </c>
      <c r="K221" s="66">
        <v>0</v>
      </c>
      <c r="L221" s="4"/>
    </row>
    <row r="222" spans="1:12" ht="24.75" customHeight="1">
      <c r="A222" s="10"/>
      <c r="B222" s="41" t="s">
        <v>82</v>
      </c>
      <c r="C222" s="41" t="s">
        <v>55</v>
      </c>
      <c r="D222" s="61">
        <f t="shared" si="60"/>
        <v>53000</v>
      </c>
      <c r="E222" s="66">
        <f t="shared" si="61"/>
        <v>53000</v>
      </c>
      <c r="F222" s="61">
        <v>53000</v>
      </c>
      <c r="G222" s="61">
        <v>53000</v>
      </c>
      <c r="H222" s="61">
        <v>39600</v>
      </c>
      <c r="I222" s="66">
        <v>39600</v>
      </c>
      <c r="J222" s="61">
        <v>0</v>
      </c>
      <c r="K222" s="66">
        <v>0</v>
      </c>
      <c r="L222" s="4"/>
    </row>
    <row r="223" spans="1:12" ht="16.5" customHeight="1">
      <c r="A223" s="10"/>
      <c r="B223" s="41" t="s">
        <v>83</v>
      </c>
      <c r="C223" s="41" t="s">
        <v>55</v>
      </c>
      <c r="D223" s="61">
        <f t="shared" si="60"/>
        <v>4000</v>
      </c>
      <c r="E223" s="66">
        <f t="shared" si="61"/>
        <v>3968</v>
      </c>
      <c r="F223" s="61">
        <v>4000</v>
      </c>
      <c r="G223" s="61">
        <v>3968</v>
      </c>
      <c r="H223" s="61">
        <v>2900</v>
      </c>
      <c r="I223" s="66">
        <v>2873</v>
      </c>
      <c r="J223" s="61">
        <v>0</v>
      </c>
      <c r="K223" s="66">
        <v>0</v>
      </c>
      <c r="L223" s="4"/>
    </row>
    <row r="224" spans="1:12" ht="12.75" customHeight="1">
      <c r="A224" s="10"/>
      <c r="B224" s="40" t="s">
        <v>33</v>
      </c>
      <c r="C224" s="40" t="s">
        <v>55</v>
      </c>
      <c r="D224" s="61">
        <f t="shared" si="60"/>
        <v>49500</v>
      </c>
      <c r="E224" s="66">
        <f t="shared" si="61"/>
        <v>49248</v>
      </c>
      <c r="F224" s="61">
        <v>49500</v>
      </c>
      <c r="G224" s="61">
        <v>49248</v>
      </c>
      <c r="H224" s="61">
        <v>0</v>
      </c>
      <c r="I224" s="66">
        <v>0</v>
      </c>
      <c r="J224" s="61">
        <v>0</v>
      </c>
      <c r="K224" s="66">
        <v>0</v>
      </c>
      <c r="L224" s="4"/>
    </row>
    <row r="225" spans="1:12" ht="13.5" customHeight="1">
      <c r="A225" s="10"/>
      <c r="B225" s="40" t="s">
        <v>59</v>
      </c>
      <c r="C225" s="40" t="s">
        <v>55</v>
      </c>
      <c r="D225" s="61">
        <f t="shared" si="60"/>
        <v>421500</v>
      </c>
      <c r="E225" s="66">
        <f t="shared" si="61"/>
        <v>421500</v>
      </c>
      <c r="F225" s="61">
        <v>421500</v>
      </c>
      <c r="G225" s="61">
        <v>421500</v>
      </c>
      <c r="H225" s="61">
        <v>0</v>
      </c>
      <c r="I225" s="66">
        <v>0</v>
      </c>
      <c r="J225" s="61">
        <v>0</v>
      </c>
      <c r="K225" s="66">
        <v>0</v>
      </c>
      <c r="L225" s="4"/>
    </row>
    <row r="226" spans="1:12" ht="18.75" customHeight="1">
      <c r="A226" s="10"/>
      <c r="B226" s="41" t="s">
        <v>58</v>
      </c>
      <c r="C226" s="40" t="s">
        <v>55</v>
      </c>
      <c r="D226" s="61">
        <f t="shared" si="60"/>
        <v>35700</v>
      </c>
      <c r="E226" s="66">
        <f t="shared" si="61"/>
        <v>32028</v>
      </c>
      <c r="F226" s="61">
        <v>35700</v>
      </c>
      <c r="G226" s="61">
        <v>32028</v>
      </c>
      <c r="H226" s="61">
        <v>0</v>
      </c>
      <c r="I226" s="66">
        <v>0</v>
      </c>
      <c r="J226" s="61">
        <v>0</v>
      </c>
      <c r="K226" s="66">
        <v>0</v>
      </c>
      <c r="L226" s="4"/>
    </row>
    <row r="227" spans="1:12" ht="13.5" customHeight="1">
      <c r="A227" s="10"/>
      <c r="B227" s="40" t="s">
        <v>36</v>
      </c>
      <c r="C227" s="40"/>
      <c r="D227" s="61">
        <f t="shared" si="60"/>
        <v>103500</v>
      </c>
      <c r="E227" s="66">
        <f t="shared" si="61"/>
        <v>100548</v>
      </c>
      <c r="F227" s="61">
        <v>103500</v>
      </c>
      <c r="G227" s="61">
        <v>100548</v>
      </c>
      <c r="H227" s="61">
        <v>69100</v>
      </c>
      <c r="I227" s="66">
        <v>69100</v>
      </c>
      <c r="J227" s="61">
        <v>0</v>
      </c>
      <c r="K227" s="66">
        <v>0</v>
      </c>
      <c r="L227" s="4"/>
    </row>
    <row r="228" spans="1:12" ht="13.5" customHeight="1">
      <c r="A228" s="10"/>
      <c r="B228" s="40" t="s">
        <v>36</v>
      </c>
      <c r="C228" s="40" t="s">
        <v>57</v>
      </c>
      <c r="D228" s="61">
        <f>SUM(F228+J228)</f>
        <v>19000</v>
      </c>
      <c r="E228" s="66">
        <f>SUM(G228,K228)</f>
        <v>19000</v>
      </c>
      <c r="F228" s="61">
        <v>19000</v>
      </c>
      <c r="G228" s="61">
        <v>19000</v>
      </c>
      <c r="H228" s="61">
        <v>6200</v>
      </c>
      <c r="I228" s="66">
        <v>6200</v>
      </c>
      <c r="J228" s="61">
        <v>0</v>
      </c>
      <c r="K228" s="66">
        <v>0</v>
      </c>
      <c r="L228" s="4"/>
    </row>
    <row r="229" spans="1:12" ht="14.25" customHeight="1">
      <c r="A229" s="10"/>
      <c r="B229" s="40" t="s">
        <v>36</v>
      </c>
      <c r="C229" s="40" t="s">
        <v>55</v>
      </c>
      <c r="D229" s="61">
        <f t="shared" si="60"/>
        <v>0</v>
      </c>
      <c r="E229" s="66">
        <f t="shared" si="61"/>
        <v>0</v>
      </c>
      <c r="F229" s="61"/>
      <c r="G229" s="61"/>
      <c r="H229" s="61"/>
      <c r="I229" s="66"/>
      <c r="J229" s="61"/>
      <c r="K229" s="66"/>
      <c r="L229" s="4"/>
    </row>
    <row r="230" spans="1:12" ht="29.25" customHeight="1">
      <c r="A230" s="10"/>
      <c r="B230" s="41" t="s">
        <v>84</v>
      </c>
      <c r="C230" s="40" t="s">
        <v>55</v>
      </c>
      <c r="D230" s="61">
        <f t="shared" si="60"/>
        <v>18500</v>
      </c>
      <c r="E230" s="66">
        <f t="shared" si="61"/>
        <v>18411</v>
      </c>
      <c r="F230" s="61">
        <v>18500</v>
      </c>
      <c r="G230" s="61">
        <v>18411</v>
      </c>
      <c r="H230" s="61">
        <v>0</v>
      </c>
      <c r="I230" s="66">
        <v>0</v>
      </c>
      <c r="J230" s="61">
        <v>0</v>
      </c>
      <c r="K230" s="66">
        <v>0</v>
      </c>
      <c r="L230" s="4"/>
    </row>
    <row r="231" spans="1:12" ht="25.5" customHeight="1">
      <c r="A231" s="10"/>
      <c r="B231" s="41" t="s">
        <v>85</v>
      </c>
      <c r="C231" s="40" t="s">
        <v>55</v>
      </c>
      <c r="D231" s="61">
        <f t="shared" si="60"/>
        <v>81500</v>
      </c>
      <c r="E231" s="66">
        <f t="shared" si="61"/>
        <v>81500</v>
      </c>
      <c r="F231" s="61">
        <v>81500</v>
      </c>
      <c r="G231" s="61">
        <v>81500</v>
      </c>
      <c r="H231" s="61">
        <v>0</v>
      </c>
      <c r="I231" s="66">
        <v>0</v>
      </c>
      <c r="J231" s="61">
        <v>0</v>
      </c>
      <c r="K231" s="66">
        <v>0</v>
      </c>
      <c r="L231" s="4"/>
    </row>
    <row r="232" spans="1:12" ht="25.5" customHeight="1">
      <c r="A232" s="10"/>
      <c r="B232" s="41" t="s">
        <v>161</v>
      </c>
      <c r="C232" s="40"/>
      <c r="D232" s="61">
        <f>SUM(F232+J232)</f>
        <v>14520</v>
      </c>
      <c r="E232" s="66">
        <f>SUM(G232,K232)</f>
        <v>14520</v>
      </c>
      <c r="F232" s="61">
        <v>0</v>
      </c>
      <c r="G232" s="61">
        <v>0</v>
      </c>
      <c r="H232" s="61">
        <v>0</v>
      </c>
      <c r="I232" s="66">
        <v>0</v>
      </c>
      <c r="J232" s="61">
        <v>14520</v>
      </c>
      <c r="K232" s="66">
        <v>14520</v>
      </c>
      <c r="L232" s="4"/>
    </row>
    <row r="233" spans="1:12" ht="25.5" customHeight="1">
      <c r="A233" s="10"/>
      <c r="B233" s="41" t="s">
        <v>149</v>
      </c>
      <c r="C233" s="40" t="s">
        <v>55</v>
      </c>
      <c r="D233" s="61">
        <f>SUM(F233+J233)</f>
        <v>1100</v>
      </c>
      <c r="E233" s="66">
        <f>SUM(G233,K233)</f>
        <v>1100</v>
      </c>
      <c r="F233" s="61">
        <v>1100</v>
      </c>
      <c r="G233" s="61">
        <v>1100</v>
      </c>
      <c r="H233" s="61">
        <v>600</v>
      </c>
      <c r="I233" s="66">
        <v>600</v>
      </c>
      <c r="J233" s="61">
        <v>0</v>
      </c>
      <c r="K233" s="66">
        <v>0</v>
      </c>
      <c r="L233" s="4"/>
    </row>
    <row r="234" spans="1:12" ht="13.5" customHeight="1">
      <c r="A234" s="10"/>
      <c r="B234" s="41" t="s">
        <v>86</v>
      </c>
      <c r="C234" s="41"/>
      <c r="D234" s="61">
        <f t="shared" si="60"/>
        <v>1400</v>
      </c>
      <c r="E234" s="66">
        <f t="shared" si="61"/>
        <v>1379</v>
      </c>
      <c r="F234" s="61">
        <v>1400</v>
      </c>
      <c r="G234" s="61">
        <v>1379</v>
      </c>
      <c r="H234" s="61">
        <v>0</v>
      </c>
      <c r="I234" s="66">
        <v>0</v>
      </c>
      <c r="J234" s="61">
        <v>0</v>
      </c>
      <c r="K234" s="66">
        <v>0</v>
      </c>
      <c r="L234" s="4"/>
    </row>
    <row r="235" spans="1:12" ht="28.5" customHeight="1">
      <c r="A235" s="10"/>
      <c r="B235" s="41" t="s">
        <v>117</v>
      </c>
      <c r="C235" s="41"/>
      <c r="D235" s="61">
        <f t="shared" si="60"/>
        <v>2100</v>
      </c>
      <c r="E235" s="66">
        <f t="shared" si="61"/>
        <v>2052</v>
      </c>
      <c r="F235" s="61">
        <v>2100</v>
      </c>
      <c r="G235" s="61">
        <v>2052</v>
      </c>
      <c r="H235" s="61">
        <v>0</v>
      </c>
      <c r="I235" s="66">
        <v>0</v>
      </c>
      <c r="J235" s="61">
        <v>0</v>
      </c>
      <c r="K235" s="66">
        <v>0</v>
      </c>
      <c r="L235" s="4"/>
    </row>
    <row r="236" spans="1:12" ht="28.5" customHeight="1">
      <c r="A236" s="10"/>
      <c r="B236" s="41" t="s">
        <v>124</v>
      </c>
      <c r="C236" s="41"/>
      <c r="D236" s="61">
        <f t="shared" si="60"/>
        <v>1300</v>
      </c>
      <c r="E236" s="66">
        <f>SUM(G236,K236)</f>
        <v>1260</v>
      </c>
      <c r="F236" s="61">
        <v>1300</v>
      </c>
      <c r="G236" s="61">
        <v>1260</v>
      </c>
      <c r="H236" s="61">
        <v>0</v>
      </c>
      <c r="I236" s="66">
        <v>0</v>
      </c>
      <c r="J236" s="61">
        <v>0</v>
      </c>
      <c r="K236" s="66">
        <v>0</v>
      </c>
      <c r="L236" s="4"/>
    </row>
    <row r="237" spans="1:12" ht="12.75" customHeight="1">
      <c r="A237" s="10"/>
      <c r="B237" s="41"/>
      <c r="C237" s="41"/>
      <c r="D237" s="61"/>
      <c r="E237" s="66"/>
      <c r="F237" s="61"/>
      <c r="G237" s="61"/>
      <c r="H237" s="61"/>
      <c r="I237" s="66"/>
      <c r="J237" s="61"/>
      <c r="K237" s="66"/>
      <c r="L237" s="4"/>
    </row>
    <row r="238" spans="1:12" ht="12.75">
      <c r="A238" s="10"/>
      <c r="B238" s="44" t="s">
        <v>106</v>
      </c>
      <c r="C238" s="47"/>
      <c r="D238" s="62">
        <f>SUM(D239:D243)</f>
        <v>34000</v>
      </c>
      <c r="E238" s="67">
        <f aca="true" t="shared" si="62" ref="E238:K238">SUM(E239:E243)</f>
        <v>33941</v>
      </c>
      <c r="F238" s="62">
        <f t="shared" si="62"/>
        <v>34000</v>
      </c>
      <c r="G238" s="62">
        <f t="shared" si="62"/>
        <v>33941</v>
      </c>
      <c r="H238" s="62">
        <f t="shared" si="62"/>
        <v>0</v>
      </c>
      <c r="I238" s="67">
        <f t="shared" si="62"/>
        <v>0</v>
      </c>
      <c r="J238" s="62">
        <f t="shared" si="62"/>
        <v>0</v>
      </c>
      <c r="K238" s="67">
        <f t="shared" si="62"/>
        <v>0</v>
      </c>
      <c r="L238" s="4"/>
    </row>
    <row r="239" spans="1:12" ht="12.75">
      <c r="A239" s="10"/>
      <c r="B239" s="50" t="s">
        <v>128</v>
      </c>
      <c r="C239" s="47" t="s">
        <v>55</v>
      </c>
      <c r="D239" s="61">
        <f>SUM(F239)</f>
        <v>13500</v>
      </c>
      <c r="E239" s="66">
        <f>SUM(G239)</f>
        <v>13500</v>
      </c>
      <c r="F239" s="61">
        <v>13500</v>
      </c>
      <c r="G239" s="61">
        <v>13500</v>
      </c>
      <c r="H239" s="61">
        <v>0</v>
      </c>
      <c r="I239" s="66">
        <v>0</v>
      </c>
      <c r="J239" s="61">
        <v>0</v>
      </c>
      <c r="K239" s="66">
        <v>0</v>
      </c>
      <c r="L239" s="4"/>
    </row>
    <row r="240" spans="1:12" ht="12.75">
      <c r="A240" s="10"/>
      <c r="B240" s="50" t="s">
        <v>128</v>
      </c>
      <c r="C240" s="47"/>
      <c r="D240" s="61">
        <f>SUM(F240)</f>
        <v>3200</v>
      </c>
      <c r="E240" s="66">
        <f>SUM(G240)</f>
        <v>3141</v>
      </c>
      <c r="F240" s="61">
        <v>3200</v>
      </c>
      <c r="G240" s="61">
        <v>3141</v>
      </c>
      <c r="H240" s="61">
        <v>0</v>
      </c>
      <c r="I240" s="66">
        <v>0</v>
      </c>
      <c r="J240" s="61">
        <v>0</v>
      </c>
      <c r="K240" s="66">
        <v>0</v>
      </c>
      <c r="L240" s="4"/>
    </row>
    <row r="241" spans="1:12" ht="12.75">
      <c r="A241" s="10"/>
      <c r="B241" s="48" t="s">
        <v>143</v>
      </c>
      <c r="C241" s="47"/>
      <c r="D241" s="61">
        <f aca="true" t="shared" si="63" ref="D241:E243">SUM(F241,J241)</f>
        <v>0</v>
      </c>
      <c r="E241" s="66">
        <f t="shared" si="63"/>
        <v>0</v>
      </c>
      <c r="F241" s="61"/>
      <c r="G241" s="61"/>
      <c r="H241" s="61"/>
      <c r="I241" s="66"/>
      <c r="J241" s="61"/>
      <c r="K241" s="66"/>
      <c r="L241" s="4"/>
    </row>
    <row r="242" spans="1:12" ht="12.75">
      <c r="A242" s="10"/>
      <c r="B242" s="48" t="s">
        <v>157</v>
      </c>
      <c r="C242" s="47"/>
      <c r="D242" s="61">
        <f t="shared" si="63"/>
        <v>200</v>
      </c>
      <c r="E242" s="66">
        <f t="shared" si="63"/>
        <v>200</v>
      </c>
      <c r="F242" s="61">
        <v>200</v>
      </c>
      <c r="G242" s="61">
        <v>200</v>
      </c>
      <c r="H242" s="61">
        <v>0</v>
      </c>
      <c r="I242" s="66">
        <v>0</v>
      </c>
      <c r="J242" s="61">
        <v>0</v>
      </c>
      <c r="K242" s="66">
        <v>0</v>
      </c>
      <c r="L242" s="4"/>
    </row>
    <row r="243" spans="1:12" ht="12.75">
      <c r="A243" s="10"/>
      <c r="B243" s="48" t="s">
        <v>144</v>
      </c>
      <c r="C243" s="47" t="s">
        <v>55</v>
      </c>
      <c r="D243" s="61">
        <f t="shared" si="63"/>
        <v>17100</v>
      </c>
      <c r="E243" s="66">
        <f t="shared" si="63"/>
        <v>17100</v>
      </c>
      <c r="F243" s="61">
        <v>17100</v>
      </c>
      <c r="G243" s="61">
        <v>17100</v>
      </c>
      <c r="H243" s="61">
        <v>0</v>
      </c>
      <c r="I243" s="66">
        <v>0</v>
      </c>
      <c r="J243" s="61">
        <v>0</v>
      </c>
      <c r="K243" s="66">
        <v>0</v>
      </c>
      <c r="L243" s="4"/>
    </row>
    <row r="244" spans="1:12" ht="12.75" customHeight="1">
      <c r="A244" s="10" t="s">
        <v>141</v>
      </c>
      <c r="B244" s="41"/>
      <c r="C244" s="41"/>
      <c r="D244" s="61"/>
      <c r="E244" s="66"/>
      <c r="F244" s="61"/>
      <c r="G244" s="61"/>
      <c r="H244" s="61"/>
      <c r="I244" s="66"/>
      <c r="J244" s="61"/>
      <c r="K244" s="66"/>
      <c r="L244" s="4"/>
    </row>
    <row r="245" spans="1:12" ht="15.75">
      <c r="A245" s="10"/>
      <c r="B245" s="52" t="s">
        <v>115</v>
      </c>
      <c r="C245" s="52"/>
      <c r="D245" s="56">
        <f aca="true" t="shared" si="64" ref="D245:K245">SUM(D14+D62+D123+D144+D162+D202+D210)</f>
        <v>8983333</v>
      </c>
      <c r="E245" s="65">
        <f t="shared" si="64"/>
        <v>8808410</v>
      </c>
      <c r="F245" s="56">
        <f t="shared" si="64"/>
        <v>7626713</v>
      </c>
      <c r="G245" s="56">
        <f t="shared" si="64"/>
        <v>7505838</v>
      </c>
      <c r="H245" s="56">
        <f t="shared" si="64"/>
        <v>3754984</v>
      </c>
      <c r="I245" s="65">
        <f t="shared" si="64"/>
        <v>3750291</v>
      </c>
      <c r="J245" s="56">
        <f t="shared" si="64"/>
        <v>1356620</v>
      </c>
      <c r="K245" s="65">
        <f t="shared" si="64"/>
        <v>1302572</v>
      </c>
      <c r="L245" s="4"/>
    </row>
    <row r="246" spans="1:11" ht="12.75">
      <c r="A246" s="53"/>
      <c r="B246" s="54" t="s">
        <v>93</v>
      </c>
      <c r="C246" s="54"/>
      <c r="D246" s="54"/>
      <c r="E246" s="54"/>
      <c r="F246" s="54"/>
      <c r="G246" s="54"/>
      <c r="H246" s="54"/>
      <c r="I246" s="54"/>
      <c r="J246" s="54"/>
      <c r="K246" s="10"/>
    </row>
    <row r="247" spans="1:11" ht="12.75">
      <c r="A247" s="10" t="s">
        <v>26</v>
      </c>
      <c r="B247" s="54" t="s">
        <v>89</v>
      </c>
      <c r="C247" s="54"/>
      <c r="D247" s="74"/>
      <c r="E247" s="74"/>
      <c r="F247" s="74"/>
      <c r="G247" s="75"/>
      <c r="H247" s="75"/>
      <c r="I247" s="75"/>
      <c r="J247" s="75"/>
      <c r="K247" s="55"/>
    </row>
    <row r="248" spans="1:11" ht="12.75">
      <c r="A248" s="10" t="s">
        <v>55</v>
      </c>
      <c r="B248" s="54" t="s">
        <v>91</v>
      </c>
      <c r="C248" s="54"/>
      <c r="D248" s="74"/>
      <c r="E248" s="74"/>
      <c r="F248" s="74"/>
      <c r="G248" s="54"/>
      <c r="H248" s="54"/>
      <c r="I248" s="54"/>
      <c r="J248" s="54"/>
      <c r="K248" s="10"/>
    </row>
    <row r="249" spans="1:11" ht="12.75">
      <c r="A249" s="10" t="s">
        <v>112</v>
      </c>
      <c r="B249" s="54" t="s">
        <v>90</v>
      </c>
      <c r="C249" s="54"/>
      <c r="D249" s="74"/>
      <c r="E249" s="74"/>
      <c r="F249" s="74"/>
      <c r="G249" s="54"/>
      <c r="H249" s="54"/>
      <c r="I249" s="54"/>
      <c r="J249" s="54"/>
      <c r="K249" s="10"/>
    </row>
    <row r="250" spans="1:11" ht="12.75">
      <c r="A250" s="10" t="s">
        <v>57</v>
      </c>
      <c r="B250" s="54" t="s">
        <v>92</v>
      </c>
      <c r="C250" s="54"/>
      <c r="D250" s="74"/>
      <c r="E250" s="74"/>
      <c r="F250" s="74"/>
      <c r="G250" s="54"/>
      <c r="H250" s="54"/>
      <c r="I250" s="54"/>
      <c r="J250" s="54"/>
      <c r="K250" s="10"/>
    </row>
    <row r="251" spans="2:10" ht="12.75" hidden="1">
      <c r="B251" s="1"/>
      <c r="C251" s="1"/>
      <c r="D251" s="19" t="s">
        <v>115</v>
      </c>
      <c r="E251" s="26" t="s">
        <v>94</v>
      </c>
      <c r="F251" s="74"/>
      <c r="G251" s="76"/>
      <c r="H251" s="76"/>
      <c r="I251" s="76"/>
      <c r="J251" s="76"/>
    </row>
    <row r="252" spans="2:10" ht="12.75" hidden="1">
      <c r="B252" s="14" t="s">
        <v>99</v>
      </c>
      <c r="D252" s="85">
        <f>SUM(D16+D164)</f>
        <v>1600100</v>
      </c>
      <c r="E252" s="85">
        <f>SUM(E16+E164)</f>
        <v>1587526</v>
      </c>
      <c r="F252" s="74"/>
      <c r="G252" s="76"/>
      <c r="H252" s="76"/>
      <c r="I252" s="76"/>
      <c r="J252" s="76"/>
    </row>
    <row r="253" spans="2:10" ht="12.75" hidden="1">
      <c r="B253" s="42" t="s">
        <v>100</v>
      </c>
      <c r="D253" s="73">
        <f>SUM(D43)</f>
        <v>26513</v>
      </c>
      <c r="E253" s="73">
        <f>SUM(E43)</f>
        <v>26513</v>
      </c>
      <c r="F253" s="74"/>
      <c r="G253" s="76"/>
      <c r="H253" s="76"/>
      <c r="I253" s="76"/>
      <c r="J253" s="76"/>
    </row>
    <row r="254" spans="2:10" ht="12.75" hidden="1">
      <c r="B254" s="44" t="s">
        <v>134</v>
      </c>
      <c r="D254" s="73">
        <f>SUM(D49)</f>
        <v>154700</v>
      </c>
      <c r="E254" s="73">
        <f>SUM(E49)</f>
        <v>154700</v>
      </c>
      <c r="F254" s="74"/>
      <c r="G254" s="76"/>
      <c r="H254" s="76"/>
      <c r="I254" s="76"/>
      <c r="J254" s="76"/>
    </row>
    <row r="255" spans="2:10" ht="12.75" hidden="1">
      <c r="B255" s="42" t="s">
        <v>101</v>
      </c>
      <c r="D255" s="85">
        <f>SUM(D54+D139+D146+D169+D204)</f>
        <v>1384600</v>
      </c>
      <c r="E255" s="85">
        <f>SUM(E54+E139+E146+E169+E204)</f>
        <v>1321501</v>
      </c>
      <c r="F255" s="74"/>
      <c r="G255" s="76"/>
      <c r="H255" s="76"/>
      <c r="I255" s="76"/>
      <c r="J255" s="76"/>
    </row>
    <row r="256" spans="2:10" ht="12.75" hidden="1">
      <c r="B256" s="42" t="s">
        <v>105</v>
      </c>
      <c r="D256" s="85">
        <f>SUM(D195)</f>
        <v>224400</v>
      </c>
      <c r="E256" s="85">
        <f>SUM(E195)</f>
        <v>217830</v>
      </c>
      <c r="F256" s="74"/>
      <c r="G256" s="76"/>
      <c r="H256" s="76"/>
      <c r="I256" s="76"/>
      <c r="J256" s="76"/>
    </row>
    <row r="257" spans="2:10" ht="12.75" hidden="1">
      <c r="B257" s="44" t="s">
        <v>103</v>
      </c>
      <c r="D257" s="85">
        <f>SUM(D176)</f>
        <v>268500</v>
      </c>
      <c r="E257" s="85">
        <f>SUM(E176)</f>
        <v>264459</v>
      </c>
      <c r="F257" s="77"/>
      <c r="G257" s="76"/>
      <c r="H257" s="76"/>
      <c r="I257" s="76"/>
      <c r="J257" s="76"/>
    </row>
    <row r="258" spans="2:10" ht="12.75" hidden="1">
      <c r="B258" s="44" t="s">
        <v>106</v>
      </c>
      <c r="D258" s="73">
        <f>SUM(D238)</f>
        <v>34000</v>
      </c>
      <c r="E258" s="73">
        <f>SUM(E238)</f>
        <v>33941</v>
      </c>
      <c r="F258" s="77"/>
      <c r="G258" s="76"/>
      <c r="H258" s="76"/>
      <c r="I258" s="76"/>
      <c r="J258" s="76"/>
    </row>
    <row r="259" spans="2:10" ht="12.75" hidden="1">
      <c r="B259" s="42" t="s">
        <v>136</v>
      </c>
      <c r="D259" s="85">
        <f>SUM(D207+D153+D125)</f>
        <v>401900</v>
      </c>
      <c r="E259" s="85">
        <f>SUM(E207+E153+E125)</f>
        <v>394989</v>
      </c>
      <c r="F259" s="77"/>
      <c r="G259" s="76"/>
      <c r="H259" s="76"/>
      <c r="I259" s="76"/>
      <c r="J259" s="76"/>
    </row>
    <row r="260" spans="2:10" ht="12.75" hidden="1">
      <c r="B260" s="44" t="s">
        <v>102</v>
      </c>
      <c r="D260" s="85">
        <f>SUM(D64+D156)</f>
        <v>3110300</v>
      </c>
      <c r="E260" s="85">
        <f>SUM(E64+E156)</f>
        <v>3072751</v>
      </c>
      <c r="F260" s="60"/>
      <c r="G260" s="76"/>
      <c r="H260" s="76"/>
      <c r="I260" s="76"/>
      <c r="J260" s="76"/>
    </row>
    <row r="261" spans="2:10" ht="12.75" hidden="1">
      <c r="B261" s="42" t="s">
        <v>104</v>
      </c>
      <c r="D261" s="85">
        <f>SUM(D59+D159+D212)</f>
        <v>1778320</v>
      </c>
      <c r="E261" s="85">
        <f>SUM(E59+E159+E212)</f>
        <v>1734200</v>
      </c>
      <c r="F261" s="76"/>
      <c r="G261" s="76"/>
      <c r="H261" s="76"/>
      <c r="I261" s="76"/>
      <c r="J261" s="76"/>
    </row>
    <row r="262" spans="2:10" ht="12.75" hidden="1">
      <c r="B262" s="1"/>
      <c r="C262" s="1"/>
      <c r="D262" s="60">
        <f>SUM(D252:D261)</f>
        <v>8983333</v>
      </c>
      <c r="E262" s="60">
        <f>SUM(E252:E261)</f>
        <v>8808410</v>
      </c>
      <c r="F262" s="76"/>
      <c r="G262" s="76"/>
      <c r="H262" s="76"/>
      <c r="I262" s="76"/>
      <c r="J262" s="76"/>
    </row>
    <row r="263" spans="2:10" ht="12.75" hidden="1">
      <c r="B263" s="1"/>
      <c r="C263" s="1"/>
      <c r="D263" s="76">
        <v>8983.3</v>
      </c>
      <c r="E263" s="76">
        <v>8808.4</v>
      </c>
      <c r="F263" s="76"/>
      <c r="G263" s="76"/>
      <c r="H263" s="76"/>
      <c r="I263" s="76"/>
      <c r="J263" s="76"/>
    </row>
    <row r="264" spans="2:10" ht="12.75">
      <c r="B264" s="1"/>
      <c r="C264" s="1"/>
      <c r="D264" s="76"/>
      <c r="E264" s="76"/>
      <c r="F264" s="76"/>
      <c r="G264" s="76"/>
      <c r="H264" s="76"/>
      <c r="I264" s="76"/>
      <c r="J264" s="76"/>
    </row>
    <row r="265" spans="2:10" ht="12.75">
      <c r="B265" s="1"/>
      <c r="C265" s="1"/>
      <c r="D265" s="76"/>
      <c r="E265" s="76"/>
      <c r="F265" s="76"/>
      <c r="G265" s="76"/>
      <c r="H265" s="76"/>
      <c r="I265" s="76"/>
      <c r="J265" s="76"/>
    </row>
    <row r="266" spans="2:10" ht="12.75">
      <c r="B266" s="1"/>
      <c r="C266" s="1"/>
      <c r="D266" s="76"/>
      <c r="E266" s="76"/>
      <c r="F266" s="76"/>
      <c r="G266" s="76"/>
      <c r="H266" s="76"/>
      <c r="I266" s="76"/>
      <c r="J266" s="76"/>
    </row>
    <row r="267" spans="2:10" ht="12.75">
      <c r="B267" s="1"/>
      <c r="C267" s="1"/>
      <c r="D267" s="76"/>
      <c r="E267" s="76"/>
      <c r="F267" s="76"/>
      <c r="G267" s="76"/>
      <c r="H267" s="76"/>
      <c r="I267" s="76"/>
      <c r="J267" s="76"/>
    </row>
    <row r="268" spans="2:10" ht="12.75">
      <c r="B268" s="1"/>
      <c r="C268" s="1"/>
      <c r="D268" s="76"/>
      <c r="E268" s="76"/>
      <c r="F268" s="76"/>
      <c r="G268" s="76"/>
      <c r="H268" s="76"/>
      <c r="I268" s="76"/>
      <c r="J268" s="76"/>
    </row>
    <row r="269" spans="2:10" ht="12.75">
      <c r="B269" s="1"/>
      <c r="C269" s="1"/>
      <c r="D269" s="76"/>
      <c r="E269" s="76"/>
      <c r="F269" s="76"/>
      <c r="G269" s="76"/>
      <c r="H269" s="76"/>
      <c r="I269" s="76"/>
      <c r="J269" s="76"/>
    </row>
    <row r="270" spans="2:10" ht="12.75">
      <c r="B270" s="1"/>
      <c r="C270" s="1"/>
      <c r="D270" s="76"/>
      <c r="E270" s="76"/>
      <c r="F270" s="76"/>
      <c r="G270" s="76"/>
      <c r="H270" s="76"/>
      <c r="I270" s="76"/>
      <c r="J270" s="76"/>
    </row>
    <row r="271" spans="2:10" ht="12.75">
      <c r="B271" s="1"/>
      <c r="C271" s="1"/>
      <c r="D271" s="76"/>
      <c r="E271" s="76"/>
      <c r="F271" s="76"/>
      <c r="G271" s="76"/>
      <c r="H271" s="76"/>
      <c r="I271" s="76"/>
      <c r="J271" s="76"/>
    </row>
    <row r="272" spans="2:10" ht="12.75">
      <c r="B272" s="1"/>
      <c r="C272" s="1"/>
      <c r="D272" s="76"/>
      <c r="E272" s="76"/>
      <c r="F272" s="76"/>
      <c r="G272" s="76"/>
      <c r="H272" s="76"/>
      <c r="I272" s="76"/>
      <c r="J272" s="76"/>
    </row>
    <row r="273" spans="2:10" ht="12.75">
      <c r="B273" s="1"/>
      <c r="C273" s="1"/>
      <c r="D273" s="76"/>
      <c r="E273" s="76"/>
      <c r="F273" s="76"/>
      <c r="G273" s="76"/>
      <c r="H273" s="76"/>
      <c r="I273" s="76"/>
      <c r="J273" s="76"/>
    </row>
    <row r="274" spans="2:10" ht="12.75">
      <c r="B274" s="1"/>
      <c r="C274" s="1"/>
      <c r="D274" s="76"/>
      <c r="E274" s="76"/>
      <c r="F274" s="76"/>
      <c r="G274" s="76"/>
      <c r="H274" s="76"/>
      <c r="I274" s="76"/>
      <c r="J274" s="76"/>
    </row>
    <row r="275" spans="2:10" ht="12.75">
      <c r="B275" s="1"/>
      <c r="C275" s="1"/>
      <c r="D275" s="76"/>
      <c r="E275" s="76"/>
      <c r="F275" s="76"/>
      <c r="G275" s="76"/>
      <c r="H275" s="76"/>
      <c r="I275" s="76"/>
      <c r="J275" s="76"/>
    </row>
    <row r="276" spans="2:10" ht="12.75">
      <c r="B276" s="1"/>
      <c r="C276" s="1"/>
      <c r="D276" s="76"/>
      <c r="E276" s="76"/>
      <c r="F276" s="76"/>
      <c r="G276" s="76"/>
      <c r="H276" s="76"/>
      <c r="I276" s="76"/>
      <c r="J276" s="76"/>
    </row>
    <row r="277" spans="2:10" ht="12.75">
      <c r="B277" s="1"/>
      <c r="C277" s="1"/>
      <c r="D277" s="76"/>
      <c r="E277" s="76"/>
      <c r="F277" s="76"/>
      <c r="G277" s="76"/>
      <c r="H277" s="76"/>
      <c r="I277" s="76"/>
      <c r="J277" s="76"/>
    </row>
    <row r="278" spans="2:10" ht="12.75">
      <c r="B278" s="1"/>
      <c r="C278" s="1"/>
      <c r="D278" s="76"/>
      <c r="E278" s="76"/>
      <c r="F278" s="76"/>
      <c r="G278" s="76"/>
      <c r="H278" s="76"/>
      <c r="I278" s="76"/>
      <c r="J278" s="76"/>
    </row>
    <row r="279" spans="2:10" ht="12.75">
      <c r="B279" s="1"/>
      <c r="C279" s="1"/>
      <c r="D279" s="76"/>
      <c r="E279" s="76"/>
      <c r="F279" s="76"/>
      <c r="G279" s="76"/>
      <c r="H279" s="76"/>
      <c r="I279" s="76"/>
      <c r="J279" s="76"/>
    </row>
    <row r="280" spans="2:10" ht="12.75">
      <c r="B280" s="1"/>
      <c r="C280" s="1"/>
      <c r="D280" s="76"/>
      <c r="E280" s="76"/>
      <c r="F280" s="76"/>
      <c r="G280" s="76"/>
      <c r="H280" s="76"/>
      <c r="I280" s="76"/>
      <c r="J280" s="76"/>
    </row>
    <row r="281" spans="2:10" ht="12.75">
      <c r="B281" s="1"/>
      <c r="C281" s="1"/>
      <c r="D281" s="76"/>
      <c r="E281" s="76"/>
      <c r="F281" s="76"/>
      <c r="G281" s="76"/>
      <c r="H281" s="76"/>
      <c r="I281" s="76"/>
      <c r="J281" s="76"/>
    </row>
    <row r="282" spans="2:10" ht="12.75">
      <c r="B282" s="1"/>
      <c r="C282" s="1"/>
      <c r="D282" s="76"/>
      <c r="E282" s="76"/>
      <c r="F282" s="76"/>
      <c r="G282" s="76"/>
      <c r="H282" s="76"/>
      <c r="I282" s="76"/>
      <c r="J282" s="76"/>
    </row>
    <row r="283" spans="2:10" ht="12.75">
      <c r="B283" s="1"/>
      <c r="C283" s="1"/>
      <c r="D283" s="76"/>
      <c r="E283" s="76"/>
      <c r="F283" s="76"/>
      <c r="G283" s="76"/>
      <c r="H283" s="76"/>
      <c r="I283" s="76"/>
      <c r="J283" s="76"/>
    </row>
    <row r="284" spans="2:10" ht="12.75">
      <c r="B284" s="1"/>
      <c r="C284" s="1"/>
      <c r="D284" s="76"/>
      <c r="E284" s="76"/>
      <c r="F284" s="76"/>
      <c r="G284" s="76"/>
      <c r="H284" s="76"/>
      <c r="I284" s="76"/>
      <c r="J284" s="76"/>
    </row>
    <row r="285" spans="2:10" ht="12.75">
      <c r="B285" s="1"/>
      <c r="C285" s="1"/>
      <c r="D285" s="54"/>
      <c r="E285" s="58"/>
      <c r="F285" s="58"/>
      <c r="G285" s="76"/>
      <c r="H285" s="76"/>
      <c r="I285" s="76"/>
      <c r="J285" s="76"/>
    </row>
    <row r="286" spans="2:10" ht="12.75">
      <c r="B286" s="1"/>
      <c r="C286" s="1"/>
      <c r="D286" s="76"/>
      <c r="E286" s="77"/>
      <c r="F286" s="77"/>
      <c r="G286" s="76"/>
      <c r="H286" s="76"/>
      <c r="I286" s="76"/>
      <c r="J286" s="76"/>
    </row>
    <row r="287" spans="2:10" ht="12.75">
      <c r="B287" s="1"/>
      <c r="C287" s="1"/>
      <c r="D287" s="1"/>
      <c r="E287" s="59"/>
      <c r="F287" s="77"/>
      <c r="G287" s="76"/>
      <c r="H287" s="1"/>
      <c r="I287" s="1"/>
      <c r="J287" s="1"/>
    </row>
    <row r="288" spans="2:10" ht="12.75">
      <c r="B288" s="1"/>
      <c r="C288" s="1"/>
      <c r="D288" s="54"/>
      <c r="E288" s="59"/>
      <c r="F288" s="77"/>
      <c r="G288" s="76"/>
      <c r="H288" s="1"/>
      <c r="I288" s="1"/>
      <c r="J288" s="1"/>
    </row>
    <row r="289" spans="2:10" ht="12.75">
      <c r="B289" s="1"/>
      <c r="C289" s="1"/>
      <c r="D289" s="1"/>
      <c r="E289" s="59"/>
      <c r="F289" s="77"/>
      <c r="G289" s="76"/>
      <c r="H289" s="1"/>
      <c r="I289" s="1"/>
      <c r="J289" s="1"/>
    </row>
    <row r="290" spans="2:10" ht="12.75">
      <c r="B290" s="1"/>
      <c r="C290" s="1"/>
      <c r="D290" s="1"/>
      <c r="E290" s="59"/>
      <c r="F290" s="77"/>
      <c r="G290" s="76"/>
      <c r="H290" s="1"/>
      <c r="I290" s="1"/>
      <c r="J290" s="1"/>
    </row>
    <row r="291" spans="2:10" ht="12.75">
      <c r="B291" s="1"/>
      <c r="C291" s="1"/>
      <c r="D291" s="54"/>
      <c r="E291" s="59"/>
      <c r="F291" s="77"/>
      <c r="G291" s="76"/>
      <c r="H291" s="1"/>
      <c r="I291" s="1"/>
      <c r="J291" s="1"/>
    </row>
    <row r="292" spans="2:10" ht="12.75">
      <c r="B292" s="1"/>
      <c r="C292" s="1"/>
      <c r="D292" s="1"/>
      <c r="E292" s="59"/>
      <c r="F292" s="77"/>
      <c r="G292" s="76"/>
      <c r="H292" s="1"/>
      <c r="I292" s="1"/>
      <c r="J292" s="1"/>
    </row>
    <row r="293" spans="2:10" ht="12.75">
      <c r="B293" s="2"/>
      <c r="C293" s="2"/>
      <c r="D293" s="1"/>
      <c r="E293" s="59"/>
      <c r="F293" s="77"/>
      <c r="G293" s="76"/>
      <c r="H293" s="1"/>
      <c r="I293" s="1"/>
      <c r="J293" s="1"/>
    </row>
    <row r="294" spans="2:10" ht="12.75">
      <c r="B294" s="1"/>
      <c r="C294" s="1"/>
      <c r="D294" s="54"/>
      <c r="E294" s="59"/>
      <c r="F294" s="77"/>
      <c r="G294" s="76"/>
      <c r="H294" s="1"/>
      <c r="I294" s="1"/>
      <c r="J294" s="1"/>
    </row>
    <row r="295" spans="2:10" ht="12.75">
      <c r="B295" s="1"/>
      <c r="C295" s="1"/>
      <c r="D295" s="1"/>
      <c r="E295" s="60"/>
      <c r="F295" s="60"/>
      <c r="G295" s="76"/>
      <c r="H295" s="1"/>
      <c r="I295" s="1"/>
      <c r="J295" s="1"/>
    </row>
    <row r="296" spans="2:10" ht="12.75">
      <c r="B296" s="1"/>
      <c r="C296" s="1"/>
      <c r="D296" s="1"/>
      <c r="E296" s="1"/>
      <c r="F296" s="76"/>
      <c r="G296" s="76"/>
      <c r="H296" s="1"/>
      <c r="I296" s="1"/>
      <c r="J296" s="1"/>
    </row>
    <row r="297" spans="6:7" ht="12.75">
      <c r="F297" s="74"/>
      <c r="G297" s="74"/>
    </row>
    <row r="298" spans="6:7" ht="12.75">
      <c r="F298" s="74"/>
      <c r="G298" s="74"/>
    </row>
    <row r="299" spans="6:7" ht="12.75">
      <c r="F299" s="74"/>
      <c r="G299" s="74"/>
    </row>
    <row r="300" spans="6:7" ht="12.75">
      <c r="F300" s="74"/>
      <c r="G300" s="74"/>
    </row>
    <row r="301" spans="6:7" ht="12.75">
      <c r="F301" s="74"/>
      <c r="G301" s="74"/>
    </row>
  </sheetData>
  <printOptions/>
  <pageMargins left="0.75" right="0.75" top="1" bottom="1" header="0.5" footer="0.5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RutaF</dc:creator>
  <cp:keywords/>
  <dc:description/>
  <cp:lastModifiedBy>Comp</cp:lastModifiedBy>
  <cp:lastPrinted>2017-06-20T08:38:40Z</cp:lastPrinted>
  <dcterms:created xsi:type="dcterms:W3CDTF">2007-01-03T15:43:14Z</dcterms:created>
  <dcterms:modified xsi:type="dcterms:W3CDTF">2017-07-12T12:22:34Z</dcterms:modified>
  <cp:category/>
  <cp:version/>
  <cp:contentType/>
  <cp:contentStatus/>
</cp:coreProperties>
</file>