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<sst xmlns="http://schemas.openxmlformats.org/spreadsheetml/2006/main" count="294" uniqueCount="165">
  <si>
    <t>Asignavimų valdytojai</t>
  </si>
  <si>
    <t>Administracija</t>
  </si>
  <si>
    <t>Polit.pasitikėjimo valstyb.tarnaut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</si>
  <si>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</si>
  <si>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</si>
  <si>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</si>
  <si>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</si>
  <si>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</si>
  <si>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Palūkanos</t>
  </si>
  <si>
    <t>Civilinės saugos organizavimas</t>
  </si>
  <si>
    <t>Administracijos direkt.rezervas</t>
  </si>
  <si>
    <t>pagal valstybines funkcijas</t>
  </si>
  <si>
    <t>Paskolos</t>
  </si>
  <si>
    <t>LSA mokestis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</si>
  <si>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</si>
  <si>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</si>
  <si>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</si>
  <si>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</si>
  <si>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</si>
  <si>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apšv.</t>
  </si>
  <si>
    <t>Stoniškių seniūnijos gatvių apšv.</t>
  </si>
  <si>
    <t>Vilkyškių seniūnijos gatvių apšv.</t>
  </si>
  <si>
    <t>Lumpėnų seniūnijos gatvių apšv.</t>
  </si>
  <si>
    <t>Natkiškių seniūnijos gatvių apšv.</t>
  </si>
  <si>
    <t>Viešoji biblioteka</t>
  </si>
  <si>
    <t>Lopšelis darželis</t>
  </si>
  <si>
    <t>MK</t>
  </si>
  <si>
    <t>Aplinkos išlaidos</t>
  </si>
  <si>
    <t>Pagėgių pradinė m-kla</t>
  </si>
  <si>
    <t>Piktupėnų pagr.m-kla</t>
  </si>
  <si>
    <t>Šilgalių pagr.m-kla</t>
  </si>
  <si>
    <t>Moksleivių pavežėjimas</t>
  </si>
  <si>
    <t>Kitos įstaigos</t>
  </si>
  <si>
    <t>Parama mirties atveju</t>
  </si>
  <si>
    <t>M.Jankaus muziejus</t>
  </si>
  <si>
    <t>Stoniškių seniūnijos spec.prog.</t>
  </si>
  <si>
    <t>Soc.paslaugų centras</t>
  </si>
  <si>
    <t>Moksl.pavežėjimas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</si>
  <si>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</si>
  <si>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</si>
  <si>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</si>
  <si>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</si>
  <si>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</si>
  <si>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Stoniškių  pagr.m-kla</t>
  </si>
  <si>
    <t>Savivaldybės ūkio priežiūra</t>
  </si>
  <si>
    <t>Savivaldybės kontrolierius</t>
  </si>
  <si>
    <t>Polderiams eksploatuoti</t>
  </si>
  <si>
    <t>Pagėgių palaikomojo gydymo, slaugos ir senelių namai</t>
  </si>
  <si>
    <t>Vaikų  teisių apsaugos tarnyba</t>
  </si>
  <si>
    <t>Teritorijų planavimo ir priežiūros programa</t>
  </si>
  <si>
    <t>Kultūros renginių programa</t>
  </si>
  <si>
    <t>Duomenų teikimas valst.suteiktos pagalbos registrui</t>
  </si>
  <si>
    <t>Programos,</t>
  </si>
  <si>
    <t>Išlaidos turtui įsigyti</t>
  </si>
  <si>
    <t>Iš jų darbo užmokestis</t>
  </si>
  <si>
    <t>VF</t>
  </si>
  <si>
    <t xml:space="preserve">Soc.paramos skyrius </t>
  </si>
  <si>
    <t>SP</t>
  </si>
  <si>
    <t>Kitos soc.apsaugos ir rūpybos funkcijos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</si>
  <si>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</si>
  <si>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</si>
  <si>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</si>
  <si>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</si>
  <si>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</si>
  <si>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Kitos programos</t>
  </si>
  <si>
    <t>VšĮ ,, Sporto ir turizmo centras"</t>
  </si>
  <si>
    <t xml:space="preserve">M.Jankaus muziejaus </t>
  </si>
  <si>
    <t>Pagėgių seniūnija</t>
  </si>
  <si>
    <t>Vilkyškių seniūnija</t>
  </si>
  <si>
    <t>Lumpėnų seniūnija</t>
  </si>
  <si>
    <t>Aplinkos apsaugos rėmimo specialioji programa</t>
  </si>
  <si>
    <t>Darbo rinkos politikos rengimas ir  įgyvendinimas</t>
  </si>
  <si>
    <t>Natkiškių seniūnija</t>
  </si>
  <si>
    <t>Nevyriausybinių ir visuomeninių organizacijų rėmimas</t>
  </si>
  <si>
    <t>Natkiškių Z.Petraitienės  pagr.m-kla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</si>
  <si>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</si>
  <si>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</si>
  <si>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</si>
  <si>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</si>
  <si>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</si>
  <si>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</si>
  <si>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Kultūros centras</t>
  </si>
  <si>
    <t xml:space="preserve">Kultūros centras </t>
  </si>
  <si>
    <t>Socialinių paslaugų teikimas (Pagėgių vaikų globos namams)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</si>
  <si>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</si>
  <si>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</si>
  <si>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</si>
  <si>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</si>
  <si>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</si>
  <si>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PATVIRTINTA</t>
  </si>
  <si>
    <t>Pagėgių savivaldybės</t>
  </si>
  <si>
    <t>sprendimo Nr.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</si>
  <si>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</si>
  <si>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</si>
  <si>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</si>
  <si>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</si>
  <si>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</si>
  <si>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Įvykdymas</t>
  </si>
  <si>
    <t>priedas 2</t>
  </si>
  <si>
    <t>Pagėgių Algimanto Mackaus gimnazija</t>
  </si>
  <si>
    <t>Mero rezervas</t>
  </si>
  <si>
    <t>Priešgaisrinių tarnybų organiz.</t>
  </si>
  <si>
    <t>01.Bendros valstybės paslaugos</t>
  </si>
  <si>
    <t>02.Gynyba</t>
  </si>
  <si>
    <t>04.Ekonomika</t>
  </si>
  <si>
    <t>09.Švietimas</t>
  </si>
  <si>
    <t>06.Būstas ir komunalinis ūkis</t>
  </si>
  <si>
    <t>10.Socialinė apsauga</t>
  </si>
  <si>
    <t>05.Aplinkos apsauga</t>
  </si>
  <si>
    <t>07.Sveikatos apsauga</t>
  </si>
  <si>
    <t>Lumpėnų E.Jagomasto pagr.m-kla</t>
  </si>
  <si>
    <t>Jaunimo koordinatorius</t>
  </si>
  <si>
    <t>Socialinės paslaugos socialinei globai asmenims su sunkia negalia administravimas</t>
  </si>
  <si>
    <t>Socialinės paslaugos socialinei globai asmenims su sunkia negalia organizavimas</t>
  </si>
  <si>
    <t>Perduota kitoms savivaldybėms</t>
  </si>
  <si>
    <t>VIP</t>
  </si>
  <si>
    <t xml:space="preserve">Paprastosios išlaidos  Viso </t>
  </si>
  <si>
    <t>Iš jų: darbo užmokestis</t>
  </si>
  <si>
    <t>Iš viso</t>
  </si>
  <si>
    <t>UAB ,,Tauragės atliekų centras"</t>
  </si>
  <si>
    <t>Tarpusavio atsiskaitymai (parama užsienyje mirusio LR piliečio palaikams parvežti į LR)</t>
  </si>
  <si>
    <t>Programa,,Apeigų paslaugų gerinimas religinėms bendrijoms ir jų bendruomenių nariams Pagėgių savivaldybėje"</t>
  </si>
  <si>
    <t>Biudžetinių įstaigų pajamos</t>
  </si>
  <si>
    <t>MK priešmokyklinė grupė</t>
  </si>
  <si>
    <t>MK ikimokyklinė grupė</t>
  </si>
  <si>
    <t>Skolintos lėšos investicijų projektams</t>
  </si>
  <si>
    <t>Projektų vykdymas (UAB "PKŪ"</t>
  </si>
  <si>
    <t>Pagėgių palaikomojo gydymo, slaugos ir senelių namai (Dienos centras)</t>
  </si>
  <si>
    <t>Socialinės reabilitacijos paslaugos neįgaliesiems</t>
  </si>
  <si>
    <t>VŠĮ "Pagėgių krašto inf. centras"</t>
  </si>
  <si>
    <t>VL</t>
  </si>
  <si>
    <t>Švietimo skyrius (MK)</t>
  </si>
  <si>
    <t xml:space="preserve">SF </t>
  </si>
  <si>
    <t>VIP darželio rekonstrukcija</t>
  </si>
  <si>
    <t>Žemės realizavimo pajamos</t>
  </si>
  <si>
    <t>Mokinių sveikatos priežiūra</t>
  </si>
  <si>
    <t>Pagėgių palaikomojo gydymo, slaugos ir senelių namai  (3+TLK)</t>
  </si>
  <si>
    <t>Administracija (param gyv namams, butams įsigyti)</t>
  </si>
  <si>
    <t>Meno ir sporto mokykla</t>
  </si>
  <si>
    <t>(Eurais)</t>
  </si>
  <si>
    <t>PAGĖGIŲ SAVIVALDYBĖS 2015 METŲ BIUDŽETO IŠLAIDŲ SĄMATOS VYKDYMO ATASKAITA</t>
  </si>
  <si>
    <t>2015 metai</t>
  </si>
  <si>
    <t>Vietinės reikšmės keliams</t>
  </si>
  <si>
    <t>projektų rengimas ir įgyvendinimas</t>
  </si>
  <si>
    <t>Teritorijų plavavimas III etapas</t>
  </si>
  <si>
    <t>03.Viešoji tvarka ir visuomenės apsauga</t>
  </si>
  <si>
    <t>III.Kultūros, turizmo ir sporto plėtotės programa</t>
  </si>
  <si>
    <t>08.Polsis, kultūra ir religija</t>
  </si>
  <si>
    <t>IV.Strateginio, teritorijų planavimo, investicijų ir projektų valdymo programa</t>
  </si>
  <si>
    <t>10. Socialinė apsauga</t>
  </si>
  <si>
    <t>V.Gyvenamosios aplinkos gerinimo programa</t>
  </si>
  <si>
    <t>VII.Socialinės paramos įgyvendinimo ir sveikatos priežiūros programa</t>
  </si>
  <si>
    <t xml:space="preserve"> </t>
  </si>
  <si>
    <t xml:space="preserve">VI. NVO, bendruomenių ir SVV rėmimo programa </t>
  </si>
  <si>
    <t>Sveikos ir saugios aplinkos užtikrinimas</t>
  </si>
  <si>
    <t>Visuomenės sveikatos stiprinimas ir stebėsena</t>
  </si>
  <si>
    <t>VIP M.Jankaus muziejaus kapit sutvarkymas</t>
  </si>
  <si>
    <t>Vilkyškių J.Bobrovskio gimnazija</t>
  </si>
  <si>
    <t>Vaikų socializacijos projektų rėmimas</t>
  </si>
  <si>
    <t>VIP "Pastato Vilniaus g. 46 modernizavimas"</t>
  </si>
  <si>
    <t>NVŠ</t>
  </si>
  <si>
    <t>Soc paramos administravimas</t>
  </si>
  <si>
    <t>*</t>
  </si>
  <si>
    <t>Projektų rengimas ir įgyvendinimas</t>
  </si>
  <si>
    <t xml:space="preserve">tarybos 2016 m.rugsėjo    d.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</si>
</sst>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24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64" fontId="9" fillId="0" borderId="15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9" fillId="0" borderId="15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workbookViewId="0" topLeftCell="A22">
      <selection activeCell="G291" sqref="G291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3.8515625" style="0" customWidth="1"/>
    <col min="4" max="5" width="11.28125" style="0" customWidth="1"/>
    <col min="6" max="6" width="12.00390625" style="0" customWidth="1"/>
    <col min="7" max="7" width="12.28125" style="0" customWidth="1"/>
    <col min="8" max="8" width="11.00390625" style="0" customWidth="1"/>
    <col min="9" max="9" width="10.57421875" style="0" customWidth="1"/>
    <col min="10" max="10" width="10.7109375" style="0" customWidth="1"/>
    <col min="11" max="11" width="11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 t="s">
        <v>89</v>
      </c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1" t="s">
        <v>90</v>
      </c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 t="s">
        <v>164</v>
      </c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 t="s">
        <v>91</v>
      </c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2" t="s">
        <v>98</v>
      </c>
      <c r="J5" s="11"/>
      <c r="K5" s="11"/>
    </row>
    <row r="6" spans="1:11" ht="12.75">
      <c r="A6" s="11"/>
      <c r="B6" s="12" t="s">
        <v>140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I7" s="11"/>
      <c r="J7" s="11" t="s">
        <v>139</v>
      </c>
      <c r="K7" s="11"/>
    </row>
    <row r="8" spans="1:11" ht="12.75">
      <c r="A8" s="11"/>
      <c r="B8" s="13" t="s">
        <v>52</v>
      </c>
      <c r="C8" s="14"/>
      <c r="D8" s="15"/>
      <c r="E8" s="16"/>
      <c r="F8" s="17" t="s">
        <v>141</v>
      </c>
      <c r="G8" s="17"/>
      <c r="H8" s="17"/>
      <c r="I8" s="17"/>
      <c r="J8" s="18"/>
      <c r="K8" s="19"/>
    </row>
    <row r="9" spans="1:11" ht="12.75">
      <c r="A9" s="11"/>
      <c r="B9" s="20" t="s">
        <v>0</v>
      </c>
      <c r="C9" s="20"/>
      <c r="D9" s="20"/>
      <c r="E9" s="21"/>
      <c r="F9" s="15" t="s">
        <v>116</v>
      </c>
      <c r="G9" s="16"/>
      <c r="H9" s="22" t="s">
        <v>117</v>
      </c>
      <c r="I9" s="22"/>
      <c r="J9" s="23" t="s">
        <v>53</v>
      </c>
      <c r="K9" s="24"/>
    </row>
    <row r="10" spans="1:11" ht="12.75">
      <c r="A10" s="11"/>
      <c r="B10" s="20"/>
      <c r="C10" s="20"/>
      <c r="D10" s="20"/>
      <c r="E10" s="22"/>
      <c r="F10" s="15"/>
      <c r="G10" s="16"/>
      <c r="H10" s="15"/>
      <c r="I10" s="16"/>
      <c r="J10" s="25"/>
      <c r="K10" s="26"/>
    </row>
    <row r="11" spans="1:12" ht="25.5">
      <c r="A11" s="11"/>
      <c r="B11" s="20" t="s">
        <v>11</v>
      </c>
      <c r="C11" s="20"/>
      <c r="D11" s="20" t="s">
        <v>118</v>
      </c>
      <c r="E11" s="27" t="s">
        <v>97</v>
      </c>
      <c r="F11" s="26" t="s">
        <v>118</v>
      </c>
      <c r="G11" s="27" t="s">
        <v>97</v>
      </c>
      <c r="H11" s="28" t="s">
        <v>54</v>
      </c>
      <c r="I11" s="29" t="s">
        <v>97</v>
      </c>
      <c r="J11" s="26" t="s">
        <v>118</v>
      </c>
      <c r="K11" s="30" t="s">
        <v>97</v>
      </c>
      <c r="L11" s="6"/>
    </row>
    <row r="12" spans="1:14" ht="12.75">
      <c r="A12" s="11"/>
      <c r="B12" s="31"/>
      <c r="C12" s="31"/>
      <c r="D12" s="31"/>
      <c r="E12" s="32"/>
      <c r="F12" s="32"/>
      <c r="G12" s="33"/>
      <c r="H12" s="34"/>
      <c r="I12" s="35"/>
      <c r="J12" s="32"/>
      <c r="K12" s="36"/>
      <c r="N12" s="7"/>
    </row>
    <row r="13" spans="1:12" ht="12.75">
      <c r="A13" s="11"/>
      <c r="B13" s="37">
        <v>1</v>
      </c>
      <c r="C13" s="38">
        <v>2</v>
      </c>
      <c r="D13" s="39">
        <v>3</v>
      </c>
      <c r="E13" s="40">
        <v>4</v>
      </c>
      <c r="F13" s="40">
        <v>5</v>
      </c>
      <c r="G13" s="41">
        <v>6</v>
      </c>
      <c r="H13" s="41">
        <v>7</v>
      </c>
      <c r="I13" s="41">
        <v>8</v>
      </c>
      <c r="J13" s="40">
        <v>9</v>
      </c>
      <c r="K13" s="42">
        <v>10</v>
      </c>
      <c r="L13" s="5"/>
    </row>
    <row r="14" spans="1:12" ht="15.75">
      <c r="A14" s="11"/>
      <c r="B14" s="43" t="s">
        <v>60</v>
      </c>
      <c r="C14" s="44"/>
      <c r="D14" s="45">
        <f aca="true" t="shared" si="0" ref="D14:K14">SUM(D16,D46,D52,D57,D62)</f>
        <v>1948652</v>
      </c>
      <c r="E14" s="45">
        <f t="shared" si="0"/>
        <v>1903113</v>
      </c>
      <c r="F14" s="45">
        <f t="shared" si="0"/>
        <v>1736921</v>
      </c>
      <c r="G14" s="45">
        <f t="shared" si="0"/>
        <v>1708406</v>
      </c>
      <c r="H14" s="45">
        <f t="shared" si="0"/>
        <v>947671</v>
      </c>
      <c r="I14" s="45">
        <f t="shared" si="0"/>
        <v>945422</v>
      </c>
      <c r="J14" s="45">
        <f t="shared" si="0"/>
        <v>211731</v>
      </c>
      <c r="K14" s="45">
        <f t="shared" si="0"/>
        <v>194707</v>
      </c>
      <c r="L14" s="5"/>
    </row>
    <row r="15" spans="1:12" ht="12.75">
      <c r="A15" s="11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5"/>
    </row>
    <row r="16" spans="1:12" ht="15.75">
      <c r="A16" s="11"/>
      <c r="B16" s="15" t="s">
        <v>102</v>
      </c>
      <c r="C16" s="48"/>
      <c r="D16" s="49">
        <f>SUM(D17:D45)</f>
        <v>1633024</v>
      </c>
      <c r="E16" s="49">
        <f aca="true" t="shared" si="1" ref="E16:K16">SUM(E17:E45)</f>
        <v>1590640</v>
      </c>
      <c r="F16" s="49">
        <f t="shared" si="1"/>
        <v>1421293</v>
      </c>
      <c r="G16" s="49">
        <f t="shared" si="1"/>
        <v>1395933</v>
      </c>
      <c r="H16" s="49">
        <f t="shared" si="1"/>
        <v>748906</v>
      </c>
      <c r="I16" s="49">
        <f t="shared" si="1"/>
        <v>748901</v>
      </c>
      <c r="J16" s="49">
        <f t="shared" si="1"/>
        <v>211731</v>
      </c>
      <c r="K16" s="49">
        <f t="shared" si="1"/>
        <v>194707</v>
      </c>
      <c r="L16" s="5"/>
    </row>
    <row r="17" spans="1:12" ht="12.75">
      <c r="A17" s="11"/>
      <c r="B17" s="50" t="s">
        <v>2</v>
      </c>
      <c r="C17" s="50"/>
      <c r="D17" s="47">
        <f>SUM(F17+J17)</f>
        <v>184392</v>
      </c>
      <c r="E17" s="47">
        <f>SUM(G17+K17)</f>
        <v>177215</v>
      </c>
      <c r="F17" s="47">
        <v>184392</v>
      </c>
      <c r="G17" s="47">
        <v>177215</v>
      </c>
      <c r="H17" s="47">
        <v>71806</v>
      </c>
      <c r="I17" s="47">
        <v>71802</v>
      </c>
      <c r="J17" s="47">
        <v>0</v>
      </c>
      <c r="K17" s="47">
        <v>0</v>
      </c>
      <c r="L17" s="5"/>
    </row>
    <row r="18" spans="1:12" ht="12.75">
      <c r="A18" s="11"/>
      <c r="B18" s="50" t="s">
        <v>100</v>
      </c>
      <c r="C18" s="50"/>
      <c r="D18" s="47">
        <f aca="true" t="shared" si="2" ref="D18:D43">SUM(F18+J18)</f>
        <v>6810</v>
      </c>
      <c r="E18" s="47">
        <f aca="true" t="shared" si="3" ref="E18:E43">SUM(G18+K18)</f>
        <v>5861</v>
      </c>
      <c r="F18" s="47">
        <v>6810</v>
      </c>
      <c r="G18" s="47">
        <v>5861</v>
      </c>
      <c r="H18" s="47">
        <v>0</v>
      </c>
      <c r="I18" s="47">
        <v>0</v>
      </c>
      <c r="J18" s="47">
        <v>0</v>
      </c>
      <c r="K18" s="47">
        <v>0</v>
      </c>
      <c r="L18" s="5"/>
    </row>
    <row r="19" spans="1:12" ht="12.75">
      <c r="A19" s="11"/>
      <c r="B19" s="50" t="s">
        <v>45</v>
      </c>
      <c r="C19" s="50"/>
      <c r="D19" s="47">
        <f t="shared" si="2"/>
        <v>26210</v>
      </c>
      <c r="E19" s="47">
        <f t="shared" si="3"/>
        <v>26171</v>
      </c>
      <c r="F19" s="47">
        <v>26210</v>
      </c>
      <c r="G19" s="47">
        <v>26171</v>
      </c>
      <c r="H19" s="47">
        <v>19959</v>
      </c>
      <c r="I19" s="47">
        <v>19959</v>
      </c>
      <c r="J19" s="47">
        <v>0</v>
      </c>
      <c r="K19" s="47">
        <v>0</v>
      </c>
      <c r="L19" s="5"/>
    </row>
    <row r="20" spans="1:12" ht="12.75">
      <c r="A20" s="11"/>
      <c r="B20" s="50" t="s">
        <v>1</v>
      </c>
      <c r="C20" s="50"/>
      <c r="D20" s="47">
        <f t="shared" si="2"/>
        <v>828424</v>
      </c>
      <c r="E20" s="47">
        <f t="shared" si="3"/>
        <v>813030</v>
      </c>
      <c r="F20" s="47">
        <v>822681</v>
      </c>
      <c r="G20" s="47">
        <v>808764</v>
      </c>
      <c r="H20" s="47">
        <v>473510</v>
      </c>
      <c r="I20" s="47">
        <v>473510</v>
      </c>
      <c r="J20" s="47">
        <v>5743</v>
      </c>
      <c r="K20" s="47">
        <v>4266</v>
      </c>
      <c r="L20" s="5"/>
    </row>
    <row r="21" spans="1:12" ht="12.75">
      <c r="A21" s="11"/>
      <c r="B21" s="50" t="s">
        <v>3</v>
      </c>
      <c r="C21" s="50"/>
      <c r="D21" s="47">
        <f t="shared" si="2"/>
        <v>58189</v>
      </c>
      <c r="E21" s="47">
        <f t="shared" si="3"/>
        <v>57328</v>
      </c>
      <c r="F21" s="47">
        <v>58189</v>
      </c>
      <c r="G21" s="47">
        <v>57328</v>
      </c>
      <c r="H21" s="47">
        <v>34026</v>
      </c>
      <c r="I21" s="47">
        <v>34026</v>
      </c>
      <c r="J21" s="47">
        <v>0</v>
      </c>
      <c r="K21" s="47">
        <v>0</v>
      </c>
      <c r="L21" s="5"/>
    </row>
    <row r="22" spans="1:12" ht="12.75">
      <c r="A22" s="11"/>
      <c r="B22" s="50" t="s">
        <v>4</v>
      </c>
      <c r="C22" s="50"/>
      <c r="D22" s="47">
        <f t="shared" si="2"/>
        <v>40958</v>
      </c>
      <c r="E22" s="47">
        <f t="shared" si="3"/>
        <v>40559</v>
      </c>
      <c r="F22" s="47">
        <v>40958</v>
      </c>
      <c r="G22" s="47">
        <v>40559</v>
      </c>
      <c r="H22" s="47">
        <v>23942</v>
      </c>
      <c r="I22" s="47">
        <v>23942</v>
      </c>
      <c r="J22" s="47">
        <v>0</v>
      </c>
      <c r="K22" s="47">
        <v>0</v>
      </c>
      <c r="L22" s="5"/>
    </row>
    <row r="23" spans="1:12" ht="12.75">
      <c r="A23" s="11"/>
      <c r="B23" s="50" t="s">
        <v>5</v>
      </c>
      <c r="C23" s="50"/>
      <c r="D23" s="47">
        <f t="shared" si="2"/>
        <v>43619</v>
      </c>
      <c r="E23" s="47">
        <f t="shared" si="3"/>
        <v>43618</v>
      </c>
      <c r="F23" s="47">
        <v>43619</v>
      </c>
      <c r="G23" s="47">
        <v>43618</v>
      </c>
      <c r="H23" s="47">
        <v>26333</v>
      </c>
      <c r="I23" s="47">
        <v>26333</v>
      </c>
      <c r="J23" s="47">
        <v>0</v>
      </c>
      <c r="K23" s="47">
        <v>0</v>
      </c>
      <c r="L23" s="5"/>
    </row>
    <row r="24" spans="1:12" ht="12.75">
      <c r="A24" s="11"/>
      <c r="B24" s="50" t="s">
        <v>6</v>
      </c>
      <c r="C24" s="50"/>
      <c r="D24" s="47">
        <f t="shared" si="2"/>
        <v>32783</v>
      </c>
      <c r="E24" s="47">
        <f t="shared" si="3"/>
        <v>32765</v>
      </c>
      <c r="F24" s="47">
        <v>32783</v>
      </c>
      <c r="G24" s="47">
        <v>32765</v>
      </c>
      <c r="H24" s="47">
        <v>18185</v>
      </c>
      <c r="I24" s="47">
        <v>18185</v>
      </c>
      <c r="J24" s="47">
        <v>0</v>
      </c>
      <c r="K24" s="47">
        <v>0</v>
      </c>
      <c r="L24" s="5"/>
    </row>
    <row r="25" spans="1:12" ht="12.75">
      <c r="A25" s="11"/>
      <c r="B25" s="50" t="s">
        <v>7</v>
      </c>
      <c r="C25" s="50"/>
      <c r="D25" s="47">
        <f t="shared" si="2"/>
        <v>29055</v>
      </c>
      <c r="E25" s="47">
        <f t="shared" si="3"/>
        <v>28305</v>
      </c>
      <c r="F25" s="47">
        <v>29055</v>
      </c>
      <c r="G25" s="47">
        <v>28305</v>
      </c>
      <c r="H25" s="47">
        <v>16291</v>
      </c>
      <c r="I25" s="47">
        <v>16291</v>
      </c>
      <c r="J25" s="47">
        <v>0</v>
      </c>
      <c r="K25" s="47">
        <v>0</v>
      </c>
      <c r="L25" s="5"/>
    </row>
    <row r="26" spans="1:12" ht="26.25" customHeight="1">
      <c r="A26" s="11"/>
      <c r="B26" s="51" t="s">
        <v>76</v>
      </c>
      <c r="C26" s="50" t="s">
        <v>55</v>
      </c>
      <c r="D26" s="47">
        <f t="shared" si="2"/>
        <v>145</v>
      </c>
      <c r="E26" s="47">
        <f t="shared" si="3"/>
        <v>145</v>
      </c>
      <c r="F26" s="47">
        <v>145</v>
      </c>
      <c r="G26" s="47">
        <v>145</v>
      </c>
      <c r="H26" s="47">
        <v>0</v>
      </c>
      <c r="I26" s="47">
        <v>0</v>
      </c>
      <c r="J26" s="47">
        <v>0</v>
      </c>
      <c r="K26" s="47">
        <v>0</v>
      </c>
      <c r="L26" s="5"/>
    </row>
    <row r="27" spans="1:12" ht="12.75">
      <c r="A27" s="11"/>
      <c r="B27" s="50" t="s">
        <v>48</v>
      </c>
      <c r="C27" s="50" t="s">
        <v>55</v>
      </c>
      <c r="D27" s="47">
        <f t="shared" si="2"/>
        <v>48454</v>
      </c>
      <c r="E27" s="47">
        <f t="shared" si="3"/>
        <v>48454</v>
      </c>
      <c r="F27" s="47">
        <v>48454</v>
      </c>
      <c r="G27" s="47">
        <v>48454</v>
      </c>
      <c r="H27" s="47">
        <v>30218</v>
      </c>
      <c r="I27" s="47">
        <v>30218</v>
      </c>
      <c r="J27" s="47">
        <v>0</v>
      </c>
      <c r="K27" s="47">
        <v>0</v>
      </c>
      <c r="L27" s="5"/>
    </row>
    <row r="28" spans="1:12" ht="12.75">
      <c r="A28" s="11"/>
      <c r="B28" s="50" t="s">
        <v>111</v>
      </c>
      <c r="C28" s="50" t="s">
        <v>55</v>
      </c>
      <c r="D28" s="47">
        <f t="shared" si="2"/>
        <v>12849</v>
      </c>
      <c r="E28" s="47">
        <f t="shared" si="3"/>
        <v>12849</v>
      </c>
      <c r="F28" s="47">
        <v>12849</v>
      </c>
      <c r="G28" s="47">
        <v>12849</v>
      </c>
      <c r="H28" s="47">
        <v>9152</v>
      </c>
      <c r="I28" s="47">
        <v>9152</v>
      </c>
      <c r="J28" s="47">
        <v>0</v>
      </c>
      <c r="K28" s="47">
        <v>0</v>
      </c>
      <c r="L28" s="5"/>
    </row>
    <row r="29" spans="1:12" ht="25.5">
      <c r="A29" s="11"/>
      <c r="B29" s="51" t="s">
        <v>77</v>
      </c>
      <c r="C29" s="50" t="s">
        <v>55</v>
      </c>
      <c r="D29" s="47">
        <f t="shared" si="2"/>
        <v>7200</v>
      </c>
      <c r="E29" s="47">
        <f t="shared" si="3"/>
        <v>7200</v>
      </c>
      <c r="F29" s="47">
        <v>7200</v>
      </c>
      <c r="G29" s="47">
        <v>7200</v>
      </c>
      <c r="H29" s="47">
        <v>5500</v>
      </c>
      <c r="I29" s="47">
        <v>5500</v>
      </c>
      <c r="J29" s="47">
        <v>0</v>
      </c>
      <c r="K29" s="47">
        <v>0</v>
      </c>
      <c r="L29" s="5"/>
    </row>
    <row r="30" spans="1:12" ht="12.75">
      <c r="A30" s="11"/>
      <c r="B30" s="51" t="s">
        <v>75</v>
      </c>
      <c r="C30" s="50" t="s">
        <v>55</v>
      </c>
      <c r="D30" s="47">
        <f t="shared" si="2"/>
        <v>2201</v>
      </c>
      <c r="E30" s="47">
        <f t="shared" si="3"/>
        <v>2201</v>
      </c>
      <c r="F30" s="47">
        <v>2201</v>
      </c>
      <c r="G30" s="47">
        <v>2201</v>
      </c>
      <c r="H30" s="47">
        <v>1216</v>
      </c>
      <c r="I30" s="47">
        <v>1216</v>
      </c>
      <c r="J30" s="47">
        <v>0</v>
      </c>
      <c r="K30" s="47">
        <v>0</v>
      </c>
      <c r="L30" s="5"/>
    </row>
    <row r="31" spans="1:12" ht="12.75">
      <c r="A31" s="11"/>
      <c r="B31" s="51" t="s">
        <v>75</v>
      </c>
      <c r="C31" s="50"/>
      <c r="D31" s="47">
        <f t="shared" si="2"/>
        <v>804</v>
      </c>
      <c r="E31" s="47">
        <f t="shared" si="3"/>
        <v>801</v>
      </c>
      <c r="F31" s="47">
        <v>804</v>
      </c>
      <c r="G31" s="47">
        <v>801</v>
      </c>
      <c r="H31" s="47">
        <v>610</v>
      </c>
      <c r="I31" s="47">
        <v>610</v>
      </c>
      <c r="J31" s="47">
        <v>0</v>
      </c>
      <c r="K31" s="47">
        <v>0</v>
      </c>
      <c r="L31" s="5"/>
    </row>
    <row r="32" spans="1:12" ht="12.75">
      <c r="A32" s="11"/>
      <c r="B32" s="50" t="s">
        <v>78</v>
      </c>
      <c r="C32" s="50" t="s">
        <v>55</v>
      </c>
      <c r="D32" s="47">
        <f t="shared" si="2"/>
        <v>18159</v>
      </c>
      <c r="E32" s="47">
        <f t="shared" si="3"/>
        <v>18159</v>
      </c>
      <c r="F32" s="47">
        <v>18159</v>
      </c>
      <c r="G32" s="47">
        <v>18159</v>
      </c>
      <c r="H32" s="47">
        <v>13178</v>
      </c>
      <c r="I32" s="47">
        <v>13178</v>
      </c>
      <c r="J32" s="47">
        <v>0</v>
      </c>
      <c r="K32" s="47">
        <v>0</v>
      </c>
      <c r="L32" s="5"/>
    </row>
    <row r="33" spans="1:12" ht="12.75">
      <c r="A33" s="11"/>
      <c r="B33" s="50" t="s">
        <v>78</v>
      </c>
      <c r="C33" s="50"/>
      <c r="D33" s="47">
        <f t="shared" si="2"/>
        <v>3725</v>
      </c>
      <c r="E33" s="47">
        <f t="shared" si="3"/>
        <v>2694</v>
      </c>
      <c r="F33" s="47">
        <v>3725</v>
      </c>
      <c r="G33" s="47">
        <v>2694</v>
      </c>
      <c r="H33" s="47">
        <v>30</v>
      </c>
      <c r="I33" s="47">
        <v>30</v>
      </c>
      <c r="J33" s="47">
        <v>0</v>
      </c>
      <c r="K33" s="47">
        <v>0</v>
      </c>
      <c r="L33" s="5"/>
    </row>
    <row r="34" spans="1:12" ht="12.75">
      <c r="A34" s="11"/>
      <c r="B34" s="50" t="s">
        <v>41</v>
      </c>
      <c r="C34" s="50" t="s">
        <v>55</v>
      </c>
      <c r="D34" s="47">
        <f t="shared" si="2"/>
        <v>956</v>
      </c>
      <c r="E34" s="47">
        <f t="shared" si="3"/>
        <v>956</v>
      </c>
      <c r="F34" s="47">
        <v>956</v>
      </c>
      <c r="G34" s="47">
        <v>956</v>
      </c>
      <c r="H34" s="47">
        <v>724</v>
      </c>
      <c r="I34" s="47">
        <v>724</v>
      </c>
      <c r="J34" s="47">
        <v>0</v>
      </c>
      <c r="K34" s="47">
        <v>0</v>
      </c>
      <c r="L34" s="5"/>
    </row>
    <row r="35" spans="1:12" ht="12.75">
      <c r="A35" s="11"/>
      <c r="B35" s="50" t="s">
        <v>41</v>
      </c>
      <c r="C35" s="50"/>
      <c r="D35" s="47">
        <f t="shared" si="2"/>
        <v>3885</v>
      </c>
      <c r="E35" s="47">
        <f t="shared" si="3"/>
        <v>3874</v>
      </c>
      <c r="F35" s="47">
        <v>3885</v>
      </c>
      <c r="G35" s="47">
        <v>3874</v>
      </c>
      <c r="H35" s="47">
        <v>2923</v>
      </c>
      <c r="I35" s="47">
        <v>2922</v>
      </c>
      <c r="J35" s="47">
        <v>0</v>
      </c>
      <c r="K35" s="47">
        <v>0</v>
      </c>
      <c r="L35" s="5"/>
    </row>
    <row r="36" spans="1:12" ht="12.75">
      <c r="A36" s="11"/>
      <c r="B36" s="50" t="s">
        <v>10</v>
      </c>
      <c r="C36" s="50"/>
      <c r="D36" s="47">
        <f t="shared" si="2"/>
        <v>6228</v>
      </c>
      <c r="E36" s="47">
        <f t="shared" si="3"/>
        <v>6228</v>
      </c>
      <c r="F36" s="47">
        <v>6228</v>
      </c>
      <c r="G36" s="47">
        <v>6228</v>
      </c>
      <c r="H36" s="47">
        <v>0</v>
      </c>
      <c r="I36" s="47">
        <v>0</v>
      </c>
      <c r="J36" s="47">
        <v>0</v>
      </c>
      <c r="K36" s="47">
        <v>0</v>
      </c>
      <c r="L36" s="5"/>
    </row>
    <row r="37" spans="1:12" ht="38.25">
      <c r="A37" s="11"/>
      <c r="B37" s="51" t="s">
        <v>79</v>
      </c>
      <c r="C37" s="50"/>
      <c r="D37" s="47">
        <f aca="true" t="shared" si="4" ref="D37:E39">SUM(F37+J37)</f>
        <v>2934</v>
      </c>
      <c r="E37" s="47">
        <f t="shared" si="4"/>
        <v>2934</v>
      </c>
      <c r="F37" s="47">
        <v>2934</v>
      </c>
      <c r="G37" s="47">
        <v>2934</v>
      </c>
      <c r="H37" s="47">
        <v>0</v>
      </c>
      <c r="I37" s="47">
        <v>0</v>
      </c>
      <c r="J37" s="47">
        <v>0</v>
      </c>
      <c r="K37" s="47">
        <v>0</v>
      </c>
      <c r="L37" s="5"/>
    </row>
    <row r="38" spans="1:12" ht="38.25">
      <c r="A38" s="11"/>
      <c r="B38" s="51" t="s">
        <v>79</v>
      </c>
      <c r="C38" s="50" t="s">
        <v>55</v>
      </c>
      <c r="D38" s="47">
        <f t="shared" si="4"/>
        <v>811</v>
      </c>
      <c r="E38" s="47">
        <f t="shared" si="4"/>
        <v>811</v>
      </c>
      <c r="F38" s="47">
        <v>811</v>
      </c>
      <c r="G38" s="47">
        <v>811</v>
      </c>
      <c r="H38" s="47">
        <v>0</v>
      </c>
      <c r="I38" s="47">
        <v>0</v>
      </c>
      <c r="J38" s="47">
        <v>0</v>
      </c>
      <c r="K38" s="47">
        <v>0</v>
      </c>
      <c r="L38" s="5"/>
    </row>
    <row r="39" spans="1:12" ht="12.75">
      <c r="A39" s="11"/>
      <c r="B39" s="51" t="s">
        <v>134</v>
      </c>
      <c r="C39" s="50"/>
      <c r="D39" s="47">
        <f t="shared" si="4"/>
        <v>8127</v>
      </c>
      <c r="E39" s="47">
        <f t="shared" si="4"/>
        <v>7950</v>
      </c>
      <c r="F39" s="47">
        <v>8127</v>
      </c>
      <c r="G39" s="47">
        <v>7950</v>
      </c>
      <c r="H39" s="47">
        <v>0</v>
      </c>
      <c r="I39" s="47">
        <v>0</v>
      </c>
      <c r="J39" s="47">
        <v>0</v>
      </c>
      <c r="K39" s="47">
        <v>0</v>
      </c>
      <c r="L39" s="5"/>
    </row>
    <row r="40" spans="1:12" ht="24" customHeight="1">
      <c r="A40" s="11"/>
      <c r="B40" s="51" t="s">
        <v>51</v>
      </c>
      <c r="C40" s="50" t="s">
        <v>55</v>
      </c>
      <c r="D40" s="47">
        <f t="shared" si="2"/>
        <v>579</v>
      </c>
      <c r="E40" s="47">
        <f t="shared" si="3"/>
        <v>574</v>
      </c>
      <c r="F40" s="47">
        <v>579</v>
      </c>
      <c r="G40" s="47">
        <v>574</v>
      </c>
      <c r="H40" s="47">
        <v>434</v>
      </c>
      <c r="I40" s="47">
        <v>434</v>
      </c>
      <c r="J40" s="47">
        <v>0</v>
      </c>
      <c r="K40" s="47">
        <v>0</v>
      </c>
      <c r="L40" s="5"/>
    </row>
    <row r="41" spans="1:12" ht="13.5" customHeight="1">
      <c r="A41" s="11"/>
      <c r="B41" s="51" t="s">
        <v>61</v>
      </c>
      <c r="C41" s="50" t="s">
        <v>55</v>
      </c>
      <c r="D41" s="47">
        <f t="shared" si="2"/>
        <v>4605</v>
      </c>
      <c r="E41" s="47">
        <f t="shared" si="3"/>
        <v>4605</v>
      </c>
      <c r="F41" s="47">
        <v>4605</v>
      </c>
      <c r="G41" s="47">
        <v>4605</v>
      </c>
      <c r="H41" s="47">
        <v>869</v>
      </c>
      <c r="I41" s="47">
        <v>869</v>
      </c>
      <c r="J41" s="47">
        <v>0</v>
      </c>
      <c r="K41" s="47">
        <v>0</v>
      </c>
      <c r="L41" s="5"/>
    </row>
    <row r="42" spans="1:12" ht="15" customHeight="1">
      <c r="A42" s="11"/>
      <c r="B42" s="51" t="s">
        <v>61</v>
      </c>
      <c r="C42" s="50"/>
      <c r="D42" s="47">
        <f t="shared" si="2"/>
        <v>123</v>
      </c>
      <c r="E42" s="47">
        <f t="shared" si="3"/>
        <v>101</v>
      </c>
      <c r="F42" s="47">
        <v>123</v>
      </c>
      <c r="G42" s="47">
        <v>101</v>
      </c>
      <c r="H42" s="47">
        <v>0</v>
      </c>
      <c r="I42" s="47">
        <v>0</v>
      </c>
      <c r="J42" s="47">
        <v>0</v>
      </c>
      <c r="K42" s="47">
        <v>0</v>
      </c>
      <c r="L42" s="5"/>
    </row>
    <row r="43" spans="1:12" ht="12.75">
      <c r="A43" s="11"/>
      <c r="B43" s="50" t="s">
        <v>13</v>
      </c>
      <c r="C43" s="50"/>
      <c r="D43" s="47">
        <f t="shared" si="2"/>
        <v>2260</v>
      </c>
      <c r="E43" s="47">
        <f t="shared" si="3"/>
        <v>2260</v>
      </c>
      <c r="F43" s="47">
        <v>2260</v>
      </c>
      <c r="G43" s="47">
        <v>2260</v>
      </c>
      <c r="H43" s="47">
        <v>0</v>
      </c>
      <c r="I43" s="47">
        <v>0</v>
      </c>
      <c r="J43" s="47">
        <v>0</v>
      </c>
      <c r="K43" s="47">
        <v>0</v>
      </c>
      <c r="L43" s="5"/>
    </row>
    <row r="44" spans="1:12" ht="12.75">
      <c r="A44" s="11"/>
      <c r="B44" s="50" t="s">
        <v>12</v>
      </c>
      <c r="C44" s="50"/>
      <c r="D44" s="47">
        <f>SUM(F44+J44)</f>
        <v>205988</v>
      </c>
      <c r="E44" s="47">
        <f>SUM(G44+K44)</f>
        <v>190441</v>
      </c>
      <c r="F44" s="47">
        <v>0</v>
      </c>
      <c r="G44" s="47">
        <v>0</v>
      </c>
      <c r="H44" s="47">
        <v>0</v>
      </c>
      <c r="I44" s="47">
        <v>0</v>
      </c>
      <c r="J44" s="47">
        <v>205988</v>
      </c>
      <c r="K44" s="47">
        <v>190441</v>
      </c>
      <c r="L44" s="5"/>
    </row>
    <row r="45" spans="1:12" ht="12.75">
      <c r="A45" s="11"/>
      <c r="B45" s="50" t="s">
        <v>8</v>
      </c>
      <c r="C45" s="50"/>
      <c r="D45" s="47">
        <f>SUM(F45+J45)</f>
        <v>52551</v>
      </c>
      <c r="E45" s="47">
        <f>SUM(G45+K45)</f>
        <v>52551</v>
      </c>
      <c r="F45" s="47">
        <v>52551</v>
      </c>
      <c r="G45" s="47">
        <v>52551</v>
      </c>
      <c r="H45" s="47">
        <v>0</v>
      </c>
      <c r="I45" s="47">
        <v>0</v>
      </c>
      <c r="J45" s="47">
        <v>0</v>
      </c>
      <c r="K45" s="47">
        <v>0</v>
      </c>
      <c r="L45" s="5"/>
    </row>
    <row r="46" spans="1:12" ht="15.75">
      <c r="A46" s="11"/>
      <c r="B46" s="52" t="s">
        <v>103</v>
      </c>
      <c r="C46" s="53"/>
      <c r="D46" s="49">
        <f>SUM(D47:D51)</f>
        <v>31343</v>
      </c>
      <c r="E46" s="49">
        <f aca="true" t="shared" si="5" ref="E46:K46">SUM(E47:E51)</f>
        <v>31343</v>
      </c>
      <c r="F46" s="49">
        <f t="shared" si="5"/>
        <v>31343</v>
      </c>
      <c r="G46" s="49">
        <f t="shared" si="5"/>
        <v>31343</v>
      </c>
      <c r="H46" s="49">
        <f t="shared" si="5"/>
        <v>21322</v>
      </c>
      <c r="I46" s="49">
        <f t="shared" si="5"/>
        <v>21322</v>
      </c>
      <c r="J46" s="49">
        <f t="shared" si="5"/>
        <v>0</v>
      </c>
      <c r="K46" s="49">
        <f t="shared" si="5"/>
        <v>0</v>
      </c>
      <c r="L46" s="5"/>
    </row>
    <row r="47" spans="1:12" ht="12.75">
      <c r="A47" s="11"/>
      <c r="B47" s="50"/>
      <c r="C47" s="50"/>
      <c r="D47" s="47"/>
      <c r="E47" s="47"/>
      <c r="F47" s="47"/>
      <c r="G47" s="47"/>
      <c r="H47" s="47"/>
      <c r="I47" s="47"/>
      <c r="J47" s="47"/>
      <c r="K47" s="47"/>
      <c r="L47" s="5"/>
    </row>
    <row r="48" spans="1:12" ht="12.75">
      <c r="A48" s="11"/>
      <c r="B48" s="51" t="s">
        <v>80</v>
      </c>
      <c r="C48" s="50" t="s">
        <v>55</v>
      </c>
      <c r="D48" s="47">
        <f>SUM(F48+J48)</f>
        <v>8108</v>
      </c>
      <c r="E48" s="47">
        <f>SUM(G48+K48,K48)</f>
        <v>8108</v>
      </c>
      <c r="F48" s="47">
        <v>8108</v>
      </c>
      <c r="G48" s="47">
        <v>8108</v>
      </c>
      <c r="H48" s="47">
        <v>5060</v>
      </c>
      <c r="I48" s="47">
        <v>5060</v>
      </c>
      <c r="J48" s="47">
        <v>0</v>
      </c>
      <c r="K48" s="47">
        <v>0</v>
      </c>
      <c r="L48" s="5"/>
    </row>
    <row r="49" spans="1:12" ht="12.75">
      <c r="A49" s="11"/>
      <c r="B49" s="51" t="s">
        <v>80</v>
      </c>
      <c r="C49" s="50"/>
      <c r="D49" s="47">
        <f>SUM(F49+J49)</f>
        <v>6407</v>
      </c>
      <c r="E49" s="47">
        <f>SUM(G49+K49,K49)</f>
        <v>6407</v>
      </c>
      <c r="F49" s="47">
        <v>6407</v>
      </c>
      <c r="G49" s="47">
        <v>6407</v>
      </c>
      <c r="H49" s="47">
        <v>4893</v>
      </c>
      <c r="I49" s="47">
        <v>4893</v>
      </c>
      <c r="J49" s="47">
        <v>0</v>
      </c>
      <c r="K49" s="47">
        <v>0</v>
      </c>
      <c r="L49" s="5"/>
    </row>
    <row r="50" spans="1:12" ht="12.75">
      <c r="A50" s="11"/>
      <c r="B50" s="50" t="s">
        <v>9</v>
      </c>
      <c r="C50" s="50" t="s">
        <v>55</v>
      </c>
      <c r="D50" s="47">
        <f>SUM(F50+J50)</f>
        <v>16828</v>
      </c>
      <c r="E50" s="47">
        <f>SUM(G50+K50,K50)</f>
        <v>16828</v>
      </c>
      <c r="F50" s="47">
        <v>16828</v>
      </c>
      <c r="G50" s="47">
        <v>16828</v>
      </c>
      <c r="H50" s="47">
        <v>11369</v>
      </c>
      <c r="I50" s="47">
        <v>11369</v>
      </c>
      <c r="J50" s="47">
        <v>0</v>
      </c>
      <c r="K50" s="47">
        <v>0</v>
      </c>
      <c r="L50" s="5"/>
    </row>
    <row r="51" spans="1:12" ht="12.75">
      <c r="A51" s="11"/>
      <c r="B51" s="50"/>
      <c r="C51" s="50"/>
      <c r="D51" s="47"/>
      <c r="E51" s="47"/>
      <c r="F51" s="47"/>
      <c r="G51" s="47"/>
      <c r="H51" s="47"/>
      <c r="I51" s="47"/>
      <c r="J51" s="47"/>
      <c r="K51" s="47"/>
      <c r="L51" s="5"/>
    </row>
    <row r="52" spans="1:12" ht="18" customHeight="1">
      <c r="A52" s="11"/>
      <c r="B52" s="54" t="s">
        <v>145</v>
      </c>
      <c r="C52" s="55"/>
      <c r="D52" s="49">
        <f aca="true" t="shared" si="6" ref="D52:K52">SUM(D54:D56)</f>
        <v>125361</v>
      </c>
      <c r="E52" s="49">
        <f t="shared" si="6"/>
        <v>122422</v>
      </c>
      <c r="F52" s="49">
        <f t="shared" si="6"/>
        <v>125361</v>
      </c>
      <c r="G52" s="49">
        <f t="shared" si="6"/>
        <v>122422</v>
      </c>
      <c r="H52" s="49">
        <f t="shared" si="6"/>
        <v>85549</v>
      </c>
      <c r="I52" s="49">
        <f t="shared" si="6"/>
        <v>83305</v>
      </c>
      <c r="J52" s="49">
        <f t="shared" si="6"/>
        <v>0</v>
      </c>
      <c r="K52" s="49">
        <f t="shared" si="6"/>
        <v>0</v>
      </c>
      <c r="L52" s="5"/>
    </row>
    <row r="53" spans="1:12" ht="12.75">
      <c r="A53" s="11"/>
      <c r="B53" s="50"/>
      <c r="C53" s="50"/>
      <c r="D53" s="47"/>
      <c r="E53" s="47"/>
      <c r="F53" s="47"/>
      <c r="G53" s="47"/>
      <c r="H53" s="47"/>
      <c r="I53" s="47"/>
      <c r="J53" s="47"/>
      <c r="K53" s="47"/>
      <c r="L53" s="5"/>
    </row>
    <row r="54" spans="1:12" ht="12.75">
      <c r="A54" s="11"/>
      <c r="B54" s="50" t="s">
        <v>101</v>
      </c>
      <c r="C54" s="50" t="s">
        <v>55</v>
      </c>
      <c r="D54" s="47">
        <f>SUM(F54+J54)</f>
        <v>122422</v>
      </c>
      <c r="E54" s="47">
        <f>SUM(G54+K54,K54)</f>
        <v>122422</v>
      </c>
      <c r="F54" s="47">
        <v>122422</v>
      </c>
      <c r="G54" s="47">
        <v>122422</v>
      </c>
      <c r="H54" s="47">
        <v>83305</v>
      </c>
      <c r="I54" s="47">
        <v>83305</v>
      </c>
      <c r="J54" s="47">
        <v>0</v>
      </c>
      <c r="K54" s="47">
        <v>0</v>
      </c>
      <c r="L54" s="5"/>
    </row>
    <row r="55" spans="1:12" ht="12.75">
      <c r="A55" s="11"/>
      <c r="B55" s="50" t="s">
        <v>101</v>
      </c>
      <c r="C55" s="50"/>
      <c r="D55" s="47">
        <f>SUM(F55+J55)</f>
        <v>2939</v>
      </c>
      <c r="E55" s="47">
        <f>SUM(G55+K55,K55)</f>
        <v>0</v>
      </c>
      <c r="F55" s="47">
        <v>2939</v>
      </c>
      <c r="G55" s="47">
        <v>0</v>
      </c>
      <c r="H55" s="47">
        <v>2244</v>
      </c>
      <c r="I55" s="47">
        <v>0</v>
      </c>
      <c r="J55" s="47">
        <v>0</v>
      </c>
      <c r="K55" s="47">
        <v>0</v>
      </c>
      <c r="L55" s="5"/>
    </row>
    <row r="56" spans="1:12" ht="12.75">
      <c r="A56" s="11"/>
      <c r="B56" s="51"/>
      <c r="C56" s="50"/>
      <c r="D56" s="47"/>
      <c r="E56" s="47"/>
      <c r="F56" s="47"/>
      <c r="G56" s="47"/>
      <c r="H56" s="47"/>
      <c r="I56" s="47"/>
      <c r="J56" s="47"/>
      <c r="K56" s="47"/>
      <c r="L56" s="5"/>
    </row>
    <row r="57" spans="1:12" ht="15.75">
      <c r="A57" s="11"/>
      <c r="B57" s="52" t="s">
        <v>104</v>
      </c>
      <c r="C57" s="53"/>
      <c r="D57" s="49">
        <f>SUM(D58:D61)</f>
        <v>120685</v>
      </c>
      <c r="E57" s="49">
        <f aca="true" t="shared" si="7" ref="E57:K57">SUM(E58:E61)</f>
        <v>120685</v>
      </c>
      <c r="F57" s="49">
        <f t="shared" si="7"/>
        <v>120685</v>
      </c>
      <c r="G57" s="49">
        <f t="shared" si="7"/>
        <v>120685</v>
      </c>
      <c r="H57" s="49">
        <f t="shared" si="7"/>
        <v>69910</v>
      </c>
      <c r="I57" s="49">
        <f t="shared" si="7"/>
        <v>69910</v>
      </c>
      <c r="J57" s="49">
        <f t="shared" si="7"/>
        <v>0</v>
      </c>
      <c r="K57" s="49">
        <f t="shared" si="7"/>
        <v>0</v>
      </c>
      <c r="L57" s="5"/>
    </row>
    <row r="58" spans="1:12" ht="12.75">
      <c r="A58" s="11"/>
      <c r="B58" s="52"/>
      <c r="C58" s="52"/>
      <c r="D58" s="47"/>
      <c r="E58" s="47"/>
      <c r="F58" s="47"/>
      <c r="G58" s="47"/>
      <c r="H58" s="47"/>
      <c r="I58" s="47"/>
      <c r="J58" s="47"/>
      <c r="K58" s="47"/>
      <c r="L58" s="5"/>
    </row>
    <row r="59" spans="1:12" ht="12.75">
      <c r="A59" s="11"/>
      <c r="B59" s="50" t="s">
        <v>62</v>
      </c>
      <c r="C59" s="50" t="s">
        <v>55</v>
      </c>
      <c r="D59" s="47">
        <f>SUM(F59+J59)</f>
        <v>120685</v>
      </c>
      <c r="E59" s="47">
        <f>SUM(G59+K59)</f>
        <v>120685</v>
      </c>
      <c r="F59" s="47">
        <v>120685</v>
      </c>
      <c r="G59" s="47">
        <v>120685</v>
      </c>
      <c r="H59" s="47">
        <v>69910</v>
      </c>
      <c r="I59" s="47">
        <v>69910</v>
      </c>
      <c r="J59" s="47">
        <v>0</v>
      </c>
      <c r="K59" s="47">
        <v>0</v>
      </c>
      <c r="L59" s="5"/>
    </row>
    <row r="60" spans="1:12" ht="12.75">
      <c r="A60" s="11"/>
      <c r="B60" s="50" t="s">
        <v>62</v>
      </c>
      <c r="C60" s="50" t="s">
        <v>57</v>
      </c>
      <c r="D60" s="47">
        <f>SUM(F60+J60)</f>
        <v>0</v>
      </c>
      <c r="E60" s="47">
        <f>SUM(G60+K60)</f>
        <v>0</v>
      </c>
      <c r="F60" s="47"/>
      <c r="G60" s="47"/>
      <c r="H60" s="47"/>
      <c r="I60" s="47"/>
      <c r="J60" s="47"/>
      <c r="K60" s="47"/>
      <c r="L60" s="5"/>
    </row>
    <row r="61" spans="1:12" ht="12.75">
      <c r="A61" s="11"/>
      <c r="B61" s="50"/>
      <c r="C61" s="52"/>
      <c r="D61" s="47"/>
      <c r="E61" s="47"/>
      <c r="F61" s="47"/>
      <c r="G61" s="47"/>
      <c r="H61" s="47"/>
      <c r="I61" s="47"/>
      <c r="J61" s="47"/>
      <c r="K61" s="47"/>
      <c r="L61" s="5"/>
    </row>
    <row r="62" spans="1:12" ht="15.75">
      <c r="A62" s="11"/>
      <c r="B62" s="52" t="s">
        <v>107</v>
      </c>
      <c r="C62" s="53"/>
      <c r="D62" s="49">
        <f aca="true" t="shared" si="8" ref="D62:K62">SUM(D63:D64)</f>
        <v>38239</v>
      </c>
      <c r="E62" s="49">
        <f t="shared" si="8"/>
        <v>38023</v>
      </c>
      <c r="F62" s="49">
        <f t="shared" si="8"/>
        <v>38239</v>
      </c>
      <c r="G62" s="49">
        <f t="shared" si="8"/>
        <v>38023</v>
      </c>
      <c r="H62" s="49">
        <f t="shared" si="8"/>
        <v>21984</v>
      </c>
      <c r="I62" s="49">
        <f t="shared" si="8"/>
        <v>21984</v>
      </c>
      <c r="J62" s="49">
        <f t="shared" si="8"/>
        <v>0</v>
      </c>
      <c r="K62" s="49">
        <f t="shared" si="8"/>
        <v>0</v>
      </c>
      <c r="L62" s="5"/>
    </row>
    <row r="63" spans="1:12" ht="12.75">
      <c r="A63" s="11"/>
      <c r="B63" s="50" t="s">
        <v>56</v>
      </c>
      <c r="C63" s="50"/>
      <c r="D63" s="47">
        <f>SUM(F63+J63)</f>
        <v>38239</v>
      </c>
      <c r="E63" s="47">
        <f>SUM(G63+K63,K63)</f>
        <v>38023</v>
      </c>
      <c r="F63" s="47">
        <v>38239</v>
      </c>
      <c r="G63" s="47">
        <v>38023</v>
      </c>
      <c r="H63" s="47">
        <v>21984</v>
      </c>
      <c r="I63" s="47">
        <v>21984</v>
      </c>
      <c r="J63" s="47">
        <v>0</v>
      </c>
      <c r="K63" s="47">
        <v>0</v>
      </c>
      <c r="L63" s="5"/>
    </row>
    <row r="64" spans="1:12" ht="12.75">
      <c r="A64" s="11"/>
      <c r="B64" s="50"/>
      <c r="C64" s="50"/>
      <c r="D64" s="47"/>
      <c r="E64" s="47"/>
      <c r="F64" s="47"/>
      <c r="G64" s="47"/>
      <c r="H64" s="47"/>
      <c r="I64" s="47"/>
      <c r="J64" s="47"/>
      <c r="K64" s="47"/>
      <c r="L64" s="5"/>
    </row>
    <row r="65" spans="1:12" ht="15.75">
      <c r="A65" s="11"/>
      <c r="B65" s="56" t="s">
        <v>63</v>
      </c>
      <c r="C65" s="50"/>
      <c r="D65" s="45">
        <f>SUM(D67,D76)</f>
        <v>2945219</v>
      </c>
      <c r="E65" s="45">
        <f aca="true" t="shared" si="9" ref="E65:K65">SUM(E67,E76)</f>
        <v>2910822</v>
      </c>
      <c r="F65" s="45">
        <f t="shared" si="9"/>
        <v>2920770</v>
      </c>
      <c r="G65" s="45">
        <f t="shared" si="9"/>
        <v>2886482</v>
      </c>
      <c r="H65" s="45">
        <f t="shared" si="9"/>
        <v>1903297</v>
      </c>
      <c r="I65" s="45">
        <f t="shared" si="9"/>
        <v>1902966</v>
      </c>
      <c r="J65" s="45">
        <f t="shared" si="9"/>
        <v>24449</v>
      </c>
      <c r="K65" s="45">
        <f t="shared" si="9"/>
        <v>24340</v>
      </c>
      <c r="L65" s="5"/>
    </row>
    <row r="66" spans="1:12" ht="12.75" customHeight="1">
      <c r="A66" s="11"/>
      <c r="B66" s="56"/>
      <c r="C66" s="50"/>
      <c r="D66" s="49"/>
      <c r="E66" s="49"/>
      <c r="F66" s="49"/>
      <c r="G66" s="49"/>
      <c r="H66" s="49"/>
      <c r="I66" s="49"/>
      <c r="J66" s="49"/>
      <c r="K66" s="47"/>
      <c r="L66" s="5"/>
    </row>
    <row r="67" spans="1:12" ht="16.5" customHeight="1">
      <c r="A67" s="11"/>
      <c r="B67" s="54" t="s">
        <v>105</v>
      </c>
      <c r="C67" s="50"/>
      <c r="D67" s="49">
        <f>SUM(D69:D74)</f>
        <v>2945219</v>
      </c>
      <c r="E67" s="49">
        <f aca="true" t="shared" si="10" ref="E67:K67">SUM(E69:E74)</f>
        <v>2910822</v>
      </c>
      <c r="F67" s="49">
        <f t="shared" si="10"/>
        <v>2920770</v>
      </c>
      <c r="G67" s="49">
        <f t="shared" si="10"/>
        <v>2886482</v>
      </c>
      <c r="H67" s="49">
        <f t="shared" si="10"/>
        <v>1903297</v>
      </c>
      <c r="I67" s="49">
        <f t="shared" si="10"/>
        <v>1902966</v>
      </c>
      <c r="J67" s="49">
        <f t="shared" si="10"/>
        <v>24449</v>
      </c>
      <c r="K67" s="49">
        <f t="shared" si="10"/>
        <v>24340</v>
      </c>
      <c r="L67" s="8"/>
    </row>
    <row r="68" spans="1:12" ht="12.75" customHeight="1">
      <c r="A68" s="11"/>
      <c r="B68" s="56"/>
      <c r="C68" s="50"/>
      <c r="D68" s="49"/>
      <c r="E68" s="49"/>
      <c r="F68" s="49"/>
      <c r="G68" s="49"/>
      <c r="H68" s="49"/>
      <c r="I68" s="49"/>
      <c r="J68" s="49"/>
      <c r="K68" s="47"/>
      <c r="L68" s="5"/>
    </row>
    <row r="69" spans="1:12" ht="12.75" customHeight="1">
      <c r="A69" s="11"/>
      <c r="B69" s="52" t="s">
        <v>26</v>
      </c>
      <c r="C69" s="50" t="s">
        <v>26</v>
      </c>
      <c r="D69" s="49">
        <f>SUM(D79+D80+D84+D88+D92+D96+D100+D105+D110+D114+D119+D124)</f>
        <v>1914667</v>
      </c>
      <c r="E69" s="49">
        <f aca="true" t="shared" si="11" ref="E69:K69">SUM(E79+E80+E84+E88+E92+E96+E100+E105+E110+E114+E119+E124)</f>
        <v>1909722</v>
      </c>
      <c r="F69" s="49">
        <f t="shared" si="11"/>
        <v>1914667</v>
      </c>
      <c r="G69" s="49">
        <f t="shared" si="11"/>
        <v>1909722</v>
      </c>
      <c r="H69" s="49">
        <f t="shared" si="11"/>
        <v>1424120</v>
      </c>
      <c r="I69" s="49">
        <f t="shared" si="11"/>
        <v>1424120</v>
      </c>
      <c r="J69" s="49">
        <f t="shared" si="11"/>
        <v>0</v>
      </c>
      <c r="K69" s="49">
        <f t="shared" si="11"/>
        <v>0</v>
      </c>
      <c r="L69" s="5"/>
    </row>
    <row r="70" spans="1:12" ht="12.75" customHeight="1">
      <c r="A70" s="11"/>
      <c r="B70" s="52" t="s">
        <v>27</v>
      </c>
      <c r="C70" s="50"/>
      <c r="D70" s="49">
        <f>SUM(D81,D85,D89,D93,D97,D101,D103,D106,D108,D111,D115)</f>
        <v>823633</v>
      </c>
      <c r="E70" s="49">
        <f aca="true" t="shared" si="12" ref="E70:K70">SUM(E81,E85,E89,E93,E97,E101,E103,E106,E108,E111,E115)</f>
        <v>800244</v>
      </c>
      <c r="F70" s="49">
        <f t="shared" si="12"/>
        <v>799184</v>
      </c>
      <c r="G70" s="49">
        <f t="shared" si="12"/>
        <v>775904</v>
      </c>
      <c r="H70" s="49">
        <f t="shared" si="12"/>
        <v>388699</v>
      </c>
      <c r="I70" s="49">
        <f t="shared" si="12"/>
        <v>388699</v>
      </c>
      <c r="J70" s="49">
        <f t="shared" si="12"/>
        <v>24449</v>
      </c>
      <c r="K70" s="49">
        <f t="shared" si="12"/>
        <v>24340</v>
      </c>
      <c r="L70" s="5"/>
    </row>
    <row r="71" spans="1:12" ht="12.75" customHeight="1">
      <c r="A71" s="11"/>
      <c r="B71" s="52" t="s">
        <v>122</v>
      </c>
      <c r="C71" s="50" t="s">
        <v>57</v>
      </c>
      <c r="D71" s="49">
        <f aca="true" t="shared" si="13" ref="D71:K71">SUM(D82,D86,D90,D94,D98,D102,D107,D112,D116,D120)</f>
        <v>59716</v>
      </c>
      <c r="E71" s="49">
        <f t="shared" si="13"/>
        <v>53653</v>
      </c>
      <c r="F71" s="49">
        <f t="shared" si="13"/>
        <v>59716</v>
      </c>
      <c r="G71" s="49">
        <f t="shared" si="13"/>
        <v>53653</v>
      </c>
      <c r="H71" s="49">
        <f t="shared" si="13"/>
        <v>900</v>
      </c>
      <c r="I71" s="49">
        <f t="shared" si="13"/>
        <v>569</v>
      </c>
      <c r="J71" s="49">
        <f t="shared" si="13"/>
        <v>0</v>
      </c>
      <c r="K71" s="49">
        <f t="shared" si="13"/>
        <v>0</v>
      </c>
      <c r="L71" s="5"/>
    </row>
    <row r="72" spans="1:12" ht="12.75" customHeight="1">
      <c r="A72" s="11"/>
      <c r="B72" s="52" t="s">
        <v>37</v>
      </c>
      <c r="C72" s="50"/>
      <c r="D72" s="49">
        <f>SUM(D122)</f>
        <v>27614</v>
      </c>
      <c r="E72" s="49">
        <f aca="true" t="shared" si="14" ref="E72:K72">SUM(E122)</f>
        <v>27614</v>
      </c>
      <c r="F72" s="49">
        <f t="shared" si="14"/>
        <v>27614</v>
      </c>
      <c r="G72" s="49">
        <f t="shared" si="14"/>
        <v>27614</v>
      </c>
      <c r="H72" s="49">
        <f t="shared" si="14"/>
        <v>0</v>
      </c>
      <c r="I72" s="49">
        <f t="shared" si="14"/>
        <v>0</v>
      </c>
      <c r="J72" s="49">
        <f t="shared" si="14"/>
        <v>0</v>
      </c>
      <c r="K72" s="49">
        <f t="shared" si="14"/>
        <v>0</v>
      </c>
      <c r="L72" s="5"/>
    </row>
    <row r="73" spans="1:12" ht="12.75" customHeight="1">
      <c r="A73" s="11"/>
      <c r="B73" s="52" t="s">
        <v>32</v>
      </c>
      <c r="C73" s="50"/>
      <c r="D73" s="49">
        <f>SUM(D118,D123)</f>
        <v>118944</v>
      </c>
      <c r="E73" s="49">
        <f aca="true" t="shared" si="15" ref="E73:K73">SUM(E118,E123)</f>
        <v>118944</v>
      </c>
      <c r="F73" s="49">
        <f t="shared" si="15"/>
        <v>118944</v>
      </c>
      <c r="G73" s="49">
        <f t="shared" si="15"/>
        <v>118944</v>
      </c>
      <c r="H73" s="49">
        <f t="shared" si="15"/>
        <v>89578</v>
      </c>
      <c r="I73" s="49">
        <f t="shared" si="15"/>
        <v>89578</v>
      </c>
      <c r="J73" s="49">
        <f t="shared" si="15"/>
        <v>0</v>
      </c>
      <c r="K73" s="49">
        <f t="shared" si="15"/>
        <v>0</v>
      </c>
      <c r="L73" s="5"/>
    </row>
    <row r="74" spans="1:12" ht="12.75" customHeight="1">
      <c r="A74" s="11"/>
      <c r="B74" s="52" t="s">
        <v>64</v>
      </c>
      <c r="C74" s="50"/>
      <c r="D74" s="49">
        <f>SUM(D121)</f>
        <v>645</v>
      </c>
      <c r="E74" s="49">
        <f aca="true" t="shared" si="16" ref="E74:K74">SUM(E121)</f>
        <v>645</v>
      </c>
      <c r="F74" s="49">
        <f t="shared" si="16"/>
        <v>645</v>
      </c>
      <c r="G74" s="49">
        <f t="shared" si="16"/>
        <v>645</v>
      </c>
      <c r="H74" s="49">
        <f t="shared" si="16"/>
        <v>0</v>
      </c>
      <c r="I74" s="49">
        <f t="shared" si="16"/>
        <v>0</v>
      </c>
      <c r="J74" s="49">
        <f t="shared" si="16"/>
        <v>0</v>
      </c>
      <c r="K74" s="49">
        <f t="shared" si="16"/>
        <v>0</v>
      </c>
      <c r="L74" s="5"/>
    </row>
    <row r="75" spans="1:12" ht="12.75" customHeight="1">
      <c r="A75" s="11"/>
      <c r="B75" s="52"/>
      <c r="C75" s="50"/>
      <c r="D75" s="49"/>
      <c r="E75" s="49"/>
      <c r="F75" s="49"/>
      <c r="G75" s="49"/>
      <c r="H75" s="49"/>
      <c r="I75" s="49"/>
      <c r="J75" s="49"/>
      <c r="K75" s="49"/>
      <c r="L75" s="5"/>
    </row>
    <row r="76" spans="1:12" ht="12.75" customHeight="1">
      <c r="A76" s="11"/>
      <c r="B76" s="54" t="s">
        <v>114</v>
      </c>
      <c r="C76" s="50"/>
      <c r="D76" s="49">
        <f>SUM(D125)</f>
        <v>0</v>
      </c>
      <c r="E76" s="49">
        <f aca="true" t="shared" si="17" ref="E76:K76">SUM(E125)</f>
        <v>0</v>
      </c>
      <c r="F76" s="49">
        <f t="shared" si="17"/>
        <v>0</v>
      </c>
      <c r="G76" s="49">
        <f t="shared" si="17"/>
        <v>0</v>
      </c>
      <c r="H76" s="49">
        <f t="shared" si="17"/>
        <v>0</v>
      </c>
      <c r="I76" s="49">
        <f t="shared" si="17"/>
        <v>0</v>
      </c>
      <c r="J76" s="49">
        <f t="shared" si="17"/>
        <v>0</v>
      </c>
      <c r="K76" s="49">
        <f t="shared" si="17"/>
        <v>0</v>
      </c>
      <c r="L76" s="5"/>
    </row>
    <row r="77" spans="1:12" ht="12.75" customHeight="1">
      <c r="A77" s="11"/>
      <c r="B77" s="54"/>
      <c r="C77" s="50"/>
      <c r="D77" s="47"/>
      <c r="E77" s="47"/>
      <c r="F77" s="47"/>
      <c r="G77" s="47"/>
      <c r="H77" s="47"/>
      <c r="I77" s="47"/>
      <c r="J77" s="47"/>
      <c r="K77" s="47"/>
      <c r="L77" s="5"/>
    </row>
    <row r="78" spans="1:12" ht="12.75" customHeight="1">
      <c r="A78" s="11"/>
      <c r="B78" s="52" t="s">
        <v>25</v>
      </c>
      <c r="C78" s="50"/>
      <c r="D78" s="49">
        <f>SUM(D79:D82)</f>
        <v>196348</v>
      </c>
      <c r="E78" s="49">
        <f aca="true" t="shared" si="18" ref="E78:K78">SUM(E79:E82)</f>
        <v>190960</v>
      </c>
      <c r="F78" s="49">
        <f t="shared" si="18"/>
        <v>196348</v>
      </c>
      <c r="G78" s="49">
        <f t="shared" si="18"/>
        <v>190960</v>
      </c>
      <c r="H78" s="49">
        <f t="shared" si="18"/>
        <v>109202</v>
      </c>
      <c r="I78" s="49">
        <f t="shared" si="18"/>
        <v>109202</v>
      </c>
      <c r="J78" s="49">
        <f t="shared" si="18"/>
        <v>0</v>
      </c>
      <c r="K78" s="49">
        <f t="shared" si="18"/>
        <v>0</v>
      </c>
      <c r="L78" s="5"/>
    </row>
    <row r="79" spans="1:12" ht="12.75" customHeight="1">
      <c r="A79" s="11"/>
      <c r="B79" s="50" t="s">
        <v>124</v>
      </c>
      <c r="C79" s="50" t="s">
        <v>26</v>
      </c>
      <c r="D79" s="47">
        <f aca="true" t="shared" si="19" ref="D79:E82">SUM(F79+J79)</f>
        <v>54737</v>
      </c>
      <c r="E79" s="47">
        <f t="shared" si="19"/>
        <v>54737</v>
      </c>
      <c r="F79" s="47">
        <v>54737</v>
      </c>
      <c r="G79" s="47">
        <v>54737</v>
      </c>
      <c r="H79" s="47">
        <v>40424</v>
      </c>
      <c r="I79" s="47">
        <v>40424</v>
      </c>
      <c r="J79" s="47">
        <v>0</v>
      </c>
      <c r="K79" s="47">
        <v>0</v>
      </c>
      <c r="L79" s="5"/>
    </row>
    <row r="80" spans="1:12" ht="12.75" customHeight="1">
      <c r="A80" s="11"/>
      <c r="B80" s="50" t="s">
        <v>123</v>
      </c>
      <c r="C80" s="50" t="s">
        <v>26</v>
      </c>
      <c r="D80" s="47">
        <f t="shared" si="19"/>
        <v>5404</v>
      </c>
      <c r="E80" s="47">
        <f t="shared" si="19"/>
        <v>5404</v>
      </c>
      <c r="F80" s="47">
        <v>5404</v>
      </c>
      <c r="G80" s="47">
        <v>5404</v>
      </c>
      <c r="H80" s="47">
        <v>3978</v>
      </c>
      <c r="I80" s="47">
        <v>3978</v>
      </c>
      <c r="J80" s="47">
        <v>0</v>
      </c>
      <c r="K80" s="47">
        <v>0</v>
      </c>
      <c r="L80" s="5"/>
    </row>
    <row r="81" spans="1:12" ht="12.75" customHeight="1">
      <c r="A81" s="11"/>
      <c r="B81" s="50" t="s">
        <v>27</v>
      </c>
      <c r="C81" s="50"/>
      <c r="D81" s="47">
        <f t="shared" si="19"/>
        <v>106984</v>
      </c>
      <c r="E81" s="47">
        <f t="shared" si="19"/>
        <v>102540</v>
      </c>
      <c r="F81" s="47">
        <v>106984</v>
      </c>
      <c r="G81" s="47">
        <v>102540</v>
      </c>
      <c r="H81" s="47">
        <v>64800</v>
      </c>
      <c r="I81" s="47">
        <v>64800</v>
      </c>
      <c r="J81" s="47">
        <v>0</v>
      </c>
      <c r="K81" s="47">
        <v>0</v>
      </c>
      <c r="L81" s="5"/>
    </row>
    <row r="82" spans="1:12" ht="12.75" customHeight="1">
      <c r="A82" s="11"/>
      <c r="B82" s="50" t="s">
        <v>122</v>
      </c>
      <c r="C82" s="50" t="s">
        <v>57</v>
      </c>
      <c r="D82" s="47">
        <f t="shared" si="19"/>
        <v>29223</v>
      </c>
      <c r="E82" s="47">
        <f t="shared" si="19"/>
        <v>28279</v>
      </c>
      <c r="F82" s="47">
        <v>29223</v>
      </c>
      <c r="G82" s="47">
        <v>28279</v>
      </c>
      <c r="H82" s="47">
        <v>0</v>
      </c>
      <c r="I82" s="47">
        <v>0</v>
      </c>
      <c r="J82" s="47">
        <v>0</v>
      </c>
      <c r="K82" s="47">
        <v>0</v>
      </c>
      <c r="L82" s="5"/>
    </row>
    <row r="83" spans="1:12" ht="12.75" customHeight="1">
      <c r="A83" s="11"/>
      <c r="B83" s="52" t="s">
        <v>28</v>
      </c>
      <c r="C83" s="50"/>
      <c r="D83" s="49">
        <f aca="true" t="shared" si="20" ref="D83:K83">SUM(D84:D86)</f>
        <v>200407</v>
      </c>
      <c r="E83" s="49">
        <f t="shared" si="20"/>
        <v>200407</v>
      </c>
      <c r="F83" s="49">
        <f t="shared" si="20"/>
        <v>200407</v>
      </c>
      <c r="G83" s="49">
        <f t="shared" si="20"/>
        <v>200407</v>
      </c>
      <c r="H83" s="49">
        <f t="shared" si="20"/>
        <v>135718</v>
      </c>
      <c r="I83" s="49">
        <f t="shared" si="20"/>
        <v>135718</v>
      </c>
      <c r="J83" s="49">
        <f t="shared" si="20"/>
        <v>0</v>
      </c>
      <c r="K83" s="49">
        <f t="shared" si="20"/>
        <v>0</v>
      </c>
      <c r="L83" s="5"/>
    </row>
    <row r="84" spans="1:12" ht="12.75" customHeight="1">
      <c r="A84" s="11"/>
      <c r="B84" s="50" t="s">
        <v>26</v>
      </c>
      <c r="C84" s="50" t="s">
        <v>26</v>
      </c>
      <c r="D84" s="47">
        <f aca="true" t="shared" si="21" ref="D84:E86">SUM(F84+J84)</f>
        <v>153005</v>
      </c>
      <c r="E84" s="47">
        <f t="shared" si="21"/>
        <v>153005</v>
      </c>
      <c r="F84" s="47">
        <v>153005</v>
      </c>
      <c r="G84" s="47">
        <v>153005</v>
      </c>
      <c r="H84" s="47">
        <v>114380</v>
      </c>
      <c r="I84" s="47">
        <v>114380</v>
      </c>
      <c r="J84" s="47">
        <v>0</v>
      </c>
      <c r="K84" s="47">
        <v>0</v>
      </c>
      <c r="L84" s="5"/>
    </row>
    <row r="85" spans="1:12" ht="12.75" customHeight="1">
      <c r="A85" s="11"/>
      <c r="B85" s="50" t="s">
        <v>27</v>
      </c>
      <c r="C85" s="50"/>
      <c r="D85" s="47">
        <f t="shared" si="21"/>
        <v>47402</v>
      </c>
      <c r="E85" s="47">
        <f t="shared" si="21"/>
        <v>47402</v>
      </c>
      <c r="F85" s="47">
        <v>47402</v>
      </c>
      <c r="G85" s="47">
        <v>47402</v>
      </c>
      <c r="H85" s="47">
        <v>21338</v>
      </c>
      <c r="I85" s="47">
        <v>21338</v>
      </c>
      <c r="J85" s="47">
        <v>0</v>
      </c>
      <c r="K85" s="47">
        <v>0</v>
      </c>
      <c r="L85" s="5"/>
    </row>
    <row r="86" spans="1:12" ht="12.75" customHeight="1">
      <c r="A86" s="11"/>
      <c r="B86" s="50" t="s">
        <v>122</v>
      </c>
      <c r="C86" s="50"/>
      <c r="D86" s="47">
        <f t="shared" si="21"/>
        <v>0</v>
      </c>
      <c r="E86" s="47">
        <f t="shared" si="21"/>
        <v>0</v>
      </c>
      <c r="F86" s="47"/>
      <c r="G86" s="47"/>
      <c r="H86" s="47"/>
      <c r="I86" s="47"/>
      <c r="J86" s="47"/>
      <c r="K86" s="47"/>
      <c r="L86" s="5"/>
    </row>
    <row r="87" spans="1:12" ht="12.75" customHeight="1">
      <c r="A87" s="11"/>
      <c r="B87" s="52" t="s">
        <v>29</v>
      </c>
      <c r="C87" s="50"/>
      <c r="D87" s="49">
        <f>SUM(D88:D90)</f>
        <v>229901</v>
      </c>
      <c r="E87" s="49">
        <f aca="true" t="shared" si="22" ref="E87:K87">SUM(E88:E90)</f>
        <v>229611</v>
      </c>
      <c r="F87" s="49">
        <f t="shared" si="22"/>
        <v>229901</v>
      </c>
      <c r="G87" s="49">
        <f t="shared" si="22"/>
        <v>229611</v>
      </c>
      <c r="H87" s="49">
        <f t="shared" si="22"/>
        <v>157713</v>
      </c>
      <c r="I87" s="49">
        <f t="shared" si="22"/>
        <v>157713</v>
      </c>
      <c r="J87" s="49">
        <f t="shared" si="22"/>
        <v>0</v>
      </c>
      <c r="K87" s="49">
        <f t="shared" si="22"/>
        <v>0</v>
      </c>
      <c r="L87" s="5"/>
    </row>
    <row r="88" spans="1:12" ht="12.75" customHeight="1">
      <c r="A88" s="11"/>
      <c r="B88" s="50" t="s">
        <v>26</v>
      </c>
      <c r="C88" s="50" t="s">
        <v>26</v>
      </c>
      <c r="D88" s="47">
        <f>SUM(F88+J88)</f>
        <v>166857</v>
      </c>
      <c r="E88" s="47">
        <f>SUM(G88,K88)</f>
        <v>166857</v>
      </c>
      <c r="F88" s="47">
        <v>166857</v>
      </c>
      <c r="G88" s="47">
        <v>166857</v>
      </c>
      <c r="H88" s="47">
        <v>124247</v>
      </c>
      <c r="I88" s="47">
        <v>124247</v>
      </c>
      <c r="J88" s="47">
        <v>0</v>
      </c>
      <c r="K88" s="47">
        <v>0</v>
      </c>
      <c r="L88" s="5"/>
    </row>
    <row r="89" spans="1:12" ht="12.75" customHeight="1">
      <c r="A89" s="11"/>
      <c r="B89" s="50" t="s">
        <v>27</v>
      </c>
      <c r="C89" s="50"/>
      <c r="D89" s="47">
        <f>SUM(F89+J89)</f>
        <v>62610</v>
      </c>
      <c r="E89" s="47">
        <f>SUM(G89,K89)</f>
        <v>62465</v>
      </c>
      <c r="F89" s="47">
        <v>62610</v>
      </c>
      <c r="G89" s="47">
        <v>62465</v>
      </c>
      <c r="H89" s="47">
        <v>33466</v>
      </c>
      <c r="I89" s="47">
        <v>33466</v>
      </c>
      <c r="J89" s="47">
        <v>0</v>
      </c>
      <c r="K89" s="47">
        <v>0</v>
      </c>
      <c r="L89" s="5"/>
    </row>
    <row r="90" spans="1:12" ht="12.75" customHeight="1">
      <c r="A90" s="11"/>
      <c r="B90" s="50" t="s">
        <v>122</v>
      </c>
      <c r="C90" s="50" t="s">
        <v>57</v>
      </c>
      <c r="D90" s="47">
        <f>SUM(F90+J90)</f>
        <v>434</v>
      </c>
      <c r="E90" s="47">
        <f>SUM(G90,K90)</f>
        <v>289</v>
      </c>
      <c r="F90" s="47">
        <v>434</v>
      </c>
      <c r="G90" s="47">
        <v>289</v>
      </c>
      <c r="H90" s="47">
        <v>0</v>
      </c>
      <c r="I90" s="47">
        <v>0</v>
      </c>
      <c r="J90" s="47">
        <v>0</v>
      </c>
      <c r="K90" s="47">
        <v>0</v>
      </c>
      <c r="L90" s="5"/>
    </row>
    <row r="91" spans="1:12" ht="12.75" customHeight="1">
      <c r="A91" s="11"/>
      <c r="B91" s="52" t="s">
        <v>43</v>
      </c>
      <c r="C91" s="50"/>
      <c r="D91" s="49">
        <f>SUM(D92:D94)</f>
        <v>280539</v>
      </c>
      <c r="E91" s="49">
        <f aca="true" t="shared" si="23" ref="E91:K91">SUM(E92:E94)</f>
        <v>279086</v>
      </c>
      <c r="F91" s="49">
        <f t="shared" si="23"/>
        <v>280539</v>
      </c>
      <c r="G91" s="49">
        <f t="shared" si="23"/>
        <v>279086</v>
      </c>
      <c r="H91" s="49">
        <f t="shared" si="23"/>
        <v>191846</v>
      </c>
      <c r="I91" s="49">
        <f t="shared" si="23"/>
        <v>191846</v>
      </c>
      <c r="J91" s="49">
        <f t="shared" si="23"/>
        <v>0</v>
      </c>
      <c r="K91" s="49">
        <f t="shared" si="23"/>
        <v>0</v>
      </c>
      <c r="L91" s="5"/>
    </row>
    <row r="92" spans="1:12" ht="12.75" customHeight="1">
      <c r="A92" s="11"/>
      <c r="B92" s="50" t="s">
        <v>26</v>
      </c>
      <c r="C92" s="50" t="s">
        <v>26</v>
      </c>
      <c r="D92" s="47">
        <f aca="true" t="shared" si="24" ref="D92:E94">SUM(F92,J92)</f>
        <v>195449</v>
      </c>
      <c r="E92" s="47">
        <f t="shared" si="24"/>
        <v>195449</v>
      </c>
      <c r="F92" s="47">
        <v>195449</v>
      </c>
      <c r="G92" s="47">
        <v>195449</v>
      </c>
      <c r="H92" s="47">
        <v>146992</v>
      </c>
      <c r="I92" s="47">
        <v>146992</v>
      </c>
      <c r="J92" s="47">
        <v>0</v>
      </c>
      <c r="K92" s="47">
        <v>0</v>
      </c>
      <c r="L92" s="5"/>
    </row>
    <row r="93" spans="1:12" ht="12.75" customHeight="1">
      <c r="A93" s="11"/>
      <c r="B93" s="50" t="s">
        <v>27</v>
      </c>
      <c r="C93" s="50"/>
      <c r="D93" s="47">
        <f t="shared" si="24"/>
        <v>83511</v>
      </c>
      <c r="E93" s="47">
        <f t="shared" si="24"/>
        <v>82818</v>
      </c>
      <c r="F93" s="47">
        <v>83511</v>
      </c>
      <c r="G93" s="47">
        <v>82818</v>
      </c>
      <c r="H93" s="47">
        <v>44854</v>
      </c>
      <c r="I93" s="47">
        <v>44854</v>
      </c>
      <c r="J93" s="47">
        <v>0</v>
      </c>
      <c r="K93" s="47">
        <v>0</v>
      </c>
      <c r="L93" s="5"/>
    </row>
    <row r="94" spans="1:12" ht="12.75" customHeight="1">
      <c r="A94" s="11"/>
      <c r="B94" s="50" t="s">
        <v>122</v>
      </c>
      <c r="C94" s="50" t="s">
        <v>57</v>
      </c>
      <c r="D94" s="47">
        <f t="shared" si="24"/>
        <v>1579</v>
      </c>
      <c r="E94" s="47">
        <f t="shared" si="24"/>
        <v>819</v>
      </c>
      <c r="F94" s="47">
        <v>1579</v>
      </c>
      <c r="G94" s="47">
        <v>819</v>
      </c>
      <c r="H94" s="47">
        <v>0</v>
      </c>
      <c r="I94" s="47">
        <v>0</v>
      </c>
      <c r="J94" s="47">
        <v>0</v>
      </c>
      <c r="K94" s="47">
        <v>0</v>
      </c>
      <c r="L94" s="5"/>
    </row>
    <row r="95" spans="1:12" ht="12.75" customHeight="1">
      <c r="A95" s="11"/>
      <c r="B95" s="52" t="s">
        <v>30</v>
      </c>
      <c r="C95" s="50"/>
      <c r="D95" s="49">
        <f>SUM(D96:D98)</f>
        <v>159182</v>
      </c>
      <c r="E95" s="49">
        <f aca="true" t="shared" si="25" ref="E95:K95">SUM(E96:E98)</f>
        <v>154967</v>
      </c>
      <c r="F95" s="49">
        <f t="shared" si="25"/>
        <v>159182</v>
      </c>
      <c r="G95" s="49">
        <f t="shared" si="25"/>
        <v>154967</v>
      </c>
      <c r="H95" s="49">
        <f t="shared" si="25"/>
        <v>104445</v>
      </c>
      <c r="I95" s="49">
        <f t="shared" si="25"/>
        <v>104445</v>
      </c>
      <c r="J95" s="49">
        <f t="shared" si="25"/>
        <v>0</v>
      </c>
      <c r="K95" s="49">
        <f t="shared" si="25"/>
        <v>0</v>
      </c>
      <c r="L95" s="5"/>
    </row>
    <row r="96" spans="1:12" ht="12.75" customHeight="1">
      <c r="A96" s="11"/>
      <c r="B96" s="50" t="s">
        <v>26</v>
      </c>
      <c r="C96" s="50" t="s">
        <v>26</v>
      </c>
      <c r="D96" s="47">
        <f aca="true" t="shared" si="26" ref="D96:E98">SUM(F96,J96)</f>
        <v>105832</v>
      </c>
      <c r="E96" s="47">
        <f t="shared" si="26"/>
        <v>105832</v>
      </c>
      <c r="F96" s="47">
        <v>105832</v>
      </c>
      <c r="G96" s="47">
        <v>105832</v>
      </c>
      <c r="H96" s="47">
        <v>79651</v>
      </c>
      <c r="I96" s="47">
        <v>79651</v>
      </c>
      <c r="J96" s="47">
        <v>0</v>
      </c>
      <c r="K96" s="47">
        <v>0</v>
      </c>
      <c r="L96" s="5"/>
    </row>
    <row r="97" spans="1:12" ht="12.75">
      <c r="A97" s="11"/>
      <c r="B97" s="50" t="s">
        <v>27</v>
      </c>
      <c r="C97" s="50"/>
      <c r="D97" s="47">
        <f t="shared" si="26"/>
        <v>49971</v>
      </c>
      <c r="E97" s="47">
        <f t="shared" si="26"/>
        <v>47995</v>
      </c>
      <c r="F97" s="47">
        <v>49971</v>
      </c>
      <c r="G97" s="47">
        <v>47995</v>
      </c>
      <c r="H97" s="47">
        <v>24794</v>
      </c>
      <c r="I97" s="47">
        <v>24794</v>
      </c>
      <c r="J97" s="47">
        <v>0</v>
      </c>
      <c r="K97" s="47">
        <v>0</v>
      </c>
      <c r="L97" s="5"/>
    </row>
    <row r="98" spans="1:12" ht="12.75">
      <c r="A98" s="11"/>
      <c r="B98" s="50" t="s">
        <v>122</v>
      </c>
      <c r="C98" s="50" t="s">
        <v>57</v>
      </c>
      <c r="D98" s="47">
        <f t="shared" si="26"/>
        <v>3379</v>
      </c>
      <c r="E98" s="47">
        <f t="shared" si="26"/>
        <v>1140</v>
      </c>
      <c r="F98" s="47">
        <v>3379</v>
      </c>
      <c r="G98" s="47">
        <v>1140</v>
      </c>
      <c r="H98" s="47">
        <v>0</v>
      </c>
      <c r="I98" s="47">
        <v>0</v>
      </c>
      <c r="J98" s="47">
        <v>0</v>
      </c>
      <c r="K98" s="47">
        <v>0</v>
      </c>
      <c r="L98" s="5"/>
    </row>
    <row r="99" spans="1:12" ht="15.75" customHeight="1">
      <c r="A99" s="11"/>
      <c r="B99" s="54" t="s">
        <v>74</v>
      </c>
      <c r="C99" s="50"/>
      <c r="D99" s="49">
        <f>SUM(D100:D103)</f>
        <v>249548</v>
      </c>
      <c r="E99" s="49">
        <f aca="true" t="shared" si="27" ref="E99:K99">SUM(E100:E103)</f>
        <v>249350</v>
      </c>
      <c r="F99" s="49">
        <f t="shared" si="27"/>
        <v>248968</v>
      </c>
      <c r="G99" s="49">
        <f t="shared" si="27"/>
        <v>248770</v>
      </c>
      <c r="H99" s="49">
        <f t="shared" si="27"/>
        <v>162758</v>
      </c>
      <c r="I99" s="49">
        <f t="shared" si="27"/>
        <v>162758</v>
      </c>
      <c r="J99" s="49">
        <f t="shared" si="27"/>
        <v>580</v>
      </c>
      <c r="K99" s="49">
        <f t="shared" si="27"/>
        <v>580</v>
      </c>
      <c r="L99" s="5"/>
    </row>
    <row r="100" spans="1:12" ht="12.75">
      <c r="A100" s="11"/>
      <c r="B100" s="50" t="s">
        <v>26</v>
      </c>
      <c r="C100" s="50" t="s">
        <v>26</v>
      </c>
      <c r="D100" s="47">
        <f aca="true" t="shared" si="28" ref="D100:E102">SUM(F100,J100)</f>
        <v>176086</v>
      </c>
      <c r="E100" s="47">
        <f t="shared" si="28"/>
        <v>176086</v>
      </c>
      <c r="F100" s="47">
        <v>176086</v>
      </c>
      <c r="G100" s="47">
        <v>176086</v>
      </c>
      <c r="H100" s="47">
        <v>131571</v>
      </c>
      <c r="I100" s="47">
        <v>131571</v>
      </c>
      <c r="J100" s="47">
        <v>0</v>
      </c>
      <c r="K100" s="47">
        <v>0</v>
      </c>
      <c r="L100" s="5"/>
    </row>
    <row r="101" spans="1:12" ht="12.75">
      <c r="A101" s="11"/>
      <c r="B101" s="50" t="s">
        <v>27</v>
      </c>
      <c r="C101" s="50"/>
      <c r="D101" s="47">
        <f t="shared" si="28"/>
        <v>73057</v>
      </c>
      <c r="E101" s="47">
        <f t="shared" si="28"/>
        <v>72865</v>
      </c>
      <c r="F101" s="47">
        <v>72477</v>
      </c>
      <c r="G101" s="47">
        <v>72285</v>
      </c>
      <c r="H101" s="47">
        <v>31187</v>
      </c>
      <c r="I101" s="47">
        <v>31187</v>
      </c>
      <c r="J101" s="47">
        <v>580</v>
      </c>
      <c r="K101" s="47">
        <v>580</v>
      </c>
      <c r="L101" s="5"/>
    </row>
    <row r="102" spans="1:12" ht="12.75">
      <c r="A102" s="11"/>
      <c r="B102" s="50" t="s">
        <v>122</v>
      </c>
      <c r="C102" s="50" t="s">
        <v>57</v>
      </c>
      <c r="D102" s="47">
        <f t="shared" si="28"/>
        <v>405</v>
      </c>
      <c r="E102" s="47">
        <f t="shared" si="28"/>
        <v>399</v>
      </c>
      <c r="F102" s="47">
        <v>405</v>
      </c>
      <c r="G102" s="47">
        <v>399</v>
      </c>
      <c r="H102" s="47">
        <v>0</v>
      </c>
      <c r="I102" s="47">
        <v>0</v>
      </c>
      <c r="J102" s="47">
        <v>0</v>
      </c>
      <c r="K102" s="47">
        <v>0</v>
      </c>
      <c r="L102" s="5"/>
    </row>
    <row r="103" spans="1:12" ht="12.75">
      <c r="A103" s="11"/>
      <c r="B103" s="50" t="s">
        <v>130</v>
      </c>
      <c r="C103" s="50"/>
      <c r="D103" s="47">
        <f>SUM(F103,J103)</f>
        <v>0</v>
      </c>
      <c r="E103" s="47">
        <f>SUM(G103,K103)</f>
        <v>0</v>
      </c>
      <c r="F103" s="47"/>
      <c r="G103" s="47"/>
      <c r="H103" s="47"/>
      <c r="I103" s="47"/>
      <c r="J103" s="47"/>
      <c r="K103" s="47"/>
      <c r="L103" s="5"/>
    </row>
    <row r="104" spans="1:12" ht="12.75">
      <c r="A104" s="11"/>
      <c r="B104" s="54" t="s">
        <v>110</v>
      </c>
      <c r="C104" s="50"/>
      <c r="D104" s="49">
        <f>SUM(D105:D108)</f>
        <v>228428</v>
      </c>
      <c r="E104" s="49">
        <f aca="true" t="shared" si="29" ref="E104:K104">SUM(E105:E108)</f>
        <v>228319</v>
      </c>
      <c r="F104" s="49">
        <f t="shared" si="29"/>
        <v>227559</v>
      </c>
      <c r="G104" s="49">
        <f t="shared" si="29"/>
        <v>227559</v>
      </c>
      <c r="H104" s="49">
        <f t="shared" si="29"/>
        <v>145574</v>
      </c>
      <c r="I104" s="49">
        <f t="shared" si="29"/>
        <v>145574</v>
      </c>
      <c r="J104" s="49">
        <f t="shared" si="29"/>
        <v>869</v>
      </c>
      <c r="K104" s="49">
        <f t="shared" si="29"/>
        <v>760</v>
      </c>
      <c r="L104" s="5"/>
    </row>
    <row r="105" spans="1:12" ht="12.75">
      <c r="A105" s="11"/>
      <c r="B105" s="50" t="s">
        <v>26</v>
      </c>
      <c r="C105" s="50" t="s">
        <v>26</v>
      </c>
      <c r="D105" s="47">
        <f aca="true" t="shared" si="30" ref="D105:E108">SUM(F105,J105)</f>
        <v>154395</v>
      </c>
      <c r="E105" s="47">
        <f t="shared" si="30"/>
        <v>154395</v>
      </c>
      <c r="F105" s="47">
        <v>154395</v>
      </c>
      <c r="G105" s="47">
        <v>154395</v>
      </c>
      <c r="H105" s="47">
        <v>116322</v>
      </c>
      <c r="I105" s="47">
        <v>116322</v>
      </c>
      <c r="J105" s="47">
        <v>0</v>
      </c>
      <c r="K105" s="47">
        <v>0</v>
      </c>
      <c r="L105" s="5"/>
    </row>
    <row r="106" spans="1:12" ht="12.75">
      <c r="A106" s="11"/>
      <c r="B106" s="50" t="s">
        <v>27</v>
      </c>
      <c r="C106" s="50"/>
      <c r="D106" s="47">
        <f t="shared" si="30"/>
        <v>73743</v>
      </c>
      <c r="E106" s="47">
        <f t="shared" si="30"/>
        <v>73634</v>
      </c>
      <c r="F106" s="47">
        <v>72874</v>
      </c>
      <c r="G106" s="47">
        <v>72874</v>
      </c>
      <c r="H106" s="47">
        <v>29252</v>
      </c>
      <c r="I106" s="47">
        <v>29252</v>
      </c>
      <c r="J106" s="47">
        <v>869</v>
      </c>
      <c r="K106" s="47">
        <v>760</v>
      </c>
      <c r="L106" s="5"/>
    </row>
    <row r="107" spans="1:12" ht="12.75">
      <c r="A107" s="11"/>
      <c r="B107" s="50" t="s">
        <v>122</v>
      </c>
      <c r="C107" s="50" t="s">
        <v>57</v>
      </c>
      <c r="D107" s="47">
        <f t="shared" si="30"/>
        <v>290</v>
      </c>
      <c r="E107" s="47">
        <f t="shared" si="30"/>
        <v>290</v>
      </c>
      <c r="F107" s="47">
        <v>290</v>
      </c>
      <c r="G107" s="47">
        <v>290</v>
      </c>
      <c r="H107" s="47">
        <v>0</v>
      </c>
      <c r="I107" s="47">
        <v>0</v>
      </c>
      <c r="J107" s="47">
        <v>0</v>
      </c>
      <c r="K107" s="47">
        <v>0</v>
      </c>
      <c r="L107" s="5"/>
    </row>
    <row r="108" spans="1:12" ht="12.75">
      <c r="A108" s="11"/>
      <c r="B108" s="50" t="s">
        <v>130</v>
      </c>
      <c r="C108" s="50"/>
      <c r="D108" s="47"/>
      <c r="E108" s="47">
        <f t="shared" si="30"/>
        <v>0</v>
      </c>
      <c r="F108" s="47"/>
      <c r="G108" s="47"/>
      <c r="H108" s="47"/>
      <c r="I108" s="47"/>
      <c r="J108" s="47"/>
      <c r="K108" s="47"/>
      <c r="L108" s="5"/>
    </row>
    <row r="109" spans="1:12" ht="18" customHeight="1">
      <c r="A109" s="11"/>
      <c r="B109" s="54" t="s">
        <v>99</v>
      </c>
      <c r="C109" s="50"/>
      <c r="D109" s="49">
        <f>SUM(D110:D112)</f>
        <v>718398</v>
      </c>
      <c r="E109" s="49">
        <f aca="true" t="shared" si="31" ref="E109:K109">SUM(E110:E112)</f>
        <v>718142</v>
      </c>
      <c r="F109" s="49">
        <f t="shared" si="31"/>
        <v>718398</v>
      </c>
      <c r="G109" s="49">
        <f t="shared" si="31"/>
        <v>718142</v>
      </c>
      <c r="H109" s="49">
        <f t="shared" si="31"/>
        <v>501004</v>
      </c>
      <c r="I109" s="49">
        <f t="shared" si="31"/>
        <v>501004</v>
      </c>
      <c r="J109" s="49">
        <f t="shared" si="31"/>
        <v>0</v>
      </c>
      <c r="K109" s="49">
        <f t="shared" si="31"/>
        <v>0</v>
      </c>
      <c r="L109" s="5"/>
    </row>
    <row r="110" spans="1:12" ht="12.75">
      <c r="A110" s="11"/>
      <c r="B110" s="50" t="s">
        <v>26</v>
      </c>
      <c r="C110" s="50" t="s">
        <v>26</v>
      </c>
      <c r="D110" s="47">
        <f aca="true" t="shared" si="32" ref="D110:E112">SUM(F110,J110)</f>
        <v>556419</v>
      </c>
      <c r="E110" s="47">
        <f t="shared" si="32"/>
        <v>556419</v>
      </c>
      <c r="F110" s="47">
        <v>556419</v>
      </c>
      <c r="G110" s="47">
        <v>556419</v>
      </c>
      <c r="H110" s="47">
        <v>414266</v>
      </c>
      <c r="I110" s="47">
        <v>414266</v>
      </c>
      <c r="J110" s="47">
        <v>0</v>
      </c>
      <c r="K110" s="47">
        <v>0</v>
      </c>
      <c r="L110" s="5"/>
    </row>
    <row r="111" spans="1:12" ht="12.75">
      <c r="A111" s="11"/>
      <c r="B111" s="50" t="s">
        <v>27</v>
      </c>
      <c r="C111" s="50"/>
      <c r="D111" s="47">
        <f t="shared" si="32"/>
        <v>159083</v>
      </c>
      <c r="E111" s="47">
        <f t="shared" si="32"/>
        <v>159083</v>
      </c>
      <c r="F111" s="47">
        <v>159083</v>
      </c>
      <c r="G111" s="47">
        <v>159083</v>
      </c>
      <c r="H111" s="47">
        <v>86738</v>
      </c>
      <c r="I111" s="47">
        <v>86738</v>
      </c>
      <c r="J111" s="47">
        <v>0</v>
      </c>
      <c r="K111" s="47">
        <v>0</v>
      </c>
      <c r="L111" s="5"/>
    </row>
    <row r="112" spans="1:12" ht="12.75">
      <c r="A112" s="11"/>
      <c r="B112" s="50" t="s">
        <v>122</v>
      </c>
      <c r="C112" s="50"/>
      <c r="D112" s="47">
        <f t="shared" si="32"/>
        <v>2896</v>
      </c>
      <c r="E112" s="47">
        <f t="shared" si="32"/>
        <v>2640</v>
      </c>
      <c r="F112" s="47">
        <v>2896</v>
      </c>
      <c r="G112" s="47">
        <v>2640</v>
      </c>
      <c r="H112" s="47">
        <v>0</v>
      </c>
      <c r="I112" s="47">
        <v>0</v>
      </c>
      <c r="J112" s="47">
        <v>0</v>
      </c>
      <c r="K112" s="47">
        <v>0</v>
      </c>
      <c r="L112" s="5"/>
    </row>
    <row r="113" spans="1:12" ht="12.75">
      <c r="A113" s="11"/>
      <c r="B113" s="52" t="s">
        <v>157</v>
      </c>
      <c r="C113" s="50"/>
      <c r="D113" s="49">
        <f>SUM(D114:D116)</f>
        <v>509541</v>
      </c>
      <c r="E113" s="49">
        <f aca="true" t="shared" si="33" ref="E113:K113">SUM(E114:E116)</f>
        <v>492122</v>
      </c>
      <c r="F113" s="49">
        <f t="shared" si="33"/>
        <v>486541</v>
      </c>
      <c r="G113" s="49">
        <f t="shared" si="33"/>
        <v>469122</v>
      </c>
      <c r="H113" s="49">
        <f t="shared" si="33"/>
        <v>301025</v>
      </c>
      <c r="I113" s="49">
        <f t="shared" si="33"/>
        <v>300694</v>
      </c>
      <c r="J113" s="49">
        <f t="shared" si="33"/>
        <v>23000</v>
      </c>
      <c r="K113" s="49">
        <f t="shared" si="33"/>
        <v>23000</v>
      </c>
      <c r="L113" s="5"/>
    </row>
    <row r="114" spans="1:12" ht="12.75">
      <c r="A114" s="11"/>
      <c r="B114" s="50" t="s">
        <v>26</v>
      </c>
      <c r="C114" s="50" t="s">
        <v>26</v>
      </c>
      <c r="D114" s="47">
        <f aca="true" t="shared" si="34" ref="D114:E116">SUM(F114,J114)</f>
        <v>330316</v>
      </c>
      <c r="E114" s="47">
        <f t="shared" si="34"/>
        <v>330316</v>
      </c>
      <c r="F114" s="47">
        <v>330316</v>
      </c>
      <c r="G114" s="47">
        <v>330316</v>
      </c>
      <c r="H114" s="47">
        <v>247855</v>
      </c>
      <c r="I114" s="47">
        <v>247855</v>
      </c>
      <c r="J114" s="47">
        <v>0</v>
      </c>
      <c r="K114" s="47">
        <v>0</v>
      </c>
      <c r="L114" s="5"/>
    </row>
    <row r="115" spans="1:12" ht="12.75">
      <c r="A115" s="11"/>
      <c r="B115" s="50" t="s">
        <v>27</v>
      </c>
      <c r="C115" s="50"/>
      <c r="D115" s="47">
        <f t="shared" si="34"/>
        <v>167272</v>
      </c>
      <c r="E115" s="47">
        <f t="shared" si="34"/>
        <v>151442</v>
      </c>
      <c r="F115" s="47">
        <v>144272</v>
      </c>
      <c r="G115" s="47">
        <v>128442</v>
      </c>
      <c r="H115" s="47">
        <v>52270</v>
      </c>
      <c r="I115" s="47">
        <v>52270</v>
      </c>
      <c r="J115" s="47">
        <v>23000</v>
      </c>
      <c r="K115" s="47">
        <v>23000</v>
      </c>
      <c r="L115" s="5" t="s">
        <v>152</v>
      </c>
    </row>
    <row r="116" spans="1:12" ht="12.75">
      <c r="A116" s="11"/>
      <c r="B116" s="50" t="s">
        <v>122</v>
      </c>
      <c r="C116" s="50" t="s">
        <v>57</v>
      </c>
      <c r="D116" s="47">
        <f t="shared" si="34"/>
        <v>11953</v>
      </c>
      <c r="E116" s="47">
        <f t="shared" si="34"/>
        <v>10364</v>
      </c>
      <c r="F116" s="47">
        <v>11953</v>
      </c>
      <c r="G116" s="47">
        <v>10364</v>
      </c>
      <c r="H116" s="47">
        <v>900</v>
      </c>
      <c r="I116" s="47">
        <v>569</v>
      </c>
      <c r="J116" s="47">
        <v>0</v>
      </c>
      <c r="K116" s="47">
        <v>0</v>
      </c>
      <c r="L116" s="5"/>
    </row>
    <row r="117" spans="1:12" ht="12.75">
      <c r="A117" s="11"/>
      <c r="B117" s="50"/>
      <c r="C117" s="50"/>
      <c r="D117" s="47"/>
      <c r="E117" s="47"/>
      <c r="F117" s="47"/>
      <c r="G117" s="47"/>
      <c r="H117" s="47"/>
      <c r="I117" s="47"/>
      <c r="J117" s="47"/>
      <c r="K117" s="47"/>
      <c r="L117" s="5"/>
    </row>
    <row r="118" spans="1:12" ht="12.75">
      <c r="A118" s="11"/>
      <c r="B118" s="50" t="s">
        <v>138</v>
      </c>
      <c r="C118" s="50"/>
      <c r="D118" s="47">
        <f aca="true" t="shared" si="35" ref="D118:D125">SUM(F118,J118)</f>
        <v>118944</v>
      </c>
      <c r="E118" s="47">
        <f aca="true" t="shared" si="36" ref="E118:E125">SUM(G118,K118)</f>
        <v>118944</v>
      </c>
      <c r="F118" s="47">
        <v>118944</v>
      </c>
      <c r="G118" s="47">
        <v>118944</v>
      </c>
      <c r="H118" s="47">
        <v>89578</v>
      </c>
      <c r="I118" s="47">
        <v>89578</v>
      </c>
      <c r="J118" s="47">
        <v>0</v>
      </c>
      <c r="K118" s="47">
        <v>0</v>
      </c>
      <c r="L118" s="5"/>
    </row>
    <row r="119" spans="1:12" ht="12.75">
      <c r="A119" s="11"/>
      <c r="B119" s="50" t="s">
        <v>138</v>
      </c>
      <c r="C119" s="50" t="s">
        <v>26</v>
      </c>
      <c r="D119" s="47">
        <f t="shared" si="35"/>
        <v>5822</v>
      </c>
      <c r="E119" s="47">
        <f t="shared" si="36"/>
        <v>5822</v>
      </c>
      <c r="F119" s="47">
        <v>5822</v>
      </c>
      <c r="G119" s="47">
        <v>5822</v>
      </c>
      <c r="H119" s="47">
        <v>4434</v>
      </c>
      <c r="I119" s="47">
        <v>4434</v>
      </c>
      <c r="J119" s="47">
        <v>0</v>
      </c>
      <c r="K119" s="47">
        <v>0</v>
      </c>
      <c r="L119" s="5"/>
    </row>
    <row r="120" spans="1:12" ht="12.75">
      <c r="A120" s="11"/>
      <c r="B120" s="50" t="s">
        <v>138</v>
      </c>
      <c r="C120" s="50" t="s">
        <v>57</v>
      </c>
      <c r="D120" s="47">
        <f t="shared" si="35"/>
        <v>9557</v>
      </c>
      <c r="E120" s="47">
        <f t="shared" si="36"/>
        <v>9433</v>
      </c>
      <c r="F120" s="47">
        <v>9557</v>
      </c>
      <c r="G120" s="47">
        <v>9433</v>
      </c>
      <c r="H120" s="47">
        <v>0</v>
      </c>
      <c r="I120" s="47">
        <v>0</v>
      </c>
      <c r="J120" s="47">
        <v>0</v>
      </c>
      <c r="K120" s="47">
        <v>0</v>
      </c>
      <c r="L120" s="5"/>
    </row>
    <row r="121" spans="1:12" ht="12.75">
      <c r="A121" s="11"/>
      <c r="B121" s="50" t="s">
        <v>158</v>
      </c>
      <c r="C121" s="50"/>
      <c r="D121" s="47">
        <f t="shared" si="35"/>
        <v>645</v>
      </c>
      <c r="E121" s="47">
        <f t="shared" si="36"/>
        <v>645</v>
      </c>
      <c r="F121" s="47">
        <v>645</v>
      </c>
      <c r="G121" s="47">
        <v>645</v>
      </c>
      <c r="H121" s="47">
        <v>0</v>
      </c>
      <c r="I121" s="47">
        <v>0</v>
      </c>
      <c r="J121" s="47">
        <v>0</v>
      </c>
      <c r="K121" s="47">
        <v>0</v>
      </c>
      <c r="L121" s="5"/>
    </row>
    <row r="122" spans="1:12" ht="12.75">
      <c r="A122" s="11"/>
      <c r="B122" s="50" t="s">
        <v>31</v>
      </c>
      <c r="C122" s="51"/>
      <c r="D122" s="47">
        <f t="shared" si="35"/>
        <v>27614</v>
      </c>
      <c r="E122" s="47">
        <f t="shared" si="36"/>
        <v>27614</v>
      </c>
      <c r="F122" s="47">
        <v>27614</v>
      </c>
      <c r="G122" s="47">
        <v>27614</v>
      </c>
      <c r="H122" s="47">
        <v>0</v>
      </c>
      <c r="I122" s="47">
        <v>0</v>
      </c>
      <c r="J122" s="47">
        <v>0</v>
      </c>
      <c r="K122" s="47">
        <v>0</v>
      </c>
      <c r="L122" s="5"/>
    </row>
    <row r="123" spans="1:12" ht="12.75">
      <c r="A123" s="11"/>
      <c r="B123" s="50" t="s">
        <v>131</v>
      </c>
      <c r="C123" s="51"/>
      <c r="D123" s="47">
        <f t="shared" si="35"/>
        <v>0</v>
      </c>
      <c r="E123" s="47">
        <f t="shared" si="36"/>
        <v>0</v>
      </c>
      <c r="F123" s="47"/>
      <c r="G123" s="47"/>
      <c r="H123" s="47"/>
      <c r="I123" s="47"/>
      <c r="J123" s="47"/>
      <c r="K123" s="47"/>
      <c r="L123" s="5"/>
    </row>
    <row r="124" spans="1:12" ht="16.5" customHeight="1">
      <c r="A124" s="11"/>
      <c r="B124" s="50" t="s">
        <v>160</v>
      </c>
      <c r="C124" s="51" t="s">
        <v>26</v>
      </c>
      <c r="D124" s="47">
        <f>SUM(F124,J124)</f>
        <v>10345</v>
      </c>
      <c r="E124" s="47">
        <f>SUM(G124,K124)</f>
        <v>5400</v>
      </c>
      <c r="F124" s="47">
        <v>10345</v>
      </c>
      <c r="G124" s="47">
        <v>5400</v>
      </c>
      <c r="H124" s="47">
        <v>0</v>
      </c>
      <c r="I124" s="47">
        <v>0</v>
      </c>
      <c r="J124" s="47">
        <v>0</v>
      </c>
      <c r="K124" s="47">
        <v>0</v>
      </c>
      <c r="L124" s="5"/>
    </row>
    <row r="125" spans="1:12" ht="25.5">
      <c r="A125" s="11"/>
      <c r="B125" s="51" t="s">
        <v>114</v>
      </c>
      <c r="C125" s="51" t="s">
        <v>26</v>
      </c>
      <c r="D125" s="47">
        <f t="shared" si="35"/>
        <v>0</v>
      </c>
      <c r="E125" s="47">
        <f t="shared" si="36"/>
        <v>0</v>
      </c>
      <c r="F125" s="47"/>
      <c r="G125" s="47"/>
      <c r="H125" s="47"/>
      <c r="I125" s="47"/>
      <c r="J125" s="47"/>
      <c r="K125" s="47"/>
      <c r="L125" s="5"/>
    </row>
    <row r="126" spans="1:12" ht="31.5">
      <c r="A126" s="11"/>
      <c r="B126" s="56" t="s">
        <v>146</v>
      </c>
      <c r="C126" s="51"/>
      <c r="D126" s="45">
        <f>SUM(D128)</f>
        <v>388508</v>
      </c>
      <c r="E126" s="45">
        <f aca="true" t="shared" si="37" ref="E126:K126">SUM(E128)</f>
        <v>380835</v>
      </c>
      <c r="F126" s="45">
        <f t="shared" si="37"/>
        <v>384639</v>
      </c>
      <c r="G126" s="45">
        <f t="shared" si="37"/>
        <v>376966</v>
      </c>
      <c r="H126" s="45">
        <f t="shared" si="37"/>
        <v>170218</v>
      </c>
      <c r="I126" s="45">
        <f t="shared" si="37"/>
        <v>169938</v>
      </c>
      <c r="J126" s="45">
        <f t="shared" si="37"/>
        <v>3869</v>
      </c>
      <c r="K126" s="45">
        <f t="shared" si="37"/>
        <v>3869</v>
      </c>
      <c r="L126" s="5"/>
    </row>
    <row r="127" spans="1:12" ht="12.75">
      <c r="A127" s="11"/>
      <c r="B127" s="51"/>
      <c r="C127" s="51"/>
      <c r="D127" s="49"/>
      <c r="E127" s="49"/>
      <c r="F127" s="49"/>
      <c r="G127" s="49"/>
      <c r="H127" s="49"/>
      <c r="I127" s="49"/>
      <c r="J127" s="49"/>
      <c r="K127" s="47"/>
      <c r="L127" s="5"/>
    </row>
    <row r="128" spans="1:12" ht="12.75">
      <c r="A128" s="11"/>
      <c r="B128" s="52" t="s">
        <v>147</v>
      </c>
      <c r="C128" s="52"/>
      <c r="D128" s="49">
        <f aca="true" t="shared" si="38" ref="D128:K128">SUM(D130:D142)</f>
        <v>388508</v>
      </c>
      <c r="E128" s="49">
        <f t="shared" si="38"/>
        <v>380835</v>
      </c>
      <c r="F128" s="49">
        <f t="shared" si="38"/>
        <v>384639</v>
      </c>
      <c r="G128" s="49">
        <f t="shared" si="38"/>
        <v>376966</v>
      </c>
      <c r="H128" s="49">
        <f t="shared" si="38"/>
        <v>170218</v>
      </c>
      <c r="I128" s="49">
        <f t="shared" si="38"/>
        <v>169938</v>
      </c>
      <c r="J128" s="49">
        <f t="shared" si="38"/>
        <v>3869</v>
      </c>
      <c r="K128" s="49">
        <f t="shared" si="38"/>
        <v>3869</v>
      </c>
      <c r="L128" s="5"/>
    </row>
    <row r="129" spans="1:12" ht="12.75">
      <c r="A129" s="11"/>
      <c r="B129" s="50"/>
      <c r="C129" s="50"/>
      <c r="D129" s="47"/>
      <c r="E129" s="47"/>
      <c r="F129" s="47"/>
      <c r="G129" s="47"/>
      <c r="H129" s="47"/>
      <c r="I129" s="47"/>
      <c r="J129" s="47"/>
      <c r="K129" s="47"/>
      <c r="L129" s="5"/>
    </row>
    <row r="130" spans="1:12" ht="12.75">
      <c r="A130" s="11"/>
      <c r="B130" s="50" t="s">
        <v>65</v>
      </c>
      <c r="C130" s="50"/>
      <c r="D130" s="47">
        <f>SUM(F130+J130)</f>
        <v>30533</v>
      </c>
      <c r="E130" s="47">
        <f>SUM(G130+K130)</f>
        <v>28431</v>
      </c>
      <c r="F130" s="47">
        <v>30533</v>
      </c>
      <c r="G130" s="47">
        <v>28431</v>
      </c>
      <c r="H130" s="47">
        <v>0</v>
      </c>
      <c r="I130" s="47">
        <v>0</v>
      </c>
      <c r="J130" s="47">
        <v>0</v>
      </c>
      <c r="K130" s="47">
        <v>0</v>
      </c>
      <c r="L130" s="5"/>
    </row>
    <row r="131" spans="1:12" ht="12.75">
      <c r="A131" s="11"/>
      <c r="B131" s="60" t="s">
        <v>129</v>
      </c>
      <c r="C131" s="57"/>
      <c r="D131" s="47">
        <f>SUM(F131,J131)</f>
        <v>31807</v>
      </c>
      <c r="E131" s="47">
        <f>SUM(G131,K131)</f>
        <v>31807</v>
      </c>
      <c r="F131" s="47">
        <v>31807</v>
      </c>
      <c r="G131" s="47">
        <v>31807</v>
      </c>
      <c r="H131" s="47">
        <v>0</v>
      </c>
      <c r="I131" s="47">
        <v>0</v>
      </c>
      <c r="J131" s="47">
        <v>0</v>
      </c>
      <c r="K131" s="47">
        <v>0</v>
      </c>
      <c r="L131" s="5"/>
    </row>
    <row r="132" spans="1:12" ht="12.75">
      <c r="A132" s="11"/>
      <c r="B132" s="50" t="s">
        <v>24</v>
      </c>
      <c r="C132" s="50"/>
      <c r="D132" s="47">
        <f aca="true" t="shared" si="39" ref="D132:D140">SUM(F132+J132)</f>
        <v>131993</v>
      </c>
      <c r="E132" s="47">
        <f aca="true" t="shared" si="40" ref="E132:E140">SUM(G132+K132)</f>
        <v>129599</v>
      </c>
      <c r="F132" s="47">
        <v>131124</v>
      </c>
      <c r="G132" s="47">
        <v>128730</v>
      </c>
      <c r="H132" s="47">
        <v>78461</v>
      </c>
      <c r="I132" s="47">
        <v>78184</v>
      </c>
      <c r="J132" s="47">
        <v>869</v>
      </c>
      <c r="K132" s="47">
        <v>869</v>
      </c>
      <c r="L132" s="5"/>
    </row>
    <row r="133" spans="1:12" ht="12.75">
      <c r="A133" s="11"/>
      <c r="B133" s="50" t="s">
        <v>24</v>
      </c>
      <c r="C133" s="50" t="s">
        <v>57</v>
      </c>
      <c r="D133" s="47">
        <f t="shared" si="39"/>
        <v>434</v>
      </c>
      <c r="E133" s="47">
        <f t="shared" si="40"/>
        <v>70</v>
      </c>
      <c r="F133" s="47">
        <v>434</v>
      </c>
      <c r="G133" s="47">
        <v>70</v>
      </c>
      <c r="H133" s="47">
        <v>0</v>
      </c>
      <c r="I133" s="47">
        <v>0</v>
      </c>
      <c r="J133" s="47">
        <v>0</v>
      </c>
      <c r="K133" s="47">
        <v>0</v>
      </c>
      <c r="L133" s="5"/>
    </row>
    <row r="134" spans="1:12" ht="12.75">
      <c r="A134" s="11"/>
      <c r="B134" s="50" t="s">
        <v>34</v>
      </c>
      <c r="C134" s="50"/>
      <c r="D134" s="47">
        <f t="shared" si="39"/>
        <v>39956</v>
      </c>
      <c r="E134" s="47">
        <f t="shared" si="40"/>
        <v>39956</v>
      </c>
      <c r="F134" s="47">
        <v>36956</v>
      </c>
      <c r="G134" s="47">
        <v>36956</v>
      </c>
      <c r="H134" s="47">
        <v>22054</v>
      </c>
      <c r="I134" s="47">
        <v>22054</v>
      </c>
      <c r="J134" s="47">
        <v>3000</v>
      </c>
      <c r="K134" s="47">
        <v>3000</v>
      </c>
      <c r="L134" s="5"/>
    </row>
    <row r="135" spans="1:12" ht="12.75">
      <c r="A135" s="11"/>
      <c r="B135" s="50" t="s">
        <v>66</v>
      </c>
      <c r="C135" s="50" t="s">
        <v>57</v>
      </c>
      <c r="D135" s="47">
        <f t="shared" si="39"/>
        <v>1303</v>
      </c>
      <c r="E135" s="47">
        <f t="shared" si="40"/>
        <v>923</v>
      </c>
      <c r="F135" s="47">
        <v>1303</v>
      </c>
      <c r="G135" s="47">
        <v>923</v>
      </c>
      <c r="H135" s="47">
        <v>0</v>
      </c>
      <c r="I135" s="47">
        <v>0</v>
      </c>
      <c r="J135" s="47">
        <v>0</v>
      </c>
      <c r="K135" s="47">
        <v>0</v>
      </c>
      <c r="L135" s="5"/>
    </row>
    <row r="136" spans="1:12" ht="12.75">
      <c r="A136" s="11"/>
      <c r="B136" s="50" t="s">
        <v>81</v>
      </c>
      <c r="C136" s="50"/>
      <c r="D136" s="47">
        <f t="shared" si="39"/>
        <v>118061</v>
      </c>
      <c r="E136" s="47">
        <f t="shared" si="40"/>
        <v>115649</v>
      </c>
      <c r="F136" s="47">
        <v>118061</v>
      </c>
      <c r="G136" s="47">
        <v>115649</v>
      </c>
      <c r="H136" s="47">
        <v>67748</v>
      </c>
      <c r="I136" s="47">
        <v>67745</v>
      </c>
      <c r="J136" s="47">
        <v>0</v>
      </c>
      <c r="K136" s="47">
        <v>0</v>
      </c>
      <c r="L136" s="5"/>
    </row>
    <row r="137" spans="1:12" ht="12.75">
      <c r="A137" s="11"/>
      <c r="B137" s="50" t="s">
        <v>82</v>
      </c>
      <c r="C137" s="50" t="s">
        <v>57</v>
      </c>
      <c r="D137" s="47">
        <f t="shared" si="39"/>
        <v>14979</v>
      </c>
      <c r="E137" s="47">
        <f t="shared" si="40"/>
        <v>14958</v>
      </c>
      <c r="F137" s="47">
        <v>14979</v>
      </c>
      <c r="G137" s="47">
        <v>14958</v>
      </c>
      <c r="H137" s="47">
        <v>174</v>
      </c>
      <c r="I137" s="47">
        <v>174</v>
      </c>
      <c r="J137" s="47">
        <v>0</v>
      </c>
      <c r="K137" s="47">
        <v>0</v>
      </c>
      <c r="L137" s="5"/>
    </row>
    <row r="138" spans="1:12" ht="12.75">
      <c r="A138" s="11"/>
      <c r="B138" s="50" t="s">
        <v>50</v>
      </c>
      <c r="C138" s="50"/>
      <c r="D138" s="47">
        <f t="shared" si="39"/>
        <v>15231</v>
      </c>
      <c r="E138" s="47">
        <f t="shared" si="40"/>
        <v>15231</v>
      </c>
      <c r="F138" s="47">
        <v>15231</v>
      </c>
      <c r="G138" s="47">
        <v>15231</v>
      </c>
      <c r="H138" s="47">
        <v>0</v>
      </c>
      <c r="I138" s="47">
        <v>0</v>
      </c>
      <c r="J138" s="47">
        <v>0</v>
      </c>
      <c r="K138" s="47">
        <v>0</v>
      </c>
      <c r="L138" s="5"/>
    </row>
    <row r="139" spans="1:12" ht="12.75">
      <c r="A139" s="11"/>
      <c r="B139" s="50" t="s">
        <v>38</v>
      </c>
      <c r="C139" s="50"/>
      <c r="D139" s="47">
        <f t="shared" si="39"/>
        <v>2426</v>
      </c>
      <c r="E139" s="47">
        <f t="shared" si="40"/>
        <v>2426</v>
      </c>
      <c r="F139" s="47">
        <v>2426</v>
      </c>
      <c r="G139" s="47">
        <v>2426</v>
      </c>
      <c r="H139" s="47">
        <v>1781</v>
      </c>
      <c r="I139" s="47">
        <v>1781</v>
      </c>
      <c r="J139" s="47">
        <v>0</v>
      </c>
      <c r="K139" s="47">
        <v>0</v>
      </c>
      <c r="L139" s="5"/>
    </row>
    <row r="140" spans="1:12" ht="12.75">
      <c r="A140" s="11"/>
      <c r="B140" s="50" t="s">
        <v>40</v>
      </c>
      <c r="C140" s="50"/>
      <c r="D140" s="47">
        <f t="shared" si="39"/>
        <v>1662</v>
      </c>
      <c r="E140" s="47">
        <f t="shared" si="40"/>
        <v>1662</v>
      </c>
      <c r="F140" s="47">
        <v>1662</v>
      </c>
      <c r="G140" s="47">
        <v>1662</v>
      </c>
      <c r="H140" s="47">
        <v>0</v>
      </c>
      <c r="I140" s="47">
        <v>0</v>
      </c>
      <c r="J140" s="47">
        <v>0</v>
      </c>
      <c r="K140" s="47">
        <v>0</v>
      </c>
      <c r="L140" s="5"/>
    </row>
    <row r="141" spans="1:12" ht="12.75">
      <c r="A141" s="11"/>
      <c r="B141" s="50" t="s">
        <v>39</v>
      </c>
      <c r="C141" s="50"/>
      <c r="D141" s="47">
        <f>SUM(F141+J141)</f>
        <v>123</v>
      </c>
      <c r="E141" s="47">
        <f>SUM(G141+K141)</f>
        <v>123</v>
      </c>
      <c r="F141" s="47">
        <v>123</v>
      </c>
      <c r="G141" s="47">
        <v>123</v>
      </c>
      <c r="H141" s="47">
        <v>0</v>
      </c>
      <c r="I141" s="47">
        <v>0</v>
      </c>
      <c r="J141" s="47">
        <v>0</v>
      </c>
      <c r="K141" s="47">
        <v>0</v>
      </c>
      <c r="L141" s="5"/>
    </row>
    <row r="142" spans="1:12" ht="12.75">
      <c r="A142" s="11"/>
      <c r="B142" s="51"/>
      <c r="C142" s="51"/>
      <c r="D142" s="47"/>
      <c r="E142" s="47"/>
      <c r="F142" s="47"/>
      <c r="G142" s="47"/>
      <c r="H142" s="47"/>
      <c r="I142" s="47"/>
      <c r="J142" s="47"/>
      <c r="K142" s="47"/>
      <c r="L142" s="8"/>
    </row>
    <row r="143" spans="1:15" ht="47.25">
      <c r="A143" s="11"/>
      <c r="B143" s="56" t="s">
        <v>148</v>
      </c>
      <c r="C143" s="51"/>
      <c r="D143" s="45">
        <f>SUM(D145+D152+D155+D158)</f>
        <v>546736</v>
      </c>
      <c r="E143" s="45">
        <f aca="true" t="shared" si="41" ref="E143:K143">SUM(E145+E152+E155+E158)</f>
        <v>545777</v>
      </c>
      <c r="F143" s="45">
        <f t="shared" si="41"/>
        <v>65267</v>
      </c>
      <c r="G143" s="45">
        <f t="shared" si="41"/>
        <v>65175</v>
      </c>
      <c r="H143" s="45">
        <f t="shared" si="41"/>
        <v>0</v>
      </c>
      <c r="I143" s="45">
        <f t="shared" si="41"/>
        <v>0</v>
      </c>
      <c r="J143" s="45">
        <f t="shared" si="41"/>
        <v>481469</v>
      </c>
      <c r="K143" s="45">
        <f t="shared" si="41"/>
        <v>480602</v>
      </c>
      <c r="L143" s="5"/>
      <c r="O143" s="4"/>
    </row>
    <row r="144" spans="1:12" ht="12.75">
      <c r="A144" s="11"/>
      <c r="B144" s="51"/>
      <c r="C144" s="51"/>
      <c r="D144" s="47"/>
      <c r="E144" s="47"/>
      <c r="F144" s="47"/>
      <c r="G144" s="47"/>
      <c r="H144" s="47"/>
      <c r="I144" s="47"/>
      <c r="J144" s="47"/>
      <c r="K144" s="47"/>
      <c r="L144" s="5"/>
    </row>
    <row r="145" spans="1:12" ht="12.75">
      <c r="A145" s="11"/>
      <c r="B145" s="54" t="s">
        <v>104</v>
      </c>
      <c r="C145" s="51"/>
      <c r="D145" s="49">
        <f aca="true" t="shared" si="42" ref="D145:K145">SUM(D147:D150)</f>
        <v>155749</v>
      </c>
      <c r="E145" s="49">
        <f t="shared" si="42"/>
        <v>154790</v>
      </c>
      <c r="F145" s="49">
        <f t="shared" si="42"/>
        <v>65267</v>
      </c>
      <c r="G145" s="49">
        <f t="shared" si="42"/>
        <v>65175</v>
      </c>
      <c r="H145" s="49">
        <f t="shared" si="42"/>
        <v>0</v>
      </c>
      <c r="I145" s="49">
        <f t="shared" si="42"/>
        <v>0</v>
      </c>
      <c r="J145" s="49">
        <f t="shared" si="42"/>
        <v>90482</v>
      </c>
      <c r="K145" s="49">
        <f t="shared" si="42"/>
        <v>89615</v>
      </c>
      <c r="L145" s="5"/>
    </row>
    <row r="146" spans="1:12" ht="12.75">
      <c r="A146" s="11"/>
      <c r="B146" s="51"/>
      <c r="C146" s="51"/>
      <c r="D146" s="47"/>
      <c r="E146" s="47"/>
      <c r="F146" s="47"/>
      <c r="G146" s="47"/>
      <c r="H146" s="47"/>
      <c r="I146" s="47"/>
      <c r="J146" s="47"/>
      <c r="K146" s="47"/>
      <c r="L146" s="5"/>
    </row>
    <row r="147" spans="1:12" ht="12.75">
      <c r="A147" s="11"/>
      <c r="B147" s="51" t="s">
        <v>49</v>
      </c>
      <c r="C147" s="51"/>
      <c r="D147" s="47">
        <f>SUM(F147+J147)</f>
        <v>17145</v>
      </c>
      <c r="E147" s="47">
        <f aca="true" t="shared" si="43" ref="D147:E149">SUM(G147+K147)</f>
        <v>17053</v>
      </c>
      <c r="F147" s="47">
        <v>17145</v>
      </c>
      <c r="G147" s="47">
        <v>17053</v>
      </c>
      <c r="H147" s="47">
        <v>0</v>
      </c>
      <c r="I147" s="47">
        <v>0</v>
      </c>
      <c r="J147" s="47">
        <v>0</v>
      </c>
      <c r="K147" s="47">
        <v>0</v>
      </c>
      <c r="L147" s="5"/>
    </row>
    <row r="148" spans="1:12" ht="12.75">
      <c r="A148" s="11"/>
      <c r="B148" s="51" t="s">
        <v>163</v>
      </c>
      <c r="C148" s="51"/>
      <c r="D148" s="47">
        <f t="shared" si="43"/>
        <v>48122</v>
      </c>
      <c r="E148" s="47">
        <f t="shared" si="43"/>
        <v>48122</v>
      </c>
      <c r="F148" s="47">
        <v>48122</v>
      </c>
      <c r="G148" s="47">
        <v>48122</v>
      </c>
      <c r="H148" s="47">
        <v>0</v>
      </c>
      <c r="I148" s="47">
        <v>0</v>
      </c>
      <c r="J148" s="47">
        <v>0</v>
      </c>
      <c r="K148" s="47">
        <v>0</v>
      </c>
      <c r="L148" s="5"/>
    </row>
    <row r="149" spans="1:12" ht="12.75">
      <c r="A149" s="11"/>
      <c r="B149" s="51" t="s">
        <v>144</v>
      </c>
      <c r="C149" s="51"/>
      <c r="D149" s="47">
        <f t="shared" si="43"/>
        <v>6767</v>
      </c>
      <c r="E149" s="47">
        <f t="shared" si="43"/>
        <v>6767</v>
      </c>
      <c r="F149" s="47">
        <v>0</v>
      </c>
      <c r="G149" s="47">
        <v>0</v>
      </c>
      <c r="H149" s="47">
        <v>0</v>
      </c>
      <c r="I149" s="47">
        <v>0</v>
      </c>
      <c r="J149" s="47">
        <v>6767</v>
      </c>
      <c r="K149" s="47">
        <v>6767</v>
      </c>
      <c r="L149" s="5"/>
    </row>
    <row r="150" spans="1:12" ht="12.75">
      <c r="A150" s="11"/>
      <c r="B150" s="57" t="s">
        <v>125</v>
      </c>
      <c r="C150" s="58"/>
      <c r="D150" s="47">
        <f>SUM(F150,J150)</f>
        <v>83715</v>
      </c>
      <c r="E150" s="47">
        <f>SUM(G150,K150)</f>
        <v>82848</v>
      </c>
      <c r="F150" s="47">
        <v>0</v>
      </c>
      <c r="G150" s="47">
        <v>0</v>
      </c>
      <c r="H150" s="47">
        <v>0</v>
      </c>
      <c r="I150" s="47">
        <v>0</v>
      </c>
      <c r="J150" s="47">
        <v>83715</v>
      </c>
      <c r="K150" s="47">
        <v>82848</v>
      </c>
      <c r="L150" s="5"/>
    </row>
    <row r="151" spans="1:12" ht="12.75">
      <c r="A151" s="11"/>
      <c r="B151" s="50"/>
      <c r="C151" s="51"/>
      <c r="D151" s="47"/>
      <c r="E151" s="47"/>
      <c r="F151" s="47"/>
      <c r="G151" s="47"/>
      <c r="H151" s="47"/>
      <c r="I151" s="47"/>
      <c r="J151" s="47"/>
      <c r="K151" s="47"/>
      <c r="L151" s="5"/>
    </row>
    <row r="152" spans="1:12" ht="12.75">
      <c r="A152" s="11"/>
      <c r="B152" s="52" t="s">
        <v>147</v>
      </c>
      <c r="C152" s="51"/>
      <c r="D152" s="49">
        <f>SUM(D153)</f>
        <v>101367</v>
      </c>
      <c r="E152" s="49">
        <f aca="true" t="shared" si="44" ref="E152:K152">SUM(E153)</f>
        <v>101367</v>
      </c>
      <c r="F152" s="49">
        <f t="shared" si="44"/>
        <v>0</v>
      </c>
      <c r="G152" s="49">
        <f t="shared" si="44"/>
        <v>0</v>
      </c>
      <c r="H152" s="49">
        <f t="shared" si="44"/>
        <v>0</v>
      </c>
      <c r="I152" s="49">
        <f t="shared" si="44"/>
        <v>0</v>
      </c>
      <c r="J152" s="49">
        <f t="shared" si="44"/>
        <v>101367</v>
      </c>
      <c r="K152" s="49">
        <f t="shared" si="44"/>
        <v>101367</v>
      </c>
      <c r="L152" s="5"/>
    </row>
    <row r="153" spans="1:12" ht="12.75">
      <c r="A153" s="11"/>
      <c r="B153" s="50" t="s">
        <v>156</v>
      </c>
      <c r="C153" s="50" t="s">
        <v>115</v>
      </c>
      <c r="D153" s="47">
        <f>SUM(F153+J153)</f>
        <v>101367</v>
      </c>
      <c r="E153" s="47">
        <f>SUM(G153+K153)</f>
        <v>101367</v>
      </c>
      <c r="F153" s="47">
        <v>0</v>
      </c>
      <c r="G153" s="47">
        <v>0</v>
      </c>
      <c r="H153" s="47">
        <v>0</v>
      </c>
      <c r="I153" s="47">
        <v>0</v>
      </c>
      <c r="J153" s="47">
        <v>101367</v>
      </c>
      <c r="K153" s="47">
        <v>101367</v>
      </c>
      <c r="L153" s="5"/>
    </row>
    <row r="154" spans="1:12" ht="12.75">
      <c r="A154" s="11"/>
      <c r="B154" s="50"/>
      <c r="C154" s="50"/>
      <c r="D154" s="47"/>
      <c r="E154" s="47"/>
      <c r="F154" s="47"/>
      <c r="G154" s="47"/>
      <c r="H154" s="47"/>
      <c r="I154" s="47"/>
      <c r="J154" s="47"/>
      <c r="K154" s="47"/>
      <c r="L154" s="5"/>
    </row>
    <row r="155" spans="1:12" ht="12.75">
      <c r="A155" s="11"/>
      <c r="B155" s="54" t="s">
        <v>105</v>
      </c>
      <c r="C155" s="50"/>
      <c r="D155" s="49">
        <f>SUM(D156)</f>
        <v>231696</v>
      </c>
      <c r="E155" s="49">
        <f aca="true" t="shared" si="45" ref="E155:K155">SUM(E156)</f>
        <v>231696</v>
      </c>
      <c r="F155" s="49">
        <f t="shared" si="45"/>
        <v>0</v>
      </c>
      <c r="G155" s="49">
        <f t="shared" si="45"/>
        <v>0</v>
      </c>
      <c r="H155" s="49">
        <f t="shared" si="45"/>
        <v>0</v>
      </c>
      <c r="I155" s="49">
        <f t="shared" si="45"/>
        <v>0</v>
      </c>
      <c r="J155" s="49">
        <f t="shared" si="45"/>
        <v>231696</v>
      </c>
      <c r="K155" s="49">
        <f t="shared" si="45"/>
        <v>231696</v>
      </c>
      <c r="L155" s="5"/>
    </row>
    <row r="156" spans="1:12" ht="12.75">
      <c r="A156" s="11"/>
      <c r="B156" s="50" t="s">
        <v>159</v>
      </c>
      <c r="C156" s="50" t="s">
        <v>115</v>
      </c>
      <c r="D156" s="47">
        <f>SUM(F156,J156)</f>
        <v>231696</v>
      </c>
      <c r="E156" s="47">
        <f>SUM(G156,K156)</f>
        <v>231696</v>
      </c>
      <c r="F156" s="47">
        <v>0</v>
      </c>
      <c r="G156" s="47">
        <v>0</v>
      </c>
      <c r="H156" s="47">
        <v>0</v>
      </c>
      <c r="I156" s="47">
        <v>0</v>
      </c>
      <c r="J156" s="47">
        <v>231696</v>
      </c>
      <c r="K156" s="47">
        <v>231696</v>
      </c>
      <c r="L156" s="5"/>
    </row>
    <row r="157" spans="1:12" ht="12.75">
      <c r="A157" s="11"/>
      <c r="B157" s="50"/>
      <c r="C157" s="50"/>
      <c r="D157" s="47"/>
      <c r="E157" s="47"/>
      <c r="F157" s="47"/>
      <c r="G157" s="47"/>
      <c r="H157" s="47"/>
      <c r="I157" s="47"/>
      <c r="J157" s="47"/>
      <c r="K157" s="47"/>
      <c r="L157" s="5"/>
    </row>
    <row r="158" spans="1:12" ht="12.75">
      <c r="A158" s="11"/>
      <c r="B158" s="54" t="s">
        <v>149</v>
      </c>
      <c r="C158" s="54"/>
      <c r="D158" s="49">
        <f>SUM(D159)</f>
        <v>57924</v>
      </c>
      <c r="E158" s="49">
        <f aca="true" t="shared" si="46" ref="E158:K158">SUM(E159)</f>
        <v>57924</v>
      </c>
      <c r="F158" s="49">
        <f t="shared" si="46"/>
        <v>0</v>
      </c>
      <c r="G158" s="49">
        <f t="shared" si="46"/>
        <v>0</v>
      </c>
      <c r="H158" s="49">
        <f t="shared" si="46"/>
        <v>0</v>
      </c>
      <c r="I158" s="49">
        <f t="shared" si="46"/>
        <v>0</v>
      </c>
      <c r="J158" s="49">
        <f t="shared" si="46"/>
        <v>57924</v>
      </c>
      <c r="K158" s="49">
        <f t="shared" si="46"/>
        <v>57924</v>
      </c>
      <c r="L158" s="5"/>
    </row>
    <row r="159" spans="1:12" ht="12.75">
      <c r="A159" s="11"/>
      <c r="B159" s="50" t="s">
        <v>133</v>
      </c>
      <c r="C159" s="50" t="s">
        <v>115</v>
      </c>
      <c r="D159" s="47">
        <f>SUM(F159,J159)</f>
        <v>57924</v>
      </c>
      <c r="E159" s="47">
        <f>SUM(G159,K159)</f>
        <v>57924</v>
      </c>
      <c r="F159" s="47">
        <v>0</v>
      </c>
      <c r="G159" s="47">
        <v>0</v>
      </c>
      <c r="H159" s="47">
        <v>0</v>
      </c>
      <c r="I159" s="47">
        <v>0</v>
      </c>
      <c r="J159" s="47">
        <v>57924</v>
      </c>
      <c r="K159" s="47">
        <v>57924</v>
      </c>
      <c r="L159" s="5"/>
    </row>
    <row r="160" spans="1:12" ht="12.75">
      <c r="A160" s="11"/>
      <c r="B160" s="51"/>
      <c r="C160" s="51"/>
      <c r="D160" s="47"/>
      <c r="E160" s="47"/>
      <c r="F160" s="47"/>
      <c r="G160" s="47"/>
      <c r="H160" s="47"/>
      <c r="I160" s="47"/>
      <c r="J160" s="47"/>
      <c r="K160" s="47"/>
      <c r="L160" s="5"/>
    </row>
    <row r="161" spans="1:12" ht="31.5">
      <c r="A161" s="11"/>
      <c r="B161" s="56" t="s">
        <v>150</v>
      </c>
      <c r="C161" s="51"/>
      <c r="D161" s="45">
        <f>SUM(D163+D171+D189)</f>
        <v>1376595</v>
      </c>
      <c r="E161" s="45">
        <f aca="true" t="shared" si="47" ref="E161:K161">SUM(E163+E171+E189)</f>
        <v>1269379</v>
      </c>
      <c r="F161" s="45">
        <f t="shared" si="47"/>
        <v>1246508</v>
      </c>
      <c r="G161" s="45">
        <f t="shared" si="47"/>
        <v>1167141</v>
      </c>
      <c r="H161" s="45">
        <f t="shared" si="47"/>
        <v>83296</v>
      </c>
      <c r="I161" s="45">
        <f t="shared" si="47"/>
        <v>83296</v>
      </c>
      <c r="J161" s="45">
        <f t="shared" si="47"/>
        <v>130087</v>
      </c>
      <c r="K161" s="45">
        <f t="shared" si="47"/>
        <v>102238</v>
      </c>
      <c r="L161" s="5"/>
    </row>
    <row r="162" spans="1:12" ht="12.75">
      <c r="A162" s="11"/>
      <c r="B162" s="51"/>
      <c r="C162" s="51"/>
      <c r="D162" s="47"/>
      <c r="E162" s="47"/>
      <c r="F162" s="47"/>
      <c r="G162" s="47"/>
      <c r="H162" s="47"/>
      <c r="I162" s="47"/>
      <c r="J162" s="47"/>
      <c r="K162" s="47"/>
      <c r="L162" s="5"/>
    </row>
    <row r="163" spans="1:12" ht="12.75">
      <c r="A163" s="11"/>
      <c r="B163" s="54" t="s">
        <v>104</v>
      </c>
      <c r="C163" s="51"/>
      <c r="D163" s="49">
        <f aca="true" t="shared" si="48" ref="D163:K163">SUM(D165:D169)</f>
        <v>851374</v>
      </c>
      <c r="E163" s="49">
        <f t="shared" si="48"/>
        <v>827067</v>
      </c>
      <c r="F163" s="49">
        <f t="shared" si="48"/>
        <v>794608</v>
      </c>
      <c r="G163" s="49">
        <f t="shared" si="48"/>
        <v>788058</v>
      </c>
      <c r="H163" s="49">
        <f t="shared" si="48"/>
        <v>0</v>
      </c>
      <c r="I163" s="49">
        <f t="shared" si="48"/>
        <v>0</v>
      </c>
      <c r="J163" s="49">
        <f t="shared" si="48"/>
        <v>56766</v>
      </c>
      <c r="K163" s="49">
        <f t="shared" si="48"/>
        <v>39009</v>
      </c>
      <c r="L163" s="5"/>
    </row>
    <row r="164" spans="1:12" ht="12.75">
      <c r="A164" s="11"/>
      <c r="B164" s="51"/>
      <c r="C164" s="51"/>
      <c r="D164" s="47"/>
      <c r="E164" s="47"/>
      <c r="F164" s="47"/>
      <c r="G164" s="47"/>
      <c r="H164" s="47"/>
      <c r="I164" s="47"/>
      <c r="J164" s="47"/>
      <c r="K164" s="47"/>
      <c r="L164" s="5"/>
    </row>
    <row r="165" spans="1:12" ht="25.5">
      <c r="A165" s="11"/>
      <c r="B165" s="51" t="s">
        <v>71</v>
      </c>
      <c r="C165" s="50" t="s">
        <v>55</v>
      </c>
      <c r="D165" s="47">
        <f aca="true" t="shared" si="49" ref="D165:E167">SUM(F165,J165)</f>
        <v>59428</v>
      </c>
      <c r="E165" s="47">
        <f t="shared" si="49"/>
        <v>59428</v>
      </c>
      <c r="F165" s="47">
        <v>59428</v>
      </c>
      <c r="G165" s="47">
        <v>59428</v>
      </c>
      <c r="H165" s="47">
        <v>0</v>
      </c>
      <c r="I165" s="47">
        <v>0</v>
      </c>
      <c r="J165" s="47">
        <v>0</v>
      </c>
      <c r="K165" s="47">
        <v>0</v>
      </c>
      <c r="L165" s="5"/>
    </row>
    <row r="166" spans="1:12" ht="12.75">
      <c r="A166" s="11"/>
      <c r="B166" s="50" t="s">
        <v>44</v>
      </c>
      <c r="C166" s="51"/>
      <c r="D166" s="47">
        <f t="shared" si="49"/>
        <v>34170</v>
      </c>
      <c r="E166" s="47">
        <f t="shared" si="49"/>
        <v>27846</v>
      </c>
      <c r="F166" s="47">
        <v>34170</v>
      </c>
      <c r="G166" s="47">
        <v>27846</v>
      </c>
      <c r="H166" s="47">
        <v>0</v>
      </c>
      <c r="I166" s="47">
        <v>0</v>
      </c>
      <c r="J166" s="47">
        <v>0</v>
      </c>
      <c r="K166" s="47">
        <v>0</v>
      </c>
      <c r="L166" s="5"/>
    </row>
    <row r="167" spans="1:12" ht="14.25" customHeight="1">
      <c r="A167" s="11"/>
      <c r="B167" s="50" t="s">
        <v>143</v>
      </c>
      <c r="C167" s="51"/>
      <c r="D167" s="47">
        <f t="shared" si="49"/>
        <v>83200</v>
      </c>
      <c r="E167" s="47">
        <f t="shared" si="49"/>
        <v>65443</v>
      </c>
      <c r="F167" s="47">
        <v>26434</v>
      </c>
      <c r="G167" s="47">
        <v>26434</v>
      </c>
      <c r="H167" s="47">
        <v>0</v>
      </c>
      <c r="I167" s="47">
        <v>0</v>
      </c>
      <c r="J167" s="47">
        <v>56766</v>
      </c>
      <c r="K167" s="47">
        <v>39009</v>
      </c>
      <c r="L167" s="68" t="s">
        <v>162</v>
      </c>
    </row>
    <row r="168" spans="1:12" ht="17.25" customHeight="1">
      <c r="A168" s="11"/>
      <c r="B168" s="51" t="s">
        <v>142</v>
      </c>
      <c r="C168" s="51"/>
      <c r="D168" s="47">
        <f>SUM(F168+J168)</f>
        <v>576684</v>
      </c>
      <c r="E168" s="47">
        <f>SUM(G168+K168)</f>
        <v>576458</v>
      </c>
      <c r="F168" s="47">
        <v>576684</v>
      </c>
      <c r="G168" s="47">
        <v>576458</v>
      </c>
      <c r="H168" s="47">
        <v>0</v>
      </c>
      <c r="I168" s="47">
        <v>0</v>
      </c>
      <c r="J168" s="47">
        <v>0</v>
      </c>
      <c r="K168" s="47">
        <v>0</v>
      </c>
      <c r="L168" s="68"/>
    </row>
    <row r="169" spans="1:12" ht="17.25" customHeight="1">
      <c r="A169" s="11"/>
      <c r="B169" s="50" t="s">
        <v>46</v>
      </c>
      <c r="C169" s="50" t="s">
        <v>55</v>
      </c>
      <c r="D169" s="47">
        <f>SUM(F169,J169)</f>
        <v>97892</v>
      </c>
      <c r="E169" s="47">
        <f>SUM(G169,K169)</f>
        <v>97892</v>
      </c>
      <c r="F169" s="47">
        <v>97892</v>
      </c>
      <c r="G169" s="47">
        <v>97892</v>
      </c>
      <c r="H169" s="47">
        <v>0</v>
      </c>
      <c r="I169" s="47">
        <v>0</v>
      </c>
      <c r="J169" s="47">
        <v>0</v>
      </c>
      <c r="K169" s="47">
        <v>0</v>
      </c>
      <c r="L169" s="5"/>
    </row>
    <row r="170" spans="1:12" ht="12.75">
      <c r="A170" s="11"/>
      <c r="B170" s="50"/>
      <c r="C170" s="51"/>
      <c r="D170" s="47"/>
      <c r="E170" s="47"/>
      <c r="F170" s="47"/>
      <c r="G170" s="47"/>
      <c r="H170" s="47"/>
      <c r="I170" s="47"/>
      <c r="J170" s="47"/>
      <c r="K170" s="47"/>
      <c r="L170" s="5"/>
    </row>
    <row r="171" spans="1:12" ht="12.75">
      <c r="A171" s="11"/>
      <c r="B171" s="54" t="s">
        <v>106</v>
      </c>
      <c r="C171" s="57"/>
      <c r="D171" s="49">
        <f>SUM(D173:D187)</f>
        <v>196735</v>
      </c>
      <c r="E171" s="49">
        <f aca="true" t="shared" si="50" ref="E171:K171">SUM(E173:E187)</f>
        <v>185221</v>
      </c>
      <c r="F171" s="49">
        <f t="shared" si="50"/>
        <v>196735</v>
      </c>
      <c r="G171" s="49">
        <f t="shared" si="50"/>
        <v>185221</v>
      </c>
      <c r="H171" s="49">
        <f t="shared" si="50"/>
        <v>83296</v>
      </c>
      <c r="I171" s="49">
        <f t="shared" si="50"/>
        <v>83296</v>
      </c>
      <c r="J171" s="49">
        <f t="shared" si="50"/>
        <v>0</v>
      </c>
      <c r="K171" s="49">
        <f t="shared" si="50"/>
        <v>0</v>
      </c>
      <c r="L171" s="5"/>
    </row>
    <row r="172" spans="1:12" ht="12.75">
      <c r="A172" s="11"/>
      <c r="B172" s="60"/>
      <c r="C172" s="57"/>
      <c r="D172" s="47"/>
      <c r="E172" s="47"/>
      <c r="F172" s="47"/>
      <c r="G172" s="47"/>
      <c r="H172" s="47"/>
      <c r="I172" s="47"/>
      <c r="J172" s="47"/>
      <c r="K172" s="47"/>
      <c r="L172" s="5"/>
    </row>
    <row r="173" spans="1:12" ht="12.75">
      <c r="A173" s="11"/>
      <c r="B173" s="50" t="s">
        <v>14</v>
      </c>
      <c r="C173" s="50"/>
      <c r="D173" s="47">
        <f>SUM(F173,J173)</f>
        <v>71958</v>
      </c>
      <c r="E173" s="47">
        <f>SUM(G173,K173)</f>
        <v>63366</v>
      </c>
      <c r="F173" s="47">
        <v>71958</v>
      </c>
      <c r="G173" s="47">
        <v>63366</v>
      </c>
      <c r="H173" s="47">
        <v>34796</v>
      </c>
      <c r="I173" s="47">
        <v>34796</v>
      </c>
      <c r="J173" s="47">
        <v>0</v>
      </c>
      <c r="K173" s="47">
        <v>0</v>
      </c>
      <c r="L173" s="5"/>
    </row>
    <row r="174" spans="1:12" ht="12.75">
      <c r="A174" s="11"/>
      <c r="B174" s="50" t="s">
        <v>67</v>
      </c>
      <c r="C174" s="50" t="s">
        <v>57</v>
      </c>
      <c r="D174" s="47">
        <f>SUM(F174,J174)</f>
        <v>0</v>
      </c>
      <c r="E174" s="47">
        <f aca="true" t="shared" si="51" ref="E174:E187">SUM(G174,K174)</f>
        <v>3279</v>
      </c>
      <c r="F174" s="47"/>
      <c r="G174" s="47">
        <v>3279</v>
      </c>
      <c r="H174" s="47">
        <v>0</v>
      </c>
      <c r="I174" s="47">
        <v>0</v>
      </c>
      <c r="J174" s="47">
        <v>0</v>
      </c>
      <c r="K174" s="47">
        <v>0</v>
      </c>
      <c r="L174" s="5"/>
    </row>
    <row r="175" spans="1:12" ht="12.75">
      <c r="A175" s="11"/>
      <c r="B175" s="50" t="s">
        <v>15</v>
      </c>
      <c r="C175" s="50"/>
      <c r="D175" s="47">
        <f aca="true" t="shared" si="52" ref="D175:D187">SUM(F175,J175)</f>
        <v>22621</v>
      </c>
      <c r="E175" s="47">
        <f t="shared" si="51"/>
        <v>22602</v>
      </c>
      <c r="F175" s="47">
        <v>22621</v>
      </c>
      <c r="G175" s="47">
        <v>22602</v>
      </c>
      <c r="H175" s="47">
        <v>12255</v>
      </c>
      <c r="I175" s="47">
        <v>12255</v>
      </c>
      <c r="J175" s="47">
        <v>0</v>
      </c>
      <c r="K175" s="47">
        <v>0</v>
      </c>
      <c r="L175" s="5"/>
    </row>
    <row r="176" spans="1:12" ht="12.75">
      <c r="A176" s="11"/>
      <c r="B176" s="50" t="s">
        <v>35</v>
      </c>
      <c r="C176" s="50" t="s">
        <v>57</v>
      </c>
      <c r="D176" s="47">
        <f t="shared" si="52"/>
        <v>4367</v>
      </c>
      <c r="E176" s="47">
        <f t="shared" si="51"/>
        <v>3370</v>
      </c>
      <c r="F176" s="47">
        <v>4367</v>
      </c>
      <c r="G176" s="47">
        <v>3370</v>
      </c>
      <c r="H176" s="47">
        <v>0</v>
      </c>
      <c r="I176" s="47">
        <v>0</v>
      </c>
      <c r="J176" s="47">
        <v>0</v>
      </c>
      <c r="K176" s="47">
        <v>0</v>
      </c>
      <c r="L176" s="5"/>
    </row>
    <row r="177" spans="1:12" ht="12.75">
      <c r="A177" s="11"/>
      <c r="B177" s="50" t="s">
        <v>16</v>
      </c>
      <c r="C177" s="50"/>
      <c r="D177" s="47">
        <f t="shared" si="52"/>
        <v>30972</v>
      </c>
      <c r="E177" s="47">
        <f t="shared" si="51"/>
        <v>29144</v>
      </c>
      <c r="F177" s="47">
        <v>30972</v>
      </c>
      <c r="G177" s="47">
        <v>29144</v>
      </c>
      <c r="H177" s="47">
        <v>10998</v>
      </c>
      <c r="I177" s="47">
        <v>10998</v>
      </c>
      <c r="J177" s="47">
        <v>0</v>
      </c>
      <c r="K177" s="47">
        <v>0</v>
      </c>
      <c r="L177" s="5"/>
    </row>
    <row r="178" spans="1:12" ht="12.75">
      <c r="A178" s="11"/>
      <c r="B178" s="50" t="s">
        <v>68</v>
      </c>
      <c r="C178" s="50" t="s">
        <v>57</v>
      </c>
      <c r="D178" s="47">
        <f t="shared" si="52"/>
        <v>869</v>
      </c>
      <c r="E178" s="47">
        <f t="shared" si="51"/>
        <v>474</v>
      </c>
      <c r="F178" s="47">
        <v>869</v>
      </c>
      <c r="G178" s="47">
        <v>474</v>
      </c>
      <c r="H178" s="47">
        <v>0</v>
      </c>
      <c r="I178" s="47">
        <v>0</v>
      </c>
      <c r="J178" s="47">
        <v>0</v>
      </c>
      <c r="K178" s="47">
        <v>0</v>
      </c>
      <c r="L178" s="5"/>
    </row>
    <row r="179" spans="1:12" ht="12.75">
      <c r="A179" s="11"/>
      <c r="B179" s="50" t="s">
        <v>17</v>
      </c>
      <c r="C179" s="50"/>
      <c r="D179" s="47">
        <f t="shared" si="52"/>
        <v>18928</v>
      </c>
      <c r="E179" s="47">
        <f>SUM(G179,K179)</f>
        <v>18928</v>
      </c>
      <c r="F179" s="47">
        <v>18928</v>
      </c>
      <c r="G179" s="47">
        <v>18928</v>
      </c>
      <c r="H179" s="47">
        <v>10628</v>
      </c>
      <c r="I179" s="47">
        <v>10628</v>
      </c>
      <c r="J179" s="47">
        <v>0</v>
      </c>
      <c r="K179" s="47">
        <v>0</v>
      </c>
      <c r="L179" s="5"/>
    </row>
    <row r="180" spans="1:12" ht="12.75">
      <c r="A180" s="11"/>
      <c r="B180" s="50" t="s">
        <v>69</v>
      </c>
      <c r="C180" s="50" t="s">
        <v>57</v>
      </c>
      <c r="D180" s="47">
        <f t="shared" si="52"/>
        <v>641</v>
      </c>
      <c r="E180" s="47">
        <f t="shared" si="51"/>
        <v>221</v>
      </c>
      <c r="F180" s="47">
        <v>641</v>
      </c>
      <c r="G180" s="47">
        <v>221</v>
      </c>
      <c r="H180" s="47">
        <v>0</v>
      </c>
      <c r="I180" s="47">
        <v>0</v>
      </c>
      <c r="J180" s="47">
        <v>0</v>
      </c>
      <c r="K180" s="47">
        <v>0</v>
      </c>
      <c r="L180" s="5"/>
    </row>
    <row r="181" spans="1:12" ht="12.75">
      <c r="A181" s="11"/>
      <c r="B181" s="50" t="s">
        <v>18</v>
      </c>
      <c r="C181" s="50"/>
      <c r="D181" s="47">
        <f t="shared" si="52"/>
        <v>25129</v>
      </c>
      <c r="E181" s="47">
        <f t="shared" si="51"/>
        <v>24680</v>
      </c>
      <c r="F181" s="47">
        <v>25129</v>
      </c>
      <c r="G181" s="47">
        <v>24680</v>
      </c>
      <c r="H181" s="47">
        <v>14619</v>
      </c>
      <c r="I181" s="47">
        <v>14619</v>
      </c>
      <c r="J181" s="47">
        <v>0</v>
      </c>
      <c r="K181" s="47">
        <v>0</v>
      </c>
      <c r="L181" s="5"/>
    </row>
    <row r="182" spans="1:12" ht="12.75">
      <c r="A182" s="11"/>
      <c r="B182" s="50" t="s">
        <v>72</v>
      </c>
      <c r="C182" s="50" t="s">
        <v>57</v>
      </c>
      <c r="D182" s="47">
        <f t="shared" si="52"/>
        <v>348</v>
      </c>
      <c r="E182" s="47">
        <f t="shared" si="51"/>
        <v>315</v>
      </c>
      <c r="F182" s="47">
        <v>348</v>
      </c>
      <c r="G182" s="47">
        <v>315</v>
      </c>
      <c r="H182" s="47">
        <v>0</v>
      </c>
      <c r="I182" s="47">
        <v>0</v>
      </c>
      <c r="J182" s="47">
        <v>0</v>
      </c>
      <c r="K182" s="47">
        <v>0</v>
      </c>
      <c r="L182" s="5"/>
    </row>
    <row r="183" spans="1:12" ht="12.75">
      <c r="A183" s="11"/>
      <c r="B183" s="50" t="s">
        <v>19</v>
      </c>
      <c r="C183" s="50"/>
      <c r="D183" s="47">
        <f t="shared" si="52"/>
        <v>13518</v>
      </c>
      <c r="E183" s="47">
        <f t="shared" si="51"/>
        <v>11555</v>
      </c>
      <c r="F183" s="47">
        <v>13518</v>
      </c>
      <c r="G183" s="47">
        <v>11555</v>
      </c>
      <c r="H183" s="47">
        <v>0</v>
      </c>
      <c r="I183" s="47">
        <v>0</v>
      </c>
      <c r="J183" s="47">
        <v>0</v>
      </c>
      <c r="K183" s="47">
        <v>0</v>
      </c>
      <c r="L183" s="5"/>
    </row>
    <row r="184" spans="1:12" ht="12.75">
      <c r="A184" s="11"/>
      <c r="B184" s="50" t="s">
        <v>20</v>
      </c>
      <c r="C184" s="50"/>
      <c r="D184" s="47">
        <f t="shared" si="52"/>
        <v>2224</v>
      </c>
      <c r="E184" s="47">
        <f t="shared" si="51"/>
        <v>2224</v>
      </c>
      <c r="F184" s="47">
        <v>2224</v>
      </c>
      <c r="G184" s="47">
        <v>2224</v>
      </c>
      <c r="H184" s="47">
        <v>0</v>
      </c>
      <c r="I184" s="47">
        <v>0</v>
      </c>
      <c r="J184" s="47">
        <v>0</v>
      </c>
      <c r="K184" s="47">
        <v>0</v>
      </c>
      <c r="L184" s="5"/>
    </row>
    <row r="185" spans="1:12" ht="12.75">
      <c r="A185" s="11"/>
      <c r="B185" s="50" t="s">
        <v>21</v>
      </c>
      <c r="C185" s="50"/>
      <c r="D185" s="47">
        <f t="shared" si="52"/>
        <v>1714</v>
      </c>
      <c r="E185" s="47">
        <f t="shared" si="51"/>
        <v>1713</v>
      </c>
      <c r="F185" s="47">
        <v>1714</v>
      </c>
      <c r="G185" s="47">
        <v>1713</v>
      </c>
      <c r="H185" s="47">
        <v>0</v>
      </c>
      <c r="I185" s="47">
        <v>0</v>
      </c>
      <c r="J185" s="47">
        <v>0</v>
      </c>
      <c r="K185" s="47">
        <v>0</v>
      </c>
      <c r="L185" s="5"/>
    </row>
    <row r="186" spans="1:12" ht="12.75">
      <c r="A186" s="11"/>
      <c r="B186" s="50" t="s">
        <v>22</v>
      </c>
      <c r="C186" s="50"/>
      <c r="D186" s="47">
        <f t="shared" si="52"/>
        <v>2205</v>
      </c>
      <c r="E186" s="47">
        <f t="shared" si="51"/>
        <v>2205</v>
      </c>
      <c r="F186" s="47">
        <v>2205</v>
      </c>
      <c r="G186" s="47">
        <v>2205</v>
      </c>
      <c r="H186" s="47">
        <v>0</v>
      </c>
      <c r="I186" s="47">
        <v>0</v>
      </c>
      <c r="J186" s="47">
        <v>0</v>
      </c>
      <c r="K186" s="47">
        <v>0</v>
      </c>
      <c r="L186" s="5"/>
    </row>
    <row r="187" spans="1:12" ht="12.75">
      <c r="A187" s="11"/>
      <c r="B187" s="50" t="s">
        <v>23</v>
      </c>
      <c r="C187" s="50"/>
      <c r="D187" s="47">
        <f t="shared" si="52"/>
        <v>1241</v>
      </c>
      <c r="E187" s="47">
        <f t="shared" si="51"/>
        <v>1145</v>
      </c>
      <c r="F187" s="47">
        <v>1241</v>
      </c>
      <c r="G187" s="47">
        <v>1145</v>
      </c>
      <c r="H187" s="47">
        <v>0</v>
      </c>
      <c r="I187" s="47">
        <v>0</v>
      </c>
      <c r="J187" s="47">
        <v>0</v>
      </c>
      <c r="K187" s="47">
        <v>0</v>
      </c>
      <c r="L187" s="5"/>
    </row>
    <row r="188" spans="1:12" ht="12" customHeight="1">
      <c r="A188" s="11"/>
      <c r="B188" s="51"/>
      <c r="C188" s="51"/>
      <c r="D188" s="47"/>
      <c r="E188" s="47"/>
      <c r="F188" s="47"/>
      <c r="G188" s="47"/>
      <c r="H188" s="47"/>
      <c r="I188" s="47"/>
      <c r="J188" s="47"/>
      <c r="K188" s="47"/>
      <c r="L188" s="5"/>
    </row>
    <row r="189" spans="1:12" ht="12.75">
      <c r="A189" s="11"/>
      <c r="B189" s="52" t="s">
        <v>108</v>
      </c>
      <c r="C189" s="50"/>
      <c r="D189" s="49">
        <f>SUM(D191:D194)</f>
        <v>328486</v>
      </c>
      <c r="E189" s="49">
        <f aca="true" t="shared" si="53" ref="E189:K189">SUM(E191:E194)</f>
        <v>257091</v>
      </c>
      <c r="F189" s="49">
        <f t="shared" si="53"/>
        <v>255165</v>
      </c>
      <c r="G189" s="49">
        <f t="shared" si="53"/>
        <v>193862</v>
      </c>
      <c r="H189" s="49">
        <f t="shared" si="53"/>
        <v>0</v>
      </c>
      <c r="I189" s="49">
        <f t="shared" si="53"/>
        <v>0</v>
      </c>
      <c r="J189" s="49">
        <f t="shared" si="53"/>
        <v>73321</v>
      </c>
      <c r="K189" s="49">
        <f t="shared" si="53"/>
        <v>63229</v>
      </c>
      <c r="L189" s="5"/>
    </row>
    <row r="190" spans="1:12" ht="12.75">
      <c r="A190" s="11"/>
      <c r="B190" s="50"/>
      <c r="C190" s="50"/>
      <c r="D190" s="47"/>
      <c r="E190" s="47"/>
      <c r="F190" s="47"/>
      <c r="G190" s="47"/>
      <c r="H190" s="47"/>
      <c r="I190" s="47"/>
      <c r="J190" s="47"/>
      <c r="K190" s="47"/>
      <c r="L190" s="5"/>
    </row>
    <row r="191" spans="1:12" ht="13.5" customHeight="1">
      <c r="A191" s="11"/>
      <c r="B191" s="51" t="s">
        <v>70</v>
      </c>
      <c r="C191" s="50" t="s">
        <v>57</v>
      </c>
      <c r="D191" s="47">
        <f aca="true" t="shared" si="54" ref="D191:E193">SUM(F191,J191)</f>
        <v>41425</v>
      </c>
      <c r="E191" s="47">
        <f t="shared" si="54"/>
        <v>29569</v>
      </c>
      <c r="F191" s="47">
        <v>41425</v>
      </c>
      <c r="G191" s="47">
        <v>29569</v>
      </c>
      <c r="H191" s="47">
        <v>0</v>
      </c>
      <c r="I191" s="47">
        <v>0</v>
      </c>
      <c r="J191" s="47">
        <v>0</v>
      </c>
      <c r="K191" s="47">
        <v>0</v>
      </c>
      <c r="L191" s="5"/>
    </row>
    <row r="192" spans="1:12" ht="12.75">
      <c r="A192" s="11"/>
      <c r="B192" s="50" t="s">
        <v>119</v>
      </c>
      <c r="C192" s="50"/>
      <c r="D192" s="47">
        <f t="shared" si="54"/>
        <v>28961</v>
      </c>
      <c r="E192" s="47">
        <f t="shared" si="54"/>
        <v>23732</v>
      </c>
      <c r="F192" s="47">
        <v>5228</v>
      </c>
      <c r="G192" s="47">
        <v>0</v>
      </c>
      <c r="H192" s="47">
        <v>0</v>
      </c>
      <c r="I192" s="47">
        <v>0</v>
      </c>
      <c r="J192" s="47">
        <v>23733</v>
      </c>
      <c r="K192" s="47">
        <v>23732</v>
      </c>
      <c r="L192" s="5"/>
    </row>
    <row r="193" spans="1:12" ht="12.75">
      <c r="A193" s="11"/>
      <c r="B193" s="50" t="s">
        <v>119</v>
      </c>
      <c r="C193" s="50"/>
      <c r="D193" s="47">
        <f t="shared" si="54"/>
        <v>208512</v>
      </c>
      <c r="E193" s="47">
        <f t="shared" si="54"/>
        <v>164293</v>
      </c>
      <c r="F193" s="47">
        <v>208512</v>
      </c>
      <c r="G193" s="47">
        <v>164293</v>
      </c>
      <c r="H193" s="47">
        <v>0</v>
      </c>
      <c r="I193" s="47">
        <v>0</v>
      </c>
      <c r="J193" s="47">
        <v>0</v>
      </c>
      <c r="K193" s="47">
        <v>0</v>
      </c>
      <c r="L193" s="5"/>
    </row>
    <row r="194" spans="1:12" ht="12.75">
      <c r="A194" s="11"/>
      <c r="B194" s="51" t="s">
        <v>126</v>
      </c>
      <c r="C194" s="51"/>
      <c r="D194" s="47">
        <f>SUM(F194,J194)</f>
        <v>49588</v>
      </c>
      <c r="E194" s="47">
        <f>SUM(G194,K194)</f>
        <v>39497</v>
      </c>
      <c r="F194" s="47">
        <v>0</v>
      </c>
      <c r="G194" s="47">
        <v>0</v>
      </c>
      <c r="H194" s="47">
        <v>0</v>
      </c>
      <c r="I194" s="47">
        <v>0</v>
      </c>
      <c r="J194" s="47">
        <v>49588</v>
      </c>
      <c r="K194" s="47">
        <v>39497</v>
      </c>
      <c r="L194" s="5"/>
    </row>
    <row r="195" spans="1:12" ht="12.75">
      <c r="A195" s="11"/>
      <c r="B195" s="50"/>
      <c r="C195" s="50"/>
      <c r="D195" s="47"/>
      <c r="E195" s="47"/>
      <c r="F195" s="47"/>
      <c r="G195" s="47"/>
      <c r="H195" s="47"/>
      <c r="I195" s="47"/>
      <c r="J195" s="47"/>
      <c r="K195" s="47"/>
      <c r="L195" s="5"/>
    </row>
    <row r="196" spans="1:12" ht="31.5">
      <c r="A196" s="11"/>
      <c r="B196" s="56" t="s">
        <v>153</v>
      </c>
      <c r="C196" s="50"/>
      <c r="D196" s="49">
        <f>SUM(D198+D201)</f>
        <v>124679</v>
      </c>
      <c r="E196" s="49">
        <f aca="true" t="shared" si="55" ref="E196:K196">SUM(E198+E201)</f>
        <v>124678</v>
      </c>
      <c r="F196" s="49">
        <f t="shared" si="55"/>
        <v>124679</v>
      </c>
      <c r="G196" s="49">
        <f t="shared" si="55"/>
        <v>124678</v>
      </c>
      <c r="H196" s="49">
        <f t="shared" si="55"/>
        <v>0</v>
      </c>
      <c r="I196" s="49">
        <f t="shared" si="55"/>
        <v>0</v>
      </c>
      <c r="J196" s="49">
        <f t="shared" si="55"/>
        <v>0</v>
      </c>
      <c r="K196" s="49">
        <f t="shared" si="55"/>
        <v>0</v>
      </c>
      <c r="L196" s="5"/>
    </row>
    <row r="197" spans="1:12" ht="12.75">
      <c r="A197" s="11"/>
      <c r="B197" s="50"/>
      <c r="C197" s="50"/>
      <c r="D197" s="47"/>
      <c r="E197" s="47"/>
      <c r="F197" s="47"/>
      <c r="G197" s="47"/>
      <c r="H197" s="47"/>
      <c r="I197" s="47"/>
      <c r="J197" s="47"/>
      <c r="K197" s="47"/>
      <c r="L197" s="5"/>
    </row>
    <row r="198" spans="1:12" ht="12.75">
      <c r="A198" s="11"/>
      <c r="B198" s="54" t="s">
        <v>104</v>
      </c>
      <c r="C198" s="57"/>
      <c r="D198" s="49">
        <f>SUM(D199)</f>
        <v>19579</v>
      </c>
      <c r="E198" s="49">
        <f aca="true" t="shared" si="56" ref="E198:K198">SUM(E199)</f>
        <v>19578</v>
      </c>
      <c r="F198" s="49">
        <f t="shared" si="56"/>
        <v>19579</v>
      </c>
      <c r="G198" s="49">
        <f t="shared" si="56"/>
        <v>19578</v>
      </c>
      <c r="H198" s="49">
        <f t="shared" si="56"/>
        <v>0</v>
      </c>
      <c r="I198" s="49">
        <f t="shared" si="56"/>
        <v>0</v>
      </c>
      <c r="J198" s="49">
        <f t="shared" si="56"/>
        <v>0</v>
      </c>
      <c r="K198" s="49">
        <f t="shared" si="56"/>
        <v>0</v>
      </c>
      <c r="L198" s="5"/>
    </row>
    <row r="199" spans="1:12" ht="25.5">
      <c r="A199" s="11"/>
      <c r="B199" s="58" t="s">
        <v>73</v>
      </c>
      <c r="C199" s="61"/>
      <c r="D199" s="47">
        <f>SUM(F199,J199)</f>
        <v>19579</v>
      </c>
      <c r="E199" s="47">
        <f>SUM(G199,K199)</f>
        <v>19578</v>
      </c>
      <c r="F199" s="47">
        <v>19579</v>
      </c>
      <c r="G199" s="47">
        <v>19578</v>
      </c>
      <c r="H199" s="47">
        <v>0</v>
      </c>
      <c r="I199" s="47">
        <v>0</v>
      </c>
      <c r="J199" s="47">
        <v>0</v>
      </c>
      <c r="K199" s="47">
        <v>0</v>
      </c>
      <c r="L199" s="5"/>
    </row>
    <row r="200" spans="1:12" ht="12.75">
      <c r="A200" s="11"/>
      <c r="B200" s="58"/>
      <c r="C200" s="61"/>
      <c r="D200" s="47"/>
      <c r="E200" s="47"/>
      <c r="F200" s="47"/>
      <c r="G200" s="47"/>
      <c r="H200" s="47"/>
      <c r="I200" s="47"/>
      <c r="J200" s="47"/>
      <c r="K200" s="47"/>
      <c r="L200" s="5"/>
    </row>
    <row r="201" spans="1:12" ht="12.75">
      <c r="A201" s="11"/>
      <c r="B201" s="52" t="s">
        <v>147</v>
      </c>
      <c r="C201" s="61"/>
      <c r="D201" s="49">
        <f>SUM(D202)</f>
        <v>105100</v>
      </c>
      <c r="E201" s="49">
        <f aca="true" t="shared" si="57" ref="E201:K201">SUM(E202)</f>
        <v>105100</v>
      </c>
      <c r="F201" s="49">
        <f t="shared" si="57"/>
        <v>105100</v>
      </c>
      <c r="G201" s="49">
        <f t="shared" si="57"/>
        <v>105100</v>
      </c>
      <c r="H201" s="49">
        <f t="shared" si="57"/>
        <v>0</v>
      </c>
      <c r="I201" s="49">
        <f t="shared" si="57"/>
        <v>0</v>
      </c>
      <c r="J201" s="49">
        <f t="shared" si="57"/>
        <v>0</v>
      </c>
      <c r="K201" s="49">
        <f t="shared" si="57"/>
        <v>0</v>
      </c>
      <c r="L201" s="5"/>
    </row>
    <row r="202" spans="1:12" ht="38.25">
      <c r="A202" s="11"/>
      <c r="B202" s="58" t="s">
        <v>121</v>
      </c>
      <c r="C202" s="57"/>
      <c r="D202" s="47">
        <f>SUM(F202,J202)</f>
        <v>105100</v>
      </c>
      <c r="E202" s="47">
        <f>SUM(G202,K202)</f>
        <v>105100</v>
      </c>
      <c r="F202" s="47">
        <v>105100</v>
      </c>
      <c r="G202" s="47">
        <v>105100</v>
      </c>
      <c r="H202" s="47">
        <v>0</v>
      </c>
      <c r="I202" s="47">
        <v>0</v>
      </c>
      <c r="J202" s="47">
        <v>0</v>
      </c>
      <c r="K202" s="47">
        <v>0</v>
      </c>
      <c r="L202" s="5"/>
    </row>
    <row r="203" spans="1:12" ht="12.75">
      <c r="A203" s="11"/>
      <c r="B203" s="50"/>
      <c r="C203" s="50"/>
      <c r="D203" s="47"/>
      <c r="E203" s="47"/>
      <c r="F203" s="47"/>
      <c r="G203" s="47"/>
      <c r="H203" s="47"/>
      <c r="I203" s="47"/>
      <c r="J203" s="47"/>
      <c r="K203" s="47"/>
      <c r="L203" s="5"/>
    </row>
    <row r="204" spans="1:12" ht="35.25" customHeight="1">
      <c r="A204" s="11"/>
      <c r="B204" s="56" t="s">
        <v>151</v>
      </c>
      <c r="C204" s="51"/>
      <c r="D204" s="45">
        <f aca="true" t="shared" si="58" ref="D204:K204">SUM(D206+D233)</f>
        <v>1690389</v>
      </c>
      <c r="E204" s="45">
        <f t="shared" si="58"/>
        <v>1669810</v>
      </c>
      <c r="F204" s="45">
        <f t="shared" si="58"/>
        <v>1683051</v>
      </c>
      <c r="G204" s="45">
        <f t="shared" si="58"/>
        <v>1662472</v>
      </c>
      <c r="H204" s="45">
        <f t="shared" si="58"/>
        <v>490141</v>
      </c>
      <c r="I204" s="45">
        <f t="shared" si="58"/>
        <v>488193</v>
      </c>
      <c r="J204" s="45">
        <f t="shared" si="58"/>
        <v>7338</v>
      </c>
      <c r="K204" s="45">
        <f t="shared" si="58"/>
        <v>7338</v>
      </c>
      <c r="L204" s="5"/>
    </row>
    <row r="205" spans="1:12" ht="13.5" customHeight="1">
      <c r="A205" s="11"/>
      <c r="B205" s="56"/>
      <c r="C205" s="51"/>
      <c r="D205" s="47"/>
      <c r="E205" s="47"/>
      <c r="F205" s="47"/>
      <c r="G205" s="47"/>
      <c r="H205" s="47"/>
      <c r="I205" s="47"/>
      <c r="J205" s="47"/>
      <c r="K205" s="47"/>
      <c r="L205" s="5"/>
    </row>
    <row r="206" spans="1:12" ht="15.75" customHeight="1">
      <c r="A206" s="11"/>
      <c r="B206" s="52" t="s">
        <v>107</v>
      </c>
      <c r="C206" s="52"/>
      <c r="D206" s="49">
        <f aca="true" t="shared" si="59" ref="D206:K206">SUM(D207:D231)</f>
        <v>1650791</v>
      </c>
      <c r="E206" s="49">
        <f t="shared" si="59"/>
        <v>1630212</v>
      </c>
      <c r="F206" s="49">
        <f t="shared" si="59"/>
        <v>1643453</v>
      </c>
      <c r="G206" s="49">
        <f t="shared" si="59"/>
        <v>1622874</v>
      </c>
      <c r="H206" s="49">
        <f t="shared" si="59"/>
        <v>490141</v>
      </c>
      <c r="I206" s="49">
        <f t="shared" si="59"/>
        <v>488193</v>
      </c>
      <c r="J206" s="49">
        <f t="shared" si="59"/>
        <v>7338</v>
      </c>
      <c r="K206" s="49">
        <f t="shared" si="59"/>
        <v>7338</v>
      </c>
      <c r="L206" s="5"/>
    </row>
    <row r="207" spans="1:12" ht="12.75" customHeight="1">
      <c r="A207" s="11"/>
      <c r="B207" s="52"/>
      <c r="C207" s="52"/>
      <c r="D207" s="47"/>
      <c r="E207" s="47"/>
      <c r="F207" s="47"/>
      <c r="G207" s="47"/>
      <c r="H207" s="47"/>
      <c r="I207" s="47"/>
      <c r="J207" s="47"/>
      <c r="K207" s="47"/>
      <c r="L207" s="5"/>
    </row>
    <row r="208" spans="1:12" ht="26.25" customHeight="1">
      <c r="A208" s="11"/>
      <c r="B208" s="51" t="s">
        <v>47</v>
      </c>
      <c r="C208" s="51" t="s">
        <v>55</v>
      </c>
      <c r="D208" s="47">
        <f>SUM(F208+J208)</f>
        <v>4320</v>
      </c>
      <c r="E208" s="47">
        <f>SUM(G208,K208)</f>
        <v>4320</v>
      </c>
      <c r="F208" s="47">
        <v>4320</v>
      </c>
      <c r="G208" s="47">
        <v>4320</v>
      </c>
      <c r="H208" s="47">
        <v>3299</v>
      </c>
      <c r="I208" s="47">
        <v>3299</v>
      </c>
      <c r="J208" s="47">
        <v>0</v>
      </c>
      <c r="K208" s="47">
        <v>0</v>
      </c>
      <c r="L208" s="5"/>
    </row>
    <row r="209" spans="1:12" ht="26.25" customHeight="1">
      <c r="A209" s="11"/>
      <c r="B209" s="51" t="s">
        <v>47</v>
      </c>
      <c r="C209" s="51"/>
      <c r="D209" s="47">
        <f>SUM(F209+J209)</f>
        <v>85541</v>
      </c>
      <c r="E209" s="47">
        <f>SUM(G209,K209)</f>
        <v>85538</v>
      </c>
      <c r="F209" s="47">
        <v>85541</v>
      </c>
      <c r="G209" s="47">
        <v>85538</v>
      </c>
      <c r="H209" s="47">
        <v>65303</v>
      </c>
      <c r="I209" s="47">
        <v>65300</v>
      </c>
      <c r="J209" s="47">
        <v>0</v>
      </c>
      <c r="K209" s="47">
        <v>0</v>
      </c>
      <c r="L209" s="5"/>
    </row>
    <row r="210" spans="1:12" ht="26.25" customHeight="1">
      <c r="A210" s="11"/>
      <c r="B210" s="51" t="s">
        <v>136</v>
      </c>
      <c r="C210" s="51" t="s">
        <v>57</v>
      </c>
      <c r="D210" s="47">
        <f aca="true" t="shared" si="60" ref="D210:D231">SUM(F210+J210)</f>
        <v>257303</v>
      </c>
      <c r="E210" s="47">
        <f>SUM(G210,K210)</f>
        <v>246878</v>
      </c>
      <c r="F210" s="47">
        <v>249965</v>
      </c>
      <c r="G210" s="47">
        <v>239540</v>
      </c>
      <c r="H210" s="47">
        <v>78457</v>
      </c>
      <c r="I210" s="47">
        <v>76519</v>
      </c>
      <c r="J210" s="47">
        <v>7338</v>
      </c>
      <c r="K210" s="47">
        <v>7338</v>
      </c>
      <c r="L210" s="5"/>
    </row>
    <row r="211" spans="1:12" ht="24.75" customHeight="1">
      <c r="A211" s="11"/>
      <c r="B211" s="51" t="s">
        <v>127</v>
      </c>
      <c r="C211" s="51"/>
      <c r="D211" s="47">
        <f t="shared" si="60"/>
        <v>24006</v>
      </c>
      <c r="E211" s="47">
        <f aca="true" t="shared" si="61" ref="E211:E230">SUM(G211,K211)</f>
        <v>24006</v>
      </c>
      <c r="F211" s="47">
        <v>24006</v>
      </c>
      <c r="G211" s="47">
        <v>24006</v>
      </c>
      <c r="H211" s="47">
        <v>18319</v>
      </c>
      <c r="I211" s="47">
        <v>18319</v>
      </c>
      <c r="J211" s="47">
        <v>0</v>
      </c>
      <c r="K211" s="47">
        <v>0</v>
      </c>
      <c r="L211" s="5"/>
    </row>
    <row r="212" spans="1:12" s="10" customFormat="1" ht="12.75" customHeight="1">
      <c r="A212" s="59"/>
      <c r="B212" s="50" t="s">
        <v>42</v>
      </c>
      <c r="C212" s="50"/>
      <c r="D212" s="47">
        <f t="shared" si="60"/>
        <v>12225</v>
      </c>
      <c r="E212" s="47">
        <f t="shared" si="61"/>
        <v>12225</v>
      </c>
      <c r="F212" s="47">
        <v>12225</v>
      </c>
      <c r="G212" s="47">
        <v>12225</v>
      </c>
      <c r="H212" s="47">
        <v>0</v>
      </c>
      <c r="I212" s="47">
        <v>0</v>
      </c>
      <c r="J212" s="47">
        <v>0</v>
      </c>
      <c r="K212" s="47">
        <v>0</v>
      </c>
      <c r="L212" s="9"/>
    </row>
    <row r="213" spans="1:12" ht="25.5" customHeight="1">
      <c r="A213" s="11"/>
      <c r="B213" s="51" t="s">
        <v>112</v>
      </c>
      <c r="C213" s="51" t="s">
        <v>55</v>
      </c>
      <c r="D213" s="47">
        <f t="shared" si="60"/>
        <v>2714</v>
      </c>
      <c r="E213" s="47">
        <f t="shared" si="61"/>
        <v>2714</v>
      </c>
      <c r="F213" s="47">
        <v>2714</v>
      </c>
      <c r="G213" s="47">
        <v>2714</v>
      </c>
      <c r="H213" s="47">
        <v>1080</v>
      </c>
      <c r="I213" s="47">
        <v>1080</v>
      </c>
      <c r="J213" s="47">
        <v>0</v>
      </c>
      <c r="K213" s="47">
        <v>0</v>
      </c>
      <c r="L213" s="5"/>
    </row>
    <row r="214" spans="1:12" ht="24.75" customHeight="1">
      <c r="A214" s="11"/>
      <c r="B214" s="51" t="s">
        <v>113</v>
      </c>
      <c r="C214" s="51" t="s">
        <v>55</v>
      </c>
      <c r="D214" s="47">
        <f t="shared" si="60"/>
        <v>87752</v>
      </c>
      <c r="E214" s="47">
        <f t="shared" si="61"/>
        <v>87752</v>
      </c>
      <c r="F214" s="47">
        <v>87752</v>
      </c>
      <c r="G214" s="47">
        <v>87752</v>
      </c>
      <c r="H214" s="47">
        <v>0</v>
      </c>
      <c r="I214" s="47">
        <v>0</v>
      </c>
      <c r="J214" s="47">
        <v>0</v>
      </c>
      <c r="K214" s="47">
        <v>0</v>
      </c>
      <c r="L214" s="5"/>
    </row>
    <row r="215" spans="1:12" ht="27" customHeight="1">
      <c r="A215" s="11"/>
      <c r="B215" s="51" t="s">
        <v>83</v>
      </c>
      <c r="C215" s="51" t="s">
        <v>132</v>
      </c>
      <c r="D215" s="47">
        <f t="shared" si="60"/>
        <v>180700</v>
      </c>
      <c r="E215" s="47">
        <f t="shared" si="61"/>
        <v>180700</v>
      </c>
      <c r="F215" s="47">
        <v>180700</v>
      </c>
      <c r="G215" s="47">
        <v>180700</v>
      </c>
      <c r="H215" s="47">
        <v>137012</v>
      </c>
      <c r="I215" s="47">
        <v>137012</v>
      </c>
      <c r="J215" s="47">
        <v>0</v>
      </c>
      <c r="K215" s="47">
        <v>0</v>
      </c>
      <c r="L215" s="5"/>
    </row>
    <row r="216" spans="1:12" ht="27" customHeight="1">
      <c r="A216" s="11"/>
      <c r="B216" s="51" t="s">
        <v>83</v>
      </c>
      <c r="C216" s="51" t="s">
        <v>55</v>
      </c>
      <c r="D216" s="47">
        <f t="shared" si="60"/>
        <v>160787</v>
      </c>
      <c r="E216" s="47">
        <f>SUM(G216,K216)</f>
        <v>160787</v>
      </c>
      <c r="F216" s="47">
        <v>160787</v>
      </c>
      <c r="G216" s="47">
        <v>160787</v>
      </c>
      <c r="H216" s="47">
        <v>94930</v>
      </c>
      <c r="I216" s="47">
        <v>94930</v>
      </c>
      <c r="J216" s="47">
        <v>0</v>
      </c>
      <c r="K216" s="47">
        <v>0</v>
      </c>
      <c r="L216" s="5"/>
    </row>
    <row r="217" spans="1:12" ht="24.75" customHeight="1">
      <c r="A217" s="11"/>
      <c r="B217" s="51" t="s">
        <v>84</v>
      </c>
      <c r="C217" s="51" t="s">
        <v>55</v>
      </c>
      <c r="D217" s="47">
        <f t="shared" si="60"/>
        <v>37922</v>
      </c>
      <c r="E217" s="47">
        <f t="shared" si="61"/>
        <v>37922</v>
      </c>
      <c r="F217" s="47">
        <v>37922</v>
      </c>
      <c r="G217" s="47">
        <v>37922</v>
      </c>
      <c r="H217" s="47">
        <v>28939</v>
      </c>
      <c r="I217" s="47">
        <v>28939</v>
      </c>
      <c r="J217" s="47">
        <v>0</v>
      </c>
      <c r="K217" s="47">
        <v>0</v>
      </c>
      <c r="L217" s="5"/>
    </row>
    <row r="218" spans="1:12" ht="16.5" customHeight="1">
      <c r="A218" s="11"/>
      <c r="B218" s="51" t="s">
        <v>85</v>
      </c>
      <c r="C218" s="51" t="s">
        <v>55</v>
      </c>
      <c r="D218" s="47">
        <f t="shared" si="60"/>
        <v>4783</v>
      </c>
      <c r="E218" s="47">
        <f t="shared" si="61"/>
        <v>4783</v>
      </c>
      <c r="F218" s="47">
        <v>4783</v>
      </c>
      <c r="G218" s="47">
        <v>4783</v>
      </c>
      <c r="H218" s="47">
        <v>3686</v>
      </c>
      <c r="I218" s="47">
        <v>3686</v>
      </c>
      <c r="J218" s="47">
        <v>0</v>
      </c>
      <c r="K218" s="47">
        <v>0</v>
      </c>
      <c r="L218" s="5"/>
    </row>
    <row r="219" spans="1:12" ht="12.75" customHeight="1">
      <c r="A219" s="11"/>
      <c r="B219" s="50" t="s">
        <v>33</v>
      </c>
      <c r="C219" s="50" t="s">
        <v>55</v>
      </c>
      <c r="D219" s="47">
        <f t="shared" si="60"/>
        <v>41040</v>
      </c>
      <c r="E219" s="47">
        <f t="shared" si="61"/>
        <v>37696</v>
      </c>
      <c r="F219" s="47">
        <v>41040</v>
      </c>
      <c r="G219" s="47">
        <v>37696</v>
      </c>
      <c r="H219" s="47">
        <v>0</v>
      </c>
      <c r="I219" s="47">
        <v>0</v>
      </c>
      <c r="J219" s="47">
        <v>0</v>
      </c>
      <c r="K219" s="47">
        <v>0</v>
      </c>
      <c r="L219" s="5"/>
    </row>
    <row r="220" spans="1:12" ht="13.5" customHeight="1">
      <c r="A220" s="11"/>
      <c r="B220" s="50" t="s">
        <v>59</v>
      </c>
      <c r="C220" s="50" t="s">
        <v>55</v>
      </c>
      <c r="D220" s="47">
        <f t="shared" si="60"/>
        <v>488786</v>
      </c>
      <c r="E220" s="47">
        <f t="shared" si="61"/>
        <v>488786</v>
      </c>
      <c r="F220" s="47">
        <v>488786</v>
      </c>
      <c r="G220" s="47">
        <v>488786</v>
      </c>
      <c r="H220" s="47">
        <v>0</v>
      </c>
      <c r="I220" s="47">
        <v>0</v>
      </c>
      <c r="J220" s="47">
        <v>0</v>
      </c>
      <c r="K220" s="47">
        <v>0</v>
      </c>
      <c r="L220" s="5"/>
    </row>
    <row r="221" spans="1:12" ht="18.75" customHeight="1">
      <c r="A221" s="11"/>
      <c r="B221" s="51" t="s">
        <v>58</v>
      </c>
      <c r="C221" s="50" t="s">
        <v>55</v>
      </c>
      <c r="D221" s="47">
        <f t="shared" si="60"/>
        <v>34459</v>
      </c>
      <c r="E221" s="47">
        <f t="shared" si="61"/>
        <v>34459</v>
      </c>
      <c r="F221" s="47">
        <v>34459</v>
      </c>
      <c r="G221" s="47">
        <v>34459</v>
      </c>
      <c r="H221" s="47">
        <v>0</v>
      </c>
      <c r="I221" s="47">
        <v>0</v>
      </c>
      <c r="J221" s="47">
        <v>0</v>
      </c>
      <c r="K221" s="47">
        <v>0</v>
      </c>
      <c r="L221" s="5"/>
    </row>
    <row r="222" spans="1:12" ht="13.5" customHeight="1">
      <c r="A222" s="11"/>
      <c r="B222" s="50" t="s">
        <v>36</v>
      </c>
      <c r="C222" s="50"/>
      <c r="D222" s="47">
        <f t="shared" si="60"/>
        <v>2881</v>
      </c>
      <c r="E222" s="47">
        <f t="shared" si="61"/>
        <v>2881</v>
      </c>
      <c r="F222" s="47">
        <v>2881</v>
      </c>
      <c r="G222" s="47">
        <v>2881</v>
      </c>
      <c r="H222" s="47">
        <v>2199</v>
      </c>
      <c r="I222" s="47">
        <v>2199</v>
      </c>
      <c r="J222" s="47">
        <v>0</v>
      </c>
      <c r="K222" s="47">
        <v>0</v>
      </c>
      <c r="L222" s="5"/>
    </row>
    <row r="223" spans="1:12" ht="13.5" customHeight="1">
      <c r="A223" s="11"/>
      <c r="B223" s="50" t="s">
        <v>36</v>
      </c>
      <c r="C223" s="50" t="s">
        <v>57</v>
      </c>
      <c r="D223" s="47">
        <f>SUM(F223+J223)</f>
        <v>19756</v>
      </c>
      <c r="E223" s="47">
        <f>SUM(G223,K223)</f>
        <v>19756</v>
      </c>
      <c r="F223" s="47">
        <v>19756</v>
      </c>
      <c r="G223" s="47">
        <v>19756</v>
      </c>
      <c r="H223" s="47">
        <v>2896</v>
      </c>
      <c r="I223" s="47">
        <v>2896</v>
      </c>
      <c r="J223" s="47">
        <v>0</v>
      </c>
      <c r="K223" s="47">
        <v>0</v>
      </c>
      <c r="L223" s="5"/>
    </row>
    <row r="224" spans="1:12" ht="14.25" customHeight="1">
      <c r="A224" s="11"/>
      <c r="B224" s="50" t="s">
        <v>36</v>
      </c>
      <c r="C224" s="66"/>
      <c r="D224" s="47">
        <f t="shared" si="60"/>
        <v>76254</v>
      </c>
      <c r="E224" s="47">
        <f t="shared" si="61"/>
        <v>74442</v>
      </c>
      <c r="F224" s="47">
        <v>76254</v>
      </c>
      <c r="G224" s="47">
        <v>74442</v>
      </c>
      <c r="H224" s="47">
        <v>53464</v>
      </c>
      <c r="I224" s="47">
        <v>53464</v>
      </c>
      <c r="J224" s="47">
        <v>0</v>
      </c>
      <c r="K224" s="47">
        <v>0</v>
      </c>
      <c r="L224" s="5"/>
    </row>
    <row r="225" spans="1:12" ht="29.25" customHeight="1">
      <c r="A225" s="11"/>
      <c r="B225" s="51" t="s">
        <v>86</v>
      </c>
      <c r="C225" s="50" t="s">
        <v>55</v>
      </c>
      <c r="D225" s="47">
        <f t="shared" si="60"/>
        <v>19745</v>
      </c>
      <c r="E225" s="47">
        <f t="shared" si="61"/>
        <v>19745</v>
      </c>
      <c r="F225" s="47">
        <v>19745</v>
      </c>
      <c r="G225" s="47">
        <v>19745</v>
      </c>
      <c r="H225" s="47">
        <v>0</v>
      </c>
      <c r="I225" s="47">
        <v>0</v>
      </c>
      <c r="J225" s="47">
        <v>0</v>
      </c>
      <c r="K225" s="47">
        <v>0</v>
      </c>
      <c r="L225" s="5"/>
    </row>
    <row r="226" spans="1:12" ht="25.5" customHeight="1">
      <c r="A226" s="11"/>
      <c r="B226" s="51" t="s">
        <v>87</v>
      </c>
      <c r="C226" s="50" t="s">
        <v>55</v>
      </c>
      <c r="D226" s="47">
        <f t="shared" si="60"/>
        <v>99819</v>
      </c>
      <c r="E226" s="47">
        <f t="shared" si="61"/>
        <v>99810</v>
      </c>
      <c r="F226" s="47">
        <v>99819</v>
      </c>
      <c r="G226" s="47">
        <v>99810</v>
      </c>
      <c r="H226" s="47">
        <v>0</v>
      </c>
      <c r="I226" s="47">
        <v>0</v>
      </c>
      <c r="J226" s="47">
        <v>0</v>
      </c>
      <c r="K226" s="47">
        <v>0</v>
      </c>
      <c r="L226" s="5"/>
    </row>
    <row r="227" spans="1:12" ht="25.5" customHeight="1">
      <c r="A227" s="11"/>
      <c r="B227" s="51" t="s">
        <v>137</v>
      </c>
      <c r="C227" s="50"/>
      <c r="D227" s="47">
        <f>SUM(F227+J227)</f>
        <v>4883</v>
      </c>
      <c r="E227" s="47">
        <f>SUM(G227,K227)</f>
        <v>0</v>
      </c>
      <c r="F227" s="47">
        <v>4883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5"/>
    </row>
    <row r="228" spans="1:12" ht="25.5" customHeight="1">
      <c r="A228" s="11"/>
      <c r="B228" s="51" t="s">
        <v>161</v>
      </c>
      <c r="C228" s="50" t="s">
        <v>55</v>
      </c>
      <c r="D228" s="47">
        <f>SUM(F228+J228)</f>
        <v>1026</v>
      </c>
      <c r="E228" s="47">
        <f>SUM(G228,K228)</f>
        <v>923</v>
      </c>
      <c r="F228" s="47">
        <v>1026</v>
      </c>
      <c r="G228" s="47">
        <v>923</v>
      </c>
      <c r="H228" s="47">
        <v>557</v>
      </c>
      <c r="I228" s="47">
        <v>550</v>
      </c>
      <c r="J228" s="47">
        <v>0</v>
      </c>
      <c r="K228" s="47">
        <v>0</v>
      </c>
      <c r="L228" s="5"/>
    </row>
    <row r="229" spans="1:12" ht="13.5" customHeight="1">
      <c r="A229" s="11"/>
      <c r="B229" s="51" t="s">
        <v>88</v>
      </c>
      <c r="C229" s="51"/>
      <c r="D229" s="47">
        <f t="shared" si="60"/>
        <v>709</v>
      </c>
      <c r="E229" s="47">
        <f t="shared" si="61"/>
        <v>709</v>
      </c>
      <c r="F229" s="47">
        <v>709</v>
      </c>
      <c r="G229" s="47">
        <v>709</v>
      </c>
      <c r="H229" s="47">
        <v>0</v>
      </c>
      <c r="I229" s="47">
        <v>0</v>
      </c>
      <c r="J229" s="47">
        <v>0</v>
      </c>
      <c r="K229" s="47">
        <v>0</v>
      </c>
      <c r="L229" s="5"/>
    </row>
    <row r="230" spans="1:12" ht="28.5" customHeight="1">
      <c r="A230" s="11"/>
      <c r="B230" s="51" t="s">
        <v>120</v>
      </c>
      <c r="C230" s="51"/>
      <c r="D230" s="47">
        <f t="shared" si="60"/>
        <v>2052</v>
      </c>
      <c r="E230" s="47">
        <f t="shared" si="61"/>
        <v>2052</v>
      </c>
      <c r="F230" s="47">
        <v>2052</v>
      </c>
      <c r="G230" s="47">
        <v>2052</v>
      </c>
      <c r="H230" s="47">
        <v>0</v>
      </c>
      <c r="I230" s="47">
        <v>0</v>
      </c>
      <c r="J230" s="47">
        <v>0</v>
      </c>
      <c r="K230" s="47">
        <v>0</v>
      </c>
      <c r="L230" s="5"/>
    </row>
    <row r="231" spans="1:12" ht="28.5" customHeight="1">
      <c r="A231" s="11"/>
      <c r="B231" s="51" t="s">
        <v>128</v>
      </c>
      <c r="C231" s="51"/>
      <c r="D231" s="47">
        <f t="shared" si="60"/>
        <v>1328</v>
      </c>
      <c r="E231" s="47">
        <f>SUM(G231,K231)</f>
        <v>1328</v>
      </c>
      <c r="F231" s="47">
        <v>1328</v>
      </c>
      <c r="G231" s="47">
        <v>1328</v>
      </c>
      <c r="H231" s="47">
        <v>0</v>
      </c>
      <c r="I231" s="47">
        <v>0</v>
      </c>
      <c r="J231" s="47">
        <v>0</v>
      </c>
      <c r="K231" s="47">
        <v>0</v>
      </c>
      <c r="L231" s="5"/>
    </row>
    <row r="232" spans="1:12" ht="12.75" customHeight="1">
      <c r="A232" s="11"/>
      <c r="B232" s="51"/>
      <c r="C232" s="51"/>
      <c r="D232" s="47"/>
      <c r="E232" s="47"/>
      <c r="F232" s="47"/>
      <c r="G232" s="47"/>
      <c r="H232" s="47"/>
      <c r="I232" s="47"/>
      <c r="J232" s="47"/>
      <c r="K232" s="47"/>
      <c r="L232" s="5"/>
    </row>
    <row r="233" spans="1:12" ht="12.75">
      <c r="A233" s="11"/>
      <c r="B233" s="54" t="s">
        <v>109</v>
      </c>
      <c r="C233" s="57"/>
      <c r="D233" s="49">
        <f>SUM(D234:D238)</f>
        <v>39598</v>
      </c>
      <c r="E233" s="49">
        <f aca="true" t="shared" si="62" ref="E233:K233">SUM(E234:E238)</f>
        <v>39598</v>
      </c>
      <c r="F233" s="49">
        <f t="shared" si="62"/>
        <v>39598</v>
      </c>
      <c r="G233" s="49">
        <f t="shared" si="62"/>
        <v>39598</v>
      </c>
      <c r="H233" s="49">
        <f t="shared" si="62"/>
        <v>0</v>
      </c>
      <c r="I233" s="49">
        <f t="shared" si="62"/>
        <v>0</v>
      </c>
      <c r="J233" s="49">
        <f t="shared" si="62"/>
        <v>0</v>
      </c>
      <c r="K233" s="49">
        <f t="shared" si="62"/>
        <v>0</v>
      </c>
      <c r="L233" s="5"/>
    </row>
    <row r="234" spans="1:12" ht="12.75">
      <c r="A234" s="11"/>
      <c r="B234" s="60" t="s">
        <v>135</v>
      </c>
      <c r="C234" s="57" t="s">
        <v>55</v>
      </c>
      <c r="D234" s="47">
        <f>SUM(F234)</f>
        <v>16794</v>
      </c>
      <c r="E234" s="47">
        <f>SUM(G234)</f>
        <v>16794</v>
      </c>
      <c r="F234" s="47">
        <v>16794</v>
      </c>
      <c r="G234" s="47">
        <v>16794</v>
      </c>
      <c r="H234" s="47">
        <v>0</v>
      </c>
      <c r="I234" s="47">
        <v>0</v>
      </c>
      <c r="J234" s="47">
        <v>0</v>
      </c>
      <c r="K234" s="47">
        <v>0</v>
      </c>
      <c r="L234" s="5"/>
    </row>
    <row r="235" spans="1:12" ht="12.75">
      <c r="A235" s="11"/>
      <c r="B235" s="60" t="s">
        <v>135</v>
      </c>
      <c r="C235" s="57"/>
      <c r="D235" s="47">
        <f>SUM(F235)</f>
        <v>3117</v>
      </c>
      <c r="E235" s="47">
        <f>SUM(G235)</f>
        <v>3117</v>
      </c>
      <c r="F235" s="47">
        <v>3117</v>
      </c>
      <c r="G235" s="47">
        <v>3117</v>
      </c>
      <c r="H235" s="47">
        <v>0</v>
      </c>
      <c r="I235" s="47">
        <v>0</v>
      </c>
      <c r="J235" s="47">
        <v>0</v>
      </c>
      <c r="K235" s="47">
        <v>0</v>
      </c>
      <c r="L235" s="5"/>
    </row>
    <row r="236" spans="1:12" ht="12.75">
      <c r="A236" s="11"/>
      <c r="B236" s="58" t="s">
        <v>154</v>
      </c>
      <c r="C236" s="57"/>
      <c r="D236" s="47">
        <f aca="true" t="shared" si="63" ref="D236:E238">SUM(F236,J236)</f>
        <v>5500</v>
      </c>
      <c r="E236" s="47">
        <f t="shared" si="63"/>
        <v>5500</v>
      </c>
      <c r="F236" s="47">
        <v>5500</v>
      </c>
      <c r="G236" s="47">
        <v>5500</v>
      </c>
      <c r="H236" s="47">
        <v>0</v>
      </c>
      <c r="I236" s="47">
        <v>0</v>
      </c>
      <c r="J236" s="47">
        <v>0</v>
      </c>
      <c r="K236" s="47">
        <v>0</v>
      </c>
      <c r="L236" s="5"/>
    </row>
    <row r="237" spans="1:12" ht="12.75">
      <c r="A237" s="11"/>
      <c r="B237" s="58" t="s">
        <v>154</v>
      </c>
      <c r="C237" s="57"/>
      <c r="D237" s="47">
        <f t="shared" si="63"/>
        <v>74</v>
      </c>
      <c r="E237" s="47">
        <f t="shared" si="63"/>
        <v>74</v>
      </c>
      <c r="F237" s="47">
        <v>74</v>
      </c>
      <c r="G237" s="47">
        <v>74</v>
      </c>
      <c r="H237" s="47">
        <v>0</v>
      </c>
      <c r="I237" s="47">
        <v>0</v>
      </c>
      <c r="J237" s="47">
        <v>0</v>
      </c>
      <c r="K237" s="47">
        <v>0</v>
      </c>
      <c r="L237" s="5"/>
    </row>
    <row r="238" spans="1:12" ht="12.75">
      <c r="A238" s="11"/>
      <c r="B238" s="58" t="s">
        <v>155</v>
      </c>
      <c r="C238" s="57" t="s">
        <v>55</v>
      </c>
      <c r="D238" s="47">
        <f t="shared" si="63"/>
        <v>14113</v>
      </c>
      <c r="E238" s="47">
        <f t="shared" si="63"/>
        <v>14113</v>
      </c>
      <c r="F238" s="47">
        <v>14113</v>
      </c>
      <c r="G238" s="47">
        <v>14113</v>
      </c>
      <c r="H238" s="47">
        <v>0</v>
      </c>
      <c r="I238" s="47">
        <v>0</v>
      </c>
      <c r="J238" s="47">
        <v>0</v>
      </c>
      <c r="K238" s="47">
        <v>0</v>
      </c>
      <c r="L238" s="5"/>
    </row>
    <row r="239" spans="1:12" ht="12.75" customHeight="1">
      <c r="A239" s="11" t="s">
        <v>152</v>
      </c>
      <c r="B239" s="51"/>
      <c r="C239" s="51"/>
      <c r="D239" s="47"/>
      <c r="E239" s="47"/>
      <c r="F239" s="47"/>
      <c r="G239" s="47"/>
      <c r="H239" s="47"/>
      <c r="I239" s="47"/>
      <c r="J239" s="47"/>
      <c r="K239" s="47"/>
      <c r="L239" s="5"/>
    </row>
    <row r="240" spans="1:12" ht="15.75">
      <c r="A240" s="11"/>
      <c r="B240" s="62" t="s">
        <v>118</v>
      </c>
      <c r="C240" s="62"/>
      <c r="D240" s="67">
        <f aca="true" t="shared" si="64" ref="D240:K240">SUM(D14+D65+D126+D143+D161+D196+D204)</f>
        <v>9020778</v>
      </c>
      <c r="E240" s="67">
        <f t="shared" si="64"/>
        <v>8804414</v>
      </c>
      <c r="F240" s="67">
        <f t="shared" si="64"/>
        <v>8161835</v>
      </c>
      <c r="G240" s="67">
        <f t="shared" si="64"/>
        <v>7991320</v>
      </c>
      <c r="H240" s="67">
        <f t="shared" si="64"/>
        <v>3594623</v>
      </c>
      <c r="I240" s="67">
        <f t="shared" si="64"/>
        <v>3589815</v>
      </c>
      <c r="J240" s="67">
        <f t="shared" si="64"/>
        <v>858943</v>
      </c>
      <c r="K240" s="67">
        <f t="shared" si="64"/>
        <v>813094</v>
      </c>
      <c r="L240" s="5"/>
    </row>
    <row r="241" spans="1:11" ht="12.75">
      <c r="A241" s="63"/>
      <c r="B241" s="64" t="s">
        <v>96</v>
      </c>
      <c r="C241" s="64"/>
      <c r="D241" s="64"/>
      <c r="E241" s="64"/>
      <c r="F241" s="64"/>
      <c r="G241" s="64"/>
      <c r="H241" s="64"/>
      <c r="I241" s="64"/>
      <c r="J241" s="64"/>
      <c r="K241" s="11"/>
    </row>
    <row r="242" spans="1:11" ht="12.75">
      <c r="A242" s="11" t="s">
        <v>26</v>
      </c>
      <c r="B242" s="64" t="s">
        <v>92</v>
      </c>
      <c r="C242" s="64"/>
      <c r="D242" s="65"/>
      <c r="E242" s="65"/>
      <c r="F242" s="65"/>
      <c r="G242" s="65"/>
      <c r="H242" s="65"/>
      <c r="I242" s="65"/>
      <c r="J242" s="65"/>
      <c r="K242" s="65"/>
    </row>
    <row r="243" spans="1:11" ht="12.75">
      <c r="A243" s="11" t="s">
        <v>55</v>
      </c>
      <c r="B243" s="64" t="s">
        <v>94</v>
      </c>
      <c r="C243" s="64"/>
      <c r="D243" s="64"/>
      <c r="E243" s="64"/>
      <c r="F243" s="64"/>
      <c r="G243" s="64"/>
      <c r="H243" s="64"/>
      <c r="I243" s="64"/>
      <c r="J243" s="64"/>
      <c r="K243" s="11"/>
    </row>
    <row r="244" spans="1:11" ht="12.75">
      <c r="A244" s="11" t="s">
        <v>115</v>
      </c>
      <c r="B244" s="64" t="s">
        <v>93</v>
      </c>
      <c r="C244" s="64"/>
      <c r="D244" s="64"/>
      <c r="E244" s="64"/>
      <c r="F244" s="64"/>
      <c r="G244" s="64"/>
      <c r="H244" s="64"/>
      <c r="I244" s="64"/>
      <c r="J244" s="64"/>
      <c r="K244" s="11"/>
    </row>
    <row r="245" spans="1:11" ht="12.75">
      <c r="A245" s="11" t="s">
        <v>57</v>
      </c>
      <c r="B245" s="64" t="s">
        <v>95</v>
      </c>
      <c r="C245" s="64"/>
      <c r="D245" s="64"/>
      <c r="E245" s="69"/>
      <c r="F245" s="69"/>
      <c r="G245" s="64"/>
      <c r="H245" s="64"/>
      <c r="I245" s="64"/>
      <c r="J245" s="64"/>
      <c r="K245" s="11"/>
    </row>
    <row r="246" spans="2:10" ht="12.75">
      <c r="B246" s="1"/>
      <c r="C246" s="1"/>
      <c r="D246" s="1"/>
      <c r="E246" s="70"/>
      <c r="F246" s="70"/>
      <c r="G246" s="1"/>
      <c r="H246" s="1"/>
      <c r="I246" s="1"/>
      <c r="J246" s="1"/>
    </row>
    <row r="247" spans="2:10" ht="12.75">
      <c r="B247" s="1"/>
      <c r="C247" s="1"/>
      <c r="D247" s="1"/>
      <c r="E247" s="70"/>
      <c r="F247" s="70"/>
      <c r="G247" s="1"/>
      <c r="H247" s="1"/>
      <c r="I247" s="1"/>
      <c r="J247" s="1"/>
    </row>
    <row r="248" spans="2:10" ht="12.75">
      <c r="B248" s="1"/>
      <c r="C248" s="3"/>
      <c r="D248" s="64"/>
      <c r="E248" s="70"/>
      <c r="F248" s="70"/>
      <c r="G248" s="1"/>
      <c r="H248" s="1"/>
      <c r="I248" s="1"/>
      <c r="J248" s="1"/>
    </row>
    <row r="249" spans="2:10" ht="12.75">
      <c r="B249" s="1"/>
      <c r="C249" s="1"/>
      <c r="D249" s="1"/>
      <c r="E249" s="70"/>
      <c r="F249" s="70"/>
      <c r="G249" s="1"/>
      <c r="H249" s="1"/>
      <c r="I249" s="1"/>
      <c r="J249" s="1"/>
    </row>
    <row r="250" spans="2:10" ht="12.75">
      <c r="B250" s="1"/>
      <c r="C250" s="1"/>
      <c r="D250" s="1"/>
      <c r="E250" s="70"/>
      <c r="F250" s="70"/>
      <c r="G250" s="1"/>
      <c r="H250" s="1"/>
      <c r="I250" s="1"/>
      <c r="J250" s="1"/>
    </row>
    <row r="251" spans="2:10" ht="12.75">
      <c r="B251" s="1"/>
      <c r="C251" s="1"/>
      <c r="D251" s="64"/>
      <c r="E251" s="70"/>
      <c r="F251" s="70"/>
      <c r="G251" s="1"/>
      <c r="H251" s="1"/>
      <c r="I251" s="1"/>
      <c r="J251" s="1"/>
    </row>
    <row r="252" spans="2:10" ht="12.75">
      <c r="B252" s="1"/>
      <c r="C252" s="1"/>
      <c r="D252" s="1"/>
      <c r="E252" s="70"/>
      <c r="F252" s="70"/>
      <c r="G252" s="1"/>
      <c r="H252" s="1"/>
      <c r="I252" s="1"/>
      <c r="J252" s="1"/>
    </row>
    <row r="253" spans="2:10" ht="12.75">
      <c r="B253" s="1"/>
      <c r="C253" s="1"/>
      <c r="D253" s="1"/>
      <c r="E253" s="70"/>
      <c r="F253" s="70"/>
      <c r="G253" s="1"/>
      <c r="H253" s="1"/>
      <c r="I253" s="1"/>
      <c r="J253" s="1"/>
    </row>
    <row r="254" spans="2:10" ht="12.75">
      <c r="B254" s="1"/>
      <c r="C254" s="1"/>
      <c r="D254" s="64"/>
      <c r="E254" s="70"/>
      <c r="F254" s="70"/>
      <c r="G254" s="1"/>
      <c r="H254" s="1"/>
      <c r="I254" s="1"/>
      <c r="J254" s="1"/>
    </row>
    <row r="255" spans="2:10" ht="12.75">
      <c r="B255" s="1"/>
      <c r="C255" s="1"/>
      <c r="D255" s="1"/>
      <c r="E255" s="71"/>
      <c r="F255" s="7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64"/>
      <c r="E280" s="69"/>
      <c r="F280" s="69"/>
      <c r="G280" s="1"/>
      <c r="H280" s="1"/>
      <c r="I280" s="1"/>
      <c r="J280" s="1"/>
    </row>
    <row r="281" spans="2:10" ht="12.75">
      <c r="B281" s="1"/>
      <c r="C281" s="1"/>
      <c r="D281" s="1"/>
      <c r="E281" s="70"/>
      <c r="F281" s="70"/>
      <c r="G281" s="1"/>
      <c r="H281" s="1"/>
      <c r="I281" s="1"/>
      <c r="J281" s="1"/>
    </row>
    <row r="282" spans="2:10" ht="12.75">
      <c r="B282" s="1"/>
      <c r="C282" s="1"/>
      <c r="D282" s="1"/>
      <c r="E282" s="70"/>
      <c r="F282" s="70"/>
      <c r="G282" s="1"/>
      <c r="H282" s="1"/>
      <c r="I282" s="1"/>
      <c r="J282" s="1"/>
    </row>
    <row r="283" spans="2:10" ht="12.75">
      <c r="B283" s="1"/>
      <c r="C283" s="1"/>
      <c r="D283" s="64"/>
      <c r="E283" s="70"/>
      <c r="F283" s="70"/>
      <c r="G283" s="1"/>
      <c r="H283" s="1"/>
      <c r="I283" s="1"/>
      <c r="J283" s="1"/>
    </row>
    <row r="284" spans="2:10" ht="12.75">
      <c r="B284" s="1"/>
      <c r="C284" s="1"/>
      <c r="D284" s="1"/>
      <c r="E284" s="70"/>
      <c r="F284" s="70"/>
      <c r="G284" s="1"/>
      <c r="H284" s="1"/>
      <c r="I284" s="1"/>
      <c r="J284" s="1"/>
    </row>
    <row r="285" spans="2:10" ht="12.75">
      <c r="B285" s="1"/>
      <c r="C285" s="1"/>
      <c r="D285" s="1"/>
      <c r="E285" s="70"/>
      <c r="F285" s="70"/>
      <c r="G285" s="1"/>
      <c r="H285" s="1"/>
      <c r="I285" s="1"/>
      <c r="J285" s="1"/>
    </row>
    <row r="286" spans="2:10" ht="12.75">
      <c r="B286" s="1"/>
      <c r="C286" s="1"/>
      <c r="D286" s="64"/>
      <c r="E286" s="70"/>
      <c r="F286" s="70"/>
      <c r="G286" s="1"/>
      <c r="H286" s="1"/>
      <c r="I286" s="1"/>
      <c r="J286" s="1"/>
    </row>
    <row r="287" spans="2:10" ht="12.75">
      <c r="B287" s="1"/>
      <c r="C287" s="1"/>
      <c r="D287" s="1"/>
      <c r="E287" s="70"/>
      <c r="F287" s="70"/>
      <c r="G287" s="1"/>
      <c r="H287" s="1"/>
      <c r="I287" s="1"/>
      <c r="J287" s="1"/>
    </row>
    <row r="288" spans="2:10" ht="12.75">
      <c r="B288" s="2"/>
      <c r="C288" s="2"/>
      <c r="D288" s="1"/>
      <c r="E288" s="70"/>
      <c r="F288" s="70"/>
      <c r="G288" s="1"/>
      <c r="H288" s="1"/>
      <c r="I288" s="1"/>
      <c r="J288" s="1"/>
    </row>
    <row r="289" spans="2:10" ht="12.75">
      <c r="B289" s="1"/>
      <c r="C289" s="1"/>
      <c r="D289" s="64"/>
      <c r="E289" s="70"/>
      <c r="F289" s="70"/>
      <c r="G289" s="1"/>
      <c r="H289" s="1"/>
      <c r="I289" s="1"/>
      <c r="J289" s="1"/>
    </row>
    <row r="290" spans="2:10" ht="12.75">
      <c r="B290" s="1"/>
      <c r="C290" s="1"/>
      <c r="D290" s="1"/>
      <c r="E290" s="71"/>
      <c r="F290" s="7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2016-08-31T08:12:11Z</cp:lastPrinted>
  <dcterms:created xsi:type="dcterms:W3CDTF">2007-01-03T15:43:14Z</dcterms:created>
  <dcterms:modified xsi:type="dcterms:W3CDTF">2016-09-02T08:47:17Z</dcterms:modified>
  <cp:category/>
  <cp:version/>
  <cp:contentType/>
  <cp:contentStatus/>
</cp:coreProperties>
</file>