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214" i="1" l="1"/>
  <c r="E215" i="1"/>
  <c r="D214" i="1"/>
  <c r="D215" i="1"/>
  <c r="F152" i="1" l="1"/>
  <c r="D158" i="1"/>
  <c r="F174" i="1" l="1"/>
  <c r="G174" i="1"/>
  <c r="H174" i="1"/>
  <c r="I174" i="1"/>
  <c r="J174" i="1"/>
  <c r="K174" i="1"/>
  <c r="L174" i="1"/>
  <c r="M174" i="1"/>
  <c r="D178" i="1"/>
  <c r="E212" i="1" l="1"/>
  <c r="E213" i="1"/>
  <c r="D212" i="1"/>
  <c r="D213" i="1"/>
  <c r="E208" i="1" l="1"/>
  <c r="D208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H18" i="1" s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K52" i="1"/>
  <c r="K51" i="1" s="1"/>
  <c r="M52" i="1"/>
  <c r="E52" i="1" s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/>
  <c r="J58" i="1"/>
  <c r="J56" i="1" s="1"/>
  <c r="J66" i="1"/>
  <c r="J64" i="1" s="1"/>
  <c r="J72" i="1"/>
  <c r="J70" i="1" s="1"/>
  <c r="J77" i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/>
  <c r="G72" i="1"/>
  <c r="G70" i="1" s="1"/>
  <c r="G77" i="1"/>
  <c r="G75" i="1" s="1"/>
  <c r="G82" i="1"/>
  <c r="G80" i="1" s="1"/>
  <c r="G87" i="1"/>
  <c r="G93" i="1"/>
  <c r="G91" i="1" s="1"/>
  <c r="I58" i="1"/>
  <c r="I66" i="1"/>
  <c r="I64" i="1"/>
  <c r="I72" i="1"/>
  <c r="I70" i="1" s="1"/>
  <c r="I77" i="1"/>
  <c r="I75" i="1" s="1"/>
  <c r="I82" i="1"/>
  <c r="I87" i="1"/>
  <c r="I85" i="1" s="1"/>
  <c r="I93" i="1"/>
  <c r="I91" i="1" s="1"/>
  <c r="K58" i="1"/>
  <c r="K56" i="1"/>
  <c r="K66" i="1"/>
  <c r="K64" i="1"/>
  <c r="K72" i="1"/>
  <c r="K70" i="1" s="1"/>
  <c r="K77" i="1"/>
  <c r="K75" i="1" s="1"/>
  <c r="K82" i="1"/>
  <c r="K80" i="1" s="1"/>
  <c r="K87" i="1"/>
  <c r="K93" i="1"/>
  <c r="M58" i="1"/>
  <c r="M56" i="1" s="1"/>
  <c r="M66" i="1"/>
  <c r="E66" i="1" s="1"/>
  <c r="M72" i="1"/>
  <c r="M70" i="1" s="1"/>
  <c r="M77" i="1"/>
  <c r="M75" i="1"/>
  <c r="M82" i="1"/>
  <c r="M80" i="1" s="1"/>
  <c r="M87" i="1"/>
  <c r="M85" i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97" i="1" s="1"/>
  <c r="H108" i="1"/>
  <c r="H114" i="1"/>
  <c r="H119" i="1"/>
  <c r="H117" i="1" s="1"/>
  <c r="J99" i="1"/>
  <c r="J102" i="1"/>
  <c r="J108" i="1"/>
  <c r="J106" i="1" s="1"/>
  <c r="J114" i="1"/>
  <c r="J119" i="1"/>
  <c r="J117" i="1" s="1"/>
  <c r="L99" i="1"/>
  <c r="L102" i="1"/>
  <c r="L108" i="1"/>
  <c r="L106" i="1" s="1"/>
  <c r="L114" i="1"/>
  <c r="L112" i="1" s="1"/>
  <c r="L119" i="1"/>
  <c r="L117" i="1" s="1"/>
  <c r="G99" i="1"/>
  <c r="G97" i="1" s="1"/>
  <c r="G102" i="1"/>
  <c r="G108" i="1"/>
  <c r="G114" i="1"/>
  <c r="G112" i="1" s="1"/>
  <c r="G119" i="1"/>
  <c r="G117" i="1"/>
  <c r="I99" i="1"/>
  <c r="I102" i="1"/>
  <c r="I108" i="1"/>
  <c r="I106" i="1" s="1"/>
  <c r="I114" i="1"/>
  <c r="I112" i="1"/>
  <c r="I119" i="1"/>
  <c r="I117" i="1" s="1"/>
  <c r="K99" i="1"/>
  <c r="K102" i="1"/>
  <c r="K108" i="1"/>
  <c r="K106" i="1"/>
  <c r="K114" i="1"/>
  <c r="K112" i="1" s="1"/>
  <c r="K119" i="1"/>
  <c r="K117" i="1"/>
  <c r="M99" i="1"/>
  <c r="M102" i="1"/>
  <c r="M108" i="1"/>
  <c r="M106" i="1" s="1"/>
  <c r="M114" i="1"/>
  <c r="M112" i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F142" i="1" s="1"/>
  <c r="L142" i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G142" i="1" s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7" i="1"/>
  <c r="E177" i="1"/>
  <c r="D179" i="1"/>
  <c r="E179" i="1"/>
  <c r="D180" i="1"/>
  <c r="E180" i="1"/>
  <c r="F184" i="1"/>
  <c r="F187" i="1"/>
  <c r="F193" i="1"/>
  <c r="F219" i="1"/>
  <c r="F217" i="1" s="1"/>
  <c r="F224" i="1"/>
  <c r="F222" i="1" s="1"/>
  <c r="H184" i="1"/>
  <c r="H187" i="1"/>
  <c r="H193" i="1"/>
  <c r="H182" i="1" s="1"/>
  <c r="H219" i="1"/>
  <c r="H217" i="1" s="1"/>
  <c r="H224" i="1"/>
  <c r="H222" i="1" s="1"/>
  <c r="J184" i="1"/>
  <c r="J187" i="1"/>
  <c r="J193" i="1"/>
  <c r="J219" i="1"/>
  <c r="J217" i="1"/>
  <c r="J224" i="1"/>
  <c r="J222" i="1" s="1"/>
  <c r="L184" i="1"/>
  <c r="L187" i="1"/>
  <c r="L193" i="1"/>
  <c r="L219" i="1"/>
  <c r="L217" i="1" s="1"/>
  <c r="L224" i="1"/>
  <c r="L222" i="1" s="1"/>
  <c r="G184" i="1"/>
  <c r="G187" i="1"/>
  <c r="G193" i="1"/>
  <c r="G219" i="1"/>
  <c r="G217" i="1" s="1"/>
  <c r="G224" i="1"/>
  <c r="G222" i="1" s="1"/>
  <c r="I184" i="1"/>
  <c r="I187" i="1"/>
  <c r="I193" i="1"/>
  <c r="I219" i="1"/>
  <c r="I217" i="1"/>
  <c r="I224" i="1"/>
  <c r="K184" i="1"/>
  <c r="K187" i="1"/>
  <c r="K193" i="1"/>
  <c r="K219" i="1"/>
  <c r="K217" i="1" s="1"/>
  <c r="K224" i="1"/>
  <c r="K222" i="1" s="1"/>
  <c r="M184" i="1"/>
  <c r="M187" i="1"/>
  <c r="M193" i="1"/>
  <c r="M219" i="1"/>
  <c r="M217" i="1" s="1"/>
  <c r="M224" i="1"/>
  <c r="M222" i="1" s="1"/>
  <c r="D183" i="1"/>
  <c r="E183" i="1"/>
  <c r="D185" i="1"/>
  <c r="E185" i="1"/>
  <c r="D186" i="1"/>
  <c r="E186" i="1"/>
  <c r="D188" i="1"/>
  <c r="E188" i="1"/>
  <c r="D189" i="1"/>
  <c r="E189" i="1"/>
  <c r="D190" i="1"/>
  <c r="E190" i="1"/>
  <c r="D191" i="1"/>
  <c r="E191" i="1"/>
  <c r="D192" i="1"/>
  <c r="E192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9" i="1"/>
  <c r="E209" i="1"/>
  <c r="D210" i="1"/>
  <c r="E210" i="1"/>
  <c r="D211" i="1"/>
  <c r="E211" i="1"/>
  <c r="D216" i="1"/>
  <c r="E216" i="1"/>
  <c r="D218" i="1"/>
  <c r="E218" i="1"/>
  <c r="D220" i="1"/>
  <c r="E220" i="1"/>
  <c r="D221" i="1"/>
  <c r="E221" i="1"/>
  <c r="D223" i="1"/>
  <c r="E223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I172" i="1"/>
  <c r="I171" i="1" s="1"/>
  <c r="I222" i="1"/>
  <c r="K91" i="1"/>
  <c r="H142" i="1"/>
  <c r="I56" i="1"/>
  <c r="L51" i="1"/>
  <c r="H106" i="1"/>
  <c r="I51" i="1"/>
  <c r="G106" i="1"/>
  <c r="J112" i="1"/>
  <c r="H112" i="1"/>
  <c r="K85" i="1"/>
  <c r="J75" i="1"/>
  <c r="L172" i="1"/>
  <c r="L171" i="1" s="1"/>
  <c r="L97" i="1"/>
  <c r="M97" i="1" l="1"/>
  <c r="K136" i="1"/>
  <c r="K135" i="1" s="1"/>
  <c r="D142" i="1"/>
  <c r="M18" i="1"/>
  <c r="G182" i="1"/>
  <c r="G181" i="1" s="1"/>
  <c r="J97" i="1"/>
  <c r="J96" i="1" s="1"/>
  <c r="E184" i="1"/>
  <c r="D219" i="1"/>
  <c r="D117" i="1"/>
  <c r="L182" i="1"/>
  <c r="D102" i="1"/>
  <c r="K18" i="1"/>
  <c r="K17" i="1" s="1"/>
  <c r="D152" i="1"/>
  <c r="E187" i="1"/>
  <c r="E102" i="1"/>
  <c r="E58" i="1"/>
  <c r="E152" i="1"/>
  <c r="H136" i="1"/>
  <c r="H135" i="1" s="1"/>
  <c r="E108" i="1"/>
  <c r="E145" i="1"/>
  <c r="I97" i="1"/>
  <c r="E97" i="1" s="1"/>
  <c r="E82" i="1"/>
  <c r="D75" i="1"/>
  <c r="E70" i="1"/>
  <c r="M96" i="1"/>
  <c r="E142" i="1"/>
  <c r="G136" i="1"/>
  <c r="G96" i="1"/>
  <c r="E75" i="1"/>
  <c r="D112" i="1"/>
  <c r="F18" i="1"/>
  <c r="F17" i="1" s="1"/>
  <c r="I182" i="1"/>
  <c r="E159" i="1"/>
  <c r="L136" i="1"/>
  <c r="L135" i="1" s="1"/>
  <c r="D106" i="1"/>
  <c r="M64" i="1"/>
  <c r="E64" i="1" s="1"/>
  <c r="I80" i="1"/>
  <c r="I55" i="1" s="1"/>
  <c r="D82" i="1"/>
  <c r="H96" i="1"/>
  <c r="D184" i="1"/>
  <c r="L96" i="1"/>
  <c r="E112" i="1"/>
  <c r="E77" i="1"/>
  <c r="E217" i="1"/>
  <c r="D91" i="1"/>
  <c r="E117" i="1"/>
  <c r="D72" i="1"/>
  <c r="E174" i="1"/>
  <c r="D159" i="1"/>
  <c r="D77" i="1"/>
  <c r="E106" i="1"/>
  <c r="L181" i="1"/>
  <c r="E114" i="1"/>
  <c r="E72" i="1"/>
  <c r="K97" i="1"/>
  <c r="K96" i="1" s="1"/>
  <c r="D114" i="1"/>
  <c r="D174" i="1"/>
  <c r="I136" i="1"/>
  <c r="I135" i="1" s="1"/>
  <c r="E119" i="1"/>
  <c r="J18" i="1"/>
  <c r="J17" i="1" s="1"/>
  <c r="I181" i="1"/>
  <c r="H181" i="1"/>
  <c r="F172" i="1"/>
  <c r="F171" i="1" s="1"/>
  <c r="D108" i="1"/>
  <c r="F97" i="1"/>
  <c r="D97" i="1" s="1"/>
  <c r="D58" i="1"/>
  <c r="E224" i="1"/>
  <c r="D217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H17" i="1"/>
  <c r="D222" i="1"/>
  <c r="L55" i="1"/>
  <c r="J55" i="1"/>
  <c r="D70" i="1"/>
  <c r="D80" i="1"/>
  <c r="D51" i="1"/>
  <c r="E222" i="1"/>
  <c r="H171" i="1"/>
  <c r="M136" i="1"/>
  <c r="M135" i="1" s="1"/>
  <c r="G135" i="1"/>
  <c r="E56" i="1"/>
  <c r="D66" i="1"/>
  <c r="D44" i="1"/>
  <c r="D119" i="1"/>
  <c r="M51" i="1"/>
  <c r="K182" i="1"/>
  <c r="K181" i="1" s="1"/>
  <c r="J182" i="1"/>
  <c r="J181" i="1" s="1"/>
  <c r="H85" i="1"/>
  <c r="D85" i="1" s="1"/>
  <c r="G85" i="1"/>
  <c r="E85" i="1" s="1"/>
  <c r="E125" i="1"/>
  <c r="E123" i="1" s="1"/>
  <c r="I18" i="1"/>
  <c r="I17" i="1" s="1"/>
  <c r="D52" i="1"/>
  <c r="E193" i="1"/>
  <c r="E138" i="1"/>
  <c r="G172" i="1"/>
  <c r="D224" i="1"/>
  <c r="D193" i="1"/>
  <c r="F182" i="1"/>
  <c r="D19" i="1"/>
  <c r="E87" i="1"/>
  <c r="E48" i="1"/>
  <c r="E219" i="1"/>
  <c r="D187" i="1"/>
  <c r="E44" i="1"/>
  <c r="D48" i="1"/>
  <c r="J136" i="1"/>
  <c r="J135" i="1" s="1"/>
  <c r="L18" i="1"/>
  <c r="L17" i="1" s="1"/>
  <c r="D99" i="1"/>
  <c r="D138" i="1"/>
  <c r="M182" i="1"/>
  <c r="M181" i="1" s="1"/>
  <c r="G18" i="1"/>
  <c r="D145" i="1"/>
  <c r="E99" i="1"/>
  <c r="D93" i="1"/>
  <c r="M17" i="1" l="1"/>
  <c r="M55" i="1"/>
  <c r="I96" i="1"/>
  <c r="E96" i="1" s="1"/>
  <c r="E51" i="1"/>
  <c r="L232" i="1"/>
  <c r="F96" i="1"/>
  <c r="D96" i="1" s="1"/>
  <c r="E80" i="1"/>
  <c r="E135" i="1"/>
  <c r="G55" i="1"/>
  <c r="E55" i="1" s="1"/>
  <c r="D18" i="1"/>
  <c r="D17" i="1" s="1"/>
  <c r="I232" i="1"/>
  <c r="K232" i="1"/>
  <c r="D171" i="1"/>
  <c r="D172" i="1"/>
  <c r="D135" i="1"/>
  <c r="M232" i="1"/>
  <c r="J232" i="1"/>
  <c r="E172" i="1"/>
  <c r="G171" i="1"/>
  <c r="H55" i="1"/>
  <c r="H232" i="1" s="1"/>
  <c r="E18" i="1"/>
  <c r="E17" i="1" s="1"/>
  <c r="G17" i="1"/>
  <c r="F181" i="1"/>
  <c r="D182" i="1"/>
  <c r="E182" i="1"/>
  <c r="E181" i="1"/>
  <c r="D136" i="1"/>
  <c r="E136" i="1"/>
  <c r="E171" i="1" l="1"/>
  <c r="G232" i="1"/>
  <c r="E232" i="1" s="1"/>
  <c r="F232" i="1"/>
  <c r="D181" i="1"/>
  <c r="D55" i="1"/>
  <c r="F234" i="1" l="1"/>
  <c r="D232" i="1"/>
  <c r="D234" i="1" s="1"/>
</calcChain>
</file>

<file path=xl/sharedStrings.xml><?xml version="1.0" encoding="utf-8"?>
<sst xmlns="http://schemas.openxmlformats.org/spreadsheetml/2006/main" count="214" uniqueCount="191">
  <si>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</si>
  <si>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</si>
  <si>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</si>
  <si>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</si>
  <si>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</si>
  <si>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</si>
  <si>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</si>
  <si>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</si>
  <si>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</si>
  <si>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</si>
  <si>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</si>
  <si>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</si>
  <si>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</si>
  <si>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</si>
  <si>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</si>
  <si>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</si>
  <si>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</si>
  <si>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</si>
  <si>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</si>
  <si>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</si>
  <si>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</si>
  <si>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</si>
  <si>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</si>
  <si>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</si>
  <si>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</si>
  <si>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</si>
  <si>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</si>
  <si>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</si>
  <si>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</si>
  <si>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</si>
  <si>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</si>
  <si>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</si>
  <si>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</si>
  <si>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</si>
  <si>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</si>
  <si>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</si>
  <si>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</si>
  <si>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</si>
  <si>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</si>
  <si>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</si>
  <si>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</si>
  <si>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</si>
  <si>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</si>
  <si>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</si>
  <si>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</si>
  <si>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</si>
  <si>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</si>
  <si>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</si>
  <si>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</si>
  <si>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</si>
  <si>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</si>
  <si>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</si>
  <si>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</si>
  <si>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</si>
  <si>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</si>
  <si>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</si>
  <si>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</si>
  <si>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</si>
  <si>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</si>
  <si>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</si>
  <si>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</si>
  <si>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</si>
  <si>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</si>
  <si>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</si>
  <si>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</si>
  <si>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</si>
  <si>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</si>
  <si>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</si>
  <si>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</si>
  <si>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</si>
  <si>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</si>
  <si>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</si>
  <si>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</si>
  <si>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</si>
  <si>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</si>
  <si>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</si>
  <si>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</si>
  <si>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</si>
  <si>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</si>
  <si>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</si>
  <si>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</si>
  <si>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</si>
  <si>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</si>
  <si>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</si>
  <si>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</si>
  <si>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</si>
  <si>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</si>
  <si>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</si>
  <si>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</si>
  <si>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</si>
  <si>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</si>
  <si>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</si>
  <si>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</si>
  <si>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</si>
  <si>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</si>
  <si>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</si>
  <si>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</si>
  <si>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</si>
  <si>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</si>
  <si>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</si>
  <si>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</si>
  <si>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</si>
  <si>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</si>
  <si>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</si>
  <si>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</si>
  <si>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</si>
  <si>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</si>
  <si>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</si>
  <si>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</si>
  <si>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</si>
  <si>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</si>
  <si>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</si>
  <si>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</si>
  <si>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</si>
  <si>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</si>
  <si>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</si>
  <si>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</si>
  <si>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</si>
  <si>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</si>
  <si>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</si>
  <si>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</si>
  <si>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</si>
  <si>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</si>
  <si>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</si>
  <si>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</si>
  <si>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</si>
  <si>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</si>
  <si>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</si>
  <si>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</si>
  <si>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</si>
  <si>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</si>
  <si>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</si>
  <si>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</si>
  <si>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</si>
  <si>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</si>
  <si>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</si>
  <si>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</si>
  <si>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</si>
  <si>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</si>
  <si>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</si>
  <si>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</si>
  <si>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</si>
  <si>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</si>
  <si>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</si>
  <si>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</si>
  <si>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</si>
  <si>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</si>
  <si>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</si>
  <si>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</si>
  <si>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</si>
  <si>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</si>
  <si>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</si>
  <si>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</si>
  <si>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</si>
  <si>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</si>
  <si>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</si>
  <si>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</si>
  <si>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</si>
  <si>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</si>
  <si>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</si>
  <si>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</si>
  <si>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</si>
  <si>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</si>
  <si>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</si>
  <si>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</si>
  <si>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</si>
  <si>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</si>
  <si>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</si>
  <si>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</si>
  <si>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</si>
  <si>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</si>
  <si>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</si>
  <si>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</si>
  <si>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</si>
  <si>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</si>
  <si>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</si>
  <si>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</si>
  <si>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</si>
  <si>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</si>
  <si>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</si>
  <si>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</si>
  <si>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</si>
  <si>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</si>
  <si>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</si>
  <si>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</si>
  <si>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</si>
  <si>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</si>
  <si>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>rugpjūčio 25  d.sprendimo Nr.T-  redakcija )</t>
  </si>
  <si>
    <t>IR PROGRAMAS (3)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</si>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</sst>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8"/>
  <sheetViews>
    <sheetView tabSelected="1" topLeftCell="A227" workbookViewId="0">
      <selection activeCell="I84" sqref="I84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188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176</v>
      </c>
    </row>
    <row r="8" spans="2:13" ht="15.75" x14ac:dyDescent="0.25">
      <c r="C8" s="18"/>
      <c r="K8" s="1" t="s">
        <v>187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3378920</v>
      </c>
      <c r="E17" s="108">
        <f t="shared" si="0"/>
        <v>2470427</v>
      </c>
      <c r="F17" s="108">
        <f t="shared" si="0"/>
        <v>2814295</v>
      </c>
      <c r="G17" s="108">
        <f t="shared" si="0"/>
        <v>1934024</v>
      </c>
      <c r="H17" s="108">
        <f t="shared" si="0"/>
        <v>550267</v>
      </c>
      <c r="I17" s="108">
        <f t="shared" si="0"/>
        <v>523333</v>
      </c>
      <c r="J17" s="108">
        <f t="shared" si="0"/>
        <v>14358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3046861</v>
      </c>
      <c r="E18" s="77">
        <f>SUM(G18,I18,K18,M18)</f>
        <v>2178574</v>
      </c>
      <c r="F18" s="107">
        <f t="shared" ref="F18:M18" si="1">SUM(F19,F44,F48)</f>
        <v>2776336</v>
      </c>
      <c r="G18" s="107">
        <f t="shared" si="1"/>
        <v>1932068</v>
      </c>
      <c r="H18" s="107">
        <f t="shared" si="1"/>
        <v>256167</v>
      </c>
      <c r="I18" s="107">
        <f t="shared" si="1"/>
        <v>233436</v>
      </c>
      <c r="J18" s="107">
        <f t="shared" si="1"/>
        <v>14358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2855633</v>
      </c>
      <c r="E19" s="52">
        <f t="shared" ref="E19:E72" si="3">SUM(G19,I19,K19,M19)</f>
        <v>2015123</v>
      </c>
      <c r="F19" s="6">
        <f>SUM(F20:F43)</f>
        <v>2764708</v>
      </c>
      <c r="G19" s="71">
        <f>SUM(G20:G42)</f>
        <v>1928376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14358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207539</v>
      </c>
      <c r="E20" s="52">
        <f t="shared" si="3"/>
        <v>124323</v>
      </c>
      <c r="F20" s="7">
        <v>207539</v>
      </c>
      <c r="G20" s="70">
        <v>124323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1567999</v>
      </c>
      <c r="E23" s="52">
        <f t="shared" si="3"/>
        <v>1341166</v>
      </c>
      <c r="F23" s="7">
        <v>1566900</v>
      </c>
      <c r="G23" s="70">
        <v>1341166</v>
      </c>
      <c r="H23" s="6"/>
      <c r="I23" s="7"/>
      <c r="J23" s="7">
        <v>1099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93247</v>
      </c>
      <c r="E25" s="52">
        <f t="shared" si="3"/>
        <v>76971</v>
      </c>
      <c r="F25" s="7">
        <v>91290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96414</v>
      </c>
      <c r="E26" s="52">
        <f t="shared" si="3"/>
        <v>87054</v>
      </c>
      <c r="F26" s="7">
        <v>92752</v>
      </c>
      <c r="G26" s="70">
        <v>83444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76506</v>
      </c>
      <c r="E27" s="52">
        <f t="shared" si="3"/>
        <v>63040</v>
      </c>
      <c r="F27" s="7">
        <v>74612</v>
      </c>
      <c r="G27" s="70">
        <v>61173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71192</v>
      </c>
      <c r="E28" s="52">
        <f t="shared" si="3"/>
        <v>59146</v>
      </c>
      <c r="F28" s="7">
        <v>69298</v>
      </c>
      <c r="G28" s="70">
        <v>57279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10705</v>
      </c>
      <c r="E33" s="52">
        <f t="shared" si="3"/>
        <v>9824</v>
      </c>
      <c r="F33" s="7">
        <v>8105</v>
      </c>
      <c r="G33" s="70">
        <v>7924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350360</v>
      </c>
      <c r="E40" s="52">
        <f t="shared" si="3"/>
        <v>0</v>
      </c>
      <c r="F40" s="7">
        <v>350360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27192</v>
      </c>
      <c r="E41" s="52">
        <f t="shared" si="3"/>
        <v>0</v>
      </c>
      <c r="F41" s="7">
        <v>27192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46345</v>
      </c>
      <c r="E42" s="52">
        <f t="shared" si="3"/>
        <v>0</v>
      </c>
      <c r="F42" s="7">
        <v>46345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17550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17550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8750</v>
      </c>
      <c r="F46" s="7"/>
      <c r="G46" s="7"/>
      <c r="H46" s="7">
        <v>22900</v>
      </c>
      <c r="I46" s="7">
        <v>8750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158328</v>
      </c>
      <c r="E48" s="52">
        <f t="shared" si="3"/>
        <v>145901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142209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158328</v>
      </c>
      <c r="E49" s="52">
        <f t="shared" si="3"/>
        <v>145901</v>
      </c>
      <c r="F49" s="7">
        <v>11628</v>
      </c>
      <c r="G49" s="7">
        <v>3692</v>
      </c>
      <c r="H49" s="7">
        <v>146700</v>
      </c>
      <c r="I49" s="7">
        <v>142209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332059</v>
      </c>
      <c r="E51" s="52">
        <f t="shared" si="3"/>
        <v>291853</v>
      </c>
      <c r="F51" s="6">
        <f>SUM(F52)</f>
        <v>37959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289897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332059</v>
      </c>
      <c r="E52" s="52">
        <f t="shared" si="3"/>
        <v>291853</v>
      </c>
      <c r="F52" s="6">
        <f>SUM(F53:F54)</f>
        <v>37959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289897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332059</v>
      </c>
      <c r="E53" s="52">
        <f t="shared" si="3"/>
        <v>291853</v>
      </c>
      <c r="F53" s="7">
        <v>37959</v>
      </c>
      <c r="G53" s="7">
        <v>1956</v>
      </c>
      <c r="H53" s="7">
        <v>294100</v>
      </c>
      <c r="I53" s="7">
        <v>289897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4183021</v>
      </c>
      <c r="E55" s="108">
        <f t="shared" si="3"/>
        <v>3577685</v>
      </c>
      <c r="F55" s="108">
        <f t="shared" ref="F55:M55" si="9">SUM(F56,F64,F70,F75,F80,F85,F91)</f>
        <v>1415927</v>
      </c>
      <c r="G55" s="108">
        <f t="shared" si="9"/>
        <v>1155087</v>
      </c>
      <c r="H55" s="108">
        <f t="shared" si="9"/>
        <v>2521900</v>
      </c>
      <c r="I55" s="108">
        <f t="shared" si="9"/>
        <v>2363844</v>
      </c>
      <c r="J55" s="108">
        <f t="shared" si="9"/>
        <v>143410</v>
      </c>
      <c r="K55" s="108">
        <f t="shared" si="9"/>
        <v>58754</v>
      </c>
      <c r="L55" s="108">
        <f t="shared" si="9"/>
        <v>101784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133678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36425</v>
      </c>
      <c r="I56" s="107">
        <f t="shared" si="10"/>
        <v>0</v>
      </c>
      <c r="J56" s="107">
        <f t="shared" si="10"/>
        <v>58842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133678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36425</v>
      </c>
      <c r="I58" s="6">
        <f t="shared" si="11"/>
        <v>0</v>
      </c>
      <c r="J58" s="6">
        <f t="shared" si="11"/>
        <v>58842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65755</v>
      </c>
      <c r="E61" s="52">
        <f t="shared" si="3"/>
        <v>0</v>
      </c>
      <c r="F61" s="7">
        <v>16400</v>
      </c>
      <c r="G61" s="7"/>
      <c r="H61" s="7">
        <v>36425</v>
      </c>
      <c r="I61" s="7"/>
      <c r="J61" s="7">
        <v>12930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 x14ac:dyDescent="0.25">
      <c r="B63" s="8">
        <v>47</v>
      </c>
      <c r="C63" s="116" t="s">
        <v>180</v>
      </c>
      <c r="D63" s="52">
        <f t="shared" si="2"/>
        <v>8812</v>
      </c>
      <c r="E63" s="52">
        <f t="shared" si="3"/>
        <v>0</v>
      </c>
      <c r="F63" s="7"/>
      <c r="G63" s="6"/>
      <c r="H63" s="6"/>
      <c r="I63" s="6"/>
      <c r="J63" s="6">
        <v>8812</v>
      </c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689437</v>
      </c>
      <c r="E64" s="52">
        <f t="shared" si="3"/>
        <v>581410</v>
      </c>
      <c r="F64" s="6">
        <f>SUM(F66)</f>
        <v>303299</v>
      </c>
      <c r="G64" s="6">
        <f t="shared" ref="G64:M64" si="12">SUM(G66)</f>
        <v>288574</v>
      </c>
      <c r="H64" s="6">
        <f t="shared" si="12"/>
        <v>290954</v>
      </c>
      <c r="I64" s="6">
        <f t="shared" si="12"/>
        <v>276273</v>
      </c>
      <c r="J64" s="6">
        <f t="shared" si="12"/>
        <v>28985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689437</v>
      </c>
      <c r="E66" s="52">
        <f t="shared" si="3"/>
        <v>581410</v>
      </c>
      <c r="F66" s="6">
        <f t="shared" ref="F66:M66" si="13">SUM(F67:F69)</f>
        <v>303299</v>
      </c>
      <c r="G66" s="6">
        <f t="shared" si="13"/>
        <v>288574</v>
      </c>
      <c r="H66" s="6">
        <f t="shared" si="13"/>
        <v>290954</v>
      </c>
      <c r="I66" s="6">
        <f t="shared" si="13"/>
        <v>276273</v>
      </c>
      <c r="J66" s="6">
        <f t="shared" si="13"/>
        <v>28985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122147</v>
      </c>
      <c r="E67" s="52">
        <f t="shared" si="3"/>
        <v>47464</v>
      </c>
      <c r="F67" s="7"/>
      <c r="G67" s="6"/>
      <c r="H67" s="7">
        <v>55948</v>
      </c>
      <c r="I67" s="7">
        <v>47464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567290</v>
      </c>
      <c r="E68" s="52">
        <f t="shared" si="3"/>
        <v>533946</v>
      </c>
      <c r="F68" s="7">
        <v>303299</v>
      </c>
      <c r="G68" s="6">
        <v>288574</v>
      </c>
      <c r="H68" s="7">
        <v>235006</v>
      </c>
      <c r="I68" s="7">
        <v>228809</v>
      </c>
      <c r="J68" s="7">
        <v>28985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1451795</v>
      </c>
      <c r="E70" s="52">
        <f t="shared" si="3"/>
        <v>1321602</v>
      </c>
      <c r="F70" s="6">
        <f>SUM(F72)</f>
        <v>304053</v>
      </c>
      <c r="G70" s="6">
        <f t="shared" ref="G70:M70" si="14">SUM(G72)</f>
        <v>237252</v>
      </c>
      <c r="H70" s="6">
        <f t="shared" si="14"/>
        <v>1144742</v>
      </c>
      <c r="I70" s="6">
        <f t="shared" si="14"/>
        <v>1084350</v>
      </c>
      <c r="J70" s="6">
        <f t="shared" si="14"/>
        <v>0</v>
      </c>
      <c r="K70" s="6">
        <f t="shared" si="14"/>
        <v>0</v>
      </c>
      <c r="L70" s="6">
        <f t="shared" si="14"/>
        <v>3000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1451795</v>
      </c>
      <c r="E72" s="52">
        <f t="shared" si="3"/>
        <v>1321602</v>
      </c>
      <c r="F72" s="6">
        <f t="shared" ref="F72:M72" si="15">SUM(F73:F74)</f>
        <v>304053</v>
      </c>
      <c r="G72" s="6">
        <f t="shared" si="15"/>
        <v>237252</v>
      </c>
      <c r="H72" s="6">
        <f t="shared" si="15"/>
        <v>1144742</v>
      </c>
      <c r="I72" s="6">
        <f t="shared" si="15"/>
        <v>1084350</v>
      </c>
      <c r="J72" s="6">
        <f t="shared" si="15"/>
        <v>0</v>
      </c>
      <c r="K72" s="6">
        <f t="shared" si="15"/>
        <v>0</v>
      </c>
      <c r="L72" s="6">
        <f t="shared" si="15"/>
        <v>3000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1451795</v>
      </c>
      <c r="E73" s="52">
        <f t="shared" ref="E73:E128" si="17">SUM(G73,I73,K73,M73)</f>
        <v>1321602</v>
      </c>
      <c r="F73" s="7">
        <v>304053</v>
      </c>
      <c r="G73" s="7">
        <v>237252</v>
      </c>
      <c r="H73" s="7">
        <v>1144742</v>
      </c>
      <c r="I73" s="7">
        <v>1084350</v>
      </c>
      <c r="J73" s="7"/>
      <c r="K73" s="7"/>
      <c r="L73" s="7">
        <v>3000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342798</v>
      </c>
      <c r="E75" s="52">
        <f t="shared" si="17"/>
        <v>307098</v>
      </c>
      <c r="F75" s="6">
        <f>SUM(F77)</f>
        <v>114354</v>
      </c>
      <c r="G75" s="6">
        <f t="shared" ref="G75:M75" si="18">SUM(G77)</f>
        <v>91221</v>
      </c>
      <c r="H75" s="6">
        <f t="shared" si="18"/>
        <v>221142</v>
      </c>
      <c r="I75" s="6">
        <f t="shared" si="18"/>
        <v>212196</v>
      </c>
      <c r="J75" s="6">
        <f t="shared" si="18"/>
        <v>6442</v>
      </c>
      <c r="K75" s="6">
        <f t="shared" si="18"/>
        <v>3681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342798</v>
      </c>
      <c r="E77" s="52">
        <f t="shared" si="17"/>
        <v>307098</v>
      </c>
      <c r="F77" s="6">
        <f t="shared" ref="F77:M77" si="19">SUM(F78:F79)</f>
        <v>114354</v>
      </c>
      <c r="G77" s="6">
        <f t="shared" si="19"/>
        <v>91221</v>
      </c>
      <c r="H77" s="6">
        <f t="shared" si="19"/>
        <v>221142</v>
      </c>
      <c r="I77" s="6">
        <f t="shared" si="19"/>
        <v>212196</v>
      </c>
      <c r="J77" s="6">
        <f t="shared" si="19"/>
        <v>6442</v>
      </c>
      <c r="K77" s="6">
        <f t="shared" si="19"/>
        <v>3681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342798</v>
      </c>
      <c r="E78" s="52">
        <f t="shared" si="17"/>
        <v>307098</v>
      </c>
      <c r="F78" s="7">
        <v>114354</v>
      </c>
      <c r="G78" s="7">
        <v>91221</v>
      </c>
      <c r="H78" s="7">
        <v>221142</v>
      </c>
      <c r="I78" s="7">
        <v>212196</v>
      </c>
      <c r="J78" s="7">
        <v>6442</v>
      </c>
      <c r="K78" s="7">
        <v>3681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337126</v>
      </c>
      <c r="E80" s="52">
        <f t="shared" si="17"/>
        <v>300239</v>
      </c>
      <c r="F80" s="6">
        <f>SUM(F82)</f>
        <v>109906</v>
      </c>
      <c r="G80" s="6">
        <f t="shared" ref="G80:M80" si="20">SUM(G82)</f>
        <v>84517</v>
      </c>
      <c r="H80" s="6">
        <f t="shared" si="20"/>
        <v>220478</v>
      </c>
      <c r="I80" s="6">
        <f t="shared" si="20"/>
        <v>212041</v>
      </c>
      <c r="J80" s="6">
        <f t="shared" si="20"/>
        <v>6442</v>
      </c>
      <c r="K80" s="6">
        <f t="shared" si="20"/>
        <v>3681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337126</v>
      </c>
      <c r="E82" s="52">
        <f t="shared" si="17"/>
        <v>300239</v>
      </c>
      <c r="F82" s="6">
        <f t="shared" ref="F82:M82" si="21">SUM(F83:F84)</f>
        <v>109906</v>
      </c>
      <c r="G82" s="6">
        <f t="shared" si="21"/>
        <v>84517</v>
      </c>
      <c r="H82" s="6">
        <f t="shared" si="21"/>
        <v>220478</v>
      </c>
      <c r="I82" s="6">
        <f t="shared" si="21"/>
        <v>212041</v>
      </c>
      <c r="J82" s="6">
        <f t="shared" si="21"/>
        <v>6442</v>
      </c>
      <c r="K82" s="6">
        <f t="shared" si="21"/>
        <v>3681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337126</v>
      </c>
      <c r="E83" s="52">
        <f t="shared" si="17"/>
        <v>300239</v>
      </c>
      <c r="F83" s="7">
        <v>109906</v>
      </c>
      <c r="G83" s="7">
        <v>84517</v>
      </c>
      <c r="H83" s="7">
        <v>220478</v>
      </c>
      <c r="I83" s="7">
        <v>212041</v>
      </c>
      <c r="J83" s="7">
        <v>6442</v>
      </c>
      <c r="K83" s="7">
        <v>3681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874297</v>
      </c>
      <c r="E85" s="52">
        <f t="shared" si="17"/>
        <v>770523</v>
      </c>
      <c r="F85" s="6">
        <f>SUM(F87)</f>
        <v>235519</v>
      </c>
      <c r="G85" s="6">
        <f t="shared" ref="G85:M85" si="22">SUM(G87)</f>
        <v>182338</v>
      </c>
      <c r="H85" s="6">
        <f t="shared" si="22"/>
        <v>608159</v>
      </c>
      <c r="I85" s="6">
        <f t="shared" si="22"/>
        <v>578984</v>
      </c>
      <c r="J85" s="6">
        <f t="shared" si="22"/>
        <v>16699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874297</v>
      </c>
      <c r="E87" s="52">
        <f t="shared" si="17"/>
        <v>770523</v>
      </c>
      <c r="F87" s="6">
        <f>SUM(F88:F90)</f>
        <v>235519</v>
      </c>
      <c r="G87" s="6">
        <f t="shared" ref="G87:M87" si="23">SUM(G88:G90)</f>
        <v>182338</v>
      </c>
      <c r="H87" s="6">
        <f t="shared" si="23"/>
        <v>608159</v>
      </c>
      <c r="I87" s="6">
        <f t="shared" si="23"/>
        <v>578984</v>
      </c>
      <c r="J87" s="6">
        <f t="shared" si="23"/>
        <v>16699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766037</v>
      </c>
      <c r="E88" s="52">
        <f t="shared" si="17"/>
        <v>692645</v>
      </c>
      <c r="F88" s="7">
        <v>219268</v>
      </c>
      <c r="G88" s="7">
        <v>166309</v>
      </c>
      <c r="H88" s="7">
        <v>545869</v>
      </c>
      <c r="I88" s="7">
        <v>526336</v>
      </c>
      <c r="J88" s="7"/>
      <c r="K88" s="7"/>
      <c r="L88" s="7">
        <v>900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107669</v>
      </c>
      <c r="E89" s="52">
        <f t="shared" si="17"/>
        <v>77878</v>
      </c>
      <c r="F89" s="7">
        <v>16251</v>
      </c>
      <c r="G89" s="7">
        <v>16029</v>
      </c>
      <c r="H89" s="7">
        <v>62290</v>
      </c>
      <c r="I89" s="7">
        <v>52648</v>
      </c>
      <c r="J89" s="7">
        <v>16108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737788</v>
      </c>
      <c r="E96" s="108">
        <f t="shared" si="17"/>
        <v>527722</v>
      </c>
      <c r="F96" s="108">
        <f t="shared" ref="F96:M96" si="26">SUM(F97,F106,F112,F117)</f>
        <v>710828</v>
      </c>
      <c r="G96" s="108">
        <f t="shared" si="26"/>
        <v>527722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14200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104262</v>
      </c>
      <c r="E97" s="77">
        <f t="shared" si="17"/>
        <v>0</v>
      </c>
      <c r="F97" s="107">
        <f>SUM(F99,F102)</f>
        <v>104262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64800</v>
      </c>
      <c r="E99" s="52">
        <f t="shared" si="17"/>
        <v>0</v>
      </c>
      <c r="F99" s="6">
        <f>SUM(F100:F101)</f>
        <v>64800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64800</v>
      </c>
      <c r="E100" s="52">
        <f t="shared" si="17"/>
        <v>0</v>
      </c>
      <c r="F100" s="7">
        <v>64800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296550</v>
      </c>
      <c r="E106" s="52">
        <f t="shared" si="17"/>
        <v>245046</v>
      </c>
      <c r="F106" s="6">
        <f>SUM(F108)</f>
        <v>283590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296550</v>
      </c>
      <c r="E108" s="52">
        <f t="shared" si="17"/>
        <v>245046</v>
      </c>
      <c r="F108" s="6">
        <f>SUM(F109:F111)</f>
        <v>283590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295364</v>
      </c>
      <c r="E109" s="52">
        <f t="shared" si="17"/>
        <v>245046</v>
      </c>
      <c r="F109" s="7">
        <v>282404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223882</v>
      </c>
      <c r="E112" s="52">
        <f t="shared" si="17"/>
        <v>184816</v>
      </c>
      <c r="F112" s="6">
        <f>SUM(F114)</f>
        <v>212882</v>
      </c>
      <c r="G112" s="6">
        <f t="shared" ref="G112:M112" si="32">SUM(G114)</f>
        <v>184816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11000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223882</v>
      </c>
      <c r="E114" s="52">
        <f t="shared" si="17"/>
        <v>184816</v>
      </c>
      <c r="F114" s="6">
        <f>SUM(F115:F116)</f>
        <v>212882</v>
      </c>
      <c r="G114" s="6">
        <f t="shared" ref="G114:M114" si="33">SUM(G115:G116)</f>
        <v>184816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11000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223882</v>
      </c>
      <c r="E115" s="52">
        <f t="shared" si="17"/>
        <v>184816</v>
      </c>
      <c r="F115" s="7">
        <v>212882</v>
      </c>
      <c r="G115" s="7">
        <v>184816</v>
      </c>
      <c r="H115" s="7"/>
      <c r="I115" s="7"/>
      <c r="J115" s="7"/>
      <c r="K115" s="7"/>
      <c r="L115" s="7">
        <v>11000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113094</v>
      </c>
      <c r="E117" s="52">
        <f t="shared" si="17"/>
        <v>97860</v>
      </c>
      <c r="F117" s="6">
        <f>SUM(F119)</f>
        <v>110094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3000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113094</v>
      </c>
      <c r="E119" s="52">
        <f t="shared" si="17"/>
        <v>97860</v>
      </c>
      <c r="F119" s="6">
        <f t="shared" ref="F119:M119" si="35">SUM(F120:F120)</f>
        <v>110094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3000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113094</v>
      </c>
      <c r="E120" s="52">
        <f t="shared" si="17"/>
        <v>97860</v>
      </c>
      <c r="F120" s="7">
        <v>110094</v>
      </c>
      <c r="G120" s="7">
        <v>97860</v>
      </c>
      <c r="H120" s="6"/>
      <c r="I120" s="7"/>
      <c r="J120" s="7"/>
      <c r="K120" s="7"/>
      <c r="L120" s="7">
        <v>3000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460579</v>
      </c>
      <c r="E122" s="108">
        <f t="shared" si="17"/>
        <v>2321</v>
      </c>
      <c r="F122" s="108">
        <f>SUM(F123)</f>
        <v>453208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5016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460579</v>
      </c>
      <c r="E123" s="77">
        <f t="shared" ref="E123:M123" si="37">SUM(E125)</f>
        <v>2321</v>
      </c>
      <c r="F123" s="107">
        <f t="shared" si="37"/>
        <v>453208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5016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460579</v>
      </c>
      <c r="E125" s="52">
        <f t="shared" si="17"/>
        <v>2321</v>
      </c>
      <c r="F125" s="6">
        <f t="shared" ref="F125:M125" si="38">SUM(F126:F133)</f>
        <v>453208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5016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428263</v>
      </c>
      <c r="E126" s="52">
        <f t="shared" si="17"/>
        <v>0</v>
      </c>
      <c r="F126" s="7">
        <v>423247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721</v>
      </c>
      <c r="E128" s="52">
        <f t="shared" si="17"/>
        <v>0</v>
      </c>
      <c r="F128" s="7">
        <v>721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6" si="39">SUM(F129,H129,J129,L129)</f>
        <v>0</v>
      </c>
      <c r="E129" s="52">
        <f t="shared" ref="E129:E186" si="40">SUM(G129,I129,K129,M129)</f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0</v>
      </c>
      <c r="E130" s="52">
        <f t="shared" si="40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/>
      <c r="D133" s="52">
        <f t="shared" si="39"/>
        <v>0</v>
      </c>
      <c r="E133" s="52">
        <f t="shared" si="40"/>
        <v>0</v>
      </c>
      <c r="F133" s="7"/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1809488</v>
      </c>
      <c r="E135" s="108">
        <f t="shared" si="40"/>
        <v>302073</v>
      </c>
      <c r="F135" s="108">
        <f t="shared" ref="F135:M135" si="41">SUM(F136)</f>
        <v>976176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14042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1809488</v>
      </c>
      <c r="E136" s="77">
        <f t="shared" si="40"/>
        <v>302073</v>
      </c>
      <c r="F136" s="107">
        <f t="shared" ref="F136:M136" si="42">SUM(F138,F145,F152,F159,F142)</f>
        <v>976176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14042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397066</v>
      </c>
      <c r="E152" s="52">
        <f t="shared" si="40"/>
        <v>0</v>
      </c>
      <c r="F152" s="6">
        <f>SUM(F153:F158)</f>
        <v>397066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87296</v>
      </c>
      <c r="E153" s="52">
        <f t="shared" si="40"/>
        <v>0</v>
      </c>
      <c r="F153" s="7">
        <v>87296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6000</v>
      </c>
      <c r="E157" s="52">
        <f t="shared" si="40"/>
        <v>0</v>
      </c>
      <c r="F157" s="7">
        <v>6000</v>
      </c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416641</v>
      </c>
      <c r="E159" s="52">
        <f t="shared" si="40"/>
        <v>302073</v>
      </c>
      <c r="F159" s="6">
        <f>SUM(F160:F170)</f>
        <v>402599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14042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18053</v>
      </c>
      <c r="E160" s="52">
        <f t="shared" si="40"/>
        <v>0</v>
      </c>
      <c r="F160" s="7">
        <v>18053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3300</v>
      </c>
      <c r="E161" s="52">
        <f t="shared" si="40"/>
        <v>0</v>
      </c>
      <c r="F161" s="7">
        <v>3300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1750</v>
      </c>
      <c r="E164" s="52">
        <f t="shared" si="40"/>
        <v>0</v>
      </c>
      <c r="F164" s="7">
        <v>1750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185343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6">
        <v>5154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57918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6">
        <v>6840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6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6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45290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6">
        <v>278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56000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56000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>SUM(D175:D177,D179)</f>
        <v>56000</v>
      </c>
      <c r="E174" s="52">
        <f t="shared" ref="E174:M174" si="50">SUM(E175:E177,E179)</f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47.25" customHeight="1" x14ac:dyDescent="0.25">
      <c r="B177" s="38">
        <v>161</v>
      </c>
      <c r="C177" s="35" t="s">
        <v>184</v>
      </c>
      <c r="D177" s="52">
        <f t="shared" si="39"/>
        <v>25000</v>
      </c>
      <c r="E177" s="52">
        <f t="shared" si="40"/>
        <v>0</v>
      </c>
      <c r="F177" s="7">
        <v>25000</v>
      </c>
      <c r="G177" s="7"/>
      <c r="H177" s="6"/>
      <c r="I177" s="7"/>
      <c r="J177" s="7"/>
      <c r="K177" s="7"/>
      <c r="L177" s="6"/>
      <c r="M177" s="7"/>
    </row>
    <row r="178" spans="2:13" ht="21" customHeight="1" thickBot="1" x14ac:dyDescent="0.3">
      <c r="B178" s="20"/>
      <c r="C178" s="35" t="s">
        <v>183</v>
      </c>
      <c r="D178" s="52">
        <f t="shared" si="39"/>
        <v>15000</v>
      </c>
      <c r="E178" s="52"/>
      <c r="F178" s="7">
        <v>15000</v>
      </c>
      <c r="G178" s="7"/>
      <c r="H178" s="6"/>
      <c r="I178" s="7"/>
      <c r="J178" s="7"/>
      <c r="K178" s="7"/>
      <c r="L178" s="6"/>
      <c r="M178" s="7"/>
    </row>
    <row r="179" spans="2:13" ht="18" customHeight="1" x14ac:dyDescent="0.25">
      <c r="B179" s="54">
        <v>162</v>
      </c>
      <c r="C179" s="35" t="s">
        <v>91</v>
      </c>
      <c r="D179" s="52">
        <f t="shared" si="39"/>
        <v>8000</v>
      </c>
      <c r="E179" s="52">
        <f t="shared" si="40"/>
        <v>0</v>
      </c>
      <c r="F179" s="7">
        <v>8000</v>
      </c>
      <c r="G179" s="6"/>
      <c r="H179" s="6"/>
      <c r="I179" s="6"/>
      <c r="J179" s="6"/>
      <c r="K179" s="6"/>
      <c r="L179" s="6"/>
      <c r="M179" s="6"/>
    </row>
    <row r="180" spans="2:13" ht="14.25" customHeight="1" thickBot="1" x14ac:dyDescent="0.3">
      <c r="B180" s="11">
        <v>163</v>
      </c>
      <c r="C180" s="114"/>
      <c r="D180" s="110">
        <f t="shared" si="39"/>
        <v>0</v>
      </c>
      <c r="E180" s="110">
        <f t="shared" si="40"/>
        <v>0</v>
      </c>
      <c r="F180" s="111"/>
      <c r="G180" s="112"/>
      <c r="H180" s="112"/>
      <c r="I180" s="112"/>
      <c r="J180" s="112"/>
      <c r="K180" s="112"/>
      <c r="L180" s="112"/>
      <c r="M180" s="112"/>
    </row>
    <row r="181" spans="2:13" ht="49.5" customHeight="1" thickBot="1" x14ac:dyDescent="0.3">
      <c r="B181" s="19">
        <v>164</v>
      </c>
      <c r="C181" s="75" t="s">
        <v>98</v>
      </c>
      <c r="D181" s="108">
        <f t="shared" si="39"/>
        <v>3577545</v>
      </c>
      <c r="E181" s="108">
        <f t="shared" si="40"/>
        <v>1301237</v>
      </c>
      <c r="F181" s="108">
        <f t="shared" ref="F181:M181" si="51">SUM(F182,F217,F222)</f>
        <v>1577649</v>
      </c>
      <c r="G181" s="108">
        <f t="shared" si="51"/>
        <v>751008</v>
      </c>
      <c r="H181" s="108">
        <f t="shared" si="51"/>
        <v>920700</v>
      </c>
      <c r="I181" s="108">
        <f t="shared" si="51"/>
        <v>179900</v>
      </c>
      <c r="J181" s="108">
        <f t="shared" si="51"/>
        <v>659196</v>
      </c>
      <c r="K181" s="108">
        <f t="shared" si="51"/>
        <v>132193</v>
      </c>
      <c r="L181" s="108">
        <f t="shared" si="51"/>
        <v>420000</v>
      </c>
      <c r="M181" s="109">
        <f t="shared" si="51"/>
        <v>238136</v>
      </c>
    </row>
    <row r="182" spans="2:13" ht="18.75" customHeight="1" x14ac:dyDescent="0.25">
      <c r="B182" s="8">
        <v>165</v>
      </c>
      <c r="C182" s="9" t="s">
        <v>66</v>
      </c>
      <c r="D182" s="77">
        <f t="shared" si="39"/>
        <v>1734528</v>
      </c>
      <c r="E182" s="77">
        <f t="shared" si="40"/>
        <v>18453</v>
      </c>
      <c r="F182" s="107">
        <f t="shared" ref="F182:M182" si="52">SUM(F184,F187,F193)</f>
        <v>631409</v>
      </c>
      <c r="G182" s="107">
        <f t="shared" si="52"/>
        <v>0</v>
      </c>
      <c r="H182" s="107">
        <f t="shared" si="52"/>
        <v>750700</v>
      </c>
      <c r="I182" s="107">
        <f t="shared" si="52"/>
        <v>16400</v>
      </c>
      <c r="J182" s="107">
        <f t="shared" si="52"/>
        <v>352419</v>
      </c>
      <c r="K182" s="107">
        <f t="shared" si="52"/>
        <v>2053</v>
      </c>
      <c r="L182" s="107">
        <f t="shared" si="52"/>
        <v>0</v>
      </c>
      <c r="M182" s="107">
        <f t="shared" si="52"/>
        <v>0</v>
      </c>
    </row>
    <row r="183" spans="2:13" ht="15" customHeight="1" x14ac:dyDescent="0.25">
      <c r="B183" s="8">
        <v>166</v>
      </c>
      <c r="C183" s="9"/>
      <c r="D183" s="52">
        <f t="shared" si="39"/>
        <v>0</v>
      </c>
      <c r="E183" s="52">
        <f t="shared" si="40"/>
        <v>0</v>
      </c>
      <c r="F183" s="7"/>
      <c r="G183" s="6"/>
      <c r="H183" s="6"/>
      <c r="I183" s="6"/>
      <c r="J183" s="6"/>
      <c r="K183" s="6"/>
      <c r="L183" s="6"/>
      <c r="M183" s="6"/>
    </row>
    <row r="184" spans="2:13" ht="18.75" customHeight="1" x14ac:dyDescent="0.25">
      <c r="B184" s="8">
        <v>167</v>
      </c>
      <c r="C184" s="40" t="s">
        <v>129</v>
      </c>
      <c r="D184" s="52">
        <f t="shared" si="39"/>
        <v>22000</v>
      </c>
      <c r="E184" s="52">
        <f t="shared" si="40"/>
        <v>0</v>
      </c>
      <c r="F184" s="6">
        <f>SUM(F185)</f>
        <v>22000</v>
      </c>
      <c r="G184" s="6">
        <f t="shared" ref="G184:M184" si="53">SUM(G185)</f>
        <v>0</v>
      </c>
      <c r="H184" s="6">
        <f t="shared" si="53"/>
        <v>0</v>
      </c>
      <c r="I184" s="6">
        <f t="shared" si="53"/>
        <v>0</v>
      </c>
      <c r="J184" s="6">
        <f t="shared" si="53"/>
        <v>0</v>
      </c>
      <c r="K184" s="6">
        <f t="shared" si="53"/>
        <v>0</v>
      </c>
      <c r="L184" s="6">
        <f t="shared" si="53"/>
        <v>0</v>
      </c>
      <c r="M184" s="6">
        <f t="shared" si="53"/>
        <v>0</v>
      </c>
    </row>
    <row r="185" spans="2:13" ht="18.75" customHeight="1" x14ac:dyDescent="0.25">
      <c r="B185" s="8">
        <v>168</v>
      </c>
      <c r="C185" s="35" t="s">
        <v>130</v>
      </c>
      <c r="D185" s="52">
        <f t="shared" si="39"/>
        <v>22000</v>
      </c>
      <c r="E185" s="52">
        <f t="shared" si="40"/>
        <v>0</v>
      </c>
      <c r="F185" s="7">
        <v>22000</v>
      </c>
      <c r="G185" s="6"/>
      <c r="H185" s="6"/>
      <c r="I185" s="6"/>
      <c r="J185" s="6"/>
      <c r="K185" s="6"/>
      <c r="L185" s="6"/>
      <c r="M185" s="6"/>
    </row>
    <row r="186" spans="2:13" ht="12.75" customHeight="1" x14ac:dyDescent="0.25">
      <c r="B186" s="8">
        <v>169</v>
      </c>
      <c r="C186" s="35"/>
      <c r="D186" s="52">
        <f t="shared" si="39"/>
        <v>0</v>
      </c>
      <c r="E186" s="52">
        <f t="shared" si="40"/>
        <v>0</v>
      </c>
      <c r="F186" s="7"/>
      <c r="G186" s="6"/>
      <c r="H186" s="6"/>
      <c r="I186" s="6"/>
      <c r="J186" s="6"/>
      <c r="K186" s="6"/>
      <c r="L186" s="6"/>
      <c r="M186" s="6"/>
    </row>
    <row r="187" spans="2:13" ht="18.75" customHeight="1" x14ac:dyDescent="0.25">
      <c r="B187" s="8">
        <v>170</v>
      </c>
      <c r="C187" s="40" t="s">
        <v>80</v>
      </c>
      <c r="D187" s="52">
        <f t="shared" ref="D187:D232" si="54">SUM(F187,H187,J187,L187)</f>
        <v>85536</v>
      </c>
      <c r="E187" s="52">
        <f t="shared" ref="E187:E232" si="55">SUM(G187,I187,K187,M187)</f>
        <v>0</v>
      </c>
      <c r="F187" s="6">
        <f t="shared" ref="F187:M187" si="56">SUM(F188:F192)</f>
        <v>936</v>
      </c>
      <c r="G187" s="6">
        <f t="shared" si="56"/>
        <v>0</v>
      </c>
      <c r="H187" s="6">
        <f t="shared" si="56"/>
        <v>81900</v>
      </c>
      <c r="I187" s="6">
        <f t="shared" si="56"/>
        <v>0</v>
      </c>
      <c r="J187" s="6">
        <f t="shared" si="56"/>
        <v>2700</v>
      </c>
      <c r="K187" s="6">
        <f t="shared" si="56"/>
        <v>0</v>
      </c>
      <c r="L187" s="6">
        <f t="shared" si="56"/>
        <v>0</v>
      </c>
      <c r="M187" s="6">
        <f t="shared" si="56"/>
        <v>0</v>
      </c>
    </row>
    <row r="188" spans="2:13" ht="33.75" customHeight="1" x14ac:dyDescent="0.25">
      <c r="B188" s="8">
        <v>171</v>
      </c>
      <c r="C188" s="35" t="s">
        <v>152</v>
      </c>
      <c r="D188" s="52">
        <f t="shared" si="54"/>
        <v>69700</v>
      </c>
      <c r="E188" s="52">
        <f t="shared" si="55"/>
        <v>0</v>
      </c>
      <c r="F188" s="7"/>
      <c r="G188" s="6"/>
      <c r="H188" s="7">
        <v>67000</v>
      </c>
      <c r="I188" s="6"/>
      <c r="J188" s="6">
        <v>2700</v>
      </c>
      <c r="K188" s="6"/>
      <c r="L188" s="6"/>
      <c r="M188" s="6"/>
    </row>
    <row r="189" spans="2:13" ht="18.75" customHeight="1" x14ac:dyDescent="0.25">
      <c r="B189" s="8">
        <v>172</v>
      </c>
      <c r="C189" s="35" t="s">
        <v>110</v>
      </c>
      <c r="D189" s="52">
        <f t="shared" si="54"/>
        <v>14500</v>
      </c>
      <c r="E189" s="52">
        <f t="shared" si="55"/>
        <v>0</v>
      </c>
      <c r="F189" s="7"/>
      <c r="G189" s="6"/>
      <c r="H189" s="7">
        <v>14500</v>
      </c>
      <c r="I189" s="6"/>
      <c r="J189" s="6"/>
      <c r="K189" s="6"/>
      <c r="L189" s="6"/>
      <c r="M189" s="6"/>
    </row>
    <row r="190" spans="2:13" ht="18.75" customHeight="1" x14ac:dyDescent="0.25">
      <c r="B190" s="8">
        <v>173</v>
      </c>
      <c r="C190" s="35" t="s">
        <v>123</v>
      </c>
      <c r="D190" s="52">
        <f t="shared" si="54"/>
        <v>400</v>
      </c>
      <c r="E190" s="52">
        <f t="shared" si="55"/>
        <v>0</v>
      </c>
      <c r="F190" s="7"/>
      <c r="G190" s="6"/>
      <c r="H190" s="7">
        <v>400</v>
      </c>
      <c r="I190" s="6"/>
      <c r="J190" s="6"/>
      <c r="K190" s="6"/>
      <c r="L190" s="6"/>
      <c r="M190" s="6"/>
    </row>
    <row r="191" spans="2:13" ht="18.75" customHeight="1" x14ac:dyDescent="0.25">
      <c r="B191" s="8">
        <v>174</v>
      </c>
      <c r="C191" s="35" t="s">
        <v>121</v>
      </c>
      <c r="D191" s="52">
        <f t="shared" si="54"/>
        <v>936</v>
      </c>
      <c r="E191" s="52">
        <f t="shared" si="55"/>
        <v>0</v>
      </c>
      <c r="F191" s="7">
        <v>936</v>
      </c>
      <c r="G191" s="6"/>
      <c r="H191" s="7"/>
      <c r="I191" s="6"/>
      <c r="J191" s="6"/>
      <c r="K191" s="6"/>
      <c r="L191" s="6"/>
      <c r="M191" s="6"/>
    </row>
    <row r="192" spans="2:13" ht="13.5" customHeight="1" x14ac:dyDescent="0.25">
      <c r="B192" s="8">
        <v>175</v>
      </c>
      <c r="C192" s="55"/>
      <c r="D192" s="52">
        <f t="shared" si="54"/>
        <v>0</v>
      </c>
      <c r="E192" s="52">
        <f t="shared" si="55"/>
        <v>0</v>
      </c>
      <c r="F192" s="7"/>
      <c r="G192" s="6"/>
      <c r="H192" s="6"/>
      <c r="I192" s="6"/>
      <c r="J192" s="6"/>
      <c r="K192" s="6"/>
      <c r="L192" s="6"/>
      <c r="M192" s="6"/>
    </row>
    <row r="193" spans="2:16" ht="18" customHeight="1" x14ac:dyDescent="0.25">
      <c r="B193" s="8">
        <v>176</v>
      </c>
      <c r="C193" s="40" t="s">
        <v>79</v>
      </c>
      <c r="D193" s="52">
        <f t="shared" si="54"/>
        <v>1626992</v>
      </c>
      <c r="E193" s="52">
        <f t="shared" si="55"/>
        <v>18453</v>
      </c>
      <c r="F193" s="6">
        <f t="shared" ref="F193:M193" si="57">SUM(F194:F216)</f>
        <v>608473</v>
      </c>
      <c r="G193" s="6">
        <f t="shared" si="57"/>
        <v>0</v>
      </c>
      <c r="H193" s="6">
        <f t="shared" si="57"/>
        <v>668800</v>
      </c>
      <c r="I193" s="6">
        <f t="shared" si="57"/>
        <v>16400</v>
      </c>
      <c r="J193" s="6">
        <f t="shared" si="57"/>
        <v>349719</v>
      </c>
      <c r="K193" s="6">
        <f t="shared" si="57"/>
        <v>2053</v>
      </c>
      <c r="L193" s="6">
        <f t="shared" si="57"/>
        <v>0</v>
      </c>
      <c r="M193" s="6">
        <f t="shared" si="57"/>
        <v>0</v>
      </c>
    </row>
    <row r="194" spans="2:16" ht="18.75" customHeight="1" x14ac:dyDescent="0.25">
      <c r="B194" s="8">
        <v>177</v>
      </c>
      <c r="C194" s="24" t="s">
        <v>5</v>
      </c>
      <c r="D194" s="52">
        <f t="shared" si="54"/>
        <v>12916</v>
      </c>
      <c r="E194" s="52">
        <f t="shared" si="55"/>
        <v>0</v>
      </c>
      <c r="F194" s="7">
        <v>12916</v>
      </c>
      <c r="G194" s="7"/>
      <c r="H194" s="6"/>
      <c r="I194" s="7"/>
      <c r="J194" s="7"/>
      <c r="K194" s="7"/>
      <c r="L194" s="6"/>
      <c r="M194" s="7"/>
    </row>
    <row r="195" spans="2:16" ht="17.25" customHeight="1" x14ac:dyDescent="0.25">
      <c r="B195" s="8">
        <v>178</v>
      </c>
      <c r="C195" s="35" t="s">
        <v>52</v>
      </c>
      <c r="D195" s="52">
        <f t="shared" si="54"/>
        <v>1200</v>
      </c>
      <c r="E195" s="52">
        <f t="shared" si="55"/>
        <v>0</v>
      </c>
      <c r="F195" s="7"/>
      <c r="G195" s="7"/>
      <c r="H195" s="7">
        <v>1200</v>
      </c>
      <c r="I195" s="7"/>
      <c r="J195" s="7"/>
      <c r="K195" s="7"/>
      <c r="L195" s="6"/>
      <c r="M195" s="7"/>
    </row>
    <row r="196" spans="2:16" ht="17.25" customHeight="1" x14ac:dyDescent="0.25">
      <c r="B196" s="8">
        <v>179</v>
      </c>
      <c r="C196" s="24" t="s">
        <v>3</v>
      </c>
      <c r="D196" s="52">
        <f t="shared" si="54"/>
        <v>52000</v>
      </c>
      <c r="E196" s="52">
        <f t="shared" si="55"/>
        <v>0</v>
      </c>
      <c r="F196" s="7"/>
      <c r="G196" s="7"/>
      <c r="H196" s="7">
        <v>52000</v>
      </c>
      <c r="I196" s="7"/>
      <c r="J196" s="7"/>
      <c r="K196" s="7"/>
      <c r="L196" s="6"/>
      <c r="M196" s="7"/>
    </row>
    <row r="197" spans="2:16" ht="17.25" customHeight="1" x14ac:dyDescent="0.25">
      <c r="B197" s="8">
        <v>180</v>
      </c>
      <c r="C197" s="24" t="s">
        <v>8</v>
      </c>
      <c r="D197" s="52">
        <f t="shared" si="54"/>
        <v>469476</v>
      </c>
      <c r="E197" s="52">
        <f t="shared" si="55"/>
        <v>0</v>
      </c>
      <c r="F197" s="7">
        <v>369476</v>
      </c>
      <c r="G197" s="7"/>
      <c r="H197" s="6"/>
      <c r="I197" s="7"/>
      <c r="J197" s="7">
        <v>100000</v>
      </c>
      <c r="K197" s="7"/>
      <c r="L197" s="6"/>
      <c r="M197" s="7"/>
    </row>
    <row r="198" spans="2:16" ht="17.25" customHeight="1" x14ac:dyDescent="0.25">
      <c r="B198" s="8">
        <v>181</v>
      </c>
      <c r="C198" s="24" t="s">
        <v>82</v>
      </c>
      <c r="D198" s="52">
        <f t="shared" si="54"/>
        <v>68651</v>
      </c>
      <c r="E198" s="52">
        <f t="shared" si="55"/>
        <v>0</v>
      </c>
      <c r="F198" s="7">
        <v>48651</v>
      </c>
      <c r="G198" s="7"/>
      <c r="H198" s="6"/>
      <c r="I198" s="7"/>
      <c r="J198" s="7">
        <v>20000</v>
      </c>
      <c r="K198" s="7"/>
      <c r="L198" s="6"/>
      <c r="M198" s="7"/>
    </row>
    <row r="199" spans="2:16" ht="17.25" customHeight="1" x14ac:dyDescent="0.25">
      <c r="B199" s="8">
        <v>182</v>
      </c>
      <c r="C199" s="24" t="s">
        <v>97</v>
      </c>
      <c r="D199" s="52">
        <f t="shared" si="54"/>
        <v>129326</v>
      </c>
      <c r="E199" s="52">
        <f t="shared" si="55"/>
        <v>0</v>
      </c>
      <c r="F199" s="7">
        <v>129326</v>
      </c>
      <c r="G199" s="7"/>
      <c r="H199" s="6"/>
      <c r="I199" s="7"/>
      <c r="J199" s="7"/>
      <c r="K199" s="7"/>
      <c r="L199" s="6"/>
      <c r="M199" s="7"/>
    </row>
    <row r="200" spans="2:16" ht="30" customHeight="1" x14ac:dyDescent="0.25">
      <c r="B200" s="8">
        <v>183</v>
      </c>
      <c r="C200" s="35" t="s">
        <v>21</v>
      </c>
      <c r="D200" s="52">
        <f t="shared" si="54"/>
        <v>11100</v>
      </c>
      <c r="E200" s="52">
        <f t="shared" si="55"/>
        <v>11000</v>
      </c>
      <c r="F200" s="7"/>
      <c r="G200" s="7"/>
      <c r="H200" s="6">
        <v>11100</v>
      </c>
      <c r="I200" s="7">
        <v>11000</v>
      </c>
      <c r="J200" s="7"/>
      <c r="K200" s="7"/>
      <c r="L200" s="6"/>
      <c r="M200" s="7"/>
    </row>
    <row r="201" spans="2:16" ht="29.25" customHeight="1" x14ac:dyDescent="0.25">
      <c r="B201" s="8">
        <v>184</v>
      </c>
      <c r="C201" s="35" t="s">
        <v>20</v>
      </c>
      <c r="D201" s="52">
        <f t="shared" si="54"/>
        <v>442000</v>
      </c>
      <c r="E201" s="52">
        <f t="shared" si="55"/>
        <v>0</v>
      </c>
      <c r="F201" s="7"/>
      <c r="G201" s="7"/>
      <c r="H201" s="7">
        <v>442000</v>
      </c>
      <c r="I201" s="7"/>
      <c r="J201" s="7"/>
      <c r="K201" s="7"/>
      <c r="L201" s="6"/>
      <c r="M201" s="7"/>
    </row>
    <row r="202" spans="2:16" ht="20.25" customHeight="1" x14ac:dyDescent="0.25">
      <c r="B202" s="8">
        <v>185</v>
      </c>
      <c r="C202" s="35" t="s">
        <v>133</v>
      </c>
      <c r="D202" s="52">
        <f t="shared" si="54"/>
        <v>105884</v>
      </c>
      <c r="E202" s="52">
        <f t="shared" si="55"/>
        <v>1000</v>
      </c>
      <c r="F202" s="7">
        <v>24884</v>
      </c>
      <c r="G202" s="7"/>
      <c r="H202" s="6"/>
      <c r="I202" s="7"/>
      <c r="J202" s="7">
        <v>81000</v>
      </c>
      <c r="K202" s="7">
        <v>1000</v>
      </c>
      <c r="L202" s="6"/>
      <c r="M202" s="7"/>
    </row>
    <row r="203" spans="2:16" ht="17.25" customHeight="1" x14ac:dyDescent="0.25">
      <c r="B203" s="8">
        <v>186</v>
      </c>
      <c r="C203" s="35" t="s">
        <v>16</v>
      </c>
      <c r="D203" s="52">
        <f t="shared" si="54"/>
        <v>5700</v>
      </c>
      <c r="E203" s="52">
        <f t="shared" si="55"/>
        <v>5400</v>
      </c>
      <c r="F203" s="7"/>
      <c r="G203" s="7"/>
      <c r="H203" s="6">
        <v>5700</v>
      </c>
      <c r="I203" s="7">
        <v>5400</v>
      </c>
      <c r="J203" s="7"/>
      <c r="K203" s="7"/>
      <c r="L203" s="6"/>
      <c r="M203" s="7"/>
    </row>
    <row r="204" spans="2:16" ht="30.75" customHeight="1" x14ac:dyDescent="0.25">
      <c r="B204" s="8">
        <v>187</v>
      </c>
      <c r="C204" s="35" t="s">
        <v>17</v>
      </c>
      <c r="D204" s="52">
        <f t="shared" si="54"/>
        <v>22960</v>
      </c>
      <c r="E204" s="52">
        <f t="shared" si="55"/>
        <v>0</v>
      </c>
      <c r="F204" s="7"/>
      <c r="G204" s="7"/>
      <c r="H204" s="6">
        <v>22960</v>
      </c>
      <c r="I204" s="7">
        <v>0</v>
      </c>
      <c r="J204" s="7"/>
      <c r="K204" s="7"/>
      <c r="L204" s="6"/>
      <c r="M204" s="7"/>
    </row>
    <row r="205" spans="2:16" ht="30.75" customHeight="1" x14ac:dyDescent="0.25">
      <c r="B205" s="8">
        <v>188</v>
      </c>
      <c r="C205" s="35" t="s">
        <v>18</v>
      </c>
      <c r="D205" s="52">
        <f t="shared" si="54"/>
        <v>133340</v>
      </c>
      <c r="E205" s="52">
        <f t="shared" si="55"/>
        <v>0</v>
      </c>
      <c r="F205" s="7"/>
      <c r="G205" s="7"/>
      <c r="H205" s="6">
        <v>133340</v>
      </c>
      <c r="I205" s="7"/>
      <c r="J205" s="7"/>
      <c r="K205" s="7"/>
      <c r="L205" s="6"/>
      <c r="M205" s="7"/>
    </row>
    <row r="206" spans="2:16" ht="18" customHeight="1" x14ac:dyDescent="0.25">
      <c r="B206" s="8">
        <v>189</v>
      </c>
      <c r="C206" s="35" t="s">
        <v>19</v>
      </c>
      <c r="D206" s="52">
        <f t="shared" si="54"/>
        <v>10060</v>
      </c>
      <c r="E206" s="52">
        <f t="shared" si="55"/>
        <v>0</v>
      </c>
      <c r="F206" s="7">
        <v>5931</v>
      </c>
      <c r="G206" s="7"/>
      <c r="H206" s="6"/>
      <c r="I206" s="7"/>
      <c r="J206" s="7">
        <v>4129</v>
      </c>
      <c r="K206" s="7"/>
      <c r="L206" s="6"/>
      <c r="M206" s="7"/>
      <c r="P206" s="5"/>
    </row>
    <row r="207" spans="2:16" ht="18" customHeight="1" x14ac:dyDescent="0.25">
      <c r="B207" s="8">
        <v>190</v>
      </c>
      <c r="C207" s="35" t="s">
        <v>45</v>
      </c>
      <c r="D207" s="52">
        <f t="shared" si="54"/>
        <v>2706</v>
      </c>
      <c r="E207" s="52">
        <f t="shared" si="55"/>
        <v>0</v>
      </c>
      <c r="F207" s="7">
        <v>2605</v>
      </c>
      <c r="G207" s="7"/>
      <c r="H207" s="6"/>
      <c r="I207" s="7"/>
      <c r="J207" s="7">
        <v>101</v>
      </c>
      <c r="K207" s="7"/>
      <c r="L207" s="6"/>
      <c r="M207" s="7"/>
      <c r="P207" s="5"/>
    </row>
    <row r="208" spans="2:16" ht="35.25" customHeight="1" x14ac:dyDescent="0.25">
      <c r="B208" s="8"/>
      <c r="C208" s="35" t="s">
        <v>179</v>
      </c>
      <c r="D208" s="52">
        <f t="shared" si="54"/>
        <v>13021</v>
      </c>
      <c r="E208" s="52">
        <f t="shared" si="55"/>
        <v>0</v>
      </c>
      <c r="F208" s="7"/>
      <c r="G208" s="7"/>
      <c r="H208" s="6"/>
      <c r="I208" s="7"/>
      <c r="J208" s="7">
        <v>13021</v>
      </c>
      <c r="K208" s="7"/>
      <c r="L208" s="6"/>
      <c r="M208" s="7"/>
      <c r="P208" s="5"/>
    </row>
    <row r="209" spans="2:16" ht="30.75" customHeight="1" x14ac:dyDescent="0.25">
      <c r="B209" s="8">
        <v>191</v>
      </c>
      <c r="C209" s="35" t="s">
        <v>71</v>
      </c>
      <c r="D209" s="52">
        <f t="shared" si="54"/>
        <v>500</v>
      </c>
      <c r="E209" s="52">
        <f t="shared" si="55"/>
        <v>0</v>
      </c>
      <c r="F209" s="7"/>
      <c r="G209" s="7"/>
      <c r="H209" s="7">
        <v>500</v>
      </c>
      <c r="I209" s="7"/>
      <c r="J209" s="7"/>
      <c r="K209" s="7"/>
      <c r="L209" s="6"/>
      <c r="M209" s="7"/>
      <c r="P209" s="5"/>
    </row>
    <row r="210" spans="2:16" ht="31.5" x14ac:dyDescent="0.25">
      <c r="B210" s="8">
        <v>192</v>
      </c>
      <c r="C210" s="35" t="s">
        <v>119</v>
      </c>
      <c r="D210" s="52">
        <f t="shared" si="54"/>
        <v>14684</v>
      </c>
      <c r="E210" s="52">
        <f t="shared" si="55"/>
        <v>0</v>
      </c>
      <c r="F210" s="7">
        <v>14684</v>
      </c>
      <c r="G210" s="7"/>
      <c r="H210" s="7"/>
      <c r="I210" s="7"/>
      <c r="J210" s="7"/>
      <c r="K210" s="7"/>
      <c r="L210" s="6"/>
      <c r="M210" s="7"/>
    </row>
    <row r="211" spans="2:16" ht="31.5" x14ac:dyDescent="0.25">
      <c r="B211" s="8">
        <v>193</v>
      </c>
      <c r="C211" s="35" t="s">
        <v>153</v>
      </c>
      <c r="D211" s="52">
        <f t="shared" si="54"/>
        <v>122600</v>
      </c>
      <c r="E211" s="52">
        <f t="shared" si="55"/>
        <v>0</v>
      </c>
      <c r="F211" s="7"/>
      <c r="G211" s="6"/>
      <c r="H211" s="7"/>
      <c r="I211" s="7"/>
      <c r="J211" s="7">
        <v>122600</v>
      </c>
      <c r="K211" s="6"/>
      <c r="L211" s="6"/>
      <c r="M211" s="6"/>
    </row>
    <row r="212" spans="2:16" ht="47.25" x14ac:dyDescent="0.25">
      <c r="B212" s="8"/>
      <c r="C212" s="117" t="s">
        <v>181</v>
      </c>
      <c r="D212" s="52">
        <f t="shared" si="54"/>
        <v>3199</v>
      </c>
      <c r="E212" s="52">
        <f t="shared" si="55"/>
        <v>0</v>
      </c>
      <c r="F212" s="7"/>
      <c r="G212" s="6"/>
      <c r="H212" s="7"/>
      <c r="I212" s="7"/>
      <c r="J212" s="7">
        <v>3199</v>
      </c>
      <c r="K212" s="6"/>
      <c r="L212" s="6"/>
      <c r="M212" s="6"/>
    </row>
    <row r="213" spans="2:16" ht="78.75" x14ac:dyDescent="0.25">
      <c r="B213" s="8"/>
      <c r="C213" s="117" t="s">
        <v>182</v>
      </c>
      <c r="D213" s="52">
        <f t="shared" si="54"/>
        <v>0</v>
      </c>
      <c r="E213" s="52">
        <f t="shared" si="55"/>
        <v>0</v>
      </c>
      <c r="F213" s="7"/>
      <c r="G213" s="6"/>
      <c r="H213" s="7"/>
      <c r="I213" s="7"/>
      <c r="J213" s="7">
        <v>0</v>
      </c>
      <c r="K213" s="6"/>
      <c r="L213" s="6"/>
      <c r="M213" s="6"/>
    </row>
    <row r="214" spans="2:16" ht="63" x14ac:dyDescent="0.25">
      <c r="B214" s="8"/>
      <c r="C214" s="117" t="s">
        <v>189</v>
      </c>
      <c r="D214" s="52">
        <f t="shared" si="54"/>
        <v>1700</v>
      </c>
      <c r="E214" s="52">
        <f t="shared" si="55"/>
        <v>0</v>
      </c>
      <c r="F214" s="7"/>
      <c r="G214" s="6"/>
      <c r="H214" s="7"/>
      <c r="I214" s="7"/>
      <c r="J214" s="7">
        <v>1700</v>
      </c>
      <c r="K214" s="6"/>
      <c r="L214" s="6"/>
      <c r="M214" s="6"/>
    </row>
    <row r="215" spans="2:16" ht="31.5" x14ac:dyDescent="0.25">
      <c r="B215" s="8"/>
      <c r="C215" s="117" t="s">
        <v>190</v>
      </c>
      <c r="D215" s="52">
        <f t="shared" si="54"/>
        <v>2900</v>
      </c>
      <c r="E215" s="52">
        <f t="shared" si="55"/>
        <v>0</v>
      </c>
      <c r="F215" s="7"/>
      <c r="G215" s="6"/>
      <c r="H215" s="7"/>
      <c r="I215" s="7"/>
      <c r="J215" s="7">
        <v>2900</v>
      </c>
      <c r="K215" s="6"/>
      <c r="L215" s="6"/>
      <c r="M215" s="6"/>
    </row>
    <row r="216" spans="2:16" ht="16.5" customHeight="1" x14ac:dyDescent="0.25">
      <c r="B216" s="8">
        <v>194</v>
      </c>
      <c r="C216" s="35" t="s">
        <v>177</v>
      </c>
      <c r="D216" s="52">
        <f t="shared" si="54"/>
        <v>1069</v>
      </c>
      <c r="E216" s="52">
        <f t="shared" si="55"/>
        <v>1053</v>
      </c>
      <c r="F216" s="7"/>
      <c r="G216" s="7"/>
      <c r="H216" s="6"/>
      <c r="I216" s="7"/>
      <c r="J216" s="7">
        <v>1069</v>
      </c>
      <c r="K216" s="7">
        <v>1053</v>
      </c>
      <c r="L216" s="6"/>
      <c r="M216" s="7"/>
    </row>
    <row r="217" spans="2:16" ht="32.25" customHeight="1" x14ac:dyDescent="0.25">
      <c r="B217" s="8">
        <v>195</v>
      </c>
      <c r="C217" s="40" t="s">
        <v>68</v>
      </c>
      <c r="D217" s="52">
        <f t="shared" si="54"/>
        <v>643906</v>
      </c>
      <c r="E217" s="52">
        <f t="shared" si="55"/>
        <v>442324</v>
      </c>
      <c r="F217" s="6">
        <f>SUM(F219)</f>
        <v>244394</v>
      </c>
      <c r="G217" s="6">
        <f t="shared" ref="G217:M217" si="58">SUM(G219)</f>
        <v>202869</v>
      </c>
      <c r="H217" s="6">
        <f t="shared" si="58"/>
        <v>0</v>
      </c>
      <c r="I217" s="6">
        <f t="shared" si="58"/>
        <v>0</v>
      </c>
      <c r="J217" s="6">
        <f t="shared" si="58"/>
        <v>13512</v>
      </c>
      <c r="K217" s="6">
        <f t="shared" si="58"/>
        <v>13319</v>
      </c>
      <c r="L217" s="6">
        <f t="shared" si="58"/>
        <v>386000</v>
      </c>
      <c r="M217" s="6">
        <f t="shared" si="58"/>
        <v>226136</v>
      </c>
    </row>
    <row r="218" spans="2:16" ht="12.75" customHeight="1" x14ac:dyDescent="0.25">
      <c r="B218" s="8">
        <v>196</v>
      </c>
      <c r="C218" s="40"/>
      <c r="D218" s="52">
        <f t="shared" si="54"/>
        <v>0</v>
      </c>
      <c r="E218" s="52">
        <f t="shared" si="55"/>
        <v>0</v>
      </c>
      <c r="F218" s="7"/>
      <c r="G218" s="6"/>
      <c r="H218" s="6"/>
      <c r="I218" s="6"/>
      <c r="J218" s="6"/>
      <c r="K218" s="6"/>
      <c r="L218" s="6"/>
      <c r="M218" s="6"/>
    </row>
    <row r="219" spans="2:16" ht="17.25" customHeight="1" x14ac:dyDescent="0.25">
      <c r="B219" s="8">
        <v>197</v>
      </c>
      <c r="C219" s="40" t="s">
        <v>79</v>
      </c>
      <c r="D219" s="52">
        <f t="shared" si="54"/>
        <v>643906</v>
      </c>
      <c r="E219" s="52">
        <f t="shared" si="55"/>
        <v>442324</v>
      </c>
      <c r="F219" s="6">
        <f t="shared" ref="F219:M219" si="59">SUM(F220:F221)</f>
        <v>244394</v>
      </c>
      <c r="G219" s="6">
        <f t="shared" si="59"/>
        <v>202869</v>
      </c>
      <c r="H219" s="6">
        <f t="shared" si="59"/>
        <v>0</v>
      </c>
      <c r="I219" s="6">
        <f t="shared" si="59"/>
        <v>0</v>
      </c>
      <c r="J219" s="6">
        <f t="shared" si="59"/>
        <v>13512</v>
      </c>
      <c r="K219" s="6">
        <f t="shared" si="59"/>
        <v>13319</v>
      </c>
      <c r="L219" s="6">
        <f t="shared" si="59"/>
        <v>386000</v>
      </c>
      <c r="M219" s="6">
        <f t="shared" si="59"/>
        <v>226136</v>
      </c>
    </row>
    <row r="220" spans="2:16" ht="31.5" customHeight="1" x14ac:dyDescent="0.25">
      <c r="B220" s="8">
        <v>198</v>
      </c>
      <c r="C220" s="35" t="s">
        <v>69</v>
      </c>
      <c r="D220" s="52">
        <f t="shared" si="54"/>
        <v>597221</v>
      </c>
      <c r="E220" s="52">
        <f t="shared" si="55"/>
        <v>399418</v>
      </c>
      <c r="F220" s="7">
        <v>197709</v>
      </c>
      <c r="G220" s="7">
        <v>159963</v>
      </c>
      <c r="H220" s="6"/>
      <c r="I220" s="7"/>
      <c r="J220" s="7">
        <v>13512</v>
      </c>
      <c r="K220" s="7">
        <v>13319</v>
      </c>
      <c r="L220" s="7">
        <v>386000</v>
      </c>
      <c r="M220" s="7">
        <v>226136</v>
      </c>
    </row>
    <row r="221" spans="2:16" ht="31.5" x14ac:dyDescent="0.25">
      <c r="B221" s="8">
        <v>199</v>
      </c>
      <c r="C221" s="35" t="s">
        <v>70</v>
      </c>
      <c r="D221" s="52">
        <f t="shared" si="54"/>
        <v>46685</v>
      </c>
      <c r="E221" s="52">
        <f t="shared" si="55"/>
        <v>42906</v>
      </c>
      <c r="F221" s="7">
        <v>46685</v>
      </c>
      <c r="G221" s="7">
        <v>42906</v>
      </c>
      <c r="H221" s="6"/>
      <c r="I221" s="7"/>
      <c r="J221" s="7"/>
      <c r="K221" s="7"/>
      <c r="L221" s="6"/>
      <c r="M221" s="7"/>
    </row>
    <row r="222" spans="2:16" ht="34.5" customHeight="1" x14ac:dyDescent="0.25">
      <c r="B222" s="8">
        <v>200</v>
      </c>
      <c r="C222" s="40" t="s">
        <v>127</v>
      </c>
      <c r="D222" s="52">
        <f t="shared" si="54"/>
        <v>1199111</v>
      </c>
      <c r="E222" s="52">
        <f t="shared" si="55"/>
        <v>840460</v>
      </c>
      <c r="F222" s="6">
        <f>SUM(F224)</f>
        <v>701846</v>
      </c>
      <c r="G222" s="6">
        <f t="shared" ref="G222:M222" si="60">SUM(G224)</f>
        <v>548139</v>
      </c>
      <c r="H222" s="6">
        <f t="shared" si="60"/>
        <v>170000</v>
      </c>
      <c r="I222" s="6">
        <f t="shared" si="60"/>
        <v>163500</v>
      </c>
      <c r="J222" s="6">
        <f t="shared" si="60"/>
        <v>293265</v>
      </c>
      <c r="K222" s="6">
        <f t="shared" si="60"/>
        <v>116821</v>
      </c>
      <c r="L222" s="6">
        <f t="shared" si="60"/>
        <v>34000</v>
      </c>
      <c r="M222" s="6">
        <f t="shared" si="60"/>
        <v>12000</v>
      </c>
    </row>
    <row r="223" spans="2:16" ht="13.5" customHeight="1" x14ac:dyDescent="0.25">
      <c r="B223" s="8">
        <v>201</v>
      </c>
      <c r="C223" s="40"/>
      <c r="D223" s="52">
        <f t="shared" si="54"/>
        <v>0</v>
      </c>
      <c r="E223" s="52">
        <f t="shared" si="55"/>
        <v>0</v>
      </c>
      <c r="F223" s="7"/>
      <c r="G223" s="6"/>
      <c r="H223" s="6"/>
      <c r="I223" s="6"/>
      <c r="J223" s="6"/>
      <c r="K223" s="6"/>
      <c r="L223" s="6"/>
      <c r="M223" s="6"/>
    </row>
    <row r="224" spans="2:16" ht="19.5" customHeight="1" x14ac:dyDescent="0.25">
      <c r="B224" s="8">
        <v>202</v>
      </c>
      <c r="C224" s="40" t="s">
        <v>79</v>
      </c>
      <c r="D224" s="52">
        <f t="shared" si="54"/>
        <v>1199111</v>
      </c>
      <c r="E224" s="52">
        <f t="shared" si="55"/>
        <v>840460</v>
      </c>
      <c r="F224" s="6">
        <f t="shared" ref="F224:M224" si="61">SUM(F225:F231)</f>
        <v>701846</v>
      </c>
      <c r="G224" s="6">
        <f t="shared" si="61"/>
        <v>548139</v>
      </c>
      <c r="H224" s="6">
        <f t="shared" si="61"/>
        <v>170000</v>
      </c>
      <c r="I224" s="6">
        <f t="shared" si="61"/>
        <v>163500</v>
      </c>
      <c r="J224" s="6">
        <f t="shared" si="61"/>
        <v>293265</v>
      </c>
      <c r="K224" s="6">
        <f t="shared" si="61"/>
        <v>116821</v>
      </c>
      <c r="L224" s="6">
        <f t="shared" si="61"/>
        <v>34000</v>
      </c>
      <c r="M224" s="6">
        <f t="shared" si="61"/>
        <v>12000</v>
      </c>
    </row>
    <row r="225" spans="2:13" ht="17.25" customHeight="1" x14ac:dyDescent="0.25">
      <c r="B225" s="8">
        <v>203</v>
      </c>
      <c r="C225" s="35" t="s">
        <v>128</v>
      </c>
      <c r="D225" s="52">
        <f t="shared" si="54"/>
        <v>897287</v>
      </c>
      <c r="E225" s="52">
        <f t="shared" si="55"/>
        <v>784384</v>
      </c>
      <c r="F225" s="7">
        <v>575562</v>
      </c>
      <c r="G225" s="7">
        <v>515203</v>
      </c>
      <c r="H225" s="7">
        <v>170000</v>
      </c>
      <c r="I225" s="7">
        <v>163500</v>
      </c>
      <c r="J225" s="7">
        <v>117725</v>
      </c>
      <c r="K225" s="7">
        <v>93681</v>
      </c>
      <c r="L225" s="7">
        <v>34000</v>
      </c>
      <c r="M225" s="7">
        <v>12000</v>
      </c>
    </row>
    <row r="226" spans="2:13" ht="30.75" customHeight="1" x14ac:dyDescent="0.25">
      <c r="B226" s="8">
        <v>204</v>
      </c>
      <c r="C226" s="35" t="s">
        <v>165</v>
      </c>
      <c r="D226" s="52">
        <f t="shared" si="54"/>
        <v>34269</v>
      </c>
      <c r="E226" s="52">
        <f t="shared" si="55"/>
        <v>32936</v>
      </c>
      <c r="F226" s="7">
        <v>34269</v>
      </c>
      <c r="G226" s="7">
        <v>32936</v>
      </c>
      <c r="H226" s="6"/>
      <c r="I226" s="7"/>
      <c r="J226" s="7"/>
      <c r="K226" s="7"/>
      <c r="L226" s="6"/>
      <c r="M226" s="7"/>
    </row>
    <row r="227" spans="2:13" ht="30.75" customHeight="1" x14ac:dyDescent="0.25">
      <c r="B227" s="8">
        <v>205</v>
      </c>
      <c r="C227" s="45" t="s">
        <v>126</v>
      </c>
      <c r="D227" s="52">
        <f t="shared" si="54"/>
        <v>50890</v>
      </c>
      <c r="E227" s="52">
        <f t="shared" si="55"/>
        <v>0</v>
      </c>
      <c r="F227" s="7"/>
      <c r="G227" s="7"/>
      <c r="H227" s="6"/>
      <c r="I227" s="7"/>
      <c r="J227" s="7">
        <v>50890</v>
      </c>
      <c r="K227" s="7"/>
      <c r="L227" s="6"/>
      <c r="M227" s="7"/>
    </row>
    <row r="228" spans="2:13" ht="20.25" customHeight="1" x14ac:dyDescent="0.25">
      <c r="B228" s="8">
        <v>206</v>
      </c>
      <c r="C228" s="41" t="s">
        <v>125</v>
      </c>
      <c r="D228" s="52">
        <f t="shared" si="54"/>
        <v>28710</v>
      </c>
      <c r="E228" s="52">
        <f t="shared" si="55"/>
        <v>0</v>
      </c>
      <c r="F228" s="7"/>
      <c r="G228" s="7"/>
      <c r="H228" s="6"/>
      <c r="I228" s="7"/>
      <c r="J228" s="7">
        <v>28710</v>
      </c>
      <c r="K228" s="7"/>
      <c r="L228" s="6"/>
      <c r="M228" s="7"/>
    </row>
    <row r="229" spans="2:13" ht="29.25" customHeight="1" x14ac:dyDescent="0.25">
      <c r="B229" s="8">
        <v>207</v>
      </c>
      <c r="C229" s="45" t="s">
        <v>161</v>
      </c>
      <c r="D229" s="52">
        <f t="shared" si="54"/>
        <v>23940</v>
      </c>
      <c r="E229" s="52">
        <f t="shared" si="55"/>
        <v>23140</v>
      </c>
      <c r="F229" s="7"/>
      <c r="G229" s="7"/>
      <c r="H229" s="6"/>
      <c r="I229" s="6"/>
      <c r="J229" s="7">
        <v>23940</v>
      </c>
      <c r="K229" s="7">
        <v>23140</v>
      </c>
      <c r="L229" s="6"/>
      <c r="M229" s="6"/>
    </row>
    <row r="230" spans="2:13" ht="31.5" x14ac:dyDescent="0.25">
      <c r="B230" s="8">
        <v>208</v>
      </c>
      <c r="C230" s="35" t="s">
        <v>166</v>
      </c>
      <c r="D230" s="52">
        <f t="shared" si="54"/>
        <v>92015</v>
      </c>
      <c r="E230" s="52">
        <f t="shared" si="55"/>
        <v>0</v>
      </c>
      <c r="F230" s="7">
        <v>92015</v>
      </c>
      <c r="G230" s="6"/>
      <c r="H230" s="6"/>
      <c r="I230" s="6"/>
      <c r="J230" s="7"/>
      <c r="K230" s="6"/>
      <c r="L230" s="6"/>
      <c r="M230" s="6"/>
    </row>
    <row r="231" spans="2:13" ht="33" customHeight="1" thickBot="1" x14ac:dyDescent="0.3">
      <c r="B231" s="8">
        <v>209</v>
      </c>
      <c r="C231" s="35" t="s">
        <v>178</v>
      </c>
      <c r="D231" s="52">
        <f t="shared" si="54"/>
        <v>72000</v>
      </c>
      <c r="E231" s="52">
        <f t="shared" si="55"/>
        <v>0</v>
      </c>
      <c r="F231" s="7"/>
      <c r="G231" s="6"/>
      <c r="H231" s="6"/>
      <c r="I231" s="6"/>
      <c r="J231" s="7">
        <v>72000</v>
      </c>
      <c r="K231" s="6"/>
      <c r="L231" s="6"/>
      <c r="M231" s="6"/>
    </row>
    <row r="232" spans="2:13" ht="20.25" customHeight="1" thickBot="1" x14ac:dyDescent="0.3">
      <c r="B232" s="37">
        <v>210</v>
      </c>
      <c r="C232" s="86" t="s">
        <v>38</v>
      </c>
      <c r="D232" s="52">
        <f t="shared" si="54"/>
        <v>14203341</v>
      </c>
      <c r="E232" s="52">
        <f t="shared" si="55"/>
        <v>8181465</v>
      </c>
      <c r="F232" s="87">
        <f t="shared" ref="F232:M232" si="62">SUM(F181,F171,F135,F122,F96,F55,F17)</f>
        <v>8004083</v>
      </c>
      <c r="G232" s="87">
        <f t="shared" si="62"/>
        <v>4669914</v>
      </c>
      <c r="H232" s="87">
        <f t="shared" si="62"/>
        <v>4146592</v>
      </c>
      <c r="I232" s="87">
        <f t="shared" si="62"/>
        <v>3069398</v>
      </c>
      <c r="J232" s="87">
        <f t="shared" si="62"/>
        <v>1502640</v>
      </c>
      <c r="K232" s="87">
        <f t="shared" si="62"/>
        <v>204017</v>
      </c>
      <c r="L232" s="87">
        <f t="shared" si="62"/>
        <v>550026</v>
      </c>
      <c r="M232" s="87">
        <f t="shared" si="62"/>
        <v>238136</v>
      </c>
    </row>
    <row r="233" spans="2:13" ht="18" customHeight="1" thickBot="1" x14ac:dyDescent="0.3">
      <c r="B233" s="88">
        <v>211</v>
      </c>
      <c r="C233" s="74" t="s">
        <v>154</v>
      </c>
      <c r="D233" s="89">
        <v>525000</v>
      </c>
      <c r="E233" s="90"/>
      <c r="F233" s="91">
        <v>525000</v>
      </c>
      <c r="G233" s="72"/>
      <c r="H233" s="72"/>
      <c r="I233" s="72"/>
      <c r="J233" s="72"/>
      <c r="K233" s="72"/>
      <c r="L233" s="72"/>
      <c r="M233" s="72"/>
    </row>
    <row r="234" spans="2:13" ht="24" customHeight="1" thickBot="1" x14ac:dyDescent="0.3">
      <c r="B234" s="104">
        <v>212</v>
      </c>
      <c r="C234" s="105" t="s">
        <v>170</v>
      </c>
      <c r="D234" s="106">
        <f>SUM(D233+D232)</f>
        <v>14728341</v>
      </c>
      <c r="E234" s="106"/>
      <c r="F234" s="106">
        <f>SUM(F232+F233)</f>
        <v>8529083</v>
      </c>
      <c r="G234" s="106"/>
      <c r="H234" s="106"/>
      <c r="I234" s="106"/>
      <c r="J234" s="106"/>
      <c r="K234" s="106"/>
      <c r="L234" s="106"/>
      <c r="M234" s="115"/>
    </row>
    <row r="235" spans="2:13" ht="15.75" x14ac:dyDescent="0.25">
      <c r="C235" s="3"/>
      <c r="D235" s="17"/>
      <c r="E235" s="3"/>
      <c r="F235" s="30"/>
    </row>
    <row r="236" spans="2:13" ht="15.75" x14ac:dyDescent="0.25">
      <c r="C236" s="73"/>
      <c r="D236" s="17"/>
      <c r="E236" s="3"/>
      <c r="F236" s="30"/>
    </row>
    <row r="237" spans="2:13" ht="15.75" x14ac:dyDescent="0.25">
      <c r="C237" s="56"/>
      <c r="D237" s="17"/>
      <c r="E237" s="3"/>
      <c r="F237" s="30"/>
    </row>
    <row r="238" spans="2:13" ht="18.75" x14ac:dyDescent="0.3">
      <c r="C238" s="29"/>
      <c r="D238" s="3"/>
      <c r="E238" s="3"/>
      <c r="F238" s="13"/>
    </row>
    <row r="239" spans="2:13" ht="15.75" x14ac:dyDescent="0.25">
      <c r="C239" s="3"/>
      <c r="D239" s="3"/>
      <c r="E239" s="3"/>
      <c r="F239" s="30"/>
    </row>
    <row r="240" spans="2:13" ht="15.75" x14ac:dyDescent="0.25">
      <c r="C240" s="3"/>
      <c r="D240" s="3"/>
      <c r="E240" s="3"/>
      <c r="F240" s="15"/>
    </row>
    <row r="241" spans="3:6" ht="15.75" x14ac:dyDescent="0.25">
      <c r="C241" s="3"/>
      <c r="D241" s="3"/>
      <c r="E241" s="3"/>
      <c r="F241" s="15"/>
    </row>
    <row r="242" spans="3:6" ht="15.75" x14ac:dyDescent="0.25">
      <c r="C242" s="3"/>
      <c r="D242" s="3"/>
      <c r="E242" s="17"/>
      <c r="F242" s="30"/>
    </row>
    <row r="243" spans="3:6" x14ac:dyDescent="0.2">
      <c r="C243" s="3"/>
      <c r="D243" s="3"/>
      <c r="E243" s="3"/>
    </row>
    <row r="244" spans="3:6" x14ac:dyDescent="0.2">
      <c r="C244" s="3"/>
      <c r="D244" s="3"/>
      <c r="E244" s="3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</row>
    <row r="272" spans="3:5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4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2022-08-09T06:54:00Z</cp:lastPrinted>
  <dcterms:created xsi:type="dcterms:W3CDTF">2007-01-03T15:43:14Z</dcterms:created>
  <dcterms:modified xsi:type="dcterms:W3CDTF">2022-08-12T07:50:51Z</dcterms:modified>
</cp:coreProperties>
</file>