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RYBOS\Visiems\2021-11-30 sprendimu projektai\2 T1-203 biudžeto tikslinimas(7)\"/>
    </mc:Choice>
  </mc:AlternateContent>
  <bookViews>
    <workbookView xWindow="480" yWindow="30" windowWidth="11340" windowHeight="8520"/>
  </bookViews>
  <sheets>
    <sheet name="BIUDŽETAS" sheetId="1" r:id="rId1"/>
    <sheet name="pagal progr ir f-jas" sheetId="2" r:id="rId2"/>
  </sheets>
  <calcPr calcId="152511"/>
</workbook>
</file>

<file path=xl/calcChain.xml><?xml version="1.0" encoding="utf-8"?>
<calcChain xmlns="http://schemas.openxmlformats.org/spreadsheetml/2006/main">
  <c r="H96" i="1" l="1"/>
  <c r="H129" i="1" l="1"/>
  <c r="F135" i="1" l="1"/>
  <c r="G135" i="1"/>
  <c r="I135" i="1"/>
  <c r="J135" i="1"/>
  <c r="K135" i="1"/>
  <c r="L135" i="1"/>
  <c r="M135" i="1"/>
  <c r="M123" i="1" s="1"/>
  <c r="N135" i="1"/>
  <c r="O135" i="1"/>
  <c r="O123" i="1" s="1"/>
  <c r="P135" i="1"/>
  <c r="Q135" i="1"/>
  <c r="Q123" i="1" s="1"/>
  <c r="R135" i="1"/>
  <c r="S135" i="1"/>
  <c r="S123" i="1" s="1"/>
  <c r="F123" i="1"/>
  <c r="J123" i="1"/>
  <c r="L123" i="1"/>
  <c r="N123" i="1"/>
  <c r="P123" i="1"/>
  <c r="R123" i="1"/>
  <c r="G134" i="1"/>
  <c r="G136" i="1"/>
  <c r="G137" i="1"/>
  <c r="F134" i="1"/>
  <c r="F136" i="1"/>
  <c r="F137" i="1"/>
  <c r="E134" i="1"/>
  <c r="E136" i="1"/>
  <c r="E135" i="1" s="1"/>
  <c r="E137" i="1"/>
  <c r="P134" i="1"/>
  <c r="P136" i="1"/>
  <c r="P137" i="1"/>
  <c r="L134" i="1"/>
  <c r="L136" i="1"/>
  <c r="L137" i="1"/>
  <c r="H134" i="1"/>
  <c r="H136" i="1"/>
  <c r="D136" i="1" s="1"/>
  <c r="D135" i="1" s="1"/>
  <c r="H137" i="1"/>
  <c r="D134" i="1"/>
  <c r="D137" i="1"/>
  <c r="H135" i="1" l="1"/>
  <c r="I19" i="1"/>
  <c r="J19" i="1"/>
  <c r="K19" i="1"/>
  <c r="M19" i="1"/>
  <c r="N19" i="1"/>
  <c r="O19" i="1"/>
  <c r="Q19" i="1"/>
  <c r="R19" i="1"/>
  <c r="S19" i="1"/>
  <c r="P42" i="1"/>
  <c r="L42" i="1"/>
  <c r="H42" i="1"/>
  <c r="D42" i="1" s="1"/>
  <c r="G42" i="1"/>
  <c r="F42" i="1"/>
  <c r="E42" i="1"/>
  <c r="P63" i="1"/>
  <c r="L63" i="1"/>
  <c r="H63" i="1"/>
  <c r="G63" i="1"/>
  <c r="F63" i="1"/>
  <c r="E63" i="1"/>
  <c r="D63" i="1"/>
  <c r="I195" i="1"/>
  <c r="J195" i="1"/>
  <c r="K195" i="1"/>
  <c r="M195" i="1"/>
  <c r="N195" i="1"/>
  <c r="O195" i="1"/>
  <c r="Q195" i="1"/>
  <c r="R195" i="1"/>
  <c r="S195" i="1"/>
  <c r="P193" i="1"/>
  <c r="P194" i="1"/>
  <c r="D194" i="1" s="1"/>
  <c r="P196" i="1"/>
  <c r="P195" i="1" s="1"/>
  <c r="P197" i="1"/>
  <c r="L194" i="1"/>
  <c r="L196" i="1"/>
  <c r="L197" i="1"/>
  <c r="H194" i="1"/>
  <c r="H196" i="1"/>
  <c r="H195" i="1" s="1"/>
  <c r="H197" i="1"/>
  <c r="D197" i="1" s="1"/>
  <c r="G194" i="1"/>
  <c r="G196" i="1"/>
  <c r="G195" i="1" s="1"/>
  <c r="G197" i="1"/>
  <c r="F194" i="1"/>
  <c r="F196" i="1"/>
  <c r="F195" i="1" s="1"/>
  <c r="F197" i="1"/>
  <c r="E194" i="1"/>
  <c r="E196" i="1"/>
  <c r="E195" i="1" s="1"/>
  <c r="E197" i="1"/>
  <c r="P133" i="1"/>
  <c r="L133" i="1"/>
  <c r="G133" i="1"/>
  <c r="F133" i="1"/>
  <c r="E133" i="1"/>
  <c r="H133" i="1"/>
  <c r="I167" i="1"/>
  <c r="J167" i="1"/>
  <c r="K167" i="1"/>
  <c r="M167" i="1"/>
  <c r="N167" i="1"/>
  <c r="O167" i="1"/>
  <c r="Q167" i="1"/>
  <c r="R167" i="1"/>
  <c r="S167" i="1"/>
  <c r="P169" i="1"/>
  <c r="L169" i="1"/>
  <c r="H169" i="1"/>
  <c r="G169" i="1"/>
  <c r="F169" i="1"/>
  <c r="E169" i="1"/>
  <c r="D196" i="1" l="1"/>
  <c r="D195" i="1" s="1"/>
  <c r="L195" i="1"/>
  <c r="D133" i="1"/>
  <c r="D169" i="1"/>
  <c r="L129" i="1" l="1"/>
  <c r="L216" i="1"/>
  <c r="I219" i="1"/>
  <c r="J219" i="1"/>
  <c r="K219" i="1"/>
  <c r="M219" i="1"/>
  <c r="N219" i="1"/>
  <c r="O219" i="1"/>
  <c r="Q219" i="1"/>
  <c r="R219" i="1"/>
  <c r="S219" i="1"/>
  <c r="P221" i="1"/>
  <c r="P222" i="1"/>
  <c r="P223" i="1"/>
  <c r="L221" i="1"/>
  <c r="D221" i="1" s="1"/>
  <c r="L222" i="1"/>
  <c r="H221" i="1"/>
  <c r="H222" i="1"/>
  <c r="H223" i="1"/>
  <c r="G221" i="1"/>
  <c r="G222" i="1"/>
  <c r="F221" i="1"/>
  <c r="F222" i="1"/>
  <c r="E221" i="1"/>
  <c r="E222" i="1"/>
  <c r="D222" i="1" l="1"/>
  <c r="H163" i="1" l="1"/>
  <c r="H164" i="1"/>
  <c r="H153" i="1" l="1"/>
  <c r="E165" i="1" l="1"/>
  <c r="F165" i="1"/>
  <c r="G165" i="1"/>
  <c r="H165" i="1"/>
  <c r="L165" i="1"/>
  <c r="P165" i="1"/>
  <c r="D165" i="1" l="1"/>
  <c r="L120" i="1"/>
  <c r="L115" i="1"/>
  <c r="L110" i="1"/>
  <c r="I217" i="1"/>
  <c r="J217" i="1"/>
  <c r="K217" i="1"/>
  <c r="M217" i="1"/>
  <c r="N217" i="1"/>
  <c r="O217" i="1"/>
  <c r="Q217" i="1"/>
  <c r="R217" i="1"/>
  <c r="S217" i="1"/>
  <c r="I213" i="1"/>
  <c r="I211" i="1" s="1"/>
  <c r="J213" i="1"/>
  <c r="J211" i="1" s="1"/>
  <c r="K213" i="1"/>
  <c r="K211" i="1" s="1"/>
  <c r="M213" i="1"/>
  <c r="M211" i="1" s="1"/>
  <c r="N213" i="1"/>
  <c r="N211" i="1" s="1"/>
  <c r="O213" i="1"/>
  <c r="O211" i="1" s="1"/>
  <c r="Q213" i="1"/>
  <c r="Q211" i="1" s="1"/>
  <c r="R213" i="1"/>
  <c r="R211" i="1" s="1"/>
  <c r="S213" i="1"/>
  <c r="S211" i="1" s="1"/>
  <c r="I207" i="1"/>
  <c r="I205" i="1" s="1"/>
  <c r="J207" i="1"/>
  <c r="J205" i="1" s="1"/>
  <c r="K207" i="1"/>
  <c r="K205" i="1" s="1"/>
  <c r="M207" i="1"/>
  <c r="M205" i="1" s="1"/>
  <c r="N207" i="1"/>
  <c r="N205" i="1" s="1"/>
  <c r="O207" i="1"/>
  <c r="Q207" i="1"/>
  <c r="Q205" i="1" s="1"/>
  <c r="R207" i="1"/>
  <c r="R205" i="1" s="1"/>
  <c r="S207" i="1"/>
  <c r="S205" i="1" s="1"/>
  <c r="O205" i="1"/>
  <c r="I198" i="1"/>
  <c r="J198" i="1"/>
  <c r="K198" i="1"/>
  <c r="M198" i="1"/>
  <c r="N198" i="1"/>
  <c r="O198" i="1"/>
  <c r="Q198" i="1"/>
  <c r="R198" i="1"/>
  <c r="S198" i="1"/>
  <c r="I174" i="1"/>
  <c r="I173" i="1" s="1"/>
  <c r="J174" i="1"/>
  <c r="K174" i="1"/>
  <c r="K173" i="1" s="1"/>
  <c r="M174" i="1"/>
  <c r="N174" i="1"/>
  <c r="N173" i="1" s="1"/>
  <c r="O174" i="1"/>
  <c r="O173" i="1" s="1"/>
  <c r="Q174" i="1"/>
  <c r="Q173" i="1" s="1"/>
  <c r="R174" i="1"/>
  <c r="S174" i="1"/>
  <c r="I161" i="1"/>
  <c r="J161" i="1"/>
  <c r="K161" i="1"/>
  <c r="M161" i="1"/>
  <c r="N161" i="1"/>
  <c r="O161" i="1"/>
  <c r="Q161" i="1"/>
  <c r="R161" i="1"/>
  <c r="S161" i="1"/>
  <c r="I155" i="1"/>
  <c r="J155" i="1"/>
  <c r="K155" i="1"/>
  <c r="M155" i="1"/>
  <c r="M28" i="2" s="1"/>
  <c r="N155" i="1"/>
  <c r="O155" i="1"/>
  <c r="Q155" i="1"/>
  <c r="R155" i="1"/>
  <c r="S155" i="1"/>
  <c r="I151" i="1"/>
  <c r="J151" i="1"/>
  <c r="K151" i="1"/>
  <c r="M151" i="1"/>
  <c r="N151" i="1"/>
  <c r="O151" i="1"/>
  <c r="Q151" i="1"/>
  <c r="R151" i="1"/>
  <c r="S151" i="1"/>
  <c r="I140" i="1"/>
  <c r="I30" i="2" s="1"/>
  <c r="J140" i="1"/>
  <c r="J30" i="2" s="1"/>
  <c r="K140" i="1"/>
  <c r="K30" i="2" s="1"/>
  <c r="M140" i="1"/>
  <c r="N140" i="1"/>
  <c r="O140" i="1"/>
  <c r="Q140" i="1"/>
  <c r="R140" i="1"/>
  <c r="S140" i="1"/>
  <c r="I124" i="1"/>
  <c r="J124" i="1"/>
  <c r="J122" i="1" s="1"/>
  <c r="K124" i="1"/>
  <c r="M124" i="1"/>
  <c r="M122" i="1" s="1"/>
  <c r="N124" i="1"/>
  <c r="N122" i="1" s="1"/>
  <c r="O124" i="1"/>
  <c r="O122" i="1" s="1"/>
  <c r="Q124" i="1"/>
  <c r="Q122" i="1" s="1"/>
  <c r="R124" i="1"/>
  <c r="R122" i="1" s="1"/>
  <c r="S124" i="1"/>
  <c r="S122" i="1" s="1"/>
  <c r="I119" i="1"/>
  <c r="I117" i="1" s="1"/>
  <c r="J119" i="1"/>
  <c r="J117" i="1" s="1"/>
  <c r="K119" i="1"/>
  <c r="K117" i="1" s="1"/>
  <c r="L119" i="1"/>
  <c r="M119" i="1"/>
  <c r="M117" i="1" s="1"/>
  <c r="N119" i="1"/>
  <c r="N117" i="1" s="1"/>
  <c r="O119" i="1"/>
  <c r="O117" i="1" s="1"/>
  <c r="Q119" i="1"/>
  <c r="Q117" i="1" s="1"/>
  <c r="R119" i="1"/>
  <c r="R117" i="1" s="1"/>
  <c r="S119" i="1"/>
  <c r="S117" i="1" s="1"/>
  <c r="L117" i="1"/>
  <c r="I114" i="1"/>
  <c r="I112" i="1" s="1"/>
  <c r="J114" i="1"/>
  <c r="J112" i="1" s="1"/>
  <c r="K114" i="1"/>
  <c r="K112" i="1" s="1"/>
  <c r="L114" i="1"/>
  <c r="L112" i="1" s="1"/>
  <c r="M114" i="1"/>
  <c r="M112" i="1" s="1"/>
  <c r="N114" i="1"/>
  <c r="N112" i="1" s="1"/>
  <c r="O114" i="1"/>
  <c r="O112" i="1" s="1"/>
  <c r="Q114" i="1"/>
  <c r="Q112" i="1" s="1"/>
  <c r="R114" i="1"/>
  <c r="R112" i="1" s="1"/>
  <c r="S114" i="1"/>
  <c r="S112" i="1" s="1"/>
  <c r="I109" i="1"/>
  <c r="I107" i="1" s="1"/>
  <c r="J109" i="1"/>
  <c r="K109" i="1"/>
  <c r="K107" i="1" s="1"/>
  <c r="M109" i="1"/>
  <c r="M107" i="1" s="1"/>
  <c r="N109" i="1"/>
  <c r="O109" i="1"/>
  <c r="O107" i="1" s="1"/>
  <c r="Q109" i="1"/>
  <c r="Q107" i="1" s="1"/>
  <c r="R109" i="1"/>
  <c r="S109" i="1"/>
  <c r="S107" i="1" s="1"/>
  <c r="J107" i="1"/>
  <c r="N107" i="1"/>
  <c r="R107" i="1"/>
  <c r="I103" i="1"/>
  <c r="J103" i="1"/>
  <c r="K103" i="1"/>
  <c r="M103" i="1"/>
  <c r="N103" i="1"/>
  <c r="O103" i="1"/>
  <c r="Q103" i="1"/>
  <c r="Q99" i="1" s="1"/>
  <c r="R103" i="1"/>
  <c r="S103" i="1"/>
  <c r="I100" i="1"/>
  <c r="J100" i="1"/>
  <c r="J99" i="1" s="1"/>
  <c r="K100" i="1"/>
  <c r="M100" i="1"/>
  <c r="N100" i="1"/>
  <c r="O100" i="1"/>
  <c r="O99" i="1" s="1"/>
  <c r="Q100" i="1"/>
  <c r="R100" i="1"/>
  <c r="R99" i="1" s="1"/>
  <c r="S100" i="1"/>
  <c r="I95" i="1"/>
  <c r="I93" i="1" s="1"/>
  <c r="J95" i="1"/>
  <c r="J93" i="1" s="1"/>
  <c r="K95" i="1"/>
  <c r="K93" i="1" s="1"/>
  <c r="M95" i="1"/>
  <c r="M93" i="1" s="1"/>
  <c r="N95" i="1"/>
  <c r="N93" i="1" s="1"/>
  <c r="O95" i="1"/>
  <c r="O93" i="1" s="1"/>
  <c r="Q95" i="1"/>
  <c r="R95" i="1"/>
  <c r="R93" i="1" s="1"/>
  <c r="S95" i="1"/>
  <c r="S93" i="1" s="1"/>
  <c r="Q93" i="1"/>
  <c r="I89" i="1"/>
  <c r="I87" i="1" s="1"/>
  <c r="J89" i="1"/>
  <c r="J87" i="1" s="1"/>
  <c r="K89" i="1"/>
  <c r="K87" i="1" s="1"/>
  <c r="M89" i="1"/>
  <c r="M87" i="1" s="1"/>
  <c r="N89" i="1"/>
  <c r="N87" i="1" s="1"/>
  <c r="O89" i="1"/>
  <c r="O87" i="1" s="1"/>
  <c r="Q89" i="1"/>
  <c r="Q87" i="1" s="1"/>
  <c r="R89" i="1"/>
  <c r="R87" i="1" s="1"/>
  <c r="S89" i="1"/>
  <c r="S87" i="1" s="1"/>
  <c r="I84" i="1"/>
  <c r="I82" i="1" s="1"/>
  <c r="J84" i="1"/>
  <c r="J82" i="1" s="1"/>
  <c r="K84" i="1"/>
  <c r="K82" i="1" s="1"/>
  <c r="M84" i="1"/>
  <c r="M82" i="1" s="1"/>
  <c r="N84" i="1"/>
  <c r="N82" i="1" s="1"/>
  <c r="O84" i="1"/>
  <c r="Q84" i="1"/>
  <c r="Q82" i="1" s="1"/>
  <c r="R84" i="1"/>
  <c r="R82" i="1" s="1"/>
  <c r="S84" i="1"/>
  <c r="S82" i="1" s="1"/>
  <c r="O82" i="1"/>
  <c r="I79" i="1"/>
  <c r="I77" i="1" s="1"/>
  <c r="J79" i="1"/>
  <c r="J77" i="1" s="1"/>
  <c r="K79" i="1"/>
  <c r="K77" i="1" s="1"/>
  <c r="M79" i="1"/>
  <c r="M77" i="1" s="1"/>
  <c r="N79" i="1"/>
  <c r="N77" i="1" s="1"/>
  <c r="O79" i="1"/>
  <c r="O77" i="1" s="1"/>
  <c r="Q79" i="1"/>
  <c r="Q77" i="1" s="1"/>
  <c r="R79" i="1"/>
  <c r="R77" i="1" s="1"/>
  <c r="S79" i="1"/>
  <c r="S77" i="1" s="1"/>
  <c r="I74" i="1"/>
  <c r="I72" i="1" s="1"/>
  <c r="J74" i="1"/>
  <c r="J72" i="1" s="1"/>
  <c r="K74" i="1"/>
  <c r="K72" i="1" s="1"/>
  <c r="M74" i="1"/>
  <c r="M72" i="1" s="1"/>
  <c r="N74" i="1"/>
  <c r="N72" i="1" s="1"/>
  <c r="O74" i="1"/>
  <c r="O72" i="1" s="1"/>
  <c r="Q74" i="1"/>
  <c r="Q72" i="1" s="1"/>
  <c r="R74" i="1"/>
  <c r="R72" i="1" s="1"/>
  <c r="S74" i="1"/>
  <c r="S72" i="1" s="1"/>
  <c r="I68" i="1"/>
  <c r="I66" i="1" s="1"/>
  <c r="J68" i="1"/>
  <c r="J66" i="1" s="1"/>
  <c r="K68" i="1"/>
  <c r="K66" i="1" s="1"/>
  <c r="M68" i="1"/>
  <c r="M66" i="1" s="1"/>
  <c r="N68" i="1"/>
  <c r="N66" i="1" s="1"/>
  <c r="O68" i="1"/>
  <c r="O66" i="1" s="1"/>
  <c r="Q68" i="1"/>
  <c r="Q66" i="1" s="1"/>
  <c r="R68" i="1"/>
  <c r="R66" i="1" s="1"/>
  <c r="S68" i="1"/>
  <c r="S66" i="1" s="1"/>
  <c r="I59" i="1"/>
  <c r="I57" i="1" s="1"/>
  <c r="J59" i="1"/>
  <c r="K59" i="1"/>
  <c r="M59" i="1"/>
  <c r="M57" i="1" s="1"/>
  <c r="N59" i="1"/>
  <c r="O59" i="1"/>
  <c r="O57" i="1" s="1"/>
  <c r="Q59" i="1"/>
  <c r="Q57" i="1" s="1"/>
  <c r="R59" i="1"/>
  <c r="S59" i="1"/>
  <c r="I53" i="1"/>
  <c r="I52" i="1" s="1"/>
  <c r="J53" i="1"/>
  <c r="J52" i="1" s="1"/>
  <c r="K53" i="1"/>
  <c r="K52" i="1" s="1"/>
  <c r="M53" i="1"/>
  <c r="M52" i="1" s="1"/>
  <c r="N53" i="1"/>
  <c r="N52" i="1" s="1"/>
  <c r="O53" i="1"/>
  <c r="O52" i="1" s="1"/>
  <c r="Q53" i="1"/>
  <c r="Q52" i="1" s="1"/>
  <c r="R53" i="1"/>
  <c r="R52" i="1" s="1"/>
  <c r="S53" i="1"/>
  <c r="S52" i="1" s="1"/>
  <c r="I49" i="1"/>
  <c r="I18" i="2" s="1"/>
  <c r="J49" i="1"/>
  <c r="J18" i="2" s="1"/>
  <c r="K49" i="1"/>
  <c r="M49" i="1"/>
  <c r="N49" i="1"/>
  <c r="O49" i="1"/>
  <c r="Q49" i="1"/>
  <c r="R49" i="1"/>
  <c r="S49" i="1"/>
  <c r="S18" i="2" s="1"/>
  <c r="I47" i="1"/>
  <c r="J47" i="1"/>
  <c r="K47" i="1"/>
  <c r="M47" i="1"/>
  <c r="N47" i="1"/>
  <c r="N17" i="2" s="1"/>
  <c r="O47" i="1"/>
  <c r="Q47" i="1"/>
  <c r="R47" i="1"/>
  <c r="R17" i="2" s="1"/>
  <c r="S47" i="1"/>
  <c r="I44" i="1"/>
  <c r="J44" i="1"/>
  <c r="K44" i="1"/>
  <c r="M44" i="1"/>
  <c r="N44" i="1"/>
  <c r="O44" i="1"/>
  <c r="Q44" i="1"/>
  <c r="Q15" i="2" s="1"/>
  <c r="R44" i="1"/>
  <c r="S44" i="1"/>
  <c r="K14" i="2"/>
  <c r="L111" i="1"/>
  <c r="L109" i="1" s="1"/>
  <c r="L107" i="1" s="1"/>
  <c r="E69" i="1"/>
  <c r="E70" i="1"/>
  <c r="F70" i="1"/>
  <c r="F69" i="1"/>
  <c r="P69" i="1"/>
  <c r="P70" i="1"/>
  <c r="E80" i="1"/>
  <c r="E79" i="1" s="1"/>
  <c r="E77" i="1" s="1"/>
  <c r="F80" i="1"/>
  <c r="F79" i="1" s="1"/>
  <c r="F77" i="1" s="1"/>
  <c r="H80" i="1"/>
  <c r="H79" i="1" s="1"/>
  <c r="H77" i="1" s="1"/>
  <c r="L80" i="1"/>
  <c r="L79" i="1" s="1"/>
  <c r="L77" i="1" s="1"/>
  <c r="P80" i="1"/>
  <c r="P79" i="1" s="1"/>
  <c r="P77" i="1" s="1"/>
  <c r="H185" i="1"/>
  <c r="L185" i="1"/>
  <c r="P185" i="1"/>
  <c r="E185" i="1"/>
  <c r="F185" i="1"/>
  <c r="G185" i="1"/>
  <c r="E20" i="1"/>
  <c r="E21" i="1"/>
  <c r="E22" i="1"/>
  <c r="E23" i="1"/>
  <c r="E24" i="1"/>
  <c r="E25" i="1"/>
  <c r="E26" i="1"/>
  <c r="E27" i="1"/>
  <c r="E28" i="1"/>
  <c r="E31" i="1"/>
  <c r="E29" i="1"/>
  <c r="E30" i="1"/>
  <c r="E33" i="1"/>
  <c r="E34" i="1"/>
  <c r="E35" i="1"/>
  <c r="E36" i="1"/>
  <c r="E32" i="1"/>
  <c r="E37" i="1"/>
  <c r="E38" i="1"/>
  <c r="E39" i="1"/>
  <c r="E40" i="1"/>
  <c r="E41" i="1"/>
  <c r="E45" i="1"/>
  <c r="E46" i="1"/>
  <c r="E54" i="1"/>
  <c r="E55" i="1"/>
  <c r="E48" i="1"/>
  <c r="E47" i="1" s="1"/>
  <c r="E17" i="2" s="1"/>
  <c r="E50" i="1"/>
  <c r="E49" i="1" s="1"/>
  <c r="E18" i="2" s="1"/>
  <c r="F20" i="1"/>
  <c r="F21" i="1"/>
  <c r="F22" i="1"/>
  <c r="F23" i="1"/>
  <c r="F24" i="1"/>
  <c r="F25" i="1"/>
  <c r="F26" i="1"/>
  <c r="F27" i="1"/>
  <c r="F28" i="1"/>
  <c r="F31" i="1"/>
  <c r="F29" i="1"/>
  <c r="F30" i="1"/>
  <c r="F33" i="1"/>
  <c r="F34" i="1"/>
  <c r="F35" i="1"/>
  <c r="F36" i="1"/>
  <c r="F32" i="1"/>
  <c r="F37" i="1"/>
  <c r="F38" i="1"/>
  <c r="F39" i="1"/>
  <c r="F40" i="1"/>
  <c r="F41" i="1"/>
  <c r="F45" i="1"/>
  <c r="F46" i="1"/>
  <c r="F54" i="1"/>
  <c r="F55" i="1"/>
  <c r="F48" i="1"/>
  <c r="F47" i="1" s="1"/>
  <c r="F17" i="2" s="1"/>
  <c r="F50" i="1"/>
  <c r="F49" i="1" s="1"/>
  <c r="F18" i="2" s="1"/>
  <c r="G20" i="1"/>
  <c r="G21" i="1"/>
  <c r="G22" i="1"/>
  <c r="G23" i="1"/>
  <c r="G24" i="1"/>
  <c r="G25" i="1"/>
  <c r="G26" i="1"/>
  <c r="G27" i="1"/>
  <c r="G28" i="1"/>
  <c r="G39" i="1"/>
  <c r="G40" i="1"/>
  <c r="G41" i="1"/>
  <c r="G29" i="1"/>
  <c r="G30" i="1"/>
  <c r="G31" i="1"/>
  <c r="G32" i="1"/>
  <c r="G33" i="1"/>
  <c r="G34" i="1"/>
  <c r="G35" i="1"/>
  <c r="G36" i="1"/>
  <c r="G37" i="1"/>
  <c r="G38" i="1"/>
  <c r="G45" i="1"/>
  <c r="G46" i="1"/>
  <c r="G54" i="1"/>
  <c r="G55" i="1"/>
  <c r="G48" i="1"/>
  <c r="G47" i="1" s="1"/>
  <c r="G17" i="2" s="1"/>
  <c r="G50" i="1"/>
  <c r="G49" i="1" s="1"/>
  <c r="G18" i="2" s="1"/>
  <c r="H20" i="1"/>
  <c r="D20" i="1" s="1"/>
  <c r="H21" i="1"/>
  <c r="H22" i="1"/>
  <c r="D22" i="1" s="1"/>
  <c r="H23" i="1"/>
  <c r="H24" i="1"/>
  <c r="H25" i="1"/>
  <c r="H26" i="1"/>
  <c r="H27" i="1"/>
  <c r="H28" i="1"/>
  <c r="H31" i="1"/>
  <c r="D31" i="1" s="1"/>
  <c r="H33" i="1"/>
  <c r="D33" i="1" s="1"/>
  <c r="H34" i="1"/>
  <c r="H35" i="1"/>
  <c r="H36" i="1"/>
  <c r="H39" i="1"/>
  <c r="H40" i="1"/>
  <c r="H41" i="1"/>
  <c r="H30" i="1"/>
  <c r="H38" i="1"/>
  <c r="H29" i="1"/>
  <c r="H32" i="1"/>
  <c r="H37" i="1"/>
  <c r="D37" i="1" s="1"/>
  <c r="H45" i="1"/>
  <c r="D45" i="1" s="1"/>
  <c r="H46" i="1"/>
  <c r="H54" i="1"/>
  <c r="H55" i="1"/>
  <c r="H48" i="1"/>
  <c r="H47" i="1" s="1"/>
  <c r="H17" i="2" s="1"/>
  <c r="H50" i="1"/>
  <c r="H49" i="1" s="1"/>
  <c r="H18" i="2" s="1"/>
  <c r="I15" i="2"/>
  <c r="I17" i="2"/>
  <c r="J14" i="2"/>
  <c r="J15" i="2"/>
  <c r="J17" i="2"/>
  <c r="K15" i="2"/>
  <c r="K16" i="2"/>
  <c r="K17" i="2"/>
  <c r="K18" i="2"/>
  <c r="L29" i="1"/>
  <c r="L30" i="1"/>
  <c r="L31" i="1"/>
  <c r="L32" i="1"/>
  <c r="L33" i="1"/>
  <c r="L34" i="1"/>
  <c r="L35" i="1"/>
  <c r="L37" i="1"/>
  <c r="L38" i="1"/>
  <c r="L20" i="1"/>
  <c r="L21" i="1"/>
  <c r="L22" i="1"/>
  <c r="L23" i="1"/>
  <c r="L24" i="1"/>
  <c r="L25" i="1"/>
  <c r="L26" i="1"/>
  <c r="L27" i="1"/>
  <c r="L28" i="1"/>
  <c r="L36" i="1"/>
  <c r="L39" i="1"/>
  <c r="L40" i="1"/>
  <c r="L41" i="1"/>
  <c r="L45" i="1"/>
  <c r="L46" i="1"/>
  <c r="L54" i="1"/>
  <c r="D54" i="1" s="1"/>
  <c r="L55" i="1"/>
  <c r="L48" i="1"/>
  <c r="L47" i="1" s="1"/>
  <c r="L17" i="2" s="1"/>
  <c r="L50" i="1"/>
  <c r="L49" i="1" s="1"/>
  <c r="L18" i="2" s="1"/>
  <c r="M14" i="2"/>
  <c r="M15" i="2"/>
  <c r="M17" i="2"/>
  <c r="M18" i="2"/>
  <c r="N14" i="2"/>
  <c r="N15" i="2"/>
  <c r="N18" i="2"/>
  <c r="O14" i="2"/>
  <c r="O15" i="2"/>
  <c r="O16" i="2"/>
  <c r="O17" i="2"/>
  <c r="O18" i="2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D34" i="1" s="1"/>
  <c r="P35" i="1"/>
  <c r="P36" i="1"/>
  <c r="P37" i="1"/>
  <c r="P38" i="1"/>
  <c r="P39" i="1"/>
  <c r="P40" i="1"/>
  <c r="P41" i="1"/>
  <c r="P45" i="1"/>
  <c r="P46" i="1"/>
  <c r="P54" i="1"/>
  <c r="P55" i="1"/>
  <c r="P48" i="1"/>
  <c r="P47" i="1" s="1"/>
  <c r="P17" i="2" s="1"/>
  <c r="P50" i="1"/>
  <c r="P49" i="1" s="1"/>
  <c r="P18" i="2" s="1"/>
  <c r="Q14" i="2"/>
  <c r="Q16" i="2"/>
  <c r="Q17" i="2"/>
  <c r="Q18" i="2"/>
  <c r="R14" i="2"/>
  <c r="R15" i="2"/>
  <c r="R16" i="2"/>
  <c r="R18" i="2"/>
  <c r="S14" i="2"/>
  <c r="S15" i="2"/>
  <c r="S16" i="2"/>
  <c r="S17" i="2"/>
  <c r="E62" i="1"/>
  <c r="E60" i="1"/>
  <c r="E61" i="1"/>
  <c r="E64" i="1"/>
  <c r="E75" i="1"/>
  <c r="E74" i="1" s="1"/>
  <c r="E72" i="1" s="1"/>
  <c r="E85" i="1"/>
  <c r="E84" i="1" s="1"/>
  <c r="E82" i="1" s="1"/>
  <c r="E90" i="1"/>
  <c r="E91" i="1"/>
  <c r="E96" i="1"/>
  <c r="E95" i="1" s="1"/>
  <c r="E93" i="1" s="1"/>
  <c r="F75" i="1"/>
  <c r="F74" i="1" s="1"/>
  <c r="F72" i="1" s="1"/>
  <c r="F85" i="1"/>
  <c r="F84" i="1" s="1"/>
  <c r="F82" i="1" s="1"/>
  <c r="F90" i="1"/>
  <c r="F91" i="1"/>
  <c r="F96" i="1"/>
  <c r="F95" i="1" s="1"/>
  <c r="F93" i="1" s="1"/>
  <c r="F60" i="1"/>
  <c r="F61" i="1"/>
  <c r="F62" i="1"/>
  <c r="F64" i="1"/>
  <c r="G69" i="1"/>
  <c r="G70" i="1"/>
  <c r="G60" i="1"/>
  <c r="G61" i="1"/>
  <c r="G62" i="1"/>
  <c r="G64" i="1"/>
  <c r="G75" i="1"/>
  <c r="G74" i="1" s="1"/>
  <c r="G72" i="1" s="1"/>
  <c r="G80" i="1"/>
  <c r="G79" i="1" s="1"/>
  <c r="G77" i="1" s="1"/>
  <c r="G85" i="1"/>
  <c r="G84" i="1" s="1"/>
  <c r="G82" i="1" s="1"/>
  <c r="G90" i="1"/>
  <c r="G91" i="1"/>
  <c r="G96" i="1"/>
  <c r="G95" i="1" s="1"/>
  <c r="G93" i="1" s="1"/>
  <c r="H60" i="1"/>
  <c r="H61" i="1"/>
  <c r="H64" i="1"/>
  <c r="H62" i="1"/>
  <c r="H69" i="1"/>
  <c r="H70" i="1"/>
  <c r="H75" i="1"/>
  <c r="H74" i="1" s="1"/>
  <c r="H72" i="1" s="1"/>
  <c r="H85" i="1"/>
  <c r="H84" i="1" s="1"/>
  <c r="H82" i="1" s="1"/>
  <c r="H90" i="1"/>
  <c r="H91" i="1"/>
  <c r="H95" i="1"/>
  <c r="H93" i="1" s="1"/>
  <c r="L62" i="1"/>
  <c r="L60" i="1"/>
  <c r="L61" i="1"/>
  <c r="D61" i="1" s="1"/>
  <c r="L64" i="1"/>
  <c r="L69" i="1"/>
  <c r="L70" i="1"/>
  <c r="L75" i="1"/>
  <c r="L74" i="1" s="1"/>
  <c r="L72" i="1" s="1"/>
  <c r="L85" i="1"/>
  <c r="L84" i="1" s="1"/>
  <c r="L82" i="1" s="1"/>
  <c r="L90" i="1"/>
  <c r="L91" i="1"/>
  <c r="D91" i="1" s="1"/>
  <c r="L96" i="1"/>
  <c r="L95" i="1" s="1"/>
  <c r="L93" i="1" s="1"/>
  <c r="P75" i="1"/>
  <c r="P74" i="1" s="1"/>
  <c r="P72" i="1" s="1"/>
  <c r="P85" i="1"/>
  <c r="P84" i="1" s="1"/>
  <c r="P82" i="1" s="1"/>
  <c r="P90" i="1"/>
  <c r="P91" i="1"/>
  <c r="P96" i="1"/>
  <c r="P95" i="1" s="1"/>
  <c r="P93" i="1" s="1"/>
  <c r="P60" i="1"/>
  <c r="P61" i="1"/>
  <c r="P62" i="1"/>
  <c r="D62" i="1" s="1"/>
  <c r="P64" i="1"/>
  <c r="E101" i="1"/>
  <c r="E100" i="1" s="1"/>
  <c r="E22" i="2" s="1"/>
  <c r="E110" i="1"/>
  <c r="E111" i="1"/>
  <c r="E104" i="1"/>
  <c r="E105" i="1"/>
  <c r="E106" i="1"/>
  <c r="E115" i="1"/>
  <c r="E114" i="1" s="1"/>
  <c r="E112" i="1" s="1"/>
  <c r="E120" i="1"/>
  <c r="E119" i="1" s="1"/>
  <c r="E117" i="1" s="1"/>
  <c r="F101" i="1"/>
  <c r="F100" i="1" s="1"/>
  <c r="F22" i="2" s="1"/>
  <c r="F110" i="1"/>
  <c r="F111" i="1"/>
  <c r="F115" i="1"/>
  <c r="F114" i="1" s="1"/>
  <c r="F112" i="1" s="1"/>
  <c r="F120" i="1"/>
  <c r="F119" i="1" s="1"/>
  <c r="F117" i="1" s="1"/>
  <c r="F104" i="1"/>
  <c r="F105" i="1"/>
  <c r="F106" i="1"/>
  <c r="G101" i="1"/>
  <c r="G100" i="1" s="1"/>
  <c r="G22" i="2" s="1"/>
  <c r="G120" i="1"/>
  <c r="G119" i="1" s="1"/>
  <c r="G117" i="1" s="1"/>
  <c r="G111" i="1"/>
  <c r="G110" i="1"/>
  <c r="G104" i="1"/>
  <c r="G105" i="1"/>
  <c r="G106" i="1"/>
  <c r="G115" i="1"/>
  <c r="G114" i="1" s="1"/>
  <c r="G112" i="1" s="1"/>
  <c r="H101" i="1"/>
  <c r="H100" i="1" s="1"/>
  <c r="H22" i="2" s="1"/>
  <c r="H110" i="1"/>
  <c r="H111" i="1"/>
  <c r="H104" i="1"/>
  <c r="H105" i="1"/>
  <c r="H106" i="1"/>
  <c r="H115" i="1"/>
  <c r="H114" i="1" s="1"/>
  <c r="H112" i="1" s="1"/>
  <c r="H120" i="1"/>
  <c r="H119" i="1" s="1"/>
  <c r="H117" i="1" s="1"/>
  <c r="I22" i="2"/>
  <c r="J22" i="2"/>
  <c r="J23" i="2"/>
  <c r="K22" i="2"/>
  <c r="K23" i="2"/>
  <c r="L101" i="1"/>
  <c r="L100" i="1" s="1"/>
  <c r="L22" i="2" s="1"/>
  <c r="L104" i="1"/>
  <c r="L105" i="1"/>
  <c r="L106" i="1"/>
  <c r="M22" i="2"/>
  <c r="M23" i="2"/>
  <c r="N22" i="2"/>
  <c r="N23" i="2"/>
  <c r="O22" i="2"/>
  <c r="O23" i="2"/>
  <c r="P101" i="1"/>
  <c r="P100" i="1" s="1"/>
  <c r="P22" i="2" s="1"/>
  <c r="P110" i="1"/>
  <c r="P109" i="1" s="1"/>
  <c r="P107" i="1" s="1"/>
  <c r="P115" i="1"/>
  <c r="P114" i="1" s="1"/>
  <c r="P112" i="1" s="1"/>
  <c r="P120" i="1"/>
  <c r="P119" i="1" s="1"/>
  <c r="P117" i="1" s="1"/>
  <c r="P104" i="1"/>
  <c r="P105" i="1"/>
  <c r="P106" i="1"/>
  <c r="Q22" i="2"/>
  <c r="R22" i="2"/>
  <c r="R23" i="2"/>
  <c r="S22" i="2"/>
  <c r="E126" i="1"/>
  <c r="E127" i="1"/>
  <c r="E128" i="1"/>
  <c r="E129" i="1"/>
  <c r="E130" i="1"/>
  <c r="E131" i="1"/>
  <c r="E132" i="1"/>
  <c r="F126" i="1"/>
  <c r="F127" i="1"/>
  <c r="F128" i="1"/>
  <c r="F129" i="1"/>
  <c r="F130" i="1"/>
  <c r="F131" i="1"/>
  <c r="F132" i="1"/>
  <c r="G130" i="1"/>
  <c r="G131" i="1"/>
  <c r="G126" i="1"/>
  <c r="G127" i="1"/>
  <c r="G128" i="1"/>
  <c r="G129" i="1"/>
  <c r="G132" i="1"/>
  <c r="H126" i="1"/>
  <c r="H128" i="1"/>
  <c r="H130" i="1"/>
  <c r="H131" i="1"/>
  <c r="H132" i="1"/>
  <c r="J25" i="2"/>
  <c r="J24" i="2" s="1"/>
  <c r="K25" i="2"/>
  <c r="K24" i="2" s="1"/>
  <c r="L130" i="1"/>
  <c r="L131" i="1"/>
  <c r="L132" i="1"/>
  <c r="L126" i="1"/>
  <c r="L127" i="1"/>
  <c r="L128" i="1"/>
  <c r="M25" i="2"/>
  <c r="M24" i="2" s="1"/>
  <c r="N25" i="2"/>
  <c r="N24" i="2" s="1"/>
  <c r="O25" i="2"/>
  <c r="O24" i="2" s="1"/>
  <c r="P126" i="1"/>
  <c r="P127" i="1"/>
  <c r="P128" i="1"/>
  <c r="P130" i="1"/>
  <c r="P131" i="1"/>
  <c r="P132" i="1"/>
  <c r="Q25" i="2"/>
  <c r="Q24" i="2" s="1"/>
  <c r="R25" i="2"/>
  <c r="R24" i="2" s="1"/>
  <c r="S25" i="2"/>
  <c r="S24" i="2" s="1"/>
  <c r="E153" i="1"/>
  <c r="E154" i="1"/>
  <c r="E152" i="1"/>
  <c r="E156" i="1"/>
  <c r="E157" i="1"/>
  <c r="E158" i="1"/>
  <c r="E159" i="1"/>
  <c r="E160" i="1"/>
  <c r="E162" i="1"/>
  <c r="E163" i="1"/>
  <c r="E164" i="1"/>
  <c r="E141" i="1"/>
  <c r="E142" i="1"/>
  <c r="E143" i="1"/>
  <c r="E144" i="1"/>
  <c r="E145" i="1"/>
  <c r="E146" i="1"/>
  <c r="E147" i="1"/>
  <c r="E148" i="1"/>
  <c r="E149" i="1"/>
  <c r="E150" i="1"/>
  <c r="F152" i="1"/>
  <c r="F153" i="1"/>
  <c r="F154" i="1"/>
  <c r="F156" i="1"/>
  <c r="F157" i="1"/>
  <c r="F158" i="1"/>
  <c r="F159" i="1"/>
  <c r="F160" i="1"/>
  <c r="F162" i="1"/>
  <c r="F163" i="1"/>
  <c r="F164" i="1"/>
  <c r="F141" i="1"/>
  <c r="F142" i="1"/>
  <c r="F143" i="1"/>
  <c r="F144" i="1"/>
  <c r="F145" i="1"/>
  <c r="F146" i="1"/>
  <c r="F147" i="1"/>
  <c r="F148" i="1"/>
  <c r="F149" i="1"/>
  <c r="F150" i="1"/>
  <c r="G152" i="1"/>
  <c r="G153" i="1"/>
  <c r="G154" i="1"/>
  <c r="G156" i="1"/>
  <c r="G157" i="1"/>
  <c r="G158" i="1"/>
  <c r="G159" i="1"/>
  <c r="G160" i="1"/>
  <c r="G164" i="1"/>
  <c r="G162" i="1"/>
  <c r="G163" i="1"/>
  <c r="G141" i="1"/>
  <c r="G142" i="1"/>
  <c r="G143" i="1"/>
  <c r="G144" i="1"/>
  <c r="G145" i="1"/>
  <c r="G146" i="1"/>
  <c r="G147" i="1"/>
  <c r="G148" i="1"/>
  <c r="G149" i="1"/>
  <c r="G150" i="1"/>
  <c r="H152" i="1"/>
  <c r="H154" i="1"/>
  <c r="H160" i="1"/>
  <c r="D160" i="1" s="1"/>
  <c r="H156" i="1"/>
  <c r="H157" i="1"/>
  <c r="H158" i="1"/>
  <c r="H159" i="1"/>
  <c r="H162" i="1"/>
  <c r="H141" i="1"/>
  <c r="H142" i="1"/>
  <c r="H143" i="1"/>
  <c r="D143" i="1" s="1"/>
  <c r="H144" i="1"/>
  <c r="H145" i="1"/>
  <c r="H146" i="1"/>
  <c r="H147" i="1"/>
  <c r="H148" i="1"/>
  <c r="D148" i="1" s="1"/>
  <c r="H149" i="1"/>
  <c r="H150" i="1"/>
  <c r="D150" i="1" s="1"/>
  <c r="I27" i="2"/>
  <c r="I28" i="2"/>
  <c r="I29" i="2"/>
  <c r="J27" i="2"/>
  <c r="J28" i="2"/>
  <c r="J29" i="2"/>
  <c r="K27" i="2"/>
  <c r="K28" i="2"/>
  <c r="K29" i="2"/>
  <c r="L154" i="1"/>
  <c r="L152" i="1"/>
  <c r="L153" i="1"/>
  <c r="L156" i="1"/>
  <c r="L157" i="1"/>
  <c r="D157" i="1" s="1"/>
  <c r="L158" i="1"/>
  <c r="L159" i="1"/>
  <c r="L160" i="1"/>
  <c r="L164" i="1"/>
  <c r="L162" i="1"/>
  <c r="L163" i="1"/>
  <c r="L141" i="1"/>
  <c r="L142" i="1"/>
  <c r="L143" i="1"/>
  <c r="L144" i="1"/>
  <c r="L145" i="1"/>
  <c r="L146" i="1"/>
  <c r="L147" i="1"/>
  <c r="L148" i="1"/>
  <c r="L149" i="1"/>
  <c r="L150" i="1"/>
  <c r="M27" i="2"/>
  <c r="M29" i="2"/>
  <c r="M30" i="2"/>
  <c r="N27" i="2"/>
  <c r="N28" i="2"/>
  <c r="N29" i="2"/>
  <c r="N30" i="2"/>
  <c r="O27" i="2"/>
  <c r="O28" i="2"/>
  <c r="O29" i="2"/>
  <c r="O30" i="2"/>
  <c r="P152" i="1"/>
  <c r="P153" i="1"/>
  <c r="P154" i="1"/>
  <c r="P156" i="1"/>
  <c r="D156" i="1" s="1"/>
  <c r="P157" i="1"/>
  <c r="P158" i="1"/>
  <c r="P159" i="1"/>
  <c r="P160" i="1"/>
  <c r="P162" i="1"/>
  <c r="P163" i="1"/>
  <c r="P164" i="1"/>
  <c r="P146" i="1"/>
  <c r="P147" i="1"/>
  <c r="P148" i="1"/>
  <c r="P149" i="1"/>
  <c r="P150" i="1"/>
  <c r="P141" i="1"/>
  <c r="D141" i="1" s="1"/>
  <c r="P142" i="1"/>
  <c r="P143" i="1"/>
  <c r="P144" i="1"/>
  <c r="D144" i="1" s="1"/>
  <c r="P145" i="1"/>
  <c r="Q27" i="2"/>
  <c r="Q28" i="2"/>
  <c r="Q29" i="2"/>
  <c r="Q30" i="2"/>
  <c r="R27" i="2"/>
  <c r="R28" i="2"/>
  <c r="R29" i="2"/>
  <c r="R30" i="2"/>
  <c r="S27" i="2"/>
  <c r="S28" i="2"/>
  <c r="S29" i="2"/>
  <c r="S30" i="2"/>
  <c r="E168" i="1"/>
  <c r="E170" i="1"/>
  <c r="E171" i="1"/>
  <c r="F168" i="1"/>
  <c r="F170" i="1"/>
  <c r="F171" i="1"/>
  <c r="G168" i="1"/>
  <c r="G170" i="1"/>
  <c r="G171" i="1"/>
  <c r="H168" i="1"/>
  <c r="H170" i="1"/>
  <c r="D170" i="1" s="1"/>
  <c r="H171" i="1"/>
  <c r="I32" i="2"/>
  <c r="I31" i="2" s="1"/>
  <c r="J32" i="2"/>
  <c r="J31" i="2" s="1"/>
  <c r="K32" i="2"/>
  <c r="K31" i="2" s="1"/>
  <c r="L168" i="1"/>
  <c r="D168" i="1" s="1"/>
  <c r="L170" i="1"/>
  <c r="L171" i="1"/>
  <c r="M32" i="2"/>
  <c r="M31" i="2" s="1"/>
  <c r="N32" i="2"/>
  <c r="N31" i="2" s="1"/>
  <c r="O32" i="2"/>
  <c r="O31" i="2" s="1"/>
  <c r="P168" i="1"/>
  <c r="P170" i="1"/>
  <c r="P171" i="1"/>
  <c r="Q32" i="2"/>
  <c r="Q31" i="2" s="1"/>
  <c r="R32" i="2"/>
  <c r="R31" i="2" s="1"/>
  <c r="S32" i="2"/>
  <c r="S31" i="2" s="1"/>
  <c r="E199" i="1"/>
  <c r="E200" i="1"/>
  <c r="E201" i="1"/>
  <c r="E202" i="1"/>
  <c r="E203" i="1"/>
  <c r="E204" i="1"/>
  <c r="E175" i="1"/>
  <c r="E182" i="1"/>
  <c r="E183" i="1"/>
  <c r="E184" i="1"/>
  <c r="E186" i="1"/>
  <c r="E187" i="1"/>
  <c r="E188" i="1"/>
  <c r="E189" i="1"/>
  <c r="E190" i="1"/>
  <c r="E191" i="1"/>
  <c r="E192" i="1"/>
  <c r="E176" i="1"/>
  <c r="E177" i="1"/>
  <c r="E178" i="1"/>
  <c r="E179" i="1"/>
  <c r="E180" i="1"/>
  <c r="E181" i="1"/>
  <c r="E193" i="1"/>
  <c r="E208" i="1"/>
  <c r="E209" i="1"/>
  <c r="E214" i="1"/>
  <c r="E215" i="1"/>
  <c r="E216" i="1"/>
  <c r="E220" i="1"/>
  <c r="E223" i="1"/>
  <c r="F199" i="1"/>
  <c r="F200" i="1"/>
  <c r="F202" i="1"/>
  <c r="F203" i="1"/>
  <c r="F204" i="1"/>
  <c r="F175" i="1"/>
  <c r="F182" i="1"/>
  <c r="F183" i="1"/>
  <c r="F184" i="1"/>
  <c r="F186" i="1"/>
  <c r="F187" i="1"/>
  <c r="F188" i="1"/>
  <c r="F189" i="1"/>
  <c r="F190" i="1"/>
  <c r="F191" i="1"/>
  <c r="F192" i="1"/>
  <c r="F176" i="1"/>
  <c r="F177" i="1"/>
  <c r="F178" i="1"/>
  <c r="F179" i="1"/>
  <c r="F180" i="1"/>
  <c r="F181" i="1"/>
  <c r="F193" i="1"/>
  <c r="F208" i="1"/>
  <c r="F209" i="1"/>
  <c r="F214" i="1"/>
  <c r="F215" i="1"/>
  <c r="F216" i="1"/>
  <c r="F220" i="1"/>
  <c r="F223" i="1"/>
  <c r="G199" i="1"/>
  <c r="G200" i="1"/>
  <c r="G202" i="1"/>
  <c r="G203" i="1"/>
  <c r="G204" i="1"/>
  <c r="G175" i="1"/>
  <c r="G182" i="1"/>
  <c r="G183" i="1"/>
  <c r="G184" i="1"/>
  <c r="G186" i="1"/>
  <c r="G187" i="1"/>
  <c r="G188" i="1"/>
  <c r="G189" i="1"/>
  <c r="G190" i="1"/>
  <c r="G191" i="1"/>
  <c r="G192" i="1"/>
  <c r="G176" i="1"/>
  <c r="G177" i="1"/>
  <c r="G178" i="1"/>
  <c r="G179" i="1"/>
  <c r="G180" i="1"/>
  <c r="G181" i="1"/>
  <c r="G193" i="1"/>
  <c r="G208" i="1"/>
  <c r="G209" i="1"/>
  <c r="G220" i="1"/>
  <c r="G223" i="1"/>
  <c r="G214" i="1"/>
  <c r="G215" i="1"/>
  <c r="G216" i="1"/>
  <c r="H202" i="1"/>
  <c r="H203" i="1"/>
  <c r="H199" i="1"/>
  <c r="H200" i="1"/>
  <c r="H204" i="1"/>
  <c r="D204" i="1" s="1"/>
  <c r="H175" i="1"/>
  <c r="H182" i="1"/>
  <c r="H183" i="1"/>
  <c r="D183" i="1" s="1"/>
  <c r="H184" i="1"/>
  <c r="D184" i="1" s="1"/>
  <c r="H186" i="1"/>
  <c r="H187" i="1"/>
  <c r="H188" i="1"/>
  <c r="D188" i="1" s="1"/>
  <c r="H189" i="1"/>
  <c r="D189" i="1" s="1"/>
  <c r="H190" i="1"/>
  <c r="D190" i="1" s="1"/>
  <c r="H191" i="1"/>
  <c r="H192" i="1"/>
  <c r="D192" i="1" s="1"/>
  <c r="H176" i="1"/>
  <c r="H177" i="1"/>
  <c r="H178" i="1"/>
  <c r="H179" i="1"/>
  <c r="H180" i="1"/>
  <c r="H181" i="1"/>
  <c r="H193" i="1"/>
  <c r="H208" i="1"/>
  <c r="H209" i="1"/>
  <c r="H214" i="1"/>
  <c r="H216" i="1"/>
  <c r="D216" i="1" s="1"/>
  <c r="H220" i="1"/>
  <c r="I34" i="2"/>
  <c r="J34" i="2"/>
  <c r="K34" i="2"/>
  <c r="K35" i="2"/>
  <c r="L199" i="1"/>
  <c r="L200" i="1"/>
  <c r="L201" i="1"/>
  <c r="D201" i="1" s="1"/>
  <c r="L202" i="1"/>
  <c r="L203" i="1"/>
  <c r="D203" i="1" s="1"/>
  <c r="L176" i="1"/>
  <c r="L177" i="1"/>
  <c r="L178" i="1"/>
  <c r="D178" i="1" s="1"/>
  <c r="L179" i="1"/>
  <c r="D179" i="1" s="1"/>
  <c r="L180" i="1"/>
  <c r="L181" i="1"/>
  <c r="D181" i="1" s="1"/>
  <c r="L182" i="1"/>
  <c r="L183" i="1"/>
  <c r="L184" i="1"/>
  <c r="L186" i="1"/>
  <c r="L187" i="1"/>
  <c r="D187" i="1" s="1"/>
  <c r="L188" i="1"/>
  <c r="L189" i="1"/>
  <c r="L190" i="1"/>
  <c r="L191" i="1"/>
  <c r="L192" i="1"/>
  <c r="L193" i="1"/>
  <c r="L175" i="1"/>
  <c r="L214" i="1"/>
  <c r="D214" i="1" s="1"/>
  <c r="L215" i="1"/>
  <c r="L220" i="1"/>
  <c r="L223" i="1"/>
  <c r="D223" i="1" s="1"/>
  <c r="L208" i="1"/>
  <c r="L209" i="1"/>
  <c r="M34" i="2"/>
  <c r="N34" i="2"/>
  <c r="O34" i="2"/>
  <c r="O35" i="2"/>
  <c r="P199" i="1"/>
  <c r="P200" i="1"/>
  <c r="P202" i="1"/>
  <c r="D202" i="1" s="1"/>
  <c r="P203" i="1"/>
  <c r="P208" i="1"/>
  <c r="P209" i="1"/>
  <c r="P220" i="1"/>
  <c r="P175" i="1"/>
  <c r="P176" i="1"/>
  <c r="P177" i="1"/>
  <c r="P178" i="1"/>
  <c r="P179" i="1"/>
  <c r="P180" i="1"/>
  <c r="P181" i="1"/>
  <c r="P182" i="1"/>
  <c r="P183" i="1"/>
  <c r="P184" i="1"/>
  <c r="P186" i="1"/>
  <c r="P187" i="1"/>
  <c r="P188" i="1"/>
  <c r="P189" i="1"/>
  <c r="P190" i="1"/>
  <c r="P191" i="1"/>
  <c r="P192" i="1"/>
  <c r="P214" i="1"/>
  <c r="P213" i="1" s="1"/>
  <c r="P211" i="1" s="1"/>
  <c r="Q34" i="2"/>
  <c r="Q35" i="2"/>
  <c r="R34" i="2"/>
  <c r="R35" i="2"/>
  <c r="S34" i="2"/>
  <c r="S35" i="2"/>
  <c r="D24" i="1"/>
  <c r="D25" i="1"/>
  <c r="D30" i="1"/>
  <c r="D35" i="1"/>
  <c r="D32" i="1"/>
  <c r="D46" i="1"/>
  <c r="D55" i="1"/>
  <c r="D48" i="1"/>
  <c r="D47" i="1" s="1"/>
  <c r="D17" i="2" s="1"/>
  <c r="D60" i="1"/>
  <c r="D64" i="1"/>
  <c r="D110" i="1"/>
  <c r="D111" i="1"/>
  <c r="D130" i="1"/>
  <c r="D129" i="1"/>
  <c r="D153" i="1"/>
  <c r="D152" i="1"/>
  <c r="D158" i="1"/>
  <c r="D164" i="1"/>
  <c r="D163" i="1"/>
  <c r="D145" i="1"/>
  <c r="D171" i="1"/>
  <c r="D199" i="1"/>
  <c r="D200" i="1"/>
  <c r="D191" i="1"/>
  <c r="D177" i="1"/>
  <c r="D193" i="1"/>
  <c r="D209" i="1"/>
  <c r="D215" i="1"/>
  <c r="P51" i="1"/>
  <c r="L51" i="1"/>
  <c r="H51" i="1"/>
  <c r="G51" i="1"/>
  <c r="F51" i="1"/>
  <c r="E51" i="1"/>
  <c r="K166" i="1"/>
  <c r="O166" i="1"/>
  <c r="Q166" i="1"/>
  <c r="S166" i="1"/>
  <c r="J166" i="1"/>
  <c r="M166" i="1"/>
  <c r="N166" i="1"/>
  <c r="R166" i="1"/>
  <c r="D120" i="1" l="1"/>
  <c r="D119" i="1" s="1"/>
  <c r="D117" i="1" s="1"/>
  <c r="D180" i="1"/>
  <c r="D186" i="1"/>
  <c r="D162" i="1"/>
  <c r="S23" i="2"/>
  <c r="S21" i="2" s="1"/>
  <c r="D90" i="1"/>
  <c r="D89" i="1" s="1"/>
  <c r="D87" i="1" s="1"/>
  <c r="D50" i="1"/>
  <c r="D49" i="1" s="1"/>
  <c r="D18" i="2" s="1"/>
  <c r="Q23" i="2"/>
  <c r="Q21" i="2" s="1"/>
  <c r="M173" i="1"/>
  <c r="M172" i="1" s="1"/>
  <c r="D149" i="1"/>
  <c r="N16" i="2"/>
  <c r="K123" i="1"/>
  <c r="K122" i="1" s="1"/>
  <c r="I123" i="1"/>
  <c r="I122" i="1" s="1"/>
  <c r="D127" i="1"/>
  <c r="D132" i="1"/>
  <c r="D21" i="1"/>
  <c r="D41" i="1"/>
  <c r="D104" i="1"/>
  <c r="D36" i="1"/>
  <c r="D28" i="1"/>
  <c r="D38" i="1"/>
  <c r="D29" i="1"/>
  <c r="D39" i="1"/>
  <c r="D26" i="1"/>
  <c r="D106" i="1"/>
  <c r="D128" i="1"/>
  <c r="D126" i="1"/>
  <c r="D105" i="1"/>
  <c r="D103" i="1" s="1"/>
  <c r="D23" i="1"/>
  <c r="N35" i="2"/>
  <c r="N33" i="2" s="1"/>
  <c r="J35" i="2"/>
  <c r="J33" i="2" s="1"/>
  <c r="I35" i="2"/>
  <c r="I33" i="2" s="1"/>
  <c r="D208" i="1"/>
  <c r="D207" i="1" s="1"/>
  <c r="D205" i="1" s="1"/>
  <c r="M35" i="2"/>
  <c r="M33" i="2" s="1"/>
  <c r="D146" i="1"/>
  <c r="D131" i="1"/>
  <c r="I25" i="2"/>
  <c r="I24" i="2" s="1"/>
  <c r="I23" i="2"/>
  <c r="I21" i="2" s="1"/>
  <c r="D27" i="1"/>
  <c r="M99" i="1"/>
  <c r="P19" i="1"/>
  <c r="P14" i="2" s="1"/>
  <c r="H19" i="1"/>
  <c r="H14" i="2" s="1"/>
  <c r="F19" i="1"/>
  <c r="F14" i="2" s="1"/>
  <c r="D96" i="1"/>
  <c r="D95" i="1" s="1"/>
  <c r="D93" i="1" s="1"/>
  <c r="L19" i="1"/>
  <c r="L14" i="2" s="1"/>
  <c r="R139" i="1"/>
  <c r="R138" i="1" s="1"/>
  <c r="J173" i="1"/>
  <c r="D115" i="1"/>
  <c r="D114" i="1" s="1"/>
  <c r="D112" i="1" s="1"/>
  <c r="G19" i="1"/>
  <c r="G14" i="2" s="1"/>
  <c r="E19" i="1"/>
  <c r="E14" i="2" s="1"/>
  <c r="R173" i="1"/>
  <c r="D176" i="1"/>
  <c r="G219" i="1"/>
  <c r="P167" i="1"/>
  <c r="P32" i="2" s="1"/>
  <c r="P31" i="2" s="1"/>
  <c r="H167" i="1"/>
  <c r="S20" i="2"/>
  <c r="S19" i="2" s="1"/>
  <c r="K20" i="2"/>
  <c r="K19" i="2" s="1"/>
  <c r="F219" i="1"/>
  <c r="G167" i="1"/>
  <c r="D147" i="1"/>
  <c r="D167" i="1"/>
  <c r="D32" i="2" s="1"/>
  <c r="D31" i="2" s="1"/>
  <c r="L167" i="1"/>
  <c r="F167" i="1"/>
  <c r="D182" i="1"/>
  <c r="E167" i="1"/>
  <c r="E32" i="2" s="1"/>
  <c r="E31" i="2" s="1"/>
  <c r="D159" i="1"/>
  <c r="D155" i="1" s="1"/>
  <c r="D28" i="2" s="1"/>
  <c r="D85" i="1"/>
  <c r="D84" i="1" s="1"/>
  <c r="D82" i="1" s="1"/>
  <c r="D40" i="1"/>
  <c r="L219" i="1"/>
  <c r="L217" i="1" s="1"/>
  <c r="Q18" i="1"/>
  <c r="Q17" i="1" s="1"/>
  <c r="K18" i="1"/>
  <c r="K17" i="1" s="1"/>
  <c r="D175" i="1"/>
  <c r="S18" i="1"/>
  <c r="S17" i="1" s="1"/>
  <c r="P219" i="1"/>
  <c r="P217" i="1" s="1"/>
  <c r="E219" i="1"/>
  <c r="H219" i="1"/>
  <c r="H217" i="1" s="1"/>
  <c r="I99" i="1"/>
  <c r="I98" i="1" s="1"/>
  <c r="I166" i="1"/>
  <c r="D220" i="1"/>
  <c r="D219" i="1" s="1"/>
  <c r="D217" i="1" s="1"/>
  <c r="O98" i="1"/>
  <c r="D101" i="1"/>
  <c r="D100" i="1" s="1"/>
  <c r="D22" i="2" s="1"/>
  <c r="P68" i="1"/>
  <c r="P66" i="1" s="1"/>
  <c r="Q20" i="2"/>
  <c r="Q19" i="2" s="1"/>
  <c r="J16" i="2"/>
  <c r="J13" i="2" s="1"/>
  <c r="M16" i="2"/>
  <c r="M13" i="2" s="1"/>
  <c r="I18" i="1"/>
  <c r="I17" i="1" s="1"/>
  <c r="N18" i="1"/>
  <c r="N17" i="1" s="1"/>
  <c r="I14" i="2"/>
  <c r="O33" i="2"/>
  <c r="R21" i="2"/>
  <c r="Q26" i="2"/>
  <c r="K26" i="2"/>
  <c r="E151" i="1"/>
  <c r="E27" i="2" s="1"/>
  <c r="O21" i="2"/>
  <c r="N21" i="2"/>
  <c r="M21" i="2"/>
  <c r="R18" i="1"/>
  <c r="R17" i="1" s="1"/>
  <c r="O18" i="1"/>
  <c r="O17" i="1" s="1"/>
  <c r="M18" i="1"/>
  <c r="M17" i="1" s="1"/>
  <c r="S57" i="1"/>
  <c r="S56" i="1" s="1"/>
  <c r="K57" i="1"/>
  <c r="R20" i="2"/>
  <c r="R19" i="2" s="1"/>
  <c r="O20" i="2"/>
  <c r="O19" i="2" s="1"/>
  <c r="J139" i="1"/>
  <c r="J138" i="1" s="1"/>
  <c r="M26" i="2"/>
  <c r="S99" i="1"/>
  <c r="S98" i="1" s="1"/>
  <c r="K99" i="1"/>
  <c r="D51" i="1"/>
  <c r="D198" i="1"/>
  <c r="D34" i="2" s="1"/>
  <c r="R33" i="2"/>
  <c r="Q33" i="2"/>
  <c r="E217" i="1"/>
  <c r="F166" i="1"/>
  <c r="S26" i="2"/>
  <c r="O26" i="2"/>
  <c r="G53" i="1"/>
  <c r="F53" i="1"/>
  <c r="Q56" i="1"/>
  <c r="G166" i="1"/>
  <c r="D154" i="1"/>
  <c r="D151" i="1" s="1"/>
  <c r="D27" i="2" s="1"/>
  <c r="D142" i="1"/>
  <c r="G68" i="1"/>
  <c r="G66" i="1" s="1"/>
  <c r="D185" i="1"/>
  <c r="O56" i="1"/>
  <c r="N99" i="1"/>
  <c r="O139" i="1"/>
  <c r="O138" i="1" s="1"/>
  <c r="M139" i="1"/>
  <c r="M138" i="1" s="1"/>
  <c r="N139" i="1"/>
  <c r="N138" i="1" s="1"/>
  <c r="S173" i="1"/>
  <c r="S172" i="1" s="1"/>
  <c r="K172" i="1"/>
  <c r="R172" i="1"/>
  <c r="J172" i="1"/>
  <c r="L151" i="1"/>
  <c r="L27" i="2" s="1"/>
  <c r="I172" i="1"/>
  <c r="H166" i="1"/>
  <c r="I26" i="2"/>
  <c r="F32" i="2"/>
  <c r="F31" i="2" s="1"/>
  <c r="D213" i="1"/>
  <c r="D211" i="1" s="1"/>
  <c r="D161" i="1"/>
  <c r="D29" i="2" s="1"/>
  <c r="P207" i="1"/>
  <c r="P205" i="1" s="1"/>
  <c r="L207" i="1"/>
  <c r="L205" i="1" s="1"/>
  <c r="L213" i="1"/>
  <c r="L211" i="1" s="1"/>
  <c r="K33" i="2"/>
  <c r="H213" i="1"/>
  <c r="H211" i="1" s="1"/>
  <c r="H207" i="1"/>
  <c r="H205" i="1" s="1"/>
  <c r="F207" i="1"/>
  <c r="F205" i="1" s="1"/>
  <c r="L32" i="2"/>
  <c r="L31" i="2" s="1"/>
  <c r="H151" i="1"/>
  <c r="H27" i="2" s="1"/>
  <c r="K21" i="2"/>
  <c r="J21" i="2"/>
  <c r="S13" i="2"/>
  <c r="Q13" i="2"/>
  <c r="O13" i="2"/>
  <c r="H53" i="1"/>
  <c r="R98" i="1"/>
  <c r="S139" i="1"/>
  <c r="S138" i="1" s="1"/>
  <c r="Q139" i="1"/>
  <c r="Q138" i="1" s="1"/>
  <c r="K139" i="1"/>
  <c r="K138" i="1" s="1"/>
  <c r="I139" i="1"/>
  <c r="I138" i="1" s="1"/>
  <c r="O172" i="1"/>
  <c r="D44" i="1"/>
  <c r="D15" i="2" s="1"/>
  <c r="S33" i="2"/>
  <c r="R26" i="2"/>
  <c r="N26" i="2"/>
  <c r="R13" i="2"/>
  <c r="P53" i="1"/>
  <c r="P44" i="1"/>
  <c r="P15" i="2" s="1"/>
  <c r="N13" i="2"/>
  <c r="L53" i="1"/>
  <c r="L44" i="1"/>
  <c r="L15" i="2" s="1"/>
  <c r="E53" i="1"/>
  <c r="D80" i="1"/>
  <c r="D79" i="1" s="1"/>
  <c r="D77" i="1" s="1"/>
  <c r="Q172" i="1"/>
  <c r="G109" i="1"/>
  <c r="G107" i="1" s="1"/>
  <c r="K98" i="1"/>
  <c r="E109" i="1"/>
  <c r="E107" i="1" s="1"/>
  <c r="K13" i="2"/>
  <c r="D59" i="1"/>
  <c r="D57" i="1" s="1"/>
  <c r="D75" i="1"/>
  <c r="D74" i="1" s="1"/>
  <c r="D72" i="1" s="1"/>
  <c r="I56" i="1"/>
  <c r="I20" i="2"/>
  <c r="I19" i="2" s="1"/>
  <c r="F89" i="1"/>
  <c r="F87" i="1" s="1"/>
  <c r="J20" i="2"/>
  <c r="J19" i="2" s="1"/>
  <c r="J26" i="2"/>
  <c r="J98" i="1"/>
  <c r="J18" i="1"/>
  <c r="J17" i="1" s="1"/>
  <c r="I16" i="2"/>
  <c r="D53" i="1"/>
  <c r="D52" i="1" s="1"/>
  <c r="L89" i="1"/>
  <c r="L87" i="1" s="1"/>
  <c r="E89" i="1"/>
  <c r="E87" i="1" s="1"/>
  <c r="M56" i="1"/>
  <c r="D70" i="1"/>
  <c r="L68" i="1"/>
  <c r="L66" i="1" s="1"/>
  <c r="E68" i="1"/>
  <c r="E66" i="1" s="1"/>
  <c r="M20" i="2"/>
  <c r="M19" i="2" s="1"/>
  <c r="N20" i="2"/>
  <c r="N19" i="2" s="1"/>
  <c r="N98" i="1"/>
  <c r="D109" i="1"/>
  <c r="D107" i="1" s="1"/>
  <c r="P174" i="1"/>
  <c r="P198" i="1"/>
  <c r="P34" i="2" s="1"/>
  <c r="L174" i="1"/>
  <c r="G213" i="1"/>
  <c r="G211" i="1" s="1"/>
  <c r="G217" i="1"/>
  <c r="G207" i="1"/>
  <c r="G205" i="1" s="1"/>
  <c r="G174" i="1"/>
  <c r="G198" i="1"/>
  <c r="G34" i="2" s="1"/>
  <c r="F217" i="1"/>
  <c r="E213" i="1"/>
  <c r="E211" i="1" s="1"/>
  <c r="E207" i="1"/>
  <c r="E205" i="1" s="1"/>
  <c r="E174" i="1"/>
  <c r="P140" i="1"/>
  <c r="P161" i="1"/>
  <c r="P29" i="2" s="1"/>
  <c r="P155" i="1"/>
  <c r="P28" i="2" s="1"/>
  <c r="P151" i="1"/>
  <c r="P27" i="2" s="1"/>
  <c r="L155" i="1"/>
  <c r="L28" i="2" s="1"/>
  <c r="H161" i="1"/>
  <c r="H29" i="2" s="1"/>
  <c r="G140" i="1"/>
  <c r="G161" i="1"/>
  <c r="G29" i="2" s="1"/>
  <c r="F161" i="1"/>
  <c r="F29" i="2" s="1"/>
  <c r="F155" i="1"/>
  <c r="F28" i="2" s="1"/>
  <c r="F151" i="1"/>
  <c r="F27" i="2" s="1"/>
  <c r="E140" i="1"/>
  <c r="L124" i="1"/>
  <c r="H124" i="1"/>
  <c r="H123" i="1" s="1"/>
  <c r="F124" i="1"/>
  <c r="L103" i="1"/>
  <c r="L23" i="2" s="1"/>
  <c r="L21" i="2" s="1"/>
  <c r="H103" i="1"/>
  <c r="H99" i="1" s="1"/>
  <c r="H109" i="1"/>
  <c r="H107" i="1" s="1"/>
  <c r="G103" i="1"/>
  <c r="G99" i="1" s="1"/>
  <c r="F103" i="1"/>
  <c r="F99" i="1" s="1"/>
  <c r="F109" i="1"/>
  <c r="F107" i="1" s="1"/>
  <c r="P89" i="1"/>
  <c r="P87" i="1" s="1"/>
  <c r="L59" i="1"/>
  <c r="H89" i="1"/>
  <c r="H87" i="1" s="1"/>
  <c r="H68" i="1"/>
  <c r="H66" i="1" s="1"/>
  <c r="H59" i="1"/>
  <c r="G89" i="1"/>
  <c r="G87" i="1" s="1"/>
  <c r="F59" i="1"/>
  <c r="E59" i="1"/>
  <c r="H44" i="1"/>
  <c r="H15" i="2" s="1"/>
  <c r="G44" i="1"/>
  <c r="G15" i="2" s="1"/>
  <c r="F44" i="1"/>
  <c r="F15" i="2" s="1"/>
  <c r="E44" i="1"/>
  <c r="E15" i="2" s="1"/>
  <c r="F68" i="1"/>
  <c r="F66" i="1" s="1"/>
  <c r="K56" i="1"/>
  <c r="Q98" i="1"/>
  <c r="M98" i="1"/>
  <c r="N172" i="1"/>
  <c r="L198" i="1"/>
  <c r="L34" i="2" s="1"/>
  <c r="H174" i="1"/>
  <c r="H198" i="1"/>
  <c r="H34" i="2" s="1"/>
  <c r="F213" i="1"/>
  <c r="F211" i="1" s="1"/>
  <c r="F174" i="1"/>
  <c r="F173" i="1" s="1"/>
  <c r="F198" i="1"/>
  <c r="F34" i="2" s="1"/>
  <c r="E198" i="1"/>
  <c r="E34" i="2" s="1"/>
  <c r="L140" i="1"/>
  <c r="L161" i="1"/>
  <c r="L29" i="2" s="1"/>
  <c r="H140" i="1"/>
  <c r="H155" i="1"/>
  <c r="H28" i="2" s="1"/>
  <c r="G155" i="1"/>
  <c r="G28" i="2" s="1"/>
  <c r="G151" i="1"/>
  <c r="G27" i="2" s="1"/>
  <c r="F140" i="1"/>
  <c r="E161" i="1"/>
  <c r="E29" i="2" s="1"/>
  <c r="E155" i="1"/>
  <c r="E28" i="2" s="1"/>
  <c r="P124" i="1"/>
  <c r="G124" i="1"/>
  <c r="G123" i="1" s="1"/>
  <c r="E124" i="1"/>
  <c r="E123" i="1" s="1"/>
  <c r="P103" i="1"/>
  <c r="P23" i="2" s="1"/>
  <c r="P21" i="2" s="1"/>
  <c r="E103" i="1"/>
  <c r="P59" i="1"/>
  <c r="G59" i="1"/>
  <c r="D69" i="1"/>
  <c r="R57" i="1"/>
  <c r="R56" i="1" s="1"/>
  <c r="N57" i="1"/>
  <c r="N56" i="1" s="1"/>
  <c r="J57" i="1"/>
  <c r="J56" i="1" s="1"/>
  <c r="E23" i="2" l="1"/>
  <c r="E21" i="2" s="1"/>
  <c r="D174" i="1"/>
  <c r="D173" i="1" s="1"/>
  <c r="D172" i="1" s="1"/>
  <c r="D124" i="1"/>
  <c r="D99" i="1"/>
  <c r="D98" i="1" s="1"/>
  <c r="D140" i="1"/>
  <c r="D30" i="2" s="1"/>
  <c r="D26" i="2" s="1"/>
  <c r="H173" i="1"/>
  <c r="H172" i="1" s="1"/>
  <c r="G173" i="1"/>
  <c r="D19" i="1"/>
  <c r="D14" i="2" s="1"/>
  <c r="P166" i="1"/>
  <c r="E173" i="1"/>
  <c r="E172" i="1" s="1"/>
  <c r="L173" i="1"/>
  <c r="L172" i="1" s="1"/>
  <c r="P173" i="1"/>
  <c r="P18" i="1"/>
  <c r="S36" i="2"/>
  <c r="L166" i="1"/>
  <c r="H32" i="2"/>
  <c r="H31" i="2" s="1"/>
  <c r="G32" i="2"/>
  <c r="G31" i="2" s="1"/>
  <c r="I13" i="2"/>
  <c r="I36" i="2" s="1"/>
  <c r="D166" i="1"/>
  <c r="O36" i="2"/>
  <c r="M36" i="2"/>
  <c r="K36" i="2"/>
  <c r="O224" i="1"/>
  <c r="R36" i="2"/>
  <c r="N36" i="2"/>
  <c r="N224" i="1"/>
  <c r="E166" i="1"/>
  <c r="Q224" i="1"/>
  <c r="J36" i="2"/>
  <c r="R224" i="1"/>
  <c r="S224" i="1"/>
  <c r="G98" i="1"/>
  <c r="G23" i="2"/>
  <c r="G21" i="2" s="1"/>
  <c r="M224" i="1"/>
  <c r="J224" i="1"/>
  <c r="E99" i="1"/>
  <c r="E98" i="1" s="1"/>
  <c r="D16" i="2"/>
  <c r="Q36" i="2"/>
  <c r="F52" i="1"/>
  <c r="F16" i="2"/>
  <c r="F13" i="2" s="1"/>
  <c r="L18" i="1"/>
  <c r="G52" i="1"/>
  <c r="G16" i="2"/>
  <c r="G13" i="2" s="1"/>
  <c r="I224" i="1"/>
  <c r="E52" i="1"/>
  <c r="E16" i="2"/>
  <c r="E13" i="2" s="1"/>
  <c r="H52" i="1"/>
  <c r="H16" i="2"/>
  <c r="H13" i="2" s="1"/>
  <c r="F98" i="1"/>
  <c r="F23" i="2"/>
  <c r="F21" i="2" s="1"/>
  <c r="L52" i="1"/>
  <c r="L16" i="2"/>
  <c r="L13" i="2" s="1"/>
  <c r="P52" i="1"/>
  <c r="P16" i="2"/>
  <c r="P13" i="2" s="1"/>
  <c r="K224" i="1"/>
  <c r="H98" i="1"/>
  <c r="H23" i="2"/>
  <c r="H21" i="2" s="1"/>
  <c r="D68" i="1"/>
  <c r="D66" i="1" s="1"/>
  <c r="D56" i="1" s="1"/>
  <c r="D23" i="2"/>
  <c r="D21" i="2" s="1"/>
  <c r="G20" i="2"/>
  <c r="G19" i="2" s="1"/>
  <c r="G57" i="1"/>
  <c r="G56" i="1" s="1"/>
  <c r="P122" i="1"/>
  <c r="P25" i="2"/>
  <c r="P24" i="2" s="1"/>
  <c r="F172" i="1"/>
  <c r="F35" i="2"/>
  <c r="F33" i="2" s="1"/>
  <c r="P20" i="2"/>
  <c r="P19" i="2" s="1"/>
  <c r="P57" i="1"/>
  <c r="P56" i="1" s="1"/>
  <c r="G122" i="1"/>
  <c r="G25" i="2"/>
  <c r="G24" i="2" s="1"/>
  <c r="F139" i="1"/>
  <c r="F138" i="1" s="1"/>
  <c r="F30" i="2"/>
  <c r="F26" i="2" s="1"/>
  <c r="H139" i="1"/>
  <c r="H138" i="1" s="1"/>
  <c r="H30" i="2"/>
  <c r="H26" i="2" s="1"/>
  <c r="L139" i="1"/>
  <c r="L138" i="1" s="1"/>
  <c r="L30" i="2"/>
  <c r="L26" i="2" s="1"/>
  <c r="H35" i="2"/>
  <c r="H33" i="2" s="1"/>
  <c r="F20" i="2"/>
  <c r="F19" i="2" s="1"/>
  <c r="F57" i="1"/>
  <c r="F56" i="1" s="1"/>
  <c r="H20" i="2"/>
  <c r="H19" i="2" s="1"/>
  <c r="H57" i="1"/>
  <c r="H56" i="1" s="1"/>
  <c r="H122" i="1"/>
  <c r="H25" i="2"/>
  <c r="H24" i="2" s="1"/>
  <c r="E139" i="1"/>
  <c r="E138" i="1" s="1"/>
  <c r="E30" i="2"/>
  <c r="E26" i="2" s="1"/>
  <c r="E35" i="2"/>
  <c r="E33" i="2" s="1"/>
  <c r="L99" i="1"/>
  <c r="L98" i="1" s="1"/>
  <c r="P99" i="1"/>
  <c r="P98" i="1" s="1"/>
  <c r="F18" i="1"/>
  <c r="H18" i="1"/>
  <c r="E122" i="1"/>
  <c r="E25" i="2"/>
  <c r="E24" i="2" s="1"/>
  <c r="E20" i="2"/>
  <c r="E19" i="2" s="1"/>
  <c r="E57" i="1"/>
  <c r="E56" i="1" s="1"/>
  <c r="L20" i="2"/>
  <c r="L19" i="2" s="1"/>
  <c r="L57" i="1"/>
  <c r="L56" i="1" s="1"/>
  <c r="F122" i="1"/>
  <c r="F25" i="2"/>
  <c r="F24" i="2" s="1"/>
  <c r="L122" i="1"/>
  <c r="L25" i="2"/>
  <c r="L24" i="2" s="1"/>
  <c r="G139" i="1"/>
  <c r="G138" i="1" s="1"/>
  <c r="G30" i="2"/>
  <c r="G26" i="2" s="1"/>
  <c r="P139" i="1"/>
  <c r="P138" i="1" s="1"/>
  <c r="P30" i="2"/>
  <c r="P26" i="2" s="1"/>
  <c r="G172" i="1"/>
  <c r="G35" i="2"/>
  <c r="G33" i="2" s="1"/>
  <c r="L35" i="2"/>
  <c r="L33" i="2" s="1"/>
  <c r="P172" i="1"/>
  <c r="P35" i="2"/>
  <c r="P33" i="2" s="1"/>
  <c r="E18" i="1"/>
  <c r="G18" i="1"/>
  <c r="D35" i="2" l="1"/>
  <c r="D33" i="2" s="1"/>
  <c r="D25" i="2"/>
  <c r="D24" i="2" s="1"/>
  <c r="D123" i="1"/>
  <c r="D122" i="1" s="1"/>
  <c r="F17" i="1"/>
  <c r="F224" i="1" s="1"/>
  <c r="D139" i="1"/>
  <c r="D138" i="1" s="1"/>
  <c r="D13" i="2"/>
  <c r="D18" i="1"/>
  <c r="D17" i="1" s="1"/>
  <c r="P17" i="1"/>
  <c r="P224" i="1" s="1"/>
  <c r="L17" i="1"/>
  <c r="L224" i="1" s="1"/>
  <c r="E17" i="1"/>
  <c r="E224" i="1" s="1"/>
  <c r="G17" i="1"/>
  <c r="G224" i="1" s="1"/>
  <c r="H17" i="1"/>
  <c r="H224" i="1" s="1"/>
  <c r="D20" i="2"/>
  <c r="D19" i="2" s="1"/>
  <c r="P36" i="2"/>
  <c r="L36" i="2"/>
  <c r="F36" i="2"/>
  <c r="G36" i="2"/>
  <c r="H36" i="2"/>
  <c r="E36" i="2"/>
  <c r="D224" i="1" l="1"/>
  <c r="D36" i="2"/>
</calcChain>
</file>

<file path=xl/sharedStrings.xml><?xml version="1.0" encoding="utf-8"?>
<sst xmlns="http://schemas.openxmlformats.org/spreadsheetml/2006/main" count="289" uniqueCount="191">
  <si>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</si>
  <si>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</si>
  <si>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</si>
  <si>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</si>
  <si>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</si>
  <si>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</si>
  <si>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</si>
  <si>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</si>
  <si>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</si>
  <si>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</si>
  <si>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</si>
  <si>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</si>
  <si>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</si>
  <si>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</si>
  <si>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</si>
  <si>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</si>
  <si>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</si>
  <si>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</si>
  <si>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</si>
  <si>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</si>
  <si>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</si>
  <si>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</si>
  <si>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</si>
  <si>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</si>
  <si>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</si>
  <si>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</si>
  <si>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</si>
  <si>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</si>
  <si>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</si>
  <si>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</si>
  <si>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</si>
  <si>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</si>
  <si>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</si>
  <si>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</si>
  <si>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</si>
  <si>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</si>
  <si>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</si>
  <si>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</si>
  <si>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</si>
  <si>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</si>
  <si>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</si>
  <si>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</si>
  <si>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</si>
  <si>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</si>
  <si>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</si>
  <si>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</si>
  <si>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</si>
  <si>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</si>
  <si>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</si>
  <si>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</si>
  <si>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</si>
  <si>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</si>
  <si>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</si>
  <si>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</si>
  <si>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</si>
  <si>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</si>
  <si>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</si>
  <si>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</si>
  <si>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</si>
  <si>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</si>
  <si>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Stoniškių  pagrindinė mokykla</t>
  </si>
  <si>
    <t>Natkiškių Zosės Petraitienės  pagrindinė mokykla</t>
  </si>
  <si>
    <t>Vaikų socializacijos projektų rėmimas</t>
  </si>
  <si>
    <t>Piniginės socialinės paramos administravimas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</si>
  <si>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</si>
  <si>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</si>
  <si>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</si>
  <si>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</si>
  <si>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</si>
  <si>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</si>
  <si>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</si>
  <si>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</si>
  <si>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</si>
  <si>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</si>
  <si>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</si>
  <si>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</si>
  <si>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</si>
  <si>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</si>
  <si>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</si>
  <si>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</si>
  <si>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</si>
  <si>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</si>
  <si>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</si>
  <si>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</si>
  <si>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</si>
  <si>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</si>
  <si>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</si>
  <si>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</si>
  <si>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</si>
  <si>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</si>
  <si>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</si>
  <si>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</si>
  <si>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</si>
  <si>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</si>
  <si>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</si>
  <si>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</si>
  <si>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</si>
  <si>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</si>
  <si>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</si>
  <si>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</si>
  <si>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</si>
  <si>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</si>
  <si>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</si>
  <si>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</si>
  <si>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</si>
  <si>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</si>
  <si>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</si>
  <si>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</si>
  <si>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>Ž. ūkio funkcijoms vykdyti</t>
  </si>
  <si>
    <t xml:space="preserve">Eil. Nr. </t>
  </si>
  <si>
    <t>Projektų rengimas ir įgyvendinimas</t>
  </si>
  <si>
    <t>Teritorijų planavimas ir priežiūra</t>
  </si>
  <si>
    <t>09. Švietimas</t>
  </si>
  <si>
    <t>Neformaliojo vaikų švietimo programoms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</si>
  <si>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</si>
  <si>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</si>
  <si>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</si>
  <si>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</si>
  <si>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</si>
  <si>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</si>
  <si>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</si>
  <si>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</si>
  <si>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</si>
  <si>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</si>
  <si>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</si>
  <si>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</si>
  <si>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</si>
  <si>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</si>
  <si>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</si>
  <si>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</si>
  <si>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</si>
  <si>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</si>
  <si>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</si>
  <si>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 xml:space="preserve">Kultūros renginių programa </t>
  </si>
  <si>
    <t>Viešoji biblioteka(projektai)</t>
  </si>
  <si>
    <t xml:space="preserve">Pagėgių savivaldybės tarybos </t>
  </si>
  <si>
    <t>04.Ekonomika</t>
  </si>
  <si>
    <t>Soc. Būsto fondo plėtra</t>
  </si>
  <si>
    <t>Savivaldybės erdvinių duomenų rinkinio tvarkymas</t>
  </si>
  <si>
    <t>Užimtumo didinimo programoms įgyvendinti</t>
  </si>
  <si>
    <t>Užtikrinti savižudybių prevenciją</t>
  </si>
  <si>
    <t xml:space="preserve"> </t>
  </si>
  <si>
    <t xml:space="preserve">Iš viso savarankiškom savivaldybės funkcijoms vykdyti </t>
  </si>
  <si>
    <t xml:space="preserve">Iš viso specialiąjai tikslinei  dotacijai vykdyti(VB) </t>
  </si>
  <si>
    <t>13; 141;142;143;146;</t>
  </si>
  <si>
    <t>VALSTYBĖS DOTACIJOS</t>
  </si>
  <si>
    <t xml:space="preserve">SAVIVALDYBĖS BIUDŽETAS </t>
  </si>
  <si>
    <t>ĮSTAIGŲ VEIKLOS PAJAMOS</t>
  </si>
  <si>
    <t>31;32;33;34;</t>
  </si>
  <si>
    <t>2 priedas</t>
  </si>
  <si>
    <t>Iš viso biudžetinių įstaigų veiklos pajamos (BĮP)</t>
  </si>
  <si>
    <t>Tarpinstitucinio bendradarbiavimo  koordinatorius</t>
  </si>
  <si>
    <t>Europos Sąjungos dotacija investiciniams projektams vykdyti</t>
  </si>
  <si>
    <t>VIP Pagėgių savivaldybės polderių sistemos rekonstravimas</t>
  </si>
  <si>
    <t>sprendimo Nr.T-</t>
  </si>
  <si>
    <t>IR PROGRAMAS</t>
  </si>
  <si>
    <t>PAGĖGIŲ VYDŪNO VIEŠOJI BIBLIOTEKA</t>
  </si>
  <si>
    <t>Vydūno viešoji biblioteka</t>
  </si>
  <si>
    <t>Valstybės biudžeto dotacijų grąžinimas</t>
  </si>
  <si>
    <t>Socialinių paslaugų teikimas savivaldybės gyventojams (Neįgaliųjų pavežėjimas)</t>
  </si>
  <si>
    <t>Valstybės biudžeto dotacija investiciniams projektams vykdyti</t>
  </si>
  <si>
    <t xml:space="preserve">PAGĖGIŲ SAVIVALDYBĖS  2021  METŲ  BIUDŽETO ASIGNAVIMAI PAGAL ASIGNAVIMŲ VALDYTOJUS </t>
  </si>
  <si>
    <t xml:space="preserve">PAGĖGIŲ SAVIVALDYBĖS  2021  METŲ  BIUDŽETO ASIGNAVIMAI PAGAL PROGRAMAS </t>
  </si>
  <si>
    <t xml:space="preserve">Vaiko dienos soc priežiuros paslaugos </t>
  </si>
  <si>
    <t>Žemės realizavimo pajamos</t>
  </si>
  <si>
    <t>Kitos sveikatos priežiūros f-jos (PSPC)</t>
  </si>
  <si>
    <t>Gyvenamosios vietos deklaravimas</t>
  </si>
  <si>
    <t>Vaikų dienos socialinės priežiūros paslaugos</t>
  </si>
  <si>
    <t>Neveiksnių asmenų būklės peržiūrėjimui užtikrinti</t>
  </si>
  <si>
    <t>UAB,,Pagėgių komunalinis ūkis"įstatinio kapitalo didinimui</t>
  </si>
  <si>
    <t xml:space="preserve">2021 m. vasario 18 d. </t>
  </si>
  <si>
    <t>(Pagėgių savivaldybės tarybos</t>
  </si>
  <si>
    <t>sprendimo Nr. T-  redakcija)</t>
  </si>
  <si>
    <t>Projektas "Integrali pagalba į namus"</t>
  </si>
  <si>
    <t>Projektas ,,Bendruomeninės kompleksinės paslaugos šeimai"</t>
  </si>
  <si>
    <t>Projektas,,Iniciatyvos teikiant pagalbą darbingo amžiaus neaktyviems gyventojams"</t>
  </si>
  <si>
    <t>PAGĖGIŲ SAVIVALDYBĖS  ŠEIMOS GEROVĖS CENTRAS</t>
  </si>
  <si>
    <t>Pagėgių savivaldybės  šeimos gerovės centras</t>
  </si>
  <si>
    <t>Projektas  "Vaikų gerovės ir saugumo didinimas, paslaugų šeimai, globėjams (rūpintojams) kokybės didinimas bei prieinamumo plėtra"</t>
  </si>
  <si>
    <t xml:space="preserve">Pagėgių savivaldybės šeimos gerovės centro Globos centras </t>
  </si>
  <si>
    <t>Stiprinti bendruomeninę veiklą savivaldybėse</t>
  </si>
  <si>
    <t xml:space="preserve">Asociacija ,,Pagėgių miesto vietos veiklosgrupės"2014-2020 m. plėtros strategijai įgyvendinti </t>
  </si>
  <si>
    <t xml:space="preserve">06.Būstas ir komunalinis ūkis </t>
  </si>
  <si>
    <t>Soc. būsto fondo plėtra</t>
  </si>
  <si>
    <t xml:space="preserve">UAB,,Tauragės regiono atliekų tvarkymo centras" projektų koofinansavimas </t>
  </si>
  <si>
    <t xml:space="preserve">Soc. Politikos ir sveikatos skyrius </t>
  </si>
  <si>
    <t>IR PROGRAMAS (7)</t>
  </si>
  <si>
    <t>2021 m. lapkričio 30  d.</t>
  </si>
  <si>
    <t>Infrastruktūros mokestis</t>
  </si>
  <si>
    <t>Viešosios tvarkos gerinimas</t>
  </si>
  <si>
    <t>Pagėgių Algimanto Mackaus gimnazija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</si>
</sst>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2" borderId="1" xfId="0" applyFont="1" applyFill="1" applyBorder="1"/>
    <xf numFmtId="0" fontId="5" fillId="0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0" borderId="5" xfId="0" applyFont="1" applyBorder="1"/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4" xfId="0" applyFont="1" applyBorder="1"/>
    <xf numFmtId="0" fontId="3" fillId="0" borderId="8" xfId="0" applyFont="1" applyBorder="1" applyAlignment="1">
      <alignment wrapText="1"/>
    </xf>
    <xf numFmtId="0" fontId="5" fillId="0" borderId="9" xfId="0" applyFont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0" borderId="11" xfId="0" applyFont="1" applyBorder="1"/>
    <xf numFmtId="0" fontId="3" fillId="0" borderId="12" xfId="0" applyFont="1" applyBorder="1" applyAlignment="1">
      <alignment wrapText="1"/>
    </xf>
    <xf numFmtId="0" fontId="3" fillId="0" borderId="13" xfId="0" applyFont="1" applyBorder="1"/>
    <xf numFmtId="0" fontId="3" fillId="0" borderId="10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/>
    <xf numFmtId="0" fontId="3" fillId="0" borderId="16" xfId="0" applyFont="1" applyBorder="1" applyAlignment="1">
      <alignment wrapText="1"/>
    </xf>
    <xf numFmtId="0" fontId="3" fillId="2" borderId="17" xfId="0" applyFont="1" applyFill="1" applyBorder="1"/>
    <xf numFmtId="0" fontId="3" fillId="2" borderId="18" xfId="0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7" xfId="0" applyFont="1" applyBorder="1"/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2" borderId="25" xfId="0" applyFont="1" applyFill="1" applyBorder="1" applyAlignment="1">
      <alignment wrapText="1"/>
    </xf>
    <xf numFmtId="0" fontId="3" fillId="2" borderId="26" xfId="0" applyFont="1" applyFill="1" applyBorder="1" applyAlignment="1">
      <alignment wrapText="1"/>
    </xf>
    <xf numFmtId="0" fontId="3" fillId="0" borderId="26" xfId="0" applyFont="1" applyBorder="1"/>
    <xf numFmtId="0" fontId="3" fillId="0" borderId="25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 applyAlignment="1">
      <alignment wrapText="1"/>
    </xf>
    <xf numFmtId="0" fontId="3" fillId="2" borderId="15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" borderId="3" xfId="0" applyFont="1" applyFill="1" applyBorder="1"/>
    <xf numFmtId="0" fontId="3" fillId="2" borderId="31" xfId="0" applyFont="1" applyFill="1" applyBorder="1"/>
    <xf numFmtId="0" fontId="3" fillId="2" borderId="25" xfId="0" applyFont="1" applyFill="1" applyBorder="1"/>
    <xf numFmtId="0" fontId="5" fillId="2" borderId="1" xfId="0" applyFont="1" applyFill="1" applyBorder="1"/>
    <xf numFmtId="0" fontId="5" fillId="0" borderId="2" xfId="0" applyFont="1" applyFill="1" applyBorder="1"/>
    <xf numFmtId="0" fontId="5" fillId="0" borderId="32" xfId="0" applyFont="1" applyFill="1" applyBorder="1"/>
    <xf numFmtId="0" fontId="5" fillId="2" borderId="32" xfId="0" applyFont="1" applyFill="1" applyBorder="1"/>
    <xf numFmtId="0" fontId="3" fillId="0" borderId="32" xfId="0" applyFont="1" applyFill="1" applyBorder="1"/>
    <xf numFmtId="0" fontId="5" fillId="0" borderId="16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5" fillId="0" borderId="32" xfId="0" applyFont="1" applyBorder="1"/>
    <xf numFmtId="0" fontId="5" fillId="0" borderId="16" xfId="0" applyFont="1" applyBorder="1"/>
    <xf numFmtId="0" fontId="6" fillId="0" borderId="0" xfId="0" applyFont="1"/>
    <xf numFmtId="0" fontId="7" fillId="0" borderId="0" xfId="0" applyFont="1"/>
    <xf numFmtId="0" fontId="3" fillId="3" borderId="3" xfId="0" applyFont="1" applyFill="1" applyBorder="1"/>
    <xf numFmtId="0" fontId="3" fillId="3" borderId="31" xfId="0" applyFont="1" applyFill="1" applyBorder="1"/>
    <xf numFmtId="0" fontId="5" fillId="0" borderId="33" xfId="0" applyFont="1" applyBorder="1"/>
    <xf numFmtId="0" fontId="5" fillId="0" borderId="34" xfId="0" applyFont="1" applyBorder="1"/>
    <xf numFmtId="0" fontId="2" fillId="0" borderId="0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3" fillId="2" borderId="7" xfId="0" applyFont="1" applyFill="1" applyBorder="1"/>
    <xf numFmtId="0" fontId="3" fillId="2" borderId="13" xfId="0" applyFont="1" applyFill="1" applyBorder="1"/>
    <xf numFmtId="0" fontId="5" fillId="0" borderId="35" xfId="0" applyFont="1" applyBorder="1"/>
    <xf numFmtId="0" fontId="5" fillId="0" borderId="36" xfId="0" applyFont="1" applyBorder="1"/>
    <xf numFmtId="0" fontId="5" fillId="0" borderId="37" xfId="0" applyFont="1" applyBorder="1"/>
    <xf numFmtId="1" fontId="3" fillId="0" borderId="38" xfId="0" applyNumberFormat="1" applyFont="1" applyBorder="1" applyAlignment="1">
      <alignment wrapText="1"/>
    </xf>
    <xf numFmtId="0" fontId="3" fillId="0" borderId="39" xfId="0" applyFont="1" applyBorder="1"/>
    <xf numFmtId="0" fontId="3" fillId="0" borderId="40" xfId="0" applyFont="1" applyBorder="1" applyAlignment="1">
      <alignment horizontal="center"/>
    </xf>
    <xf numFmtId="0" fontId="3" fillId="0" borderId="40" xfId="0" applyFont="1" applyBorder="1"/>
    <xf numFmtId="0" fontId="3" fillId="0" borderId="4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2" borderId="41" xfId="0" applyFont="1" applyFill="1" applyBorder="1"/>
    <xf numFmtId="0" fontId="3" fillId="0" borderId="28" xfId="0" applyFont="1" applyFill="1" applyBorder="1"/>
    <xf numFmtId="0" fontId="3" fillId="0" borderId="42" xfId="0" applyFont="1" applyFill="1" applyBorder="1"/>
    <xf numFmtId="0" fontId="5" fillId="0" borderId="42" xfId="0" applyFont="1" applyFill="1" applyBorder="1"/>
    <xf numFmtId="0" fontId="5" fillId="0" borderId="10" xfId="0" applyFont="1" applyFill="1" applyBorder="1"/>
    <xf numFmtId="0" fontId="5" fillId="0" borderId="42" xfId="0" applyFont="1" applyBorder="1"/>
    <xf numFmtId="0" fontId="3" fillId="0" borderId="10" xfId="0" applyFont="1" applyFill="1" applyBorder="1"/>
    <xf numFmtId="0" fontId="3" fillId="2" borderId="42" xfId="0" applyFont="1" applyFill="1" applyBorder="1"/>
    <xf numFmtId="0" fontId="5" fillId="0" borderId="10" xfId="0" applyFont="1" applyBorder="1"/>
    <xf numFmtId="0" fontId="3" fillId="3" borderId="41" xfId="0" applyFont="1" applyFill="1" applyBorder="1"/>
    <xf numFmtId="0" fontId="3" fillId="2" borderId="43" xfId="0" applyFont="1" applyFill="1" applyBorder="1"/>
    <xf numFmtId="0" fontId="3" fillId="0" borderId="44" xfId="0" applyFont="1" applyFill="1" applyBorder="1"/>
    <xf numFmtId="0" fontId="5" fillId="0" borderId="44" xfId="0" applyFont="1" applyFill="1" applyBorder="1"/>
    <xf numFmtId="0" fontId="5" fillId="0" borderId="44" xfId="0" applyFont="1" applyBorder="1"/>
    <xf numFmtId="0" fontId="3" fillId="0" borderId="45" xfId="0" applyFont="1" applyFill="1" applyBorder="1"/>
    <xf numFmtId="0" fontId="3" fillId="3" borderId="43" xfId="0" applyFont="1" applyFill="1" applyBorder="1"/>
    <xf numFmtId="0" fontId="3" fillId="2" borderId="8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28" xfId="0" applyFont="1" applyFill="1" applyBorder="1"/>
    <xf numFmtId="0" fontId="3" fillId="2" borderId="46" xfId="0" applyFont="1" applyFill="1" applyBorder="1"/>
    <xf numFmtId="0" fontId="3" fillId="0" borderId="47" xfId="0" applyFont="1" applyFill="1" applyBorder="1"/>
    <xf numFmtId="0" fontId="5" fillId="0" borderId="47" xfId="0" applyFont="1" applyFill="1" applyBorder="1"/>
    <xf numFmtId="0" fontId="5" fillId="0" borderId="47" xfId="0" applyFont="1" applyBorder="1"/>
    <xf numFmtId="0" fontId="3" fillId="0" borderId="48" xfId="0" applyFont="1" applyFill="1" applyBorder="1"/>
    <xf numFmtId="0" fontId="3" fillId="3" borderId="46" xfId="0" applyFont="1" applyFill="1" applyBorder="1"/>
    <xf numFmtId="0" fontId="3" fillId="0" borderId="35" xfId="0" applyFont="1" applyBorder="1"/>
    <xf numFmtId="0" fontId="3" fillId="0" borderId="37" xfId="0" applyFont="1" applyBorder="1"/>
    <xf numFmtId="14" fontId="3" fillId="0" borderId="0" xfId="0" applyNumberFormat="1" applyFont="1" applyFill="1"/>
    <xf numFmtId="0" fontId="3" fillId="0" borderId="0" xfId="0" applyFont="1" applyFill="1" applyBorder="1"/>
    <xf numFmtId="0" fontId="5" fillId="0" borderId="0" xfId="0" applyFont="1"/>
    <xf numFmtId="0" fontId="5" fillId="0" borderId="11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31" xfId="0" applyFont="1" applyFill="1" applyBorder="1"/>
    <xf numFmtId="0" fontId="3" fillId="0" borderId="33" xfId="0" applyFont="1" applyBorder="1"/>
    <xf numFmtId="0" fontId="3" fillId="0" borderId="49" xfId="0" applyFont="1" applyBorder="1"/>
    <xf numFmtId="0" fontId="3" fillId="0" borderId="34" xfId="0" applyFont="1" applyBorder="1"/>
    <xf numFmtId="0" fontId="5" fillId="0" borderId="50" xfId="0" applyFont="1" applyBorder="1"/>
    <xf numFmtId="0" fontId="3" fillId="0" borderId="50" xfId="0" applyFont="1" applyBorder="1"/>
    <xf numFmtId="0" fontId="3" fillId="0" borderId="51" xfId="0" applyFont="1" applyBorder="1"/>
    <xf numFmtId="0" fontId="3" fillId="0" borderId="52" xfId="0" applyFont="1" applyBorder="1"/>
    <xf numFmtId="0" fontId="5" fillId="0" borderId="53" xfId="0" applyFont="1" applyFill="1" applyBorder="1" applyAlignment="1">
      <alignment wrapText="1"/>
    </xf>
    <xf numFmtId="1" fontId="5" fillId="0" borderId="1" xfId="0" applyNumberFormat="1" applyFont="1" applyFill="1" applyBorder="1"/>
    <xf numFmtId="0" fontId="5" fillId="2" borderId="30" xfId="0" applyFont="1" applyFill="1" applyBorder="1"/>
    <xf numFmtId="0" fontId="5" fillId="0" borderId="30" xfId="0" applyFont="1" applyFill="1" applyBorder="1"/>
    <xf numFmtId="0" fontId="5" fillId="0" borderId="25" xfId="0" applyFont="1" applyFill="1" applyBorder="1"/>
    <xf numFmtId="0" fontId="5" fillId="2" borderId="25" xfId="0" applyFont="1" applyFill="1" applyBorder="1"/>
    <xf numFmtId="0" fontId="3" fillId="0" borderId="37" xfId="0" applyFont="1" applyBorder="1" applyAlignment="1">
      <alignment horizontal="center"/>
    </xf>
    <xf numFmtId="0" fontId="3" fillId="0" borderId="37" xfId="0" applyFont="1" applyBorder="1" applyAlignment="1">
      <alignment wrapText="1"/>
    </xf>
    <xf numFmtId="0" fontId="3" fillId="0" borderId="38" xfId="0" applyFont="1" applyBorder="1"/>
    <xf numFmtId="0" fontId="3" fillId="0" borderId="41" xfId="0" applyFont="1" applyBorder="1" applyAlignment="1">
      <alignment wrapText="1"/>
    </xf>
    <xf numFmtId="0" fontId="5" fillId="0" borderId="42" xfId="0" applyFont="1" applyFill="1" applyBorder="1" applyAlignment="1">
      <alignment wrapText="1"/>
    </xf>
    <xf numFmtId="0" fontId="3" fillId="0" borderId="41" xfId="0" applyFont="1" applyFill="1" applyBorder="1" applyAlignment="1">
      <alignment horizontal="left" wrapText="1"/>
    </xf>
    <xf numFmtId="0" fontId="3" fillId="0" borderId="41" xfId="0" applyFont="1" applyFill="1" applyBorder="1" applyAlignment="1">
      <alignment wrapText="1"/>
    </xf>
    <xf numFmtId="0" fontId="5" fillId="0" borderId="28" xfId="0" applyFont="1" applyFill="1" applyBorder="1"/>
    <xf numFmtId="0" fontId="3" fillId="0" borderId="0" xfId="0" applyFont="1" applyBorder="1"/>
    <xf numFmtId="0" fontId="3" fillId="0" borderId="46" xfId="0" applyFont="1" applyFill="1" applyBorder="1"/>
    <xf numFmtId="0" fontId="5" fillId="0" borderId="13" xfId="0" applyFont="1" applyFill="1" applyBorder="1"/>
    <xf numFmtId="0" fontId="5" fillId="0" borderId="26" xfId="0" applyFont="1" applyFill="1" applyBorder="1"/>
    <xf numFmtId="0" fontId="5" fillId="0" borderId="49" xfId="0" applyFont="1" applyBorder="1"/>
    <xf numFmtId="0" fontId="5" fillId="0" borderId="51" xfId="0" applyFont="1" applyBorder="1"/>
    <xf numFmtId="0" fontId="3" fillId="2" borderId="54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15" xfId="0" applyFont="1" applyFill="1" applyBorder="1"/>
    <xf numFmtId="0" fontId="3" fillId="2" borderId="12" xfId="0" applyFont="1" applyFill="1" applyBorder="1" applyAlignment="1">
      <alignment wrapText="1"/>
    </xf>
    <xf numFmtId="0" fontId="3" fillId="2" borderId="22" xfId="0" applyFont="1" applyFill="1" applyBorder="1" applyAlignment="1">
      <alignment wrapText="1"/>
    </xf>
    <xf numFmtId="0" fontId="3" fillId="2" borderId="20" xfId="0" applyFont="1" applyFill="1" applyBorder="1" applyAlignment="1">
      <alignment wrapText="1"/>
    </xf>
    <xf numFmtId="0" fontId="3" fillId="2" borderId="29" xfId="0" applyFont="1" applyFill="1" applyBorder="1" applyAlignment="1">
      <alignment wrapText="1"/>
    </xf>
    <xf numFmtId="0" fontId="3" fillId="2" borderId="27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/>
    </xf>
    <xf numFmtId="0" fontId="5" fillId="2" borderId="44" xfId="0" applyFont="1" applyFill="1" applyBorder="1"/>
    <xf numFmtId="0" fontId="5" fillId="2" borderId="2" xfId="0" applyFont="1" applyFill="1" applyBorder="1"/>
    <xf numFmtId="0" fontId="5" fillId="2" borderId="15" xfId="0" applyFont="1" applyFill="1" applyBorder="1"/>
    <xf numFmtId="0" fontId="5" fillId="2" borderId="12" xfId="0" applyFont="1" applyFill="1" applyBorder="1"/>
    <xf numFmtId="0" fontId="5" fillId="2" borderId="29" xfId="0" applyFont="1" applyFill="1" applyBorder="1"/>
    <xf numFmtId="0" fontId="5" fillId="2" borderId="27" xfId="0" applyFont="1" applyFill="1" applyBorder="1"/>
    <xf numFmtId="0" fontId="3" fillId="0" borderId="41" xfId="0" applyFont="1" applyFill="1" applyBorder="1"/>
    <xf numFmtId="0" fontId="5" fillId="0" borderId="14" xfId="0" applyFont="1" applyFill="1" applyBorder="1"/>
    <xf numFmtId="0" fontId="3" fillId="0" borderId="54" xfId="0" applyFont="1" applyBorder="1"/>
    <xf numFmtId="0" fontId="3" fillId="0" borderId="43" xfId="0" applyFont="1" applyFill="1" applyBorder="1"/>
    <xf numFmtId="0" fontId="5" fillId="0" borderId="15" xfId="0" applyFont="1" applyFill="1" applyBorder="1"/>
    <xf numFmtId="0" fontId="5" fillId="0" borderId="12" xfId="0" applyFont="1" applyFill="1" applyBorder="1"/>
    <xf numFmtId="0" fontId="5" fillId="0" borderId="29" xfId="0" applyFont="1" applyFill="1" applyBorder="1"/>
    <xf numFmtId="0" fontId="5" fillId="0" borderId="27" xfId="0" applyFont="1" applyFill="1" applyBorder="1"/>
    <xf numFmtId="0" fontId="5" fillId="0" borderId="55" xfId="0" applyFont="1" applyBorder="1"/>
    <xf numFmtId="14" fontId="3" fillId="0" borderId="0" xfId="0" applyNumberFormat="1" applyFont="1" applyFill="1" applyBorder="1"/>
    <xf numFmtId="0" fontId="5" fillId="0" borderId="56" xfId="0" applyFont="1" applyBorder="1"/>
    <xf numFmtId="0" fontId="5" fillId="0" borderId="57" xfId="0" applyFont="1" applyBorder="1"/>
    <xf numFmtId="0" fontId="3" fillId="2" borderId="13" xfId="0" applyFont="1" applyFill="1" applyBorder="1" applyAlignment="1">
      <alignment wrapText="1"/>
    </xf>
    <xf numFmtId="0" fontId="3" fillId="2" borderId="32" xfId="0" applyFont="1" applyFill="1" applyBorder="1"/>
    <xf numFmtId="0" fontId="3" fillId="2" borderId="11" xfId="0" applyFont="1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2" xfId="0" applyFont="1" applyBorder="1"/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48" xfId="0" applyFont="1" applyBorder="1" applyAlignment="1">
      <alignment wrapText="1"/>
    </xf>
    <xf numFmtId="1" fontId="3" fillId="0" borderId="49" xfId="0" applyNumberFormat="1" applyFont="1" applyBorder="1" applyAlignment="1">
      <alignment wrapText="1"/>
    </xf>
    <xf numFmtId="0" fontId="3" fillId="2" borderId="59" xfId="0" applyFont="1" applyFill="1" applyBorder="1" applyAlignment="1">
      <alignment wrapText="1"/>
    </xf>
    <xf numFmtId="0" fontId="3" fillId="2" borderId="60" xfId="0" applyFont="1" applyFill="1" applyBorder="1" applyAlignment="1">
      <alignment wrapText="1"/>
    </xf>
    <xf numFmtId="0" fontId="3" fillId="0" borderId="61" xfId="0" applyFont="1" applyBorder="1"/>
    <xf numFmtId="0" fontId="3" fillId="0" borderId="60" xfId="0" applyFont="1" applyBorder="1"/>
    <xf numFmtId="0" fontId="3" fillId="0" borderId="59" xfId="0" applyFont="1" applyBorder="1"/>
    <xf numFmtId="0" fontId="3" fillId="0" borderId="62" xfId="0" applyFont="1" applyBorder="1"/>
    <xf numFmtId="0" fontId="3" fillId="0" borderId="59" xfId="0" applyFont="1" applyBorder="1" applyAlignment="1">
      <alignment wrapText="1"/>
    </xf>
    <xf numFmtId="0" fontId="3" fillId="0" borderId="61" xfId="0" applyFont="1" applyBorder="1" applyAlignment="1">
      <alignment wrapText="1"/>
    </xf>
    <xf numFmtId="0" fontId="3" fillId="2" borderId="27" xfId="0" applyFont="1" applyFill="1" applyBorder="1"/>
    <xf numFmtId="0" fontId="3" fillId="2" borderId="2" xfId="0" applyFont="1" applyFill="1" applyBorder="1"/>
    <xf numFmtId="0" fontId="3" fillId="2" borderId="26" xfId="0" applyFont="1" applyFill="1" applyBorder="1"/>
    <xf numFmtId="0" fontId="3" fillId="2" borderId="47" xfId="0" applyFont="1" applyFill="1" applyBorder="1"/>
    <xf numFmtId="0" fontId="3" fillId="2" borderId="61" xfId="0" applyFont="1" applyFill="1" applyBorder="1"/>
    <xf numFmtId="0" fontId="3" fillId="2" borderId="60" xfId="0" applyFont="1" applyFill="1" applyBorder="1"/>
    <xf numFmtId="0" fontId="3" fillId="2" borderId="62" xfId="0" applyFont="1" applyFill="1" applyBorder="1"/>
    <xf numFmtId="0" fontId="3" fillId="2" borderId="44" xfId="0" applyFont="1" applyFill="1" applyBorder="1"/>
    <xf numFmtId="0" fontId="3" fillId="2" borderId="29" xfId="0" applyFont="1" applyFill="1" applyBorder="1"/>
    <xf numFmtId="0" fontId="3" fillId="0" borderId="10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42" xfId="0" applyFont="1" applyBorder="1"/>
    <xf numFmtId="0" fontId="3" fillId="0" borderId="42" xfId="0" applyFont="1" applyBorder="1" applyAlignment="1">
      <alignment wrapText="1"/>
    </xf>
    <xf numFmtId="0" fontId="5" fillId="0" borderId="53" xfId="0" applyFont="1" applyBorder="1" applyAlignment="1">
      <alignment wrapText="1"/>
    </xf>
    <xf numFmtId="0" fontId="3" fillId="2" borderId="61" xfId="0" applyFont="1" applyFill="1" applyBorder="1" applyAlignment="1">
      <alignment wrapText="1"/>
    </xf>
    <xf numFmtId="0" fontId="3" fillId="2" borderId="62" xfId="0" applyFont="1" applyFill="1" applyBorder="1" applyAlignment="1">
      <alignment wrapText="1"/>
    </xf>
    <xf numFmtId="0" fontId="5" fillId="2" borderId="45" xfId="0" applyFont="1" applyFill="1" applyBorder="1"/>
    <xf numFmtId="0" fontId="5" fillId="2" borderId="16" xfId="0" applyFont="1" applyFill="1" applyBorder="1"/>
    <xf numFmtId="0" fontId="5" fillId="0" borderId="58" xfId="0" applyFont="1" applyFill="1" applyBorder="1" applyAlignment="1">
      <alignment wrapText="1"/>
    </xf>
    <xf numFmtId="0" fontId="5" fillId="0" borderId="45" xfId="0" applyFont="1" applyFill="1" applyBorder="1"/>
    <xf numFmtId="0" fontId="3" fillId="0" borderId="21" xfId="0" applyFont="1" applyFill="1" applyBorder="1" applyAlignment="1">
      <alignment wrapText="1"/>
    </xf>
    <xf numFmtId="0" fontId="3" fillId="2" borderId="22" xfId="0" applyFont="1" applyFill="1" applyBorder="1"/>
    <xf numFmtId="0" fontId="3" fillId="2" borderId="63" xfId="0" applyFont="1" applyFill="1" applyBorder="1"/>
    <xf numFmtId="0" fontId="3" fillId="2" borderId="20" xfId="0" applyFont="1" applyFill="1" applyBorder="1"/>
    <xf numFmtId="0" fontId="3" fillId="2" borderId="19" xfId="0" applyFont="1" applyFill="1" applyBorder="1"/>
    <xf numFmtId="0" fontId="3" fillId="2" borderId="21" xfId="0" applyFont="1" applyFill="1" applyBorder="1"/>
    <xf numFmtId="0" fontId="3" fillId="0" borderId="57" xfId="0" applyFont="1" applyFill="1" applyBorder="1" applyAlignment="1">
      <alignment wrapText="1"/>
    </xf>
    <xf numFmtId="0" fontId="5" fillId="2" borderId="64" xfId="0" applyFont="1" applyFill="1" applyBorder="1"/>
    <xf numFmtId="0" fontId="5" fillId="2" borderId="17" xfId="0" applyFont="1" applyFill="1" applyBorder="1"/>
    <xf numFmtId="0" fontId="5" fillId="0" borderId="64" xfId="0" applyFont="1" applyFill="1" applyBorder="1"/>
    <xf numFmtId="0" fontId="5" fillId="0" borderId="17" xfId="0" applyFont="1" applyFill="1" applyBorder="1"/>
    <xf numFmtId="0" fontId="3" fillId="0" borderId="64" xfId="0" applyFont="1" applyFill="1" applyBorder="1"/>
    <xf numFmtId="0" fontId="5" fillId="0" borderId="24" xfId="0" applyFont="1" applyFill="1" applyBorder="1"/>
    <xf numFmtId="0" fontId="5" fillId="0" borderId="65" xfId="0" applyFont="1" applyFill="1" applyBorder="1"/>
    <xf numFmtId="0" fontId="5" fillId="2" borderId="24" xfId="0" applyFont="1" applyFill="1" applyBorder="1"/>
    <xf numFmtId="0" fontId="3" fillId="0" borderId="66" xfId="0" applyFont="1" applyBorder="1"/>
    <xf numFmtId="0" fontId="3" fillId="0" borderId="9" xfId="0" applyFont="1" applyFill="1" applyBorder="1"/>
    <xf numFmtId="0" fontId="5" fillId="0" borderId="9" xfId="0" applyFont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9" xfId="0" applyFont="1" applyFill="1" applyBorder="1"/>
    <xf numFmtId="0" fontId="5" fillId="0" borderId="67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5" fillId="0" borderId="55" xfId="0" applyFont="1" applyFill="1" applyBorder="1" applyAlignment="1">
      <alignment wrapText="1"/>
    </xf>
    <xf numFmtId="0" fontId="5" fillId="4" borderId="1" xfId="0" applyFont="1" applyFill="1" applyBorder="1"/>
    <xf numFmtId="0" fontId="5" fillId="4" borderId="42" xfId="0" applyFont="1" applyFill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69"/>
  <sheetViews>
    <sheetView tabSelected="1" topLeftCell="A199" zoomScale="75" workbookViewId="0">
      <selection activeCell="M203" sqref="M203"/>
    </sheetView>
  </sheetViews>
  <sheetFormatPr defaultRowHeight="12.75" x14ac:dyDescent="0.2"/>
  <cols>
    <col min="1" max="1" width="4" style="1" customWidth="1"/>
    <col min="2" max="2" width="4.5703125" style="1" customWidth="1"/>
    <col min="3" max="3" width="43.85546875" style="1" customWidth="1"/>
    <col min="4" max="4" width="11.7109375" style="1" customWidth="1"/>
    <col min="5" max="5" width="10.5703125" style="1" customWidth="1"/>
    <col min="6" max="6" width="10.7109375" style="1" customWidth="1"/>
    <col min="7" max="7" width="10.85546875" style="1" customWidth="1"/>
    <col min="8" max="8" width="12" style="1" customWidth="1"/>
    <col min="9" max="9" width="9.85546875" style="1" customWidth="1"/>
    <col min="10" max="10" width="9.28515625" style="1" bestFit="1" customWidth="1"/>
    <col min="11" max="12" width="10.28515625" style="1" customWidth="1"/>
    <col min="13" max="14" width="9.28515625" style="1" customWidth="1"/>
    <col min="15" max="15" width="8.85546875" style="1" customWidth="1"/>
    <col min="16" max="16" width="10.42578125" style="1" customWidth="1"/>
    <col min="17" max="17" width="10.140625" style="1" customWidth="1"/>
    <col min="18" max="18" width="9.140625" style="1" customWidth="1"/>
    <col min="19" max="19" width="9.85546875" style="1" customWidth="1"/>
    <col min="20" max="20" width="9" style="1" customWidth="1"/>
    <col min="21" max="16384" width="9.140625" style="1"/>
  </cols>
  <sheetData>
    <row r="2" spans="2:19" ht="15.75" x14ac:dyDescent="0.25">
      <c r="C2" s="2"/>
      <c r="O2" s="116" t="s">
        <v>135</v>
      </c>
      <c r="P2" s="116"/>
      <c r="Q2" s="116"/>
    </row>
    <row r="3" spans="2:19" ht="18.75" x14ac:dyDescent="0.3">
      <c r="C3" s="65" t="s">
        <v>161</v>
      </c>
      <c r="D3" s="66"/>
      <c r="E3" s="66"/>
      <c r="F3" s="66"/>
      <c r="G3" s="66"/>
      <c r="I3" s="65"/>
      <c r="K3" s="73"/>
      <c r="L3" s="73"/>
      <c r="M3" s="73"/>
      <c r="O3" s="116" t="s">
        <v>170</v>
      </c>
      <c r="P3" s="116"/>
      <c r="Q3" s="116"/>
    </row>
    <row r="4" spans="2:19" ht="18.75" x14ac:dyDescent="0.3">
      <c r="C4" s="114"/>
      <c r="E4" s="65" t="s">
        <v>186</v>
      </c>
      <c r="F4" s="65"/>
      <c r="O4" s="116" t="s">
        <v>154</v>
      </c>
      <c r="P4" s="116"/>
      <c r="Q4" s="116"/>
    </row>
    <row r="5" spans="2:19" ht="15.75" x14ac:dyDescent="0.25">
      <c r="C5" s="75"/>
      <c r="O5" s="116" t="s">
        <v>149</v>
      </c>
      <c r="P5" s="116"/>
      <c r="Q5" s="116"/>
    </row>
    <row r="6" spans="2:19" ht="15.75" x14ac:dyDescent="0.25">
      <c r="C6" s="75"/>
      <c r="O6" s="116" t="s">
        <v>171</v>
      </c>
      <c r="P6" s="116"/>
      <c r="Q6" s="116"/>
    </row>
    <row r="7" spans="2:19" ht="15.75" x14ac:dyDescent="0.25">
      <c r="C7" s="75"/>
      <c r="O7" s="116" t="s">
        <v>187</v>
      </c>
      <c r="P7" s="116"/>
      <c r="Q7" s="116"/>
    </row>
    <row r="8" spans="2:19" ht="15.75" x14ac:dyDescent="0.25">
      <c r="C8" s="75"/>
      <c r="O8" s="116" t="s">
        <v>172</v>
      </c>
      <c r="P8" s="116"/>
      <c r="Q8" s="116"/>
    </row>
    <row r="9" spans="2:19" ht="16.5" thickBot="1" x14ac:dyDescent="0.3">
      <c r="C9" s="73"/>
      <c r="O9" s="72" t="s">
        <v>121</v>
      </c>
      <c r="P9" s="71"/>
    </row>
    <row r="10" spans="2:19" ht="40.5" customHeight="1" thickBot="1" x14ac:dyDescent="0.3">
      <c r="B10" s="78"/>
      <c r="C10" s="82"/>
      <c r="D10" s="69"/>
      <c r="E10" s="69"/>
      <c r="F10" s="69"/>
      <c r="G10" s="69"/>
      <c r="H10" s="121" t="s">
        <v>146</v>
      </c>
      <c r="I10" s="120"/>
      <c r="J10" s="120"/>
      <c r="K10" s="122"/>
      <c r="L10" s="120" t="s">
        <v>145</v>
      </c>
      <c r="M10" s="120"/>
      <c r="N10" s="120"/>
      <c r="O10" s="120"/>
      <c r="P10" s="121" t="s">
        <v>147</v>
      </c>
      <c r="Q10" s="120"/>
      <c r="R10" s="120"/>
      <c r="S10" s="70"/>
    </row>
    <row r="11" spans="2:19" ht="21.75" customHeight="1" thickBot="1" x14ac:dyDescent="0.3">
      <c r="B11" s="80"/>
      <c r="C11" s="84"/>
      <c r="D11" s="123"/>
      <c r="E11" s="123"/>
      <c r="F11" s="123"/>
      <c r="G11" s="123"/>
      <c r="H11" s="112"/>
      <c r="I11" s="124">
        <v>151</v>
      </c>
      <c r="J11" s="124"/>
      <c r="K11" s="125"/>
      <c r="L11" s="124" t="s">
        <v>144</v>
      </c>
      <c r="M11" s="124"/>
      <c r="N11" s="124"/>
      <c r="O11" s="124"/>
      <c r="P11" s="121"/>
      <c r="Q11" s="120" t="s">
        <v>148</v>
      </c>
      <c r="R11" s="120"/>
      <c r="S11" s="70"/>
    </row>
    <row r="12" spans="2:19" ht="15.75" x14ac:dyDescent="0.25">
      <c r="B12" s="80"/>
      <c r="C12" s="83"/>
      <c r="D12" s="76"/>
      <c r="E12" s="10" t="s">
        <v>46</v>
      </c>
      <c r="F12" s="11"/>
      <c r="G12" s="103"/>
      <c r="H12" s="112"/>
      <c r="I12" s="12" t="s">
        <v>46</v>
      </c>
      <c r="J12" s="12"/>
      <c r="K12" s="13"/>
      <c r="L12" s="14"/>
      <c r="M12" s="15" t="s">
        <v>46</v>
      </c>
      <c r="N12" s="12"/>
      <c r="O12" s="16"/>
      <c r="P12" s="25"/>
      <c r="Q12" s="42" t="s">
        <v>46</v>
      </c>
      <c r="R12" s="126"/>
      <c r="S12" s="21"/>
    </row>
    <row r="13" spans="2:19" ht="15.75" x14ac:dyDescent="0.25">
      <c r="B13" s="80"/>
      <c r="C13" s="84"/>
      <c r="D13" s="77"/>
      <c r="E13" s="18" t="s">
        <v>47</v>
      </c>
      <c r="F13" s="19"/>
      <c r="G13" s="104"/>
      <c r="H13" s="113"/>
      <c r="I13" s="20" t="s">
        <v>50</v>
      </c>
      <c r="J13" s="20"/>
      <c r="K13" s="21"/>
      <c r="L13" s="22"/>
      <c r="M13" s="23" t="s">
        <v>50</v>
      </c>
      <c r="N13" s="20"/>
      <c r="O13" s="24"/>
      <c r="P13" s="25"/>
      <c r="Q13" s="23" t="s">
        <v>50</v>
      </c>
      <c r="R13" s="20"/>
      <c r="S13" s="26"/>
    </row>
    <row r="14" spans="2:19" ht="111" thickBot="1" x14ac:dyDescent="0.3">
      <c r="B14" s="80"/>
      <c r="C14" s="85" t="s">
        <v>117</v>
      </c>
      <c r="D14" s="174" t="s">
        <v>132</v>
      </c>
      <c r="E14" s="175" t="s">
        <v>45</v>
      </c>
      <c r="F14" s="176" t="s">
        <v>48</v>
      </c>
      <c r="G14" s="104" t="s">
        <v>49</v>
      </c>
      <c r="H14" s="177" t="s">
        <v>142</v>
      </c>
      <c r="I14" s="178" t="s">
        <v>45</v>
      </c>
      <c r="J14" s="179" t="s">
        <v>48</v>
      </c>
      <c r="K14" s="21" t="s">
        <v>8</v>
      </c>
      <c r="L14" s="180" t="s">
        <v>143</v>
      </c>
      <c r="M14" s="178" t="s">
        <v>45</v>
      </c>
      <c r="N14" s="179" t="s">
        <v>48</v>
      </c>
      <c r="O14" s="24" t="s">
        <v>8</v>
      </c>
      <c r="P14" s="177" t="s">
        <v>150</v>
      </c>
      <c r="Q14" s="178" t="s">
        <v>45</v>
      </c>
      <c r="R14" s="181" t="s">
        <v>53</v>
      </c>
      <c r="S14" s="26" t="s">
        <v>8</v>
      </c>
    </row>
    <row r="15" spans="2:19" ht="48" thickBot="1" x14ac:dyDescent="0.3">
      <c r="B15" s="182" t="s">
        <v>109</v>
      </c>
      <c r="C15" s="121"/>
      <c r="D15" s="206" t="s">
        <v>67</v>
      </c>
      <c r="E15" s="184" t="s">
        <v>68</v>
      </c>
      <c r="F15" s="183" t="s">
        <v>69</v>
      </c>
      <c r="G15" s="207" t="s">
        <v>70</v>
      </c>
      <c r="H15" s="185" t="s">
        <v>66</v>
      </c>
      <c r="I15" s="186"/>
      <c r="J15" s="187"/>
      <c r="K15" s="188"/>
      <c r="L15" s="189" t="s">
        <v>65</v>
      </c>
      <c r="M15" s="186"/>
      <c r="N15" s="187"/>
      <c r="O15" s="15"/>
      <c r="P15" s="190" t="s">
        <v>64</v>
      </c>
      <c r="Q15" s="186"/>
      <c r="R15" s="187"/>
      <c r="S15" s="188"/>
    </row>
    <row r="16" spans="2:19" ht="16.5" thickBot="1" x14ac:dyDescent="0.3">
      <c r="B16" s="79"/>
      <c r="C16" s="50">
        <v>2</v>
      </c>
      <c r="D16" s="44">
        <v>3</v>
      </c>
      <c r="E16" s="45">
        <v>4</v>
      </c>
      <c r="F16" s="46">
        <v>5</v>
      </c>
      <c r="G16" s="155">
        <v>6</v>
      </c>
      <c r="H16" s="51">
        <v>7</v>
      </c>
      <c r="I16" s="48">
        <v>8</v>
      </c>
      <c r="J16" s="47">
        <v>9</v>
      </c>
      <c r="K16" s="49">
        <v>10</v>
      </c>
      <c r="L16" s="47">
        <v>11</v>
      </c>
      <c r="M16" s="48">
        <v>12</v>
      </c>
      <c r="N16" s="47">
        <v>13</v>
      </c>
      <c r="O16" s="50">
        <v>14</v>
      </c>
      <c r="P16" s="51">
        <v>15</v>
      </c>
      <c r="Q16" s="48">
        <v>16</v>
      </c>
      <c r="R16" s="47">
        <v>17</v>
      </c>
      <c r="S16" s="49">
        <v>18</v>
      </c>
    </row>
    <row r="17" spans="2:19" ht="34.5" customHeight="1" thickBot="1" x14ac:dyDescent="0.3">
      <c r="B17" s="17">
        <v>1</v>
      </c>
      <c r="C17" s="136" t="s">
        <v>131</v>
      </c>
      <c r="D17" s="97">
        <f t="shared" ref="D17:S17" si="0">SUM(D18,D52)</f>
        <v>8412</v>
      </c>
      <c r="E17" s="52">
        <f t="shared" si="0"/>
        <v>8412</v>
      </c>
      <c r="F17" s="52">
        <f t="shared" si="0"/>
        <v>-171</v>
      </c>
      <c r="G17" s="53">
        <f t="shared" si="0"/>
        <v>0</v>
      </c>
      <c r="H17" s="97">
        <f t="shared" si="0"/>
        <v>8412</v>
      </c>
      <c r="I17" s="52">
        <f t="shared" si="0"/>
        <v>8412</v>
      </c>
      <c r="J17" s="52">
        <f t="shared" si="0"/>
        <v>7332</v>
      </c>
      <c r="K17" s="53">
        <f t="shared" si="0"/>
        <v>0</v>
      </c>
      <c r="L17" s="97">
        <f t="shared" si="0"/>
        <v>0</v>
      </c>
      <c r="M17" s="52">
        <f t="shared" si="0"/>
        <v>0</v>
      </c>
      <c r="N17" s="52">
        <f t="shared" si="0"/>
        <v>-7503</v>
      </c>
      <c r="O17" s="53">
        <f t="shared" si="0"/>
        <v>0</v>
      </c>
      <c r="P17" s="97">
        <f t="shared" si="0"/>
        <v>0</v>
      </c>
      <c r="Q17" s="52">
        <f t="shared" si="0"/>
        <v>0</v>
      </c>
      <c r="R17" s="52">
        <f t="shared" si="0"/>
        <v>0</v>
      </c>
      <c r="S17" s="53">
        <f t="shared" si="0"/>
        <v>0</v>
      </c>
    </row>
    <row r="18" spans="2:19" ht="15" customHeight="1" x14ac:dyDescent="0.25">
      <c r="B18" s="17">
        <v>2</v>
      </c>
      <c r="C18" s="42" t="s">
        <v>89</v>
      </c>
      <c r="D18" s="199">
        <f t="shared" ref="D18:S18" si="1">SUM(D19,D44,D47,D49)</f>
        <v>8412</v>
      </c>
      <c r="E18" s="54">
        <f t="shared" si="1"/>
        <v>8412</v>
      </c>
      <c r="F18" s="54">
        <f t="shared" si="1"/>
        <v>-171</v>
      </c>
      <c r="G18" s="191">
        <f t="shared" si="1"/>
        <v>0</v>
      </c>
      <c r="H18" s="195">
        <f t="shared" si="1"/>
        <v>8412</v>
      </c>
      <c r="I18" s="196">
        <f t="shared" si="1"/>
        <v>8412</v>
      </c>
      <c r="J18" s="196">
        <f t="shared" si="1"/>
        <v>7332</v>
      </c>
      <c r="K18" s="197">
        <f t="shared" si="1"/>
        <v>0</v>
      </c>
      <c r="L18" s="193">
        <f t="shared" si="1"/>
        <v>0</v>
      </c>
      <c r="M18" s="54">
        <f t="shared" si="1"/>
        <v>0</v>
      </c>
      <c r="N18" s="54">
        <f t="shared" si="1"/>
        <v>-7503</v>
      </c>
      <c r="O18" s="105">
        <f t="shared" si="1"/>
        <v>0</v>
      </c>
      <c r="P18" s="199">
        <f t="shared" si="1"/>
        <v>0</v>
      </c>
      <c r="Q18" s="54">
        <f t="shared" si="1"/>
        <v>0</v>
      </c>
      <c r="R18" s="54">
        <f t="shared" si="1"/>
        <v>0</v>
      </c>
      <c r="S18" s="191">
        <f t="shared" si="1"/>
        <v>0</v>
      </c>
    </row>
    <row r="19" spans="2:19" ht="15.75" x14ac:dyDescent="0.25">
      <c r="B19" s="17">
        <v>3</v>
      </c>
      <c r="C19" s="89" t="s">
        <v>95</v>
      </c>
      <c r="D19" s="198">
        <f>SUM(D20:D42)</f>
        <v>8412</v>
      </c>
      <c r="E19" s="198">
        <f t="shared" ref="E19:S19" si="2">SUM(E20:E42)</f>
        <v>8412</v>
      </c>
      <c r="F19" s="198">
        <f t="shared" si="2"/>
        <v>6549</v>
      </c>
      <c r="G19" s="198">
        <f t="shared" si="2"/>
        <v>0</v>
      </c>
      <c r="H19" s="198">
        <f t="shared" si="2"/>
        <v>8412</v>
      </c>
      <c r="I19" s="198">
        <f t="shared" si="2"/>
        <v>8412</v>
      </c>
      <c r="J19" s="198">
        <f t="shared" si="2"/>
        <v>7332</v>
      </c>
      <c r="K19" s="198">
        <f t="shared" si="2"/>
        <v>0</v>
      </c>
      <c r="L19" s="198">
        <f t="shared" si="2"/>
        <v>0</v>
      </c>
      <c r="M19" s="198">
        <f t="shared" si="2"/>
        <v>0</v>
      </c>
      <c r="N19" s="198">
        <f t="shared" si="2"/>
        <v>-783</v>
      </c>
      <c r="O19" s="198">
        <f t="shared" si="2"/>
        <v>0</v>
      </c>
      <c r="P19" s="198">
        <f t="shared" si="2"/>
        <v>0</v>
      </c>
      <c r="Q19" s="198">
        <f t="shared" si="2"/>
        <v>0</v>
      </c>
      <c r="R19" s="198">
        <f t="shared" si="2"/>
        <v>0</v>
      </c>
      <c r="S19" s="198">
        <f t="shared" si="2"/>
        <v>0</v>
      </c>
    </row>
    <row r="20" spans="2:19" ht="15.75" x14ac:dyDescent="0.25">
      <c r="B20" s="17">
        <v>4</v>
      </c>
      <c r="C20" s="90" t="s">
        <v>31</v>
      </c>
      <c r="D20" s="156">
        <f t="shared" ref="D20:D39" si="3">SUM(H20,L20,P20)</f>
        <v>9163</v>
      </c>
      <c r="E20" s="55">
        <f>SUM(I20+M20+Q20)</f>
        <v>9163</v>
      </c>
      <c r="F20" s="55">
        <f t="shared" ref="F20:F39" si="4">SUM(J20,N20,R20)</f>
        <v>7750</v>
      </c>
      <c r="G20" s="157">
        <f t="shared" ref="G20:G39" si="5">SUM(K20,O20,S20)</f>
        <v>0</v>
      </c>
      <c r="H20" s="99">
        <f>SUM(I20+K20)</f>
        <v>9163</v>
      </c>
      <c r="I20" s="9">
        <v>9163</v>
      </c>
      <c r="J20" s="9">
        <v>7750</v>
      </c>
      <c r="K20" s="56"/>
      <c r="L20" s="108">
        <f>SUM(M20+O20)</f>
        <v>0</v>
      </c>
      <c r="M20" s="9"/>
      <c r="N20" s="9"/>
      <c r="O20" s="90"/>
      <c r="P20" s="99">
        <f>SUM(Q20+S20)</f>
        <v>0</v>
      </c>
      <c r="Q20" s="9"/>
      <c r="R20" s="9"/>
      <c r="S20" s="56"/>
    </row>
    <row r="21" spans="2:19" ht="15.75" x14ac:dyDescent="0.25">
      <c r="B21" s="17">
        <v>5</v>
      </c>
      <c r="C21" s="90" t="s">
        <v>56</v>
      </c>
      <c r="D21" s="156">
        <f t="shared" si="3"/>
        <v>0</v>
      </c>
      <c r="E21" s="55">
        <f>SUM(I21+M21+Q21)</f>
        <v>0</v>
      </c>
      <c r="F21" s="55">
        <f t="shared" si="4"/>
        <v>0</v>
      </c>
      <c r="G21" s="157">
        <f t="shared" si="5"/>
        <v>0</v>
      </c>
      <c r="H21" s="99">
        <f t="shared" ref="H21:H42" si="6">SUM(I21+K21)</f>
        <v>0</v>
      </c>
      <c r="I21" s="9"/>
      <c r="J21" s="9"/>
      <c r="K21" s="56"/>
      <c r="L21" s="108">
        <f t="shared" ref="L21:L42" si="7">SUM(M21+O21)</f>
        <v>0</v>
      </c>
      <c r="M21" s="9"/>
      <c r="N21" s="9"/>
      <c r="O21" s="90"/>
      <c r="P21" s="99">
        <f t="shared" ref="P21:P42" si="8">SUM(Q21+S21)</f>
        <v>0</v>
      </c>
      <c r="Q21" s="9"/>
      <c r="R21" s="9"/>
      <c r="S21" s="56"/>
    </row>
    <row r="22" spans="2:19" ht="15.75" x14ac:dyDescent="0.25">
      <c r="B22" s="17">
        <v>6</v>
      </c>
      <c r="C22" s="90" t="s">
        <v>6</v>
      </c>
      <c r="D22" s="156">
        <f t="shared" si="3"/>
        <v>0</v>
      </c>
      <c r="E22" s="55">
        <f t="shared" ref="E22:E39" si="9">SUM(I22,M22,Q22)</f>
        <v>0</v>
      </c>
      <c r="F22" s="55">
        <f t="shared" si="4"/>
        <v>0</v>
      </c>
      <c r="G22" s="157">
        <f t="shared" si="5"/>
        <v>0</v>
      </c>
      <c r="H22" s="99">
        <f t="shared" si="6"/>
        <v>0</v>
      </c>
      <c r="I22" s="9"/>
      <c r="J22" s="9"/>
      <c r="K22" s="56"/>
      <c r="L22" s="108">
        <f t="shared" si="7"/>
        <v>0</v>
      </c>
      <c r="M22" s="9"/>
      <c r="N22" s="9"/>
      <c r="O22" s="90"/>
      <c r="P22" s="99">
        <f t="shared" si="8"/>
        <v>0</v>
      </c>
      <c r="Q22" s="9"/>
      <c r="R22" s="9"/>
      <c r="S22" s="56"/>
    </row>
    <row r="23" spans="2:19" ht="15.75" x14ac:dyDescent="0.25">
      <c r="B23" s="17">
        <v>7</v>
      </c>
      <c r="C23" s="90" t="s">
        <v>44</v>
      </c>
      <c r="D23" s="156">
        <f t="shared" si="3"/>
        <v>0</v>
      </c>
      <c r="E23" s="55">
        <f t="shared" si="9"/>
        <v>0</v>
      </c>
      <c r="F23" s="55">
        <f t="shared" si="4"/>
        <v>0</v>
      </c>
      <c r="G23" s="157">
        <f t="shared" si="5"/>
        <v>0</v>
      </c>
      <c r="H23" s="99">
        <f t="shared" si="6"/>
        <v>0</v>
      </c>
      <c r="I23" s="9"/>
      <c r="J23" s="9"/>
      <c r="K23" s="56"/>
      <c r="L23" s="108">
        <f t="shared" si="7"/>
        <v>0</v>
      </c>
      <c r="M23" s="9"/>
      <c r="N23" s="9"/>
      <c r="O23" s="90"/>
      <c r="P23" s="99">
        <f t="shared" si="8"/>
        <v>0</v>
      </c>
      <c r="Q23" s="9"/>
      <c r="R23" s="9"/>
      <c r="S23" s="56"/>
    </row>
    <row r="24" spans="2:19" ht="15.75" x14ac:dyDescent="0.25">
      <c r="B24" s="17">
        <v>8</v>
      </c>
      <c r="C24" s="90" t="s">
        <v>26</v>
      </c>
      <c r="D24" s="156">
        <f t="shared" si="3"/>
        <v>0</v>
      </c>
      <c r="E24" s="55">
        <f t="shared" si="9"/>
        <v>0</v>
      </c>
      <c r="F24" s="55">
        <f t="shared" si="4"/>
        <v>0</v>
      </c>
      <c r="G24" s="157">
        <f t="shared" si="5"/>
        <v>0</v>
      </c>
      <c r="H24" s="99">
        <f t="shared" si="6"/>
        <v>0</v>
      </c>
      <c r="I24" s="9"/>
      <c r="J24" s="9"/>
      <c r="K24" s="56"/>
      <c r="L24" s="108">
        <f t="shared" si="7"/>
        <v>0</v>
      </c>
      <c r="M24" s="9"/>
      <c r="N24" s="9"/>
      <c r="O24" s="90"/>
      <c r="P24" s="99">
        <f t="shared" si="8"/>
        <v>0</v>
      </c>
      <c r="Q24" s="9"/>
      <c r="R24" s="9"/>
      <c r="S24" s="56"/>
    </row>
    <row r="25" spans="2:19" ht="15.75" x14ac:dyDescent="0.25">
      <c r="B25" s="17">
        <v>9</v>
      </c>
      <c r="C25" s="90" t="s">
        <v>27</v>
      </c>
      <c r="D25" s="156">
        <f t="shared" si="3"/>
        <v>0</v>
      </c>
      <c r="E25" s="55">
        <f t="shared" si="9"/>
        <v>0</v>
      </c>
      <c r="F25" s="55">
        <f t="shared" si="4"/>
        <v>0</v>
      </c>
      <c r="G25" s="157">
        <f t="shared" si="5"/>
        <v>0</v>
      </c>
      <c r="H25" s="99">
        <f t="shared" si="6"/>
        <v>0</v>
      </c>
      <c r="I25" s="9"/>
      <c r="J25" s="9"/>
      <c r="K25" s="56"/>
      <c r="L25" s="108">
        <f t="shared" si="7"/>
        <v>0</v>
      </c>
      <c r="M25" s="9"/>
      <c r="N25" s="9"/>
      <c r="O25" s="90"/>
      <c r="P25" s="99">
        <f t="shared" si="8"/>
        <v>0</v>
      </c>
      <c r="Q25" s="9"/>
      <c r="R25" s="9"/>
      <c r="S25" s="56"/>
    </row>
    <row r="26" spans="2:19" ht="15.75" x14ac:dyDescent="0.25">
      <c r="B26" s="17">
        <v>10</v>
      </c>
      <c r="C26" s="90" t="s">
        <v>28</v>
      </c>
      <c r="D26" s="156">
        <f t="shared" si="3"/>
        <v>0</v>
      </c>
      <c r="E26" s="55">
        <f t="shared" si="9"/>
        <v>0</v>
      </c>
      <c r="F26" s="55">
        <f t="shared" si="4"/>
        <v>0</v>
      </c>
      <c r="G26" s="157">
        <f t="shared" si="5"/>
        <v>0</v>
      </c>
      <c r="H26" s="99">
        <f t="shared" si="6"/>
        <v>0</v>
      </c>
      <c r="I26" s="9"/>
      <c r="J26" s="9"/>
      <c r="K26" s="56"/>
      <c r="L26" s="108">
        <f t="shared" si="7"/>
        <v>0</v>
      </c>
      <c r="M26" s="9"/>
      <c r="N26" s="9"/>
      <c r="O26" s="90"/>
      <c r="P26" s="99">
        <f t="shared" si="8"/>
        <v>0</v>
      </c>
      <c r="Q26" s="9"/>
      <c r="R26" s="9"/>
      <c r="S26" s="56"/>
    </row>
    <row r="27" spans="2:19" ht="15.75" x14ac:dyDescent="0.25">
      <c r="B27" s="17">
        <v>11</v>
      </c>
      <c r="C27" s="90" t="s">
        <v>29</v>
      </c>
      <c r="D27" s="156">
        <f t="shared" si="3"/>
        <v>0</v>
      </c>
      <c r="E27" s="55">
        <f t="shared" si="9"/>
        <v>0</v>
      </c>
      <c r="F27" s="55">
        <f t="shared" si="4"/>
        <v>0</v>
      </c>
      <c r="G27" s="157">
        <f t="shared" si="5"/>
        <v>0</v>
      </c>
      <c r="H27" s="99">
        <f t="shared" si="6"/>
        <v>0</v>
      </c>
      <c r="I27" s="9"/>
      <c r="J27" s="9"/>
      <c r="K27" s="56"/>
      <c r="L27" s="108">
        <f t="shared" si="7"/>
        <v>0</v>
      </c>
      <c r="M27" s="9"/>
      <c r="N27" s="9"/>
      <c r="O27" s="90"/>
      <c r="P27" s="99">
        <f t="shared" si="8"/>
        <v>0</v>
      </c>
      <c r="Q27" s="9"/>
      <c r="R27" s="9"/>
      <c r="S27" s="56"/>
    </row>
    <row r="28" spans="2:19" ht="15.75" x14ac:dyDescent="0.25">
      <c r="B28" s="17">
        <v>12</v>
      </c>
      <c r="C28" s="90" t="s">
        <v>30</v>
      </c>
      <c r="D28" s="156">
        <f t="shared" si="3"/>
        <v>0</v>
      </c>
      <c r="E28" s="55">
        <f t="shared" si="9"/>
        <v>0</v>
      </c>
      <c r="F28" s="55">
        <f t="shared" si="4"/>
        <v>0</v>
      </c>
      <c r="G28" s="157">
        <f t="shared" si="5"/>
        <v>0</v>
      </c>
      <c r="H28" s="99">
        <f t="shared" si="6"/>
        <v>0</v>
      </c>
      <c r="I28" s="9"/>
      <c r="J28" s="9"/>
      <c r="K28" s="56"/>
      <c r="L28" s="108">
        <f t="shared" si="7"/>
        <v>0</v>
      </c>
      <c r="M28" s="9"/>
      <c r="N28" s="9"/>
      <c r="O28" s="90"/>
      <c r="P28" s="99">
        <f t="shared" si="8"/>
        <v>0</v>
      </c>
      <c r="Q28" s="9"/>
      <c r="R28" s="9"/>
      <c r="S28" s="56"/>
    </row>
    <row r="29" spans="2:19" ht="28.5" customHeight="1" x14ac:dyDescent="0.25">
      <c r="B29" s="17">
        <v>13</v>
      </c>
      <c r="C29" s="137" t="s">
        <v>13</v>
      </c>
      <c r="D29" s="156">
        <f t="shared" si="3"/>
        <v>0</v>
      </c>
      <c r="E29" s="55">
        <f t="shared" si="9"/>
        <v>0</v>
      </c>
      <c r="F29" s="55">
        <f t="shared" si="4"/>
        <v>0</v>
      </c>
      <c r="G29" s="157">
        <f t="shared" si="5"/>
        <v>0</v>
      </c>
      <c r="H29" s="99">
        <f t="shared" si="6"/>
        <v>0</v>
      </c>
      <c r="I29" s="9"/>
      <c r="J29" s="9"/>
      <c r="K29" s="56"/>
      <c r="L29" s="108">
        <f t="shared" si="7"/>
        <v>0</v>
      </c>
      <c r="M29" s="9"/>
      <c r="N29" s="9"/>
      <c r="O29" s="90"/>
      <c r="P29" s="99">
        <f t="shared" si="8"/>
        <v>0</v>
      </c>
      <c r="Q29" s="9"/>
      <c r="R29" s="9"/>
      <c r="S29" s="56"/>
    </row>
    <row r="30" spans="2:19" ht="31.5" x14ac:dyDescent="0.25">
      <c r="B30" s="17">
        <v>14</v>
      </c>
      <c r="C30" s="137" t="s">
        <v>151</v>
      </c>
      <c r="D30" s="156">
        <f t="shared" si="3"/>
        <v>0</v>
      </c>
      <c r="E30" s="55">
        <f t="shared" si="9"/>
        <v>0</v>
      </c>
      <c r="F30" s="55">
        <f t="shared" si="4"/>
        <v>0</v>
      </c>
      <c r="G30" s="157">
        <f t="shared" si="5"/>
        <v>0</v>
      </c>
      <c r="H30" s="99">
        <f t="shared" si="6"/>
        <v>0</v>
      </c>
      <c r="I30" s="9"/>
      <c r="J30" s="9"/>
      <c r="K30" s="56"/>
      <c r="L30" s="108">
        <f t="shared" si="7"/>
        <v>0</v>
      </c>
      <c r="M30" s="9"/>
      <c r="N30" s="9"/>
      <c r="O30" s="90"/>
      <c r="P30" s="99">
        <f t="shared" si="8"/>
        <v>0</v>
      </c>
      <c r="Q30" s="9"/>
      <c r="R30" s="9"/>
      <c r="S30" s="56"/>
    </row>
    <row r="31" spans="2:19" ht="15.75" x14ac:dyDescent="0.25">
      <c r="B31" s="17">
        <v>15</v>
      </c>
      <c r="C31" s="90" t="s">
        <v>23</v>
      </c>
      <c r="D31" s="156">
        <f t="shared" si="3"/>
        <v>-783</v>
      </c>
      <c r="E31" s="55">
        <f t="shared" si="9"/>
        <v>-783</v>
      </c>
      <c r="F31" s="55">
        <f t="shared" si="4"/>
        <v>-1232</v>
      </c>
      <c r="G31" s="157">
        <f t="shared" si="5"/>
        <v>0</v>
      </c>
      <c r="H31" s="99">
        <f t="shared" si="6"/>
        <v>-783</v>
      </c>
      <c r="I31" s="9">
        <v>-783</v>
      </c>
      <c r="J31" s="9">
        <v>-449</v>
      </c>
      <c r="K31" s="56"/>
      <c r="L31" s="108">
        <f t="shared" si="7"/>
        <v>0</v>
      </c>
      <c r="M31" s="9"/>
      <c r="N31" s="9">
        <v>-783</v>
      </c>
      <c r="O31" s="90"/>
      <c r="P31" s="99">
        <f t="shared" si="8"/>
        <v>0</v>
      </c>
      <c r="Q31" s="9"/>
      <c r="R31" s="9"/>
      <c r="S31" s="56"/>
    </row>
    <row r="32" spans="2:19" ht="31.5" x14ac:dyDescent="0.25">
      <c r="B32" s="17">
        <v>16</v>
      </c>
      <c r="C32" s="137" t="s">
        <v>14</v>
      </c>
      <c r="D32" s="156">
        <f t="shared" si="3"/>
        <v>0</v>
      </c>
      <c r="E32" s="55">
        <f t="shared" si="9"/>
        <v>0</v>
      </c>
      <c r="F32" s="55">
        <f t="shared" si="4"/>
        <v>0</v>
      </c>
      <c r="G32" s="157">
        <f t="shared" si="5"/>
        <v>0</v>
      </c>
      <c r="H32" s="99">
        <f t="shared" si="6"/>
        <v>0</v>
      </c>
      <c r="I32" s="9"/>
      <c r="J32" s="9"/>
      <c r="K32" s="56"/>
      <c r="L32" s="108">
        <f t="shared" si="7"/>
        <v>0</v>
      </c>
      <c r="M32" s="9"/>
      <c r="N32" s="9"/>
      <c r="O32" s="90"/>
      <c r="P32" s="99">
        <f t="shared" si="8"/>
        <v>0</v>
      </c>
      <c r="Q32" s="9"/>
      <c r="R32" s="9"/>
      <c r="S32" s="56"/>
    </row>
    <row r="33" spans="2:21" ht="15.75" x14ac:dyDescent="0.25">
      <c r="B33" s="17">
        <v>17</v>
      </c>
      <c r="C33" s="137" t="s">
        <v>12</v>
      </c>
      <c r="D33" s="156">
        <f t="shared" si="3"/>
        <v>0</v>
      </c>
      <c r="E33" s="55">
        <f t="shared" si="9"/>
        <v>0</v>
      </c>
      <c r="F33" s="55">
        <f t="shared" si="4"/>
        <v>0</v>
      </c>
      <c r="G33" s="157">
        <f t="shared" si="5"/>
        <v>0</v>
      </c>
      <c r="H33" s="99">
        <f t="shared" si="6"/>
        <v>0</v>
      </c>
      <c r="I33" s="9"/>
      <c r="J33" s="9"/>
      <c r="K33" s="56"/>
      <c r="L33" s="108">
        <f t="shared" si="7"/>
        <v>0</v>
      </c>
      <c r="M33" s="9"/>
      <c r="N33" s="9"/>
      <c r="O33" s="90"/>
      <c r="P33" s="99">
        <f t="shared" si="8"/>
        <v>0</v>
      </c>
      <c r="Q33" s="9"/>
      <c r="R33" s="9"/>
      <c r="S33" s="56"/>
    </row>
    <row r="34" spans="2:21" ht="15.75" x14ac:dyDescent="0.25">
      <c r="B34" s="17">
        <v>18</v>
      </c>
      <c r="C34" s="90" t="s">
        <v>15</v>
      </c>
      <c r="D34" s="156">
        <f t="shared" si="3"/>
        <v>0</v>
      </c>
      <c r="E34" s="55">
        <f t="shared" si="9"/>
        <v>0</v>
      </c>
      <c r="F34" s="55">
        <f t="shared" si="4"/>
        <v>0</v>
      </c>
      <c r="G34" s="157">
        <f t="shared" si="5"/>
        <v>0</v>
      </c>
      <c r="H34" s="99">
        <f t="shared" si="6"/>
        <v>0</v>
      </c>
      <c r="I34" s="9"/>
      <c r="J34" s="9"/>
      <c r="K34" s="56"/>
      <c r="L34" s="108">
        <f t="shared" si="7"/>
        <v>0</v>
      </c>
      <c r="M34" s="9"/>
      <c r="N34" s="9"/>
      <c r="O34" s="90"/>
      <c r="P34" s="99">
        <f t="shared" si="8"/>
        <v>0</v>
      </c>
      <c r="Q34" s="9"/>
      <c r="R34" s="9"/>
      <c r="S34" s="56"/>
    </row>
    <row r="35" spans="2:21" ht="15.75" x14ac:dyDescent="0.25">
      <c r="B35" s="17">
        <v>19</v>
      </c>
      <c r="C35" s="90" t="s">
        <v>4</v>
      </c>
      <c r="D35" s="156">
        <f t="shared" si="3"/>
        <v>32</v>
      </c>
      <c r="E35" s="55">
        <f t="shared" si="9"/>
        <v>32</v>
      </c>
      <c r="F35" s="55">
        <f t="shared" si="4"/>
        <v>31</v>
      </c>
      <c r="G35" s="157">
        <f t="shared" si="5"/>
        <v>0</v>
      </c>
      <c r="H35" s="99">
        <f t="shared" si="6"/>
        <v>32</v>
      </c>
      <c r="I35" s="9">
        <v>32</v>
      </c>
      <c r="J35" s="9">
        <v>31</v>
      </c>
      <c r="K35" s="56"/>
      <c r="L35" s="108">
        <f t="shared" si="7"/>
        <v>0</v>
      </c>
      <c r="M35" s="9"/>
      <c r="N35" s="9"/>
      <c r="O35" s="90"/>
      <c r="P35" s="99">
        <f t="shared" si="8"/>
        <v>0</v>
      </c>
      <c r="Q35" s="9"/>
      <c r="R35" s="9"/>
      <c r="S35" s="56"/>
      <c r="U35" s="5"/>
    </row>
    <row r="36" spans="2:21" ht="15.75" x14ac:dyDescent="0.25">
      <c r="B36" s="17">
        <v>20</v>
      </c>
      <c r="C36" s="90" t="s">
        <v>1</v>
      </c>
      <c r="D36" s="156">
        <f t="shared" si="3"/>
        <v>0</v>
      </c>
      <c r="E36" s="55">
        <f t="shared" si="9"/>
        <v>0</v>
      </c>
      <c r="F36" s="55">
        <f t="shared" si="4"/>
        <v>0</v>
      </c>
      <c r="G36" s="157">
        <f t="shared" si="5"/>
        <v>0</v>
      </c>
      <c r="H36" s="99">
        <f t="shared" si="6"/>
        <v>0</v>
      </c>
      <c r="I36" s="9"/>
      <c r="J36" s="9"/>
      <c r="K36" s="56"/>
      <c r="L36" s="108">
        <f t="shared" si="7"/>
        <v>0</v>
      </c>
      <c r="M36" s="9"/>
      <c r="N36" s="9"/>
      <c r="O36" s="90"/>
      <c r="P36" s="99">
        <f t="shared" si="8"/>
        <v>0</v>
      </c>
      <c r="Q36" s="9"/>
      <c r="R36" s="9"/>
      <c r="S36" s="56"/>
    </row>
    <row r="37" spans="2:21" ht="30.75" customHeight="1" x14ac:dyDescent="0.25">
      <c r="B37" s="17">
        <v>21</v>
      </c>
      <c r="C37" s="137" t="s">
        <v>7</v>
      </c>
      <c r="D37" s="156">
        <f t="shared" si="3"/>
        <v>0</v>
      </c>
      <c r="E37" s="55">
        <f t="shared" si="9"/>
        <v>0</v>
      </c>
      <c r="F37" s="55">
        <f t="shared" si="4"/>
        <v>0</v>
      </c>
      <c r="G37" s="157">
        <f t="shared" si="5"/>
        <v>0</v>
      </c>
      <c r="H37" s="99">
        <f t="shared" si="6"/>
        <v>0</v>
      </c>
      <c r="I37" s="9"/>
      <c r="J37" s="9"/>
      <c r="K37" s="56"/>
      <c r="L37" s="108">
        <f t="shared" si="7"/>
        <v>0</v>
      </c>
      <c r="M37" s="9"/>
      <c r="N37" s="9"/>
      <c r="O37" s="90"/>
      <c r="P37" s="99">
        <f t="shared" si="8"/>
        <v>0</v>
      </c>
      <c r="Q37" s="9"/>
      <c r="R37" s="9"/>
      <c r="S37" s="56"/>
    </row>
    <row r="38" spans="2:21" ht="18" customHeight="1" x14ac:dyDescent="0.25">
      <c r="B38" s="17">
        <v>22</v>
      </c>
      <c r="C38" s="137" t="s">
        <v>166</v>
      </c>
      <c r="D38" s="156">
        <f t="shared" si="3"/>
        <v>0</v>
      </c>
      <c r="E38" s="55">
        <f t="shared" si="9"/>
        <v>0</v>
      </c>
      <c r="F38" s="55">
        <f t="shared" si="4"/>
        <v>0</v>
      </c>
      <c r="G38" s="157">
        <f t="shared" si="5"/>
        <v>0</v>
      </c>
      <c r="H38" s="99">
        <f t="shared" si="6"/>
        <v>0</v>
      </c>
      <c r="I38" s="9"/>
      <c r="J38" s="9"/>
      <c r="K38" s="56"/>
      <c r="L38" s="108">
        <f t="shared" si="7"/>
        <v>0</v>
      </c>
      <c r="M38" s="9"/>
      <c r="N38" s="9"/>
      <c r="O38" s="90"/>
      <c r="P38" s="99">
        <f t="shared" si="8"/>
        <v>0</v>
      </c>
      <c r="Q38" s="9"/>
      <c r="R38" s="9"/>
      <c r="S38" s="56"/>
    </row>
    <row r="39" spans="2:21" ht="13.5" customHeight="1" x14ac:dyDescent="0.25">
      <c r="B39" s="17">
        <v>23</v>
      </c>
      <c r="C39" s="90" t="s">
        <v>2</v>
      </c>
      <c r="D39" s="156">
        <f t="shared" si="3"/>
        <v>0</v>
      </c>
      <c r="E39" s="55">
        <f t="shared" si="9"/>
        <v>0</v>
      </c>
      <c r="F39" s="55">
        <f t="shared" si="4"/>
        <v>0</v>
      </c>
      <c r="G39" s="157">
        <f t="shared" si="5"/>
        <v>0</v>
      </c>
      <c r="H39" s="99">
        <f t="shared" si="6"/>
        <v>0</v>
      </c>
      <c r="I39" s="9"/>
      <c r="J39" s="9"/>
      <c r="K39" s="56"/>
      <c r="L39" s="108">
        <f t="shared" si="7"/>
        <v>0</v>
      </c>
      <c r="M39" s="9"/>
      <c r="N39" s="9"/>
      <c r="O39" s="90"/>
      <c r="P39" s="99">
        <f t="shared" si="8"/>
        <v>0</v>
      </c>
      <c r="Q39" s="9"/>
      <c r="R39" s="9"/>
      <c r="S39" s="56"/>
    </row>
    <row r="40" spans="2:21" ht="15.75" x14ac:dyDescent="0.25">
      <c r="B40" s="17">
        <v>24</v>
      </c>
      <c r="C40" s="90" t="s">
        <v>51</v>
      </c>
      <c r="D40" s="156">
        <f t="shared" ref="D40:G42" si="10">SUM(H40,L40,P40)</f>
        <v>0</v>
      </c>
      <c r="E40" s="55">
        <f t="shared" si="10"/>
        <v>0</v>
      </c>
      <c r="F40" s="55">
        <f t="shared" si="10"/>
        <v>0</v>
      </c>
      <c r="G40" s="157">
        <f t="shared" si="10"/>
        <v>0</v>
      </c>
      <c r="H40" s="99">
        <f t="shared" si="6"/>
        <v>0</v>
      </c>
      <c r="I40" s="9"/>
      <c r="J40" s="9"/>
      <c r="K40" s="56"/>
      <c r="L40" s="108">
        <f t="shared" si="7"/>
        <v>0</v>
      </c>
      <c r="M40" s="9"/>
      <c r="N40" s="9"/>
      <c r="O40" s="90"/>
      <c r="P40" s="99">
        <f t="shared" si="8"/>
        <v>0</v>
      </c>
      <c r="Q40" s="9"/>
      <c r="R40" s="9"/>
      <c r="S40" s="56"/>
    </row>
    <row r="41" spans="2:21" ht="15.75" x14ac:dyDescent="0.25">
      <c r="B41" s="17">
        <v>25</v>
      </c>
      <c r="C41" s="90" t="s">
        <v>0</v>
      </c>
      <c r="D41" s="156">
        <f t="shared" si="10"/>
        <v>0</v>
      </c>
      <c r="E41" s="55">
        <f t="shared" si="10"/>
        <v>0</v>
      </c>
      <c r="F41" s="55">
        <f t="shared" si="10"/>
        <v>0</v>
      </c>
      <c r="G41" s="157">
        <f t="shared" si="10"/>
        <v>0</v>
      </c>
      <c r="H41" s="99">
        <f t="shared" si="6"/>
        <v>0</v>
      </c>
      <c r="I41" s="9"/>
      <c r="J41" s="9"/>
      <c r="K41" s="56"/>
      <c r="L41" s="108">
        <f t="shared" si="7"/>
        <v>0</v>
      </c>
      <c r="M41" s="9"/>
      <c r="N41" s="9"/>
      <c r="O41" s="90"/>
      <c r="P41" s="99">
        <f t="shared" si="8"/>
        <v>0</v>
      </c>
      <c r="Q41" s="9"/>
      <c r="R41" s="9"/>
      <c r="S41" s="56"/>
    </row>
    <row r="42" spans="2:21" ht="15.75" x14ac:dyDescent="0.25">
      <c r="B42" s="17">
        <v>26</v>
      </c>
      <c r="C42" s="90" t="s">
        <v>158</v>
      </c>
      <c r="D42" s="156">
        <f t="shared" si="10"/>
        <v>0</v>
      </c>
      <c r="E42" s="55">
        <f t="shared" si="10"/>
        <v>0</v>
      </c>
      <c r="F42" s="55">
        <f t="shared" si="10"/>
        <v>0</v>
      </c>
      <c r="G42" s="157">
        <f t="shared" si="10"/>
        <v>0</v>
      </c>
      <c r="H42" s="99">
        <f t="shared" si="6"/>
        <v>0</v>
      </c>
      <c r="I42" s="9"/>
      <c r="J42" s="9"/>
      <c r="K42" s="56"/>
      <c r="L42" s="108">
        <f t="shared" si="7"/>
        <v>0</v>
      </c>
      <c r="M42" s="9"/>
      <c r="N42" s="9"/>
      <c r="O42" s="90"/>
      <c r="P42" s="99">
        <f t="shared" si="8"/>
        <v>0</v>
      </c>
      <c r="Q42" s="9"/>
      <c r="R42" s="9"/>
      <c r="S42" s="56"/>
    </row>
    <row r="43" spans="2:21" ht="15.75" x14ac:dyDescent="0.25">
      <c r="B43" s="17"/>
      <c r="C43" s="90"/>
      <c r="D43" s="156"/>
      <c r="E43" s="55"/>
      <c r="F43" s="55"/>
      <c r="G43" s="157"/>
      <c r="H43" s="99"/>
      <c r="I43" s="9"/>
      <c r="J43" s="9"/>
      <c r="K43" s="56"/>
      <c r="L43" s="108"/>
      <c r="M43" s="9"/>
      <c r="N43" s="9"/>
      <c r="O43" s="90"/>
      <c r="P43" s="99"/>
      <c r="Q43" s="9"/>
      <c r="R43" s="9"/>
      <c r="S43" s="56"/>
    </row>
    <row r="44" spans="2:21" ht="15.75" x14ac:dyDescent="0.25">
      <c r="B44" s="17">
        <v>27</v>
      </c>
      <c r="C44" s="89" t="s">
        <v>96</v>
      </c>
      <c r="D44" s="198">
        <f>SUM(D45:D46)</f>
        <v>0</v>
      </c>
      <c r="E44" s="8">
        <f t="shared" ref="E44:S44" si="11">SUM(E45:E46)</f>
        <v>0</v>
      </c>
      <c r="F44" s="8">
        <f t="shared" si="11"/>
        <v>-3720</v>
      </c>
      <c r="G44" s="192">
        <f t="shared" si="11"/>
        <v>0</v>
      </c>
      <c r="H44" s="198">
        <f t="shared" si="11"/>
        <v>0</v>
      </c>
      <c r="I44" s="8">
        <f t="shared" si="11"/>
        <v>0</v>
      </c>
      <c r="J44" s="8">
        <f t="shared" si="11"/>
        <v>0</v>
      </c>
      <c r="K44" s="192">
        <f t="shared" si="11"/>
        <v>0</v>
      </c>
      <c r="L44" s="194">
        <f t="shared" si="11"/>
        <v>0</v>
      </c>
      <c r="M44" s="8">
        <f t="shared" si="11"/>
        <v>0</v>
      </c>
      <c r="N44" s="8">
        <f t="shared" si="11"/>
        <v>-3720</v>
      </c>
      <c r="O44" s="94">
        <f t="shared" si="11"/>
        <v>0</v>
      </c>
      <c r="P44" s="198">
        <f t="shared" si="11"/>
        <v>0</v>
      </c>
      <c r="Q44" s="8">
        <f t="shared" si="11"/>
        <v>0</v>
      </c>
      <c r="R44" s="8">
        <f t="shared" si="11"/>
        <v>0</v>
      </c>
      <c r="S44" s="192">
        <f t="shared" si="11"/>
        <v>0</v>
      </c>
    </row>
    <row r="45" spans="2:21" ht="15.75" x14ac:dyDescent="0.25">
      <c r="B45" s="17">
        <v>28</v>
      </c>
      <c r="C45" s="137" t="s">
        <v>17</v>
      </c>
      <c r="D45" s="156">
        <f t="shared" ref="D45:G46" si="12">SUM(H45,L45,P45)</f>
        <v>0</v>
      </c>
      <c r="E45" s="55">
        <f t="shared" si="12"/>
        <v>0</v>
      </c>
      <c r="F45" s="55">
        <f t="shared" si="12"/>
        <v>0</v>
      </c>
      <c r="G45" s="157">
        <f t="shared" si="12"/>
        <v>0</v>
      </c>
      <c r="H45" s="99">
        <f>SUM(I45+K45)</f>
        <v>0</v>
      </c>
      <c r="I45" s="9"/>
      <c r="J45" s="9"/>
      <c r="K45" s="56">
        <v>0</v>
      </c>
      <c r="L45" s="108">
        <f>SUM(M45+O45)</f>
        <v>0</v>
      </c>
      <c r="M45" s="9"/>
      <c r="N45" s="9"/>
      <c r="O45" s="90"/>
      <c r="P45" s="99">
        <f>SUM(Q45,S45)</f>
        <v>0</v>
      </c>
      <c r="Q45" s="9"/>
      <c r="R45" s="9"/>
      <c r="S45" s="56"/>
    </row>
    <row r="46" spans="2:21" ht="15.75" x14ac:dyDescent="0.25">
      <c r="B46" s="17">
        <v>29</v>
      </c>
      <c r="C46" s="90" t="s">
        <v>32</v>
      </c>
      <c r="D46" s="156">
        <f t="shared" si="12"/>
        <v>0</v>
      </c>
      <c r="E46" s="55">
        <f t="shared" si="12"/>
        <v>0</v>
      </c>
      <c r="F46" s="55">
        <f t="shared" si="12"/>
        <v>-3720</v>
      </c>
      <c r="G46" s="157">
        <f t="shared" si="12"/>
        <v>0</v>
      </c>
      <c r="H46" s="99">
        <f>SUM(I46+K46)</f>
        <v>0</v>
      </c>
      <c r="I46" s="9"/>
      <c r="J46" s="9"/>
      <c r="K46" s="56">
        <v>0</v>
      </c>
      <c r="L46" s="108">
        <f>SUM(M46+O46)</f>
        <v>0</v>
      </c>
      <c r="M46" s="9"/>
      <c r="N46" s="235">
        <v>-3720</v>
      </c>
      <c r="O46" s="90"/>
      <c r="P46" s="99">
        <f>SUM(Q46,S46)</f>
        <v>0</v>
      </c>
      <c r="Q46" s="9"/>
      <c r="R46" s="9"/>
      <c r="S46" s="56"/>
    </row>
    <row r="47" spans="2:21" ht="15.75" x14ac:dyDescent="0.25">
      <c r="B47" s="17">
        <v>30</v>
      </c>
      <c r="C47" s="89" t="s">
        <v>98</v>
      </c>
      <c r="D47" s="198">
        <f t="shared" ref="D47:S47" si="13">SUM(D48:D48)</f>
        <v>0</v>
      </c>
      <c r="E47" s="8">
        <f t="shared" si="13"/>
        <v>0</v>
      </c>
      <c r="F47" s="8">
        <f t="shared" si="13"/>
        <v>-3000</v>
      </c>
      <c r="G47" s="192">
        <f t="shared" si="13"/>
        <v>0</v>
      </c>
      <c r="H47" s="198">
        <f t="shared" si="13"/>
        <v>0</v>
      </c>
      <c r="I47" s="8">
        <f t="shared" si="13"/>
        <v>0</v>
      </c>
      <c r="J47" s="8">
        <f t="shared" si="13"/>
        <v>0</v>
      </c>
      <c r="K47" s="192">
        <f t="shared" si="13"/>
        <v>0</v>
      </c>
      <c r="L47" s="194">
        <f t="shared" si="13"/>
        <v>0</v>
      </c>
      <c r="M47" s="8">
        <f t="shared" si="13"/>
        <v>0</v>
      </c>
      <c r="N47" s="8">
        <f t="shared" si="13"/>
        <v>-3000</v>
      </c>
      <c r="O47" s="94">
        <f t="shared" si="13"/>
        <v>0</v>
      </c>
      <c r="P47" s="198">
        <f t="shared" si="13"/>
        <v>0</v>
      </c>
      <c r="Q47" s="8">
        <f t="shared" si="13"/>
        <v>0</v>
      </c>
      <c r="R47" s="8">
        <f t="shared" si="13"/>
        <v>0</v>
      </c>
      <c r="S47" s="192">
        <f t="shared" si="13"/>
        <v>0</v>
      </c>
    </row>
    <row r="48" spans="2:21" ht="15.75" x14ac:dyDescent="0.25">
      <c r="B48" s="17">
        <v>31</v>
      </c>
      <c r="C48" s="90" t="s">
        <v>108</v>
      </c>
      <c r="D48" s="156">
        <f>SUM(H48,L48,P48)</f>
        <v>0</v>
      </c>
      <c r="E48" s="55">
        <f>SUM(I48,M48,Q48)</f>
        <v>0</v>
      </c>
      <c r="F48" s="55">
        <f>SUM(J48,N48,R48)</f>
        <v>-3000</v>
      </c>
      <c r="G48" s="157">
        <f>SUM(K48,O48,S48)</f>
        <v>0</v>
      </c>
      <c r="H48" s="99">
        <f>SUM(I48,K48)</f>
        <v>0</v>
      </c>
      <c r="I48" s="9"/>
      <c r="J48" s="9"/>
      <c r="K48" s="56"/>
      <c r="L48" s="108">
        <f>SUM(M48+O48)</f>
        <v>0</v>
      </c>
      <c r="M48" s="9"/>
      <c r="N48" s="9">
        <v>-3000</v>
      </c>
      <c r="O48" s="90"/>
      <c r="P48" s="99">
        <f>SUM(Q48,S48)</f>
        <v>0</v>
      </c>
      <c r="Q48" s="9"/>
      <c r="R48" s="9"/>
      <c r="S48" s="56"/>
    </row>
    <row r="49" spans="2:19" ht="15.75" x14ac:dyDescent="0.25">
      <c r="B49" s="17">
        <v>32</v>
      </c>
      <c r="C49" s="89" t="s">
        <v>99</v>
      </c>
      <c r="D49" s="198">
        <f t="shared" ref="D49:S49" si="14">SUM(D50:D50)</f>
        <v>0</v>
      </c>
      <c r="E49" s="8">
        <f t="shared" si="14"/>
        <v>0</v>
      </c>
      <c r="F49" s="8">
        <f t="shared" si="14"/>
        <v>0</v>
      </c>
      <c r="G49" s="192">
        <f t="shared" si="14"/>
        <v>0</v>
      </c>
      <c r="H49" s="198">
        <f t="shared" si="14"/>
        <v>0</v>
      </c>
      <c r="I49" s="8">
        <f t="shared" si="14"/>
        <v>0</v>
      </c>
      <c r="J49" s="8">
        <f t="shared" si="14"/>
        <v>0</v>
      </c>
      <c r="K49" s="192">
        <f t="shared" si="14"/>
        <v>0</v>
      </c>
      <c r="L49" s="194">
        <f t="shared" si="14"/>
        <v>0</v>
      </c>
      <c r="M49" s="8">
        <f t="shared" si="14"/>
        <v>0</v>
      </c>
      <c r="N49" s="8">
        <f t="shared" si="14"/>
        <v>0</v>
      </c>
      <c r="O49" s="94">
        <f t="shared" si="14"/>
        <v>0</v>
      </c>
      <c r="P49" s="198">
        <f t="shared" si="14"/>
        <v>0</v>
      </c>
      <c r="Q49" s="8">
        <f t="shared" si="14"/>
        <v>0</v>
      </c>
      <c r="R49" s="8">
        <f t="shared" si="14"/>
        <v>0</v>
      </c>
      <c r="S49" s="192">
        <f t="shared" si="14"/>
        <v>0</v>
      </c>
    </row>
    <row r="50" spans="2:19" ht="15.75" x14ac:dyDescent="0.25">
      <c r="B50" s="17">
        <v>33</v>
      </c>
      <c r="C50" s="90" t="s">
        <v>185</v>
      </c>
      <c r="D50" s="156">
        <f t="shared" ref="D50:G51" si="15">SUM(H50,L50,P50)</f>
        <v>0</v>
      </c>
      <c r="E50" s="55">
        <f t="shared" si="15"/>
        <v>0</v>
      </c>
      <c r="F50" s="55">
        <f t="shared" si="15"/>
        <v>0</v>
      </c>
      <c r="G50" s="157">
        <f t="shared" si="15"/>
        <v>0</v>
      </c>
      <c r="H50" s="99">
        <f>SUM(I50+K50)</f>
        <v>0</v>
      </c>
      <c r="I50" s="9"/>
      <c r="J50" s="9"/>
      <c r="K50" s="56">
        <v>0</v>
      </c>
      <c r="L50" s="108">
        <f>SUM(M50,O50)</f>
        <v>0</v>
      </c>
      <c r="M50" s="9"/>
      <c r="N50" s="9"/>
      <c r="O50" s="90"/>
      <c r="P50" s="99">
        <f>SUM(Q50,S50)</f>
        <v>0</v>
      </c>
      <c r="Q50" s="9"/>
      <c r="R50" s="9"/>
      <c r="S50" s="56"/>
    </row>
    <row r="51" spans="2:19" ht="15.75" x14ac:dyDescent="0.25">
      <c r="B51" s="17">
        <v>34</v>
      </c>
      <c r="C51" s="91"/>
      <c r="D51" s="156">
        <f t="shared" si="15"/>
        <v>0</v>
      </c>
      <c r="E51" s="55">
        <f t="shared" si="15"/>
        <v>0</v>
      </c>
      <c r="F51" s="55">
        <f t="shared" si="15"/>
        <v>0</v>
      </c>
      <c r="G51" s="157">
        <f t="shared" si="15"/>
        <v>0</v>
      </c>
      <c r="H51" s="99">
        <f>SUM(I51+K51)</f>
        <v>0</v>
      </c>
      <c r="I51" s="57"/>
      <c r="J51" s="57"/>
      <c r="K51" s="60"/>
      <c r="L51" s="108">
        <f>SUM(M51,O51)</f>
        <v>0</v>
      </c>
      <c r="M51" s="57"/>
      <c r="N51" s="57"/>
      <c r="O51" s="91"/>
      <c r="P51" s="99">
        <f>SUM(Q51,S51)</f>
        <v>0</v>
      </c>
      <c r="Q51" s="57"/>
      <c r="R51" s="57"/>
      <c r="S51" s="60"/>
    </row>
    <row r="52" spans="2:19" ht="15.75" x14ac:dyDescent="0.25">
      <c r="B52" s="17">
        <v>35</v>
      </c>
      <c r="C52" s="200" t="s">
        <v>122</v>
      </c>
      <c r="D52" s="198">
        <f>SUM(D53)</f>
        <v>0</v>
      </c>
      <c r="E52" s="8">
        <f t="shared" ref="E52:S52" si="16">SUM(E53)</f>
        <v>0</v>
      </c>
      <c r="F52" s="8">
        <f t="shared" si="16"/>
        <v>0</v>
      </c>
      <c r="G52" s="192">
        <f t="shared" si="16"/>
        <v>0</v>
      </c>
      <c r="H52" s="198">
        <f t="shared" si="16"/>
        <v>0</v>
      </c>
      <c r="I52" s="8">
        <f t="shared" si="16"/>
        <v>0</v>
      </c>
      <c r="J52" s="8">
        <f t="shared" si="16"/>
        <v>0</v>
      </c>
      <c r="K52" s="192">
        <f t="shared" si="16"/>
        <v>0</v>
      </c>
      <c r="L52" s="194">
        <f t="shared" si="16"/>
        <v>0</v>
      </c>
      <c r="M52" s="8">
        <f t="shared" si="16"/>
        <v>0</v>
      </c>
      <c r="N52" s="8">
        <f t="shared" si="16"/>
        <v>0</v>
      </c>
      <c r="O52" s="94">
        <f t="shared" si="16"/>
        <v>0</v>
      </c>
      <c r="P52" s="198">
        <f t="shared" si="16"/>
        <v>0</v>
      </c>
      <c r="Q52" s="8">
        <f t="shared" si="16"/>
        <v>0</v>
      </c>
      <c r="R52" s="8">
        <f t="shared" si="16"/>
        <v>0</v>
      </c>
      <c r="S52" s="192">
        <f t="shared" si="16"/>
        <v>0</v>
      </c>
    </row>
    <row r="53" spans="2:19" ht="15.75" x14ac:dyDescent="0.25">
      <c r="B53" s="17">
        <v>36</v>
      </c>
      <c r="C53" s="201" t="s">
        <v>97</v>
      </c>
      <c r="D53" s="198">
        <f>SUM(D54:D55)</f>
        <v>0</v>
      </c>
      <c r="E53" s="8">
        <f t="shared" ref="E53:S53" si="17">SUM(E54:E55)</f>
        <v>0</v>
      </c>
      <c r="F53" s="8">
        <f t="shared" si="17"/>
        <v>0</v>
      </c>
      <c r="G53" s="192">
        <f t="shared" si="17"/>
        <v>0</v>
      </c>
      <c r="H53" s="198">
        <f t="shared" si="17"/>
        <v>0</v>
      </c>
      <c r="I53" s="8">
        <f t="shared" si="17"/>
        <v>0</v>
      </c>
      <c r="J53" s="8">
        <f t="shared" si="17"/>
        <v>0</v>
      </c>
      <c r="K53" s="192">
        <f t="shared" si="17"/>
        <v>0</v>
      </c>
      <c r="L53" s="194">
        <f t="shared" si="17"/>
        <v>0</v>
      </c>
      <c r="M53" s="8">
        <f t="shared" si="17"/>
        <v>0</v>
      </c>
      <c r="N53" s="8">
        <f t="shared" si="17"/>
        <v>0</v>
      </c>
      <c r="O53" s="94">
        <f t="shared" si="17"/>
        <v>0</v>
      </c>
      <c r="P53" s="198">
        <f t="shared" si="17"/>
        <v>0</v>
      </c>
      <c r="Q53" s="8">
        <f t="shared" si="17"/>
        <v>0</v>
      </c>
      <c r="R53" s="8">
        <f t="shared" si="17"/>
        <v>0</v>
      </c>
      <c r="S53" s="192">
        <f t="shared" si="17"/>
        <v>0</v>
      </c>
    </row>
    <row r="54" spans="2:19" ht="15.75" x14ac:dyDescent="0.25">
      <c r="B54" s="17">
        <v>37</v>
      </c>
      <c r="C54" s="90" t="s">
        <v>123</v>
      </c>
      <c r="D54" s="156">
        <f t="shared" ref="D54:G55" si="18">SUM(H54,L54,P54)</f>
        <v>0</v>
      </c>
      <c r="E54" s="55">
        <f t="shared" si="18"/>
        <v>0</v>
      </c>
      <c r="F54" s="55">
        <f t="shared" si="18"/>
        <v>0</v>
      </c>
      <c r="G54" s="157">
        <f t="shared" si="18"/>
        <v>0</v>
      </c>
      <c r="H54" s="99">
        <f>SUM(I54+K54)</f>
        <v>0</v>
      </c>
      <c r="I54" s="57"/>
      <c r="J54" s="57"/>
      <c r="K54" s="60"/>
      <c r="L54" s="108">
        <f>SUM(M54,O54)</f>
        <v>0</v>
      </c>
      <c r="M54" s="57"/>
      <c r="N54" s="57"/>
      <c r="O54" s="91"/>
      <c r="P54" s="99">
        <f>SUM(Q54,S54)</f>
        <v>0</v>
      </c>
      <c r="Q54" s="57"/>
      <c r="R54" s="57"/>
      <c r="S54" s="60"/>
    </row>
    <row r="55" spans="2:19" ht="18" customHeight="1" thickBot="1" x14ac:dyDescent="0.3">
      <c r="B55" s="17">
        <v>38</v>
      </c>
      <c r="C55" s="202" t="s">
        <v>189</v>
      </c>
      <c r="D55" s="156">
        <f t="shared" si="18"/>
        <v>0</v>
      </c>
      <c r="E55" s="55">
        <f t="shared" si="18"/>
        <v>0</v>
      </c>
      <c r="F55" s="55">
        <f t="shared" si="18"/>
        <v>0</v>
      </c>
      <c r="G55" s="157">
        <f t="shared" si="18"/>
        <v>0</v>
      </c>
      <c r="H55" s="99">
        <f>SUM(I55+K55)</f>
        <v>0</v>
      </c>
      <c r="I55" s="57"/>
      <c r="J55" s="57"/>
      <c r="K55" s="60"/>
      <c r="L55" s="108">
        <f>SUM(M55,O55)</f>
        <v>0</v>
      </c>
      <c r="M55" s="57"/>
      <c r="N55" s="57"/>
      <c r="O55" s="91"/>
      <c r="P55" s="99">
        <f>SUM(Q55,S55)</f>
        <v>0</v>
      </c>
      <c r="Q55" s="57"/>
      <c r="R55" s="57"/>
      <c r="S55" s="60"/>
    </row>
    <row r="56" spans="2:19" ht="36.75" customHeight="1" thickBot="1" x14ac:dyDescent="0.3">
      <c r="B56" s="17">
        <v>39</v>
      </c>
      <c r="C56" s="138" t="s">
        <v>130</v>
      </c>
      <c r="D56" s="97">
        <f>SUM(D57+D66+D72+D77+D82+D87+D93)</f>
        <v>6350</v>
      </c>
      <c r="E56" s="52">
        <f t="shared" ref="E56:S56" si="19">SUM(E57+E66+E72+E77+E82+E87+E93)</f>
        <v>-770</v>
      </c>
      <c r="F56" s="52">
        <f t="shared" si="19"/>
        <v>71912</v>
      </c>
      <c r="G56" s="53">
        <f t="shared" si="19"/>
        <v>7120</v>
      </c>
      <c r="H56" s="97">
        <f t="shared" si="19"/>
        <v>6350</v>
      </c>
      <c r="I56" s="52">
        <f t="shared" si="19"/>
        <v>6350</v>
      </c>
      <c r="J56" s="52">
        <f t="shared" si="19"/>
        <v>31360</v>
      </c>
      <c r="K56" s="53">
        <f t="shared" si="19"/>
        <v>0</v>
      </c>
      <c r="L56" s="106">
        <f t="shared" si="19"/>
        <v>0</v>
      </c>
      <c r="M56" s="52">
        <f t="shared" si="19"/>
        <v>-4320</v>
      </c>
      <c r="N56" s="52">
        <f t="shared" si="19"/>
        <v>40552</v>
      </c>
      <c r="O56" s="87">
        <f t="shared" si="19"/>
        <v>4320</v>
      </c>
      <c r="P56" s="97">
        <f t="shared" si="19"/>
        <v>0</v>
      </c>
      <c r="Q56" s="52">
        <f t="shared" si="19"/>
        <v>-2800</v>
      </c>
      <c r="R56" s="52">
        <f t="shared" si="19"/>
        <v>0</v>
      </c>
      <c r="S56" s="53">
        <f t="shared" si="19"/>
        <v>2800</v>
      </c>
    </row>
    <row r="57" spans="2:19" ht="15.75" x14ac:dyDescent="0.25">
      <c r="B57" s="17">
        <v>40</v>
      </c>
      <c r="C57" s="42" t="s">
        <v>89</v>
      </c>
      <c r="D57" s="199">
        <f>SUM(D59)</f>
        <v>-58707</v>
      </c>
      <c r="E57" s="54">
        <f t="shared" ref="E57:S57" si="20">SUM(E59)</f>
        <v>-58707</v>
      </c>
      <c r="F57" s="54">
        <f t="shared" si="20"/>
        <v>0</v>
      </c>
      <c r="G57" s="191">
        <f t="shared" si="20"/>
        <v>0</v>
      </c>
      <c r="H57" s="199">
        <f t="shared" si="20"/>
        <v>-17000</v>
      </c>
      <c r="I57" s="54">
        <f t="shared" si="20"/>
        <v>-17000</v>
      </c>
      <c r="J57" s="54">
        <f t="shared" si="20"/>
        <v>0</v>
      </c>
      <c r="K57" s="191">
        <f t="shared" si="20"/>
        <v>0</v>
      </c>
      <c r="L57" s="193">
        <f t="shared" si="20"/>
        <v>-41707</v>
      </c>
      <c r="M57" s="54">
        <f t="shared" si="20"/>
        <v>-41707</v>
      </c>
      <c r="N57" s="54">
        <f t="shared" si="20"/>
        <v>0</v>
      </c>
      <c r="O57" s="105">
        <f t="shared" si="20"/>
        <v>0</v>
      </c>
      <c r="P57" s="199">
        <f t="shared" si="20"/>
        <v>0</v>
      </c>
      <c r="Q57" s="54">
        <f t="shared" si="20"/>
        <v>0</v>
      </c>
      <c r="R57" s="54">
        <f t="shared" si="20"/>
        <v>0</v>
      </c>
      <c r="S57" s="191">
        <f t="shared" si="20"/>
        <v>0</v>
      </c>
    </row>
    <row r="58" spans="2:19" ht="15.75" x14ac:dyDescent="0.25">
      <c r="B58" s="17">
        <v>41</v>
      </c>
      <c r="C58" s="203"/>
      <c r="D58" s="198"/>
      <c r="E58" s="8"/>
      <c r="F58" s="8"/>
      <c r="G58" s="192"/>
      <c r="H58" s="98"/>
      <c r="I58" s="6"/>
      <c r="J58" s="6"/>
      <c r="K58" s="7"/>
      <c r="L58" s="107"/>
      <c r="M58" s="6"/>
      <c r="N58" s="6"/>
      <c r="O58" s="89"/>
      <c r="P58" s="98"/>
      <c r="Q58" s="6"/>
      <c r="R58" s="6"/>
      <c r="S58" s="7"/>
    </row>
    <row r="59" spans="2:19" ht="13.5" customHeight="1" x14ac:dyDescent="0.25">
      <c r="B59" s="17">
        <v>42</v>
      </c>
      <c r="C59" s="201" t="s">
        <v>100</v>
      </c>
      <c r="D59" s="198">
        <f t="shared" ref="D59:S59" si="21">SUM(D60:D64)</f>
        <v>-58707</v>
      </c>
      <c r="E59" s="8">
        <f t="shared" si="21"/>
        <v>-58707</v>
      </c>
      <c r="F59" s="8">
        <f t="shared" si="21"/>
        <v>0</v>
      </c>
      <c r="G59" s="192">
        <f t="shared" si="21"/>
        <v>0</v>
      </c>
      <c r="H59" s="198">
        <f t="shared" si="21"/>
        <v>-17000</v>
      </c>
      <c r="I59" s="8">
        <f t="shared" si="21"/>
        <v>-17000</v>
      </c>
      <c r="J59" s="8">
        <f t="shared" si="21"/>
        <v>0</v>
      </c>
      <c r="K59" s="192">
        <f t="shared" si="21"/>
        <v>0</v>
      </c>
      <c r="L59" s="194">
        <f t="shared" si="21"/>
        <v>-41707</v>
      </c>
      <c r="M59" s="8">
        <f t="shared" si="21"/>
        <v>-41707</v>
      </c>
      <c r="N59" s="8">
        <f t="shared" si="21"/>
        <v>0</v>
      </c>
      <c r="O59" s="94">
        <f t="shared" si="21"/>
        <v>0</v>
      </c>
      <c r="P59" s="198">
        <f t="shared" si="21"/>
        <v>0</v>
      </c>
      <c r="Q59" s="8">
        <f t="shared" si="21"/>
        <v>0</v>
      </c>
      <c r="R59" s="8">
        <f t="shared" si="21"/>
        <v>0</v>
      </c>
      <c r="S59" s="192">
        <f t="shared" si="21"/>
        <v>0</v>
      </c>
    </row>
    <row r="60" spans="2:19" ht="15.75" x14ac:dyDescent="0.25">
      <c r="B60" s="17">
        <v>43</v>
      </c>
      <c r="C60" s="90" t="s">
        <v>62</v>
      </c>
      <c r="D60" s="156">
        <f t="shared" ref="D60:G64" si="22">SUM(H60,L60,P60)</f>
        <v>0</v>
      </c>
      <c r="E60" s="55">
        <f t="shared" si="22"/>
        <v>0</v>
      </c>
      <c r="F60" s="55">
        <f t="shared" si="22"/>
        <v>0</v>
      </c>
      <c r="G60" s="157">
        <f t="shared" si="22"/>
        <v>0</v>
      </c>
      <c r="H60" s="99">
        <f>SUM(I60+K60)</f>
        <v>0</v>
      </c>
      <c r="I60" s="9"/>
      <c r="J60" s="9"/>
      <c r="K60" s="56">
        <v>0</v>
      </c>
      <c r="L60" s="108">
        <f>SUM(M60+O60)</f>
        <v>0</v>
      </c>
      <c r="M60" s="9"/>
      <c r="N60" s="9"/>
      <c r="O60" s="90"/>
      <c r="P60" s="99">
        <f>SUM(Q60,S60)</f>
        <v>0</v>
      </c>
      <c r="Q60" s="9"/>
      <c r="R60" s="9"/>
      <c r="S60" s="56"/>
    </row>
    <row r="61" spans="2:19" ht="15.75" x14ac:dyDescent="0.25">
      <c r="B61" s="17">
        <v>44</v>
      </c>
      <c r="C61" s="90" t="s">
        <v>113</v>
      </c>
      <c r="D61" s="156">
        <f t="shared" si="22"/>
        <v>0</v>
      </c>
      <c r="E61" s="55">
        <f t="shared" si="22"/>
        <v>0</v>
      </c>
      <c r="F61" s="55">
        <f t="shared" si="22"/>
        <v>0</v>
      </c>
      <c r="G61" s="157">
        <f t="shared" si="22"/>
        <v>0</v>
      </c>
      <c r="H61" s="99">
        <f>SUM(I61+K61)</f>
        <v>0</v>
      </c>
      <c r="I61" s="9"/>
      <c r="J61" s="9"/>
      <c r="K61" s="56"/>
      <c r="L61" s="108">
        <f>SUM(M61+O61)</f>
        <v>0</v>
      </c>
      <c r="M61" s="9"/>
      <c r="N61" s="9"/>
      <c r="O61" s="90"/>
      <c r="P61" s="99">
        <f>SUM(Q61,S61)</f>
        <v>0</v>
      </c>
      <c r="Q61" s="9"/>
      <c r="R61" s="9"/>
      <c r="S61" s="56"/>
    </row>
    <row r="62" spans="2:19" ht="15.75" x14ac:dyDescent="0.25">
      <c r="B62" s="17">
        <v>45</v>
      </c>
      <c r="C62" s="90" t="s">
        <v>107</v>
      </c>
      <c r="D62" s="156">
        <f t="shared" si="22"/>
        <v>-41707</v>
      </c>
      <c r="E62" s="55">
        <f t="shared" si="22"/>
        <v>-41707</v>
      </c>
      <c r="F62" s="55">
        <f t="shared" si="22"/>
        <v>0</v>
      </c>
      <c r="G62" s="157">
        <f t="shared" si="22"/>
        <v>0</v>
      </c>
      <c r="H62" s="99">
        <f>SUM(I62+K62)</f>
        <v>0</v>
      </c>
      <c r="I62" s="9"/>
      <c r="J62" s="9"/>
      <c r="K62" s="56"/>
      <c r="L62" s="108">
        <f>SUM(M62+O62)</f>
        <v>-41707</v>
      </c>
      <c r="M62" s="9">
        <v>-41707</v>
      </c>
      <c r="N62" s="9"/>
      <c r="O62" s="90"/>
      <c r="P62" s="99">
        <f>SUM(Q62,S62)</f>
        <v>0</v>
      </c>
      <c r="Q62" s="9"/>
      <c r="R62" s="9"/>
      <c r="S62" s="56"/>
    </row>
    <row r="63" spans="2:19" ht="31.5" x14ac:dyDescent="0.25">
      <c r="B63" s="17"/>
      <c r="C63" s="137" t="s">
        <v>151</v>
      </c>
      <c r="D63" s="156">
        <f t="shared" si="22"/>
        <v>0</v>
      </c>
      <c r="E63" s="55">
        <f t="shared" si="22"/>
        <v>0</v>
      </c>
      <c r="F63" s="55">
        <f t="shared" si="22"/>
        <v>0</v>
      </c>
      <c r="G63" s="157">
        <f t="shared" si="22"/>
        <v>0</v>
      </c>
      <c r="H63" s="99">
        <f>SUM(I63+K63)</f>
        <v>0</v>
      </c>
      <c r="I63" s="9"/>
      <c r="J63" s="9"/>
      <c r="K63" s="56"/>
      <c r="L63" s="108">
        <f>SUM(M63+O63)</f>
        <v>0</v>
      </c>
      <c r="M63" s="9"/>
      <c r="N63" s="9"/>
      <c r="O63" s="90"/>
      <c r="P63" s="99">
        <f>SUM(Q63,S63)</f>
        <v>0</v>
      </c>
      <c r="Q63" s="9"/>
      <c r="R63" s="9"/>
      <c r="S63" s="56"/>
    </row>
    <row r="64" spans="2:19" ht="15.75" x14ac:dyDescent="0.25">
      <c r="B64" s="17">
        <v>46</v>
      </c>
      <c r="C64" s="90" t="s">
        <v>33</v>
      </c>
      <c r="D64" s="156">
        <f t="shared" si="22"/>
        <v>-17000</v>
      </c>
      <c r="E64" s="55">
        <f t="shared" si="22"/>
        <v>-17000</v>
      </c>
      <c r="F64" s="55">
        <f t="shared" si="22"/>
        <v>0</v>
      </c>
      <c r="G64" s="157">
        <f t="shared" si="22"/>
        <v>0</v>
      </c>
      <c r="H64" s="99">
        <f>SUM(I64+K64)</f>
        <v>-17000</v>
      </c>
      <c r="I64" s="9">
        <v>-17000</v>
      </c>
      <c r="J64" s="9"/>
      <c r="K64" s="56">
        <v>0</v>
      </c>
      <c r="L64" s="108">
        <f>SUM(M64+O64)</f>
        <v>0</v>
      </c>
      <c r="M64" s="9"/>
      <c r="N64" s="9"/>
      <c r="O64" s="90"/>
      <c r="P64" s="99">
        <f>SUM(Q64,S64)</f>
        <v>0</v>
      </c>
      <c r="Q64" s="9"/>
      <c r="R64" s="9"/>
      <c r="S64" s="56"/>
    </row>
    <row r="65" spans="2:19" ht="15.75" x14ac:dyDescent="0.25">
      <c r="B65" s="17">
        <v>47</v>
      </c>
      <c r="C65" s="90"/>
      <c r="D65" s="156"/>
      <c r="E65" s="55"/>
      <c r="F65" s="55"/>
      <c r="G65" s="157"/>
      <c r="H65" s="98"/>
      <c r="I65" s="9"/>
      <c r="J65" s="9"/>
      <c r="K65" s="56"/>
      <c r="L65" s="107"/>
      <c r="M65" s="9"/>
      <c r="N65" s="9"/>
      <c r="O65" s="90"/>
      <c r="P65" s="98"/>
      <c r="Q65" s="9"/>
      <c r="R65" s="9"/>
      <c r="S65" s="56"/>
    </row>
    <row r="66" spans="2:19" ht="15.75" x14ac:dyDescent="0.25">
      <c r="B66" s="17">
        <v>48</v>
      </c>
      <c r="C66" s="201" t="s">
        <v>77</v>
      </c>
      <c r="D66" s="198">
        <f>SUM(D68)</f>
        <v>-39890</v>
      </c>
      <c r="E66" s="8">
        <f t="shared" ref="E66:S66" si="23">SUM(E68)</f>
        <v>-43910</v>
      </c>
      <c r="F66" s="8">
        <f t="shared" si="23"/>
        <v>-39666</v>
      </c>
      <c r="G66" s="192">
        <f t="shared" si="23"/>
        <v>4020</v>
      </c>
      <c r="H66" s="198">
        <f t="shared" si="23"/>
        <v>3000</v>
      </c>
      <c r="I66" s="8">
        <f t="shared" si="23"/>
        <v>3000</v>
      </c>
      <c r="J66" s="8">
        <f t="shared" si="23"/>
        <v>3000</v>
      </c>
      <c r="K66" s="192">
        <f t="shared" si="23"/>
        <v>0</v>
      </c>
      <c r="L66" s="194">
        <f t="shared" si="23"/>
        <v>-42890</v>
      </c>
      <c r="M66" s="8">
        <f t="shared" si="23"/>
        <v>-44110</v>
      </c>
      <c r="N66" s="8">
        <f t="shared" si="23"/>
        <v>-42666</v>
      </c>
      <c r="O66" s="94">
        <f t="shared" si="23"/>
        <v>1220</v>
      </c>
      <c r="P66" s="198">
        <f t="shared" si="23"/>
        <v>0</v>
      </c>
      <c r="Q66" s="8">
        <f t="shared" si="23"/>
        <v>-2800</v>
      </c>
      <c r="R66" s="8">
        <f t="shared" si="23"/>
        <v>0</v>
      </c>
      <c r="S66" s="192">
        <f t="shared" si="23"/>
        <v>2800</v>
      </c>
    </row>
    <row r="67" spans="2:19" ht="15.75" x14ac:dyDescent="0.25">
      <c r="B67" s="17">
        <v>49</v>
      </c>
      <c r="C67" s="137"/>
      <c r="D67" s="156"/>
      <c r="E67" s="55"/>
      <c r="F67" s="55"/>
      <c r="G67" s="157"/>
      <c r="H67" s="98"/>
      <c r="I67" s="9"/>
      <c r="J67" s="9"/>
      <c r="K67" s="56"/>
      <c r="L67" s="108"/>
      <c r="M67" s="9"/>
      <c r="N67" s="9"/>
      <c r="O67" s="90"/>
      <c r="P67" s="99"/>
      <c r="Q67" s="9"/>
      <c r="R67" s="9"/>
      <c r="S67" s="56"/>
    </row>
    <row r="68" spans="2:19" ht="13.5" customHeight="1" x14ac:dyDescent="0.25">
      <c r="B68" s="17">
        <v>50</v>
      </c>
      <c r="C68" s="201" t="s">
        <v>100</v>
      </c>
      <c r="D68" s="198">
        <f>SUM(D69+D70)</f>
        <v>-39890</v>
      </c>
      <c r="E68" s="8">
        <f t="shared" ref="E68:S68" si="24">SUM(E69+E70)</f>
        <v>-43910</v>
      </c>
      <c r="F68" s="8">
        <f t="shared" si="24"/>
        <v>-39666</v>
      </c>
      <c r="G68" s="192">
        <f t="shared" si="24"/>
        <v>4020</v>
      </c>
      <c r="H68" s="198">
        <f t="shared" si="24"/>
        <v>3000</v>
      </c>
      <c r="I68" s="8">
        <f t="shared" si="24"/>
        <v>3000</v>
      </c>
      <c r="J68" s="8">
        <f t="shared" si="24"/>
        <v>3000</v>
      </c>
      <c r="K68" s="192">
        <f t="shared" si="24"/>
        <v>0</v>
      </c>
      <c r="L68" s="194">
        <f t="shared" si="24"/>
        <v>-42890</v>
      </c>
      <c r="M68" s="8">
        <f t="shared" si="24"/>
        <v>-44110</v>
      </c>
      <c r="N68" s="8">
        <f t="shared" si="24"/>
        <v>-42666</v>
      </c>
      <c r="O68" s="94">
        <f t="shared" si="24"/>
        <v>1220</v>
      </c>
      <c r="P68" s="198">
        <f t="shared" si="24"/>
        <v>0</v>
      </c>
      <c r="Q68" s="8">
        <f t="shared" si="24"/>
        <v>-2800</v>
      </c>
      <c r="R68" s="8">
        <f t="shared" si="24"/>
        <v>0</v>
      </c>
      <c r="S68" s="192">
        <f t="shared" si="24"/>
        <v>2800</v>
      </c>
    </row>
    <row r="69" spans="2:19" ht="31.5" customHeight="1" x14ac:dyDescent="0.25">
      <c r="B69" s="17">
        <v>51</v>
      </c>
      <c r="C69" s="137" t="s">
        <v>58</v>
      </c>
      <c r="D69" s="156">
        <f t="shared" ref="D69:G70" si="25">SUM(H69,L69,P69)</f>
        <v>-15940</v>
      </c>
      <c r="E69" s="55">
        <f t="shared" si="25"/>
        <v>-15940</v>
      </c>
      <c r="F69" s="55">
        <f t="shared" si="25"/>
        <v>-15716</v>
      </c>
      <c r="G69" s="157">
        <f t="shared" si="25"/>
        <v>0</v>
      </c>
      <c r="H69" s="99">
        <f>SUM(I69+K69)</f>
        <v>0</v>
      </c>
      <c r="I69" s="9"/>
      <c r="J69" s="9"/>
      <c r="K69" s="56"/>
      <c r="L69" s="108">
        <f>SUM(M69+O69)</f>
        <v>-15940</v>
      </c>
      <c r="M69" s="9">
        <v>-15940</v>
      </c>
      <c r="N69" s="9">
        <v>-15716</v>
      </c>
      <c r="O69" s="90"/>
      <c r="P69" s="99">
        <f>SUM(Q69,S69)</f>
        <v>0</v>
      </c>
      <c r="Q69" s="9"/>
      <c r="R69" s="9">
        <v>0</v>
      </c>
      <c r="S69" s="56"/>
    </row>
    <row r="70" spans="2:19" ht="32.25" customHeight="1" x14ac:dyDescent="0.25">
      <c r="B70" s="17">
        <v>52</v>
      </c>
      <c r="C70" s="137" t="s">
        <v>59</v>
      </c>
      <c r="D70" s="156">
        <f t="shared" si="25"/>
        <v>-23950</v>
      </c>
      <c r="E70" s="55">
        <f t="shared" si="25"/>
        <v>-27970</v>
      </c>
      <c r="F70" s="55">
        <f t="shared" si="25"/>
        <v>-23950</v>
      </c>
      <c r="G70" s="157">
        <f t="shared" si="25"/>
        <v>4020</v>
      </c>
      <c r="H70" s="99">
        <f>SUM(I70+K70)</f>
        <v>3000</v>
      </c>
      <c r="I70" s="9">
        <v>3000</v>
      </c>
      <c r="J70" s="9">
        <v>3000</v>
      </c>
      <c r="K70" s="56"/>
      <c r="L70" s="108">
        <f>SUM(M70+O70)</f>
        <v>-26950</v>
      </c>
      <c r="M70" s="9">
        <v>-28170</v>
      </c>
      <c r="N70" s="9">
        <v>-26950</v>
      </c>
      <c r="O70" s="90">
        <v>1220</v>
      </c>
      <c r="P70" s="99">
        <f>SUM(Q70,S70)</f>
        <v>0</v>
      </c>
      <c r="Q70" s="9">
        <v>-2800</v>
      </c>
      <c r="R70" s="9">
        <v>0</v>
      </c>
      <c r="S70" s="56">
        <v>2800</v>
      </c>
    </row>
    <row r="71" spans="2:19" ht="15.75" x14ac:dyDescent="0.25">
      <c r="B71" s="17">
        <v>53</v>
      </c>
      <c r="C71" s="137"/>
      <c r="D71" s="156"/>
      <c r="E71" s="55"/>
      <c r="F71" s="55"/>
      <c r="G71" s="157"/>
      <c r="H71" s="98"/>
      <c r="I71" s="9"/>
      <c r="J71" s="9"/>
      <c r="K71" s="56"/>
      <c r="L71" s="108"/>
      <c r="M71" s="9"/>
      <c r="N71" s="9"/>
      <c r="O71" s="90"/>
      <c r="P71" s="99"/>
      <c r="Q71" s="9"/>
      <c r="R71" s="9"/>
      <c r="S71" s="56"/>
    </row>
    <row r="72" spans="2:19" ht="31.5" x14ac:dyDescent="0.25">
      <c r="B72" s="17">
        <v>54</v>
      </c>
      <c r="C72" s="201" t="s">
        <v>78</v>
      </c>
      <c r="D72" s="198">
        <f>SUM(D74)</f>
        <v>63664</v>
      </c>
      <c r="E72" s="8">
        <f t="shared" ref="E72:S72" si="26">SUM(E74)</f>
        <v>63664</v>
      </c>
      <c r="F72" s="8">
        <f t="shared" si="26"/>
        <v>71837</v>
      </c>
      <c r="G72" s="192">
        <f t="shared" si="26"/>
        <v>0</v>
      </c>
      <c r="H72" s="198">
        <f t="shared" si="26"/>
        <v>0</v>
      </c>
      <c r="I72" s="8">
        <f t="shared" si="26"/>
        <v>0</v>
      </c>
      <c r="J72" s="8">
        <f t="shared" si="26"/>
        <v>9090</v>
      </c>
      <c r="K72" s="192">
        <f t="shared" si="26"/>
        <v>0</v>
      </c>
      <c r="L72" s="194">
        <f t="shared" si="26"/>
        <v>63664</v>
      </c>
      <c r="M72" s="8">
        <f t="shared" si="26"/>
        <v>63664</v>
      </c>
      <c r="N72" s="8">
        <f t="shared" si="26"/>
        <v>62747</v>
      </c>
      <c r="O72" s="94">
        <f t="shared" si="26"/>
        <v>0</v>
      </c>
      <c r="P72" s="198">
        <f t="shared" si="26"/>
        <v>0</v>
      </c>
      <c r="Q72" s="8">
        <f t="shared" si="26"/>
        <v>0</v>
      </c>
      <c r="R72" s="8">
        <f t="shared" si="26"/>
        <v>0</v>
      </c>
      <c r="S72" s="192">
        <f t="shared" si="26"/>
        <v>0</v>
      </c>
    </row>
    <row r="73" spans="2:19" ht="15.75" x14ac:dyDescent="0.25">
      <c r="B73" s="17">
        <v>55</v>
      </c>
      <c r="C73" s="201"/>
      <c r="D73" s="198"/>
      <c r="E73" s="8"/>
      <c r="F73" s="8"/>
      <c r="G73" s="192"/>
      <c r="H73" s="98"/>
      <c r="I73" s="6"/>
      <c r="J73" s="6"/>
      <c r="K73" s="7"/>
      <c r="L73" s="107"/>
      <c r="M73" s="6"/>
      <c r="N73" s="6"/>
      <c r="O73" s="89"/>
      <c r="P73" s="98"/>
      <c r="Q73" s="6"/>
      <c r="R73" s="6"/>
      <c r="S73" s="7"/>
    </row>
    <row r="74" spans="2:19" ht="13.5" customHeight="1" x14ac:dyDescent="0.25">
      <c r="B74" s="17">
        <v>56</v>
      </c>
      <c r="C74" s="201" t="s">
        <v>100</v>
      </c>
      <c r="D74" s="198">
        <f>SUM(D75)</f>
        <v>63664</v>
      </c>
      <c r="E74" s="8">
        <f t="shared" ref="E74:S74" si="27">SUM(E75)</f>
        <v>63664</v>
      </c>
      <c r="F74" s="8">
        <f t="shared" si="27"/>
        <v>71837</v>
      </c>
      <c r="G74" s="192">
        <f t="shared" si="27"/>
        <v>0</v>
      </c>
      <c r="H74" s="198">
        <f t="shared" si="27"/>
        <v>0</v>
      </c>
      <c r="I74" s="8">
        <f t="shared" si="27"/>
        <v>0</v>
      </c>
      <c r="J74" s="8">
        <f t="shared" si="27"/>
        <v>9090</v>
      </c>
      <c r="K74" s="192">
        <f t="shared" si="27"/>
        <v>0</v>
      </c>
      <c r="L74" s="194">
        <f t="shared" si="27"/>
        <v>63664</v>
      </c>
      <c r="M74" s="8">
        <f t="shared" si="27"/>
        <v>63664</v>
      </c>
      <c r="N74" s="8">
        <f t="shared" si="27"/>
        <v>62747</v>
      </c>
      <c r="O74" s="94">
        <f t="shared" si="27"/>
        <v>0</v>
      </c>
      <c r="P74" s="198">
        <f t="shared" si="27"/>
        <v>0</v>
      </c>
      <c r="Q74" s="8">
        <f t="shared" si="27"/>
        <v>0</v>
      </c>
      <c r="R74" s="8">
        <f t="shared" si="27"/>
        <v>0</v>
      </c>
      <c r="S74" s="192">
        <f t="shared" si="27"/>
        <v>0</v>
      </c>
    </row>
    <row r="75" spans="2:19" ht="15.75" x14ac:dyDescent="0.25">
      <c r="B75" s="17">
        <v>57</v>
      </c>
      <c r="C75" s="137" t="s">
        <v>190</v>
      </c>
      <c r="D75" s="156">
        <f>SUM(H75+L75+P75)</f>
        <v>63664</v>
      </c>
      <c r="E75" s="55">
        <f>SUM(I75+M75+Q75)</f>
        <v>63664</v>
      </c>
      <c r="F75" s="55">
        <f>SUM(J75+N75+R75)</f>
        <v>71837</v>
      </c>
      <c r="G75" s="157">
        <f>SUM(K75+O75+S75)</f>
        <v>0</v>
      </c>
      <c r="H75" s="99">
        <f>SUM(I75+K75)</f>
        <v>0</v>
      </c>
      <c r="I75" s="9"/>
      <c r="J75" s="9">
        <v>9090</v>
      </c>
      <c r="K75" s="56">
        <v>0</v>
      </c>
      <c r="L75" s="108">
        <f>SUM(M75+O75)</f>
        <v>63664</v>
      </c>
      <c r="M75" s="9">
        <v>63664</v>
      </c>
      <c r="N75" s="61">
        <v>62747</v>
      </c>
      <c r="O75" s="92"/>
      <c r="P75" s="100">
        <f>SUM(Q75+S75)</f>
        <v>0</v>
      </c>
      <c r="Q75" s="61"/>
      <c r="R75" s="61">
        <v>0</v>
      </c>
      <c r="S75" s="62">
        <v>0</v>
      </c>
    </row>
    <row r="76" spans="2:19" ht="15.75" x14ac:dyDescent="0.25">
      <c r="B76" s="17">
        <v>58</v>
      </c>
      <c r="C76" s="137"/>
      <c r="D76" s="156"/>
      <c r="E76" s="55"/>
      <c r="F76" s="55"/>
      <c r="G76" s="157"/>
      <c r="H76" s="100"/>
      <c r="I76" s="61"/>
      <c r="J76" s="9"/>
      <c r="K76" s="56"/>
      <c r="L76" s="109"/>
      <c r="M76" s="61"/>
      <c r="N76" s="61"/>
      <c r="O76" s="92"/>
      <c r="P76" s="100"/>
      <c r="Q76" s="61"/>
      <c r="R76" s="61"/>
      <c r="S76" s="62"/>
    </row>
    <row r="77" spans="2:19" ht="18.75" customHeight="1" x14ac:dyDescent="0.25">
      <c r="B77" s="17">
        <v>59</v>
      </c>
      <c r="C77" s="204" t="s">
        <v>79</v>
      </c>
      <c r="D77" s="198">
        <f>SUM(D79)</f>
        <v>9600</v>
      </c>
      <c r="E77" s="8">
        <f t="shared" ref="E77:S77" si="28">SUM(E79)</f>
        <v>9600</v>
      </c>
      <c r="F77" s="8">
        <f t="shared" si="28"/>
        <v>9300</v>
      </c>
      <c r="G77" s="192">
        <f t="shared" si="28"/>
        <v>0</v>
      </c>
      <c r="H77" s="198">
        <f t="shared" si="28"/>
        <v>0</v>
      </c>
      <c r="I77" s="8">
        <f t="shared" si="28"/>
        <v>0</v>
      </c>
      <c r="J77" s="8">
        <f t="shared" si="28"/>
        <v>0</v>
      </c>
      <c r="K77" s="192">
        <f t="shared" si="28"/>
        <v>0</v>
      </c>
      <c r="L77" s="194">
        <f t="shared" si="28"/>
        <v>9600</v>
      </c>
      <c r="M77" s="8">
        <f t="shared" si="28"/>
        <v>9600</v>
      </c>
      <c r="N77" s="8">
        <f t="shared" si="28"/>
        <v>9300</v>
      </c>
      <c r="O77" s="94">
        <f t="shared" si="28"/>
        <v>0</v>
      </c>
      <c r="P77" s="198">
        <f t="shared" si="28"/>
        <v>0</v>
      </c>
      <c r="Q77" s="8">
        <f t="shared" si="28"/>
        <v>0</v>
      </c>
      <c r="R77" s="8">
        <f t="shared" si="28"/>
        <v>0</v>
      </c>
      <c r="S77" s="192">
        <f t="shared" si="28"/>
        <v>0</v>
      </c>
    </row>
    <row r="78" spans="2:19" ht="19.5" customHeight="1" x14ac:dyDescent="0.25">
      <c r="B78" s="17">
        <v>60</v>
      </c>
      <c r="C78" s="203"/>
      <c r="D78" s="156"/>
      <c r="E78" s="55"/>
      <c r="F78" s="55"/>
      <c r="G78" s="157"/>
      <c r="H78" s="100"/>
      <c r="I78" s="61"/>
      <c r="J78" s="9"/>
      <c r="K78" s="56"/>
      <c r="L78" s="109"/>
      <c r="M78" s="61"/>
      <c r="N78" s="61"/>
      <c r="O78" s="92"/>
      <c r="P78" s="100"/>
      <c r="Q78" s="61"/>
      <c r="R78" s="61"/>
      <c r="S78" s="62"/>
    </row>
    <row r="79" spans="2:19" ht="13.5" customHeight="1" x14ac:dyDescent="0.25">
      <c r="B79" s="17">
        <v>61</v>
      </c>
      <c r="C79" s="201" t="s">
        <v>100</v>
      </c>
      <c r="D79" s="198">
        <f>SUM(D80)</f>
        <v>9600</v>
      </c>
      <c r="E79" s="8">
        <f t="shared" ref="E79:S79" si="29">SUM(E80)</f>
        <v>9600</v>
      </c>
      <c r="F79" s="8">
        <f t="shared" si="29"/>
        <v>9300</v>
      </c>
      <c r="G79" s="192">
        <f t="shared" si="29"/>
        <v>0</v>
      </c>
      <c r="H79" s="198">
        <f t="shared" si="29"/>
        <v>0</v>
      </c>
      <c r="I79" s="8">
        <f t="shared" si="29"/>
        <v>0</v>
      </c>
      <c r="J79" s="8">
        <f t="shared" si="29"/>
        <v>0</v>
      </c>
      <c r="K79" s="192">
        <f t="shared" si="29"/>
        <v>0</v>
      </c>
      <c r="L79" s="194">
        <f t="shared" si="29"/>
        <v>9600</v>
      </c>
      <c r="M79" s="8">
        <f t="shared" si="29"/>
        <v>9600</v>
      </c>
      <c r="N79" s="8">
        <f t="shared" si="29"/>
        <v>9300</v>
      </c>
      <c r="O79" s="94">
        <f t="shared" si="29"/>
        <v>0</v>
      </c>
      <c r="P79" s="198">
        <f t="shared" si="29"/>
        <v>0</v>
      </c>
      <c r="Q79" s="8">
        <f t="shared" si="29"/>
        <v>0</v>
      </c>
      <c r="R79" s="8">
        <f t="shared" si="29"/>
        <v>0</v>
      </c>
      <c r="S79" s="192">
        <f t="shared" si="29"/>
        <v>0</v>
      </c>
    </row>
    <row r="80" spans="2:19" ht="15.75" x14ac:dyDescent="0.25">
      <c r="B80" s="17">
        <v>62</v>
      </c>
      <c r="C80" s="90" t="s">
        <v>60</v>
      </c>
      <c r="D80" s="156">
        <f>SUM(H80+L80+P80)</f>
        <v>9600</v>
      </c>
      <c r="E80" s="55">
        <f>SUM(I80+M80+Q80)</f>
        <v>9600</v>
      </c>
      <c r="F80" s="55">
        <f>SUM(J80+N80+R80)</f>
        <v>9300</v>
      </c>
      <c r="G80" s="157">
        <f>SUM(K80+O80+S80)</f>
        <v>0</v>
      </c>
      <c r="H80" s="99">
        <f>SUM(I80+K80)</f>
        <v>0</v>
      </c>
      <c r="I80" s="9"/>
      <c r="J80" s="9"/>
      <c r="K80" s="56">
        <v>0</v>
      </c>
      <c r="L80" s="108">
        <f>SUM(M80+O80)</f>
        <v>9600</v>
      </c>
      <c r="M80" s="9">
        <v>9600</v>
      </c>
      <c r="N80" s="61">
        <v>9300</v>
      </c>
      <c r="O80" s="92"/>
      <c r="P80" s="100">
        <f>SUM(Q80+S80)</f>
        <v>0</v>
      </c>
      <c r="Q80" s="61"/>
      <c r="R80" s="61">
        <v>0</v>
      </c>
      <c r="S80" s="62">
        <v>0</v>
      </c>
    </row>
    <row r="81" spans="2:19" ht="16.5" customHeight="1" x14ac:dyDescent="0.25">
      <c r="B81" s="17">
        <v>63</v>
      </c>
      <c r="C81" s="92"/>
      <c r="D81" s="156"/>
      <c r="E81" s="55"/>
      <c r="F81" s="55"/>
      <c r="G81" s="157"/>
      <c r="H81" s="99"/>
      <c r="I81" s="9"/>
      <c r="J81" s="9"/>
      <c r="K81" s="56"/>
      <c r="L81" s="108"/>
      <c r="M81" s="9"/>
      <c r="N81" s="9"/>
      <c r="O81" s="90"/>
      <c r="P81" s="99"/>
      <c r="Q81" s="6"/>
      <c r="R81" s="6"/>
      <c r="S81" s="7"/>
    </row>
    <row r="82" spans="2:19" ht="31.5" customHeight="1" x14ac:dyDescent="0.25">
      <c r="B82" s="17">
        <v>64</v>
      </c>
      <c r="C82" s="204" t="s">
        <v>80</v>
      </c>
      <c r="D82" s="198">
        <f>SUM(D84)</f>
        <v>13933</v>
      </c>
      <c r="E82" s="8">
        <f t="shared" ref="E82:S82" si="30">SUM(E84)</f>
        <v>13933</v>
      </c>
      <c r="F82" s="8">
        <f t="shared" si="30"/>
        <v>13721</v>
      </c>
      <c r="G82" s="192">
        <f t="shared" si="30"/>
        <v>0</v>
      </c>
      <c r="H82" s="198">
        <f t="shared" si="30"/>
        <v>2600</v>
      </c>
      <c r="I82" s="8">
        <f t="shared" si="30"/>
        <v>2600</v>
      </c>
      <c r="J82" s="8">
        <f t="shared" si="30"/>
        <v>2550</v>
      </c>
      <c r="K82" s="192">
        <f t="shared" si="30"/>
        <v>0</v>
      </c>
      <c r="L82" s="194">
        <f t="shared" si="30"/>
        <v>11333</v>
      </c>
      <c r="M82" s="8">
        <f t="shared" si="30"/>
        <v>11333</v>
      </c>
      <c r="N82" s="8">
        <f t="shared" si="30"/>
        <v>11171</v>
      </c>
      <c r="O82" s="94">
        <f t="shared" si="30"/>
        <v>0</v>
      </c>
      <c r="P82" s="198">
        <f t="shared" si="30"/>
        <v>0</v>
      </c>
      <c r="Q82" s="8">
        <f t="shared" si="30"/>
        <v>0</v>
      </c>
      <c r="R82" s="8">
        <f t="shared" si="30"/>
        <v>0</v>
      </c>
      <c r="S82" s="192">
        <f t="shared" si="30"/>
        <v>0</v>
      </c>
    </row>
    <row r="83" spans="2:19" ht="17.25" customHeight="1" x14ac:dyDescent="0.25">
      <c r="B83" s="17">
        <v>65</v>
      </c>
      <c r="C83" s="204"/>
      <c r="D83" s="156"/>
      <c r="E83" s="55"/>
      <c r="F83" s="55"/>
      <c r="G83" s="157"/>
      <c r="H83" s="99"/>
      <c r="I83" s="9"/>
      <c r="J83" s="9"/>
      <c r="K83" s="56"/>
      <c r="L83" s="108"/>
      <c r="M83" s="9"/>
      <c r="N83" s="9"/>
      <c r="O83" s="90"/>
      <c r="P83" s="99"/>
      <c r="Q83" s="6"/>
      <c r="R83" s="6"/>
      <c r="S83" s="7"/>
    </row>
    <row r="84" spans="2:19" ht="17.25" customHeight="1" x14ac:dyDescent="0.25">
      <c r="B84" s="17">
        <v>66</v>
      </c>
      <c r="C84" s="201" t="s">
        <v>100</v>
      </c>
      <c r="D84" s="198">
        <f>SUM(D85)</f>
        <v>13933</v>
      </c>
      <c r="E84" s="8">
        <f t="shared" ref="E84:S84" si="31">SUM(E85)</f>
        <v>13933</v>
      </c>
      <c r="F84" s="8">
        <f t="shared" si="31"/>
        <v>13721</v>
      </c>
      <c r="G84" s="192">
        <f t="shared" si="31"/>
        <v>0</v>
      </c>
      <c r="H84" s="198">
        <f t="shared" si="31"/>
        <v>2600</v>
      </c>
      <c r="I84" s="8">
        <f t="shared" si="31"/>
        <v>2600</v>
      </c>
      <c r="J84" s="8">
        <f t="shared" si="31"/>
        <v>2550</v>
      </c>
      <c r="K84" s="192">
        <f t="shared" si="31"/>
        <v>0</v>
      </c>
      <c r="L84" s="194">
        <f t="shared" si="31"/>
        <v>11333</v>
      </c>
      <c r="M84" s="8">
        <f t="shared" si="31"/>
        <v>11333</v>
      </c>
      <c r="N84" s="8">
        <f t="shared" si="31"/>
        <v>11171</v>
      </c>
      <c r="O84" s="94">
        <f t="shared" si="31"/>
        <v>0</v>
      </c>
      <c r="P84" s="198">
        <f t="shared" si="31"/>
        <v>0</v>
      </c>
      <c r="Q84" s="8">
        <f t="shared" si="31"/>
        <v>0</v>
      </c>
      <c r="R84" s="8">
        <f t="shared" si="31"/>
        <v>0</v>
      </c>
      <c r="S84" s="192">
        <f t="shared" si="31"/>
        <v>0</v>
      </c>
    </row>
    <row r="85" spans="2:19" ht="32.25" customHeight="1" x14ac:dyDescent="0.25">
      <c r="B85" s="17">
        <v>67</v>
      </c>
      <c r="C85" s="137" t="s">
        <v>61</v>
      </c>
      <c r="D85" s="156">
        <f>SUM(H85+L85+P85)</f>
        <v>13933</v>
      </c>
      <c r="E85" s="55">
        <f>SUM(I85+M85+Q85)</f>
        <v>13933</v>
      </c>
      <c r="F85" s="55">
        <f>SUM(J85+N85+R85)</f>
        <v>13721</v>
      </c>
      <c r="G85" s="157">
        <f>SUM(K85+O85+S85)</f>
        <v>0</v>
      </c>
      <c r="H85" s="99">
        <f>SUM(I85+K85)</f>
        <v>2600</v>
      </c>
      <c r="I85" s="9">
        <v>2600</v>
      </c>
      <c r="J85" s="9">
        <v>2550</v>
      </c>
      <c r="K85" s="56"/>
      <c r="L85" s="108">
        <f>SUM(M85+O85)</f>
        <v>11333</v>
      </c>
      <c r="M85" s="9">
        <v>11333</v>
      </c>
      <c r="N85" s="9">
        <v>11171</v>
      </c>
      <c r="O85" s="90"/>
      <c r="P85" s="99">
        <f>SUM(Q85+S85)</f>
        <v>0</v>
      </c>
      <c r="Q85" s="9"/>
      <c r="R85" s="9">
        <v>0</v>
      </c>
      <c r="S85" s="56">
        <v>0</v>
      </c>
    </row>
    <row r="86" spans="2:19" ht="14.25" customHeight="1" x14ac:dyDescent="0.25">
      <c r="B86" s="17">
        <v>68</v>
      </c>
      <c r="C86" s="137"/>
      <c r="D86" s="156"/>
      <c r="E86" s="55"/>
      <c r="F86" s="55"/>
      <c r="G86" s="157"/>
      <c r="H86" s="99"/>
      <c r="I86" s="9"/>
      <c r="J86" s="9"/>
      <c r="K86" s="56"/>
      <c r="L86" s="108"/>
      <c r="M86" s="9"/>
      <c r="N86" s="9"/>
      <c r="O86" s="90"/>
      <c r="P86" s="99"/>
      <c r="Q86" s="6"/>
      <c r="R86" s="6"/>
      <c r="S86" s="7"/>
    </row>
    <row r="87" spans="2:19" ht="31.5" customHeight="1" x14ac:dyDescent="0.25">
      <c r="B87" s="17">
        <v>69</v>
      </c>
      <c r="C87" s="201" t="s">
        <v>81</v>
      </c>
      <c r="D87" s="198">
        <f>SUM(D89)</f>
        <v>1750</v>
      </c>
      <c r="E87" s="8">
        <f t="shared" ref="E87:S87" si="32">SUM(E89)</f>
        <v>-1350</v>
      </c>
      <c r="F87" s="8">
        <f t="shared" si="32"/>
        <v>1320</v>
      </c>
      <c r="G87" s="192">
        <f t="shared" si="32"/>
        <v>3100</v>
      </c>
      <c r="H87" s="198">
        <f t="shared" si="32"/>
        <v>1750</v>
      </c>
      <c r="I87" s="8">
        <f t="shared" si="32"/>
        <v>1750</v>
      </c>
      <c r="J87" s="8">
        <f t="shared" si="32"/>
        <v>1320</v>
      </c>
      <c r="K87" s="192">
        <f t="shared" si="32"/>
        <v>0</v>
      </c>
      <c r="L87" s="194">
        <f t="shared" si="32"/>
        <v>0</v>
      </c>
      <c r="M87" s="8">
        <f t="shared" si="32"/>
        <v>-3100</v>
      </c>
      <c r="N87" s="8">
        <f t="shared" si="32"/>
        <v>0</v>
      </c>
      <c r="O87" s="94">
        <f t="shared" si="32"/>
        <v>3100</v>
      </c>
      <c r="P87" s="198">
        <f t="shared" si="32"/>
        <v>0</v>
      </c>
      <c r="Q87" s="8">
        <f t="shared" si="32"/>
        <v>0</v>
      </c>
      <c r="R87" s="8">
        <f t="shared" si="32"/>
        <v>0</v>
      </c>
      <c r="S87" s="192">
        <f t="shared" si="32"/>
        <v>0</v>
      </c>
    </row>
    <row r="88" spans="2:19" ht="15" customHeight="1" x14ac:dyDescent="0.25">
      <c r="B88" s="17">
        <v>70</v>
      </c>
      <c r="C88" s="201"/>
      <c r="D88" s="156"/>
      <c r="E88" s="55"/>
      <c r="F88" s="55"/>
      <c r="G88" s="157"/>
      <c r="H88" s="99"/>
      <c r="I88" s="9"/>
      <c r="J88" s="9"/>
      <c r="K88" s="56"/>
      <c r="L88" s="108"/>
      <c r="M88" s="9"/>
      <c r="N88" s="9"/>
      <c r="O88" s="90"/>
      <c r="P88" s="99"/>
      <c r="Q88" s="6"/>
      <c r="R88" s="6"/>
      <c r="S88" s="7"/>
    </row>
    <row r="89" spans="2:19" ht="17.25" customHeight="1" x14ac:dyDescent="0.25">
      <c r="B89" s="17">
        <v>71</v>
      </c>
      <c r="C89" s="201" t="s">
        <v>100</v>
      </c>
      <c r="D89" s="198">
        <f t="shared" ref="D89:S89" si="33">SUM(D90:D91)</f>
        <v>1750</v>
      </c>
      <c r="E89" s="8">
        <f t="shared" si="33"/>
        <v>-1350</v>
      </c>
      <c r="F89" s="8">
        <f t="shared" si="33"/>
        <v>1320</v>
      </c>
      <c r="G89" s="192">
        <f t="shared" si="33"/>
        <v>3100</v>
      </c>
      <c r="H89" s="198">
        <f t="shared" si="33"/>
        <v>1750</v>
      </c>
      <c r="I89" s="8">
        <f t="shared" si="33"/>
        <v>1750</v>
      </c>
      <c r="J89" s="8">
        <f t="shared" si="33"/>
        <v>1320</v>
      </c>
      <c r="K89" s="192">
        <f t="shared" si="33"/>
        <v>0</v>
      </c>
      <c r="L89" s="194">
        <f t="shared" si="33"/>
        <v>0</v>
      </c>
      <c r="M89" s="8">
        <f t="shared" si="33"/>
        <v>-3100</v>
      </c>
      <c r="N89" s="8">
        <f t="shared" si="33"/>
        <v>0</v>
      </c>
      <c r="O89" s="94">
        <f t="shared" si="33"/>
        <v>3100</v>
      </c>
      <c r="P89" s="198">
        <f t="shared" si="33"/>
        <v>0</v>
      </c>
      <c r="Q89" s="8">
        <f t="shared" si="33"/>
        <v>0</v>
      </c>
      <c r="R89" s="8">
        <f t="shared" si="33"/>
        <v>0</v>
      </c>
      <c r="S89" s="192">
        <f t="shared" si="33"/>
        <v>0</v>
      </c>
    </row>
    <row r="90" spans="2:19" ht="19.5" customHeight="1" x14ac:dyDescent="0.25">
      <c r="B90" s="17">
        <v>72</v>
      </c>
      <c r="C90" s="137" t="s">
        <v>74</v>
      </c>
      <c r="D90" s="156">
        <f t="shared" ref="D90:G91" si="34">SUM(H90+L90+P90)</f>
        <v>27862</v>
      </c>
      <c r="E90" s="55">
        <f t="shared" si="34"/>
        <v>24762</v>
      </c>
      <c r="F90" s="55">
        <f t="shared" si="34"/>
        <v>27063</v>
      </c>
      <c r="G90" s="157">
        <f t="shared" si="34"/>
        <v>3100</v>
      </c>
      <c r="H90" s="99">
        <f>SUM(I90+K90)</f>
        <v>3940</v>
      </c>
      <c r="I90" s="9">
        <v>3940</v>
      </c>
      <c r="J90" s="9">
        <v>3480</v>
      </c>
      <c r="K90" s="56"/>
      <c r="L90" s="108">
        <f>SUM(M90+O90)</f>
        <v>23922</v>
      </c>
      <c r="M90" s="9">
        <v>20822</v>
      </c>
      <c r="N90" s="9">
        <v>23583</v>
      </c>
      <c r="O90" s="90">
        <v>3100</v>
      </c>
      <c r="P90" s="99">
        <f>SUM(Q90+S90)</f>
        <v>0</v>
      </c>
      <c r="Q90" s="9"/>
      <c r="R90" s="9">
        <v>0</v>
      </c>
      <c r="S90" s="56">
        <v>0</v>
      </c>
    </row>
    <row r="91" spans="2:19" ht="30" customHeight="1" x14ac:dyDescent="0.25">
      <c r="B91" s="17">
        <v>73</v>
      </c>
      <c r="C91" s="137" t="s">
        <v>75</v>
      </c>
      <c r="D91" s="156">
        <f t="shared" si="34"/>
        <v>-26112</v>
      </c>
      <c r="E91" s="55">
        <f t="shared" si="34"/>
        <v>-26112</v>
      </c>
      <c r="F91" s="55">
        <f t="shared" si="34"/>
        <v>-25743</v>
      </c>
      <c r="G91" s="157">
        <f t="shared" si="34"/>
        <v>0</v>
      </c>
      <c r="H91" s="99">
        <f>SUM(I91+K91)</f>
        <v>-2190</v>
      </c>
      <c r="I91" s="9">
        <v>-2190</v>
      </c>
      <c r="J91" s="9">
        <v>-2160</v>
      </c>
      <c r="K91" s="56"/>
      <c r="L91" s="108">
        <f>SUM(M91+O91)</f>
        <v>-23922</v>
      </c>
      <c r="M91" s="9">
        <v>-23922</v>
      </c>
      <c r="N91" s="9">
        <v>-23583</v>
      </c>
      <c r="O91" s="90"/>
      <c r="P91" s="99">
        <f>SUM(Q91+S91)</f>
        <v>0</v>
      </c>
      <c r="Q91" s="9"/>
      <c r="R91" s="9"/>
      <c r="S91" s="56"/>
    </row>
    <row r="92" spans="2:19" ht="15.75" x14ac:dyDescent="0.25">
      <c r="B92" s="17">
        <v>74</v>
      </c>
      <c r="C92" s="137"/>
      <c r="D92" s="156"/>
      <c r="E92" s="55"/>
      <c r="F92" s="55"/>
      <c r="G92" s="157"/>
      <c r="H92" s="98"/>
      <c r="I92" s="9"/>
      <c r="J92" s="9"/>
      <c r="K92" s="56"/>
      <c r="L92" s="107"/>
      <c r="M92" s="9"/>
      <c r="N92" s="9"/>
      <c r="O92" s="90"/>
      <c r="P92" s="98"/>
      <c r="Q92" s="9"/>
      <c r="R92" s="9"/>
      <c r="S92" s="56"/>
    </row>
    <row r="93" spans="2:19" ht="33" customHeight="1" x14ac:dyDescent="0.25">
      <c r="B93" s="17">
        <v>75</v>
      </c>
      <c r="C93" s="204" t="s">
        <v>83</v>
      </c>
      <c r="D93" s="198">
        <f>SUM(D95)</f>
        <v>16000</v>
      </c>
      <c r="E93" s="8">
        <f t="shared" ref="E93:S93" si="35">SUM(E95)</f>
        <v>16000</v>
      </c>
      <c r="F93" s="8">
        <f t="shared" si="35"/>
        <v>15400</v>
      </c>
      <c r="G93" s="192">
        <f t="shared" si="35"/>
        <v>0</v>
      </c>
      <c r="H93" s="198">
        <f t="shared" si="35"/>
        <v>16000</v>
      </c>
      <c r="I93" s="8">
        <f t="shared" si="35"/>
        <v>16000</v>
      </c>
      <c r="J93" s="8">
        <f t="shared" si="35"/>
        <v>15400</v>
      </c>
      <c r="K93" s="192">
        <f t="shared" si="35"/>
        <v>0</v>
      </c>
      <c r="L93" s="194">
        <f t="shared" si="35"/>
        <v>0</v>
      </c>
      <c r="M93" s="8">
        <f t="shared" si="35"/>
        <v>0</v>
      </c>
      <c r="N93" s="8">
        <f t="shared" si="35"/>
        <v>0</v>
      </c>
      <c r="O93" s="94">
        <f t="shared" si="35"/>
        <v>0</v>
      </c>
      <c r="P93" s="198">
        <f t="shared" si="35"/>
        <v>0</v>
      </c>
      <c r="Q93" s="8">
        <f t="shared" si="35"/>
        <v>0</v>
      </c>
      <c r="R93" s="8">
        <f t="shared" si="35"/>
        <v>0</v>
      </c>
      <c r="S93" s="192">
        <f t="shared" si="35"/>
        <v>0</v>
      </c>
    </row>
    <row r="94" spans="2:19" ht="15.75" x14ac:dyDescent="0.25">
      <c r="B94" s="17">
        <v>76</v>
      </c>
      <c r="C94" s="204"/>
      <c r="D94" s="156"/>
      <c r="E94" s="55"/>
      <c r="F94" s="55"/>
      <c r="G94" s="157"/>
      <c r="H94" s="99"/>
      <c r="I94" s="9"/>
      <c r="J94" s="9"/>
      <c r="K94" s="56"/>
      <c r="L94" s="108"/>
      <c r="M94" s="9"/>
      <c r="N94" s="9"/>
      <c r="O94" s="90"/>
      <c r="P94" s="99"/>
      <c r="Q94" s="9"/>
      <c r="R94" s="9"/>
      <c r="S94" s="56"/>
    </row>
    <row r="95" spans="2:19" ht="15.75" x14ac:dyDescent="0.25">
      <c r="B95" s="17">
        <v>77</v>
      </c>
      <c r="C95" s="201" t="s">
        <v>112</v>
      </c>
      <c r="D95" s="198">
        <f>SUM(D96)</f>
        <v>16000</v>
      </c>
      <c r="E95" s="8">
        <f t="shared" ref="E95:S95" si="36">SUM(E96)</f>
        <v>16000</v>
      </c>
      <c r="F95" s="8">
        <f t="shared" si="36"/>
        <v>15400</v>
      </c>
      <c r="G95" s="192">
        <f t="shared" si="36"/>
        <v>0</v>
      </c>
      <c r="H95" s="198">
        <f t="shared" si="36"/>
        <v>16000</v>
      </c>
      <c r="I95" s="8">
        <f t="shared" si="36"/>
        <v>16000</v>
      </c>
      <c r="J95" s="8">
        <f t="shared" si="36"/>
        <v>15400</v>
      </c>
      <c r="K95" s="192">
        <f t="shared" si="36"/>
        <v>0</v>
      </c>
      <c r="L95" s="194">
        <f t="shared" si="36"/>
        <v>0</v>
      </c>
      <c r="M95" s="8">
        <f t="shared" si="36"/>
        <v>0</v>
      </c>
      <c r="N95" s="8">
        <f t="shared" si="36"/>
        <v>0</v>
      </c>
      <c r="O95" s="94">
        <f t="shared" si="36"/>
        <v>0</v>
      </c>
      <c r="P95" s="198">
        <f t="shared" si="36"/>
        <v>0</v>
      </c>
      <c r="Q95" s="8">
        <f t="shared" si="36"/>
        <v>0</v>
      </c>
      <c r="R95" s="8">
        <f t="shared" si="36"/>
        <v>0</v>
      </c>
      <c r="S95" s="192">
        <f t="shared" si="36"/>
        <v>0</v>
      </c>
    </row>
    <row r="96" spans="2:19" ht="15.75" x14ac:dyDescent="0.25">
      <c r="B96" s="17">
        <v>78</v>
      </c>
      <c r="C96" s="137" t="s">
        <v>82</v>
      </c>
      <c r="D96" s="156">
        <f>SUM(H96,L96,P96)</f>
        <v>16000</v>
      </c>
      <c r="E96" s="55">
        <f>SUM(I96,M96,Q96)</f>
        <v>16000</v>
      </c>
      <c r="F96" s="55">
        <f>SUM(J96,N96,R96)</f>
        <v>15400</v>
      </c>
      <c r="G96" s="157">
        <f>SUM(K96,O96,S96)</f>
        <v>0</v>
      </c>
      <c r="H96" s="99">
        <f>SUM(I96,K96)</f>
        <v>16000</v>
      </c>
      <c r="I96" s="9">
        <v>16000</v>
      </c>
      <c r="J96" s="9">
        <v>15400</v>
      </c>
      <c r="K96" s="56">
        <v>0</v>
      </c>
      <c r="L96" s="108">
        <f>SUM(M96,O96)</f>
        <v>0</v>
      </c>
      <c r="M96" s="9"/>
      <c r="N96" s="9"/>
      <c r="O96" s="89"/>
      <c r="P96" s="99">
        <f>SUM(Q96+S96)</f>
        <v>0</v>
      </c>
      <c r="Q96" s="9"/>
      <c r="R96" s="9"/>
      <c r="S96" s="56"/>
    </row>
    <row r="97" spans="2:19" ht="16.5" thickBot="1" x14ac:dyDescent="0.3">
      <c r="B97" s="17">
        <v>79</v>
      </c>
      <c r="C97" s="202"/>
      <c r="D97" s="208"/>
      <c r="E97" s="58"/>
      <c r="F97" s="58"/>
      <c r="G97" s="209"/>
      <c r="H97" s="101"/>
      <c r="I97" s="57"/>
      <c r="J97" s="57"/>
      <c r="K97" s="60"/>
      <c r="L97" s="110"/>
      <c r="M97" s="59"/>
      <c r="N97" s="59"/>
      <c r="O97" s="93"/>
      <c r="P97" s="101"/>
      <c r="Q97" s="57"/>
      <c r="R97" s="57"/>
      <c r="S97" s="60"/>
    </row>
    <row r="98" spans="2:19" ht="41.25" customHeight="1" thickBot="1" x14ac:dyDescent="0.3">
      <c r="B98" s="17">
        <v>80</v>
      </c>
      <c r="C98" s="139" t="s">
        <v>129</v>
      </c>
      <c r="D98" s="97">
        <f t="shared" ref="D98:S98" si="37">SUM(D99+D107+D112+D117)</f>
        <v>9322</v>
      </c>
      <c r="E98" s="52">
        <f t="shared" si="37"/>
        <v>7922</v>
      </c>
      <c r="F98" s="52">
        <f t="shared" si="37"/>
        <v>5690</v>
      </c>
      <c r="G98" s="53">
        <f t="shared" si="37"/>
        <v>1400</v>
      </c>
      <c r="H98" s="97">
        <f t="shared" si="37"/>
        <v>5822</v>
      </c>
      <c r="I98" s="52">
        <f t="shared" si="37"/>
        <v>5822</v>
      </c>
      <c r="J98" s="52">
        <f t="shared" si="37"/>
        <v>5690</v>
      </c>
      <c r="K98" s="53">
        <f t="shared" si="37"/>
        <v>0</v>
      </c>
      <c r="L98" s="106">
        <f t="shared" si="37"/>
        <v>0</v>
      </c>
      <c r="M98" s="52">
        <f t="shared" si="37"/>
        <v>0</v>
      </c>
      <c r="N98" s="52">
        <f t="shared" si="37"/>
        <v>0</v>
      </c>
      <c r="O98" s="87">
        <f t="shared" si="37"/>
        <v>0</v>
      </c>
      <c r="P98" s="97">
        <f t="shared" si="37"/>
        <v>3500</v>
      </c>
      <c r="Q98" s="52">
        <f t="shared" si="37"/>
        <v>2100</v>
      </c>
      <c r="R98" s="52">
        <f t="shared" si="37"/>
        <v>0</v>
      </c>
      <c r="S98" s="53">
        <f t="shared" si="37"/>
        <v>1400</v>
      </c>
    </row>
    <row r="99" spans="2:19" ht="15.75" x14ac:dyDescent="0.25">
      <c r="B99" s="17">
        <v>81</v>
      </c>
      <c r="C99" s="42" t="s">
        <v>89</v>
      </c>
      <c r="D99" s="199">
        <f>SUM(D100,D103)</f>
        <v>0</v>
      </c>
      <c r="E99" s="54">
        <f t="shared" ref="E99:S99" si="38">SUM(E100,E103)</f>
        <v>0</v>
      </c>
      <c r="F99" s="54">
        <f t="shared" si="38"/>
        <v>0</v>
      </c>
      <c r="G99" s="191">
        <f t="shared" si="38"/>
        <v>0</v>
      </c>
      <c r="H99" s="199">
        <f t="shared" si="38"/>
        <v>0</v>
      </c>
      <c r="I99" s="54">
        <f t="shared" si="38"/>
        <v>0</v>
      </c>
      <c r="J99" s="54">
        <f t="shared" si="38"/>
        <v>0</v>
      </c>
      <c r="K99" s="191">
        <f t="shared" si="38"/>
        <v>0</v>
      </c>
      <c r="L99" s="193">
        <f t="shared" si="38"/>
        <v>0</v>
      </c>
      <c r="M99" s="54">
        <f t="shared" si="38"/>
        <v>0</v>
      </c>
      <c r="N99" s="54">
        <f t="shared" si="38"/>
        <v>0</v>
      </c>
      <c r="O99" s="105">
        <f t="shared" si="38"/>
        <v>0</v>
      </c>
      <c r="P99" s="199">
        <f t="shared" si="38"/>
        <v>0</v>
      </c>
      <c r="Q99" s="54">
        <f t="shared" si="38"/>
        <v>0</v>
      </c>
      <c r="R99" s="54">
        <f t="shared" si="38"/>
        <v>0</v>
      </c>
      <c r="S99" s="191">
        <f t="shared" si="38"/>
        <v>0</v>
      </c>
    </row>
    <row r="100" spans="2:19" ht="15.75" x14ac:dyDescent="0.25">
      <c r="B100" s="17">
        <v>82</v>
      </c>
      <c r="C100" s="201" t="s">
        <v>136</v>
      </c>
      <c r="D100" s="198">
        <f>SUM(D101)</f>
        <v>0</v>
      </c>
      <c r="E100" s="8">
        <f t="shared" ref="E100:S100" si="39">SUM(E101)</f>
        <v>0</v>
      </c>
      <c r="F100" s="8">
        <f t="shared" si="39"/>
        <v>0</v>
      </c>
      <c r="G100" s="192">
        <f t="shared" si="39"/>
        <v>0</v>
      </c>
      <c r="H100" s="198">
        <f t="shared" si="39"/>
        <v>0</v>
      </c>
      <c r="I100" s="8">
        <f t="shared" si="39"/>
        <v>0</v>
      </c>
      <c r="J100" s="8">
        <f t="shared" si="39"/>
        <v>0</v>
      </c>
      <c r="K100" s="192">
        <f t="shared" si="39"/>
        <v>0</v>
      </c>
      <c r="L100" s="194">
        <f t="shared" si="39"/>
        <v>0</v>
      </c>
      <c r="M100" s="8">
        <f t="shared" si="39"/>
        <v>0</v>
      </c>
      <c r="N100" s="8">
        <f t="shared" si="39"/>
        <v>0</v>
      </c>
      <c r="O100" s="94">
        <f t="shared" si="39"/>
        <v>0</v>
      </c>
      <c r="P100" s="198">
        <f t="shared" si="39"/>
        <v>0</v>
      </c>
      <c r="Q100" s="8">
        <f t="shared" si="39"/>
        <v>0</v>
      </c>
      <c r="R100" s="8">
        <f t="shared" si="39"/>
        <v>0</v>
      </c>
      <c r="S100" s="192">
        <f t="shared" si="39"/>
        <v>0</v>
      </c>
    </row>
    <row r="101" spans="2:19" ht="15.75" x14ac:dyDescent="0.25">
      <c r="B101" s="17">
        <v>83</v>
      </c>
      <c r="C101" s="92" t="s">
        <v>119</v>
      </c>
      <c r="D101" s="156">
        <f t="shared" ref="D101:G106" si="40">SUM(H101,L101,P101)</f>
        <v>0</v>
      </c>
      <c r="E101" s="55">
        <f t="shared" si="40"/>
        <v>0</v>
      </c>
      <c r="F101" s="55">
        <f t="shared" si="40"/>
        <v>0</v>
      </c>
      <c r="G101" s="157">
        <f t="shared" si="40"/>
        <v>0</v>
      </c>
      <c r="H101" s="99">
        <f t="shared" ref="H101:H106" si="41">SUM(I101+K101)</f>
        <v>0</v>
      </c>
      <c r="I101" s="9"/>
      <c r="J101" s="9">
        <v>0</v>
      </c>
      <c r="K101" s="56">
        <v>0</v>
      </c>
      <c r="L101" s="108">
        <f t="shared" ref="L101:L106" si="42">SUM(M101+O101)</f>
        <v>0</v>
      </c>
      <c r="M101" s="9"/>
      <c r="N101" s="9"/>
      <c r="O101" s="90"/>
      <c r="P101" s="99">
        <f t="shared" ref="P101:P106" si="43">SUM(Q101,S101)</f>
        <v>0</v>
      </c>
      <c r="Q101" s="9"/>
      <c r="R101" s="9"/>
      <c r="S101" s="56"/>
    </row>
    <row r="102" spans="2:19" ht="12.75" customHeight="1" x14ac:dyDescent="0.25">
      <c r="B102" s="17">
        <v>84</v>
      </c>
      <c r="C102" s="92"/>
      <c r="D102" s="156"/>
      <c r="E102" s="55"/>
      <c r="F102" s="55"/>
      <c r="G102" s="157"/>
      <c r="H102" s="99"/>
      <c r="I102" s="9"/>
      <c r="J102" s="9"/>
      <c r="K102" s="56"/>
      <c r="L102" s="108"/>
      <c r="M102" s="9"/>
      <c r="N102" s="9"/>
      <c r="O102" s="90"/>
      <c r="P102" s="99"/>
      <c r="Q102" s="9"/>
      <c r="R102" s="9"/>
      <c r="S102" s="56"/>
    </row>
    <row r="103" spans="2:19" ht="15.75" x14ac:dyDescent="0.25">
      <c r="B103" s="17">
        <v>85</v>
      </c>
      <c r="C103" s="201" t="s">
        <v>101</v>
      </c>
      <c r="D103" s="198">
        <f t="shared" ref="D103:S103" si="44">SUM(D104,D105:D106)</f>
        <v>0</v>
      </c>
      <c r="E103" s="8">
        <f t="shared" si="44"/>
        <v>0</v>
      </c>
      <c r="F103" s="8">
        <f t="shared" si="44"/>
        <v>0</v>
      </c>
      <c r="G103" s="192">
        <f t="shared" si="44"/>
        <v>0</v>
      </c>
      <c r="H103" s="198">
        <f t="shared" si="44"/>
        <v>0</v>
      </c>
      <c r="I103" s="8">
        <f t="shared" si="44"/>
        <v>0</v>
      </c>
      <c r="J103" s="8">
        <f t="shared" si="44"/>
        <v>0</v>
      </c>
      <c r="K103" s="192">
        <f t="shared" si="44"/>
        <v>0</v>
      </c>
      <c r="L103" s="194">
        <f t="shared" si="44"/>
        <v>0</v>
      </c>
      <c r="M103" s="8">
        <f t="shared" si="44"/>
        <v>0</v>
      </c>
      <c r="N103" s="8">
        <f t="shared" si="44"/>
        <v>0</v>
      </c>
      <c r="O103" s="94">
        <f t="shared" si="44"/>
        <v>0</v>
      </c>
      <c r="P103" s="198">
        <f t="shared" si="44"/>
        <v>0</v>
      </c>
      <c r="Q103" s="8">
        <f t="shared" si="44"/>
        <v>0</v>
      </c>
      <c r="R103" s="8">
        <f t="shared" si="44"/>
        <v>0</v>
      </c>
      <c r="S103" s="192">
        <f t="shared" si="44"/>
        <v>0</v>
      </c>
    </row>
    <row r="104" spans="2:19" ht="15.75" x14ac:dyDescent="0.25">
      <c r="B104" s="17">
        <v>86</v>
      </c>
      <c r="C104" s="137" t="s">
        <v>118</v>
      </c>
      <c r="D104" s="156">
        <f t="shared" si="40"/>
        <v>0</v>
      </c>
      <c r="E104" s="55">
        <f t="shared" si="40"/>
        <v>0</v>
      </c>
      <c r="F104" s="55">
        <f t="shared" si="40"/>
        <v>0</v>
      </c>
      <c r="G104" s="157">
        <f t="shared" si="40"/>
        <v>0</v>
      </c>
      <c r="H104" s="99">
        <f t="shared" si="41"/>
        <v>0</v>
      </c>
      <c r="I104" s="9"/>
      <c r="J104" s="9">
        <v>0</v>
      </c>
      <c r="K104" s="56">
        <v>0</v>
      </c>
      <c r="L104" s="108">
        <f t="shared" si="42"/>
        <v>0</v>
      </c>
      <c r="M104" s="9"/>
      <c r="N104" s="9"/>
      <c r="O104" s="90"/>
      <c r="P104" s="99">
        <f t="shared" si="43"/>
        <v>0</v>
      </c>
      <c r="Q104" s="9"/>
      <c r="R104" s="9"/>
      <c r="S104" s="56"/>
    </row>
    <row r="105" spans="2:19" ht="15.75" x14ac:dyDescent="0.25">
      <c r="B105" s="17">
        <v>87</v>
      </c>
      <c r="C105" s="90" t="s">
        <v>133</v>
      </c>
      <c r="D105" s="156">
        <f t="shared" si="40"/>
        <v>0</v>
      </c>
      <c r="E105" s="55">
        <f t="shared" si="40"/>
        <v>0</v>
      </c>
      <c r="F105" s="55">
        <f t="shared" si="40"/>
        <v>0</v>
      </c>
      <c r="G105" s="157">
        <f t="shared" si="40"/>
        <v>0</v>
      </c>
      <c r="H105" s="99">
        <f t="shared" si="41"/>
        <v>0</v>
      </c>
      <c r="I105" s="9"/>
      <c r="J105" s="9">
        <v>0</v>
      </c>
      <c r="K105" s="56">
        <v>0</v>
      </c>
      <c r="L105" s="108">
        <f t="shared" si="42"/>
        <v>0</v>
      </c>
      <c r="M105" s="9"/>
      <c r="N105" s="9"/>
      <c r="O105" s="90"/>
      <c r="P105" s="99">
        <f t="shared" si="43"/>
        <v>0</v>
      </c>
      <c r="Q105" s="9"/>
      <c r="R105" s="9"/>
      <c r="S105" s="56"/>
    </row>
    <row r="106" spans="2:19" ht="13.5" customHeight="1" x14ac:dyDescent="0.25">
      <c r="B106" s="17">
        <v>88</v>
      </c>
      <c r="C106" s="90"/>
      <c r="D106" s="156">
        <f t="shared" si="40"/>
        <v>0</v>
      </c>
      <c r="E106" s="55">
        <f t="shared" si="40"/>
        <v>0</v>
      </c>
      <c r="F106" s="55">
        <f t="shared" si="40"/>
        <v>0</v>
      </c>
      <c r="G106" s="157">
        <f t="shared" si="40"/>
        <v>0</v>
      </c>
      <c r="H106" s="99">
        <f t="shared" si="41"/>
        <v>0</v>
      </c>
      <c r="I106" s="9"/>
      <c r="J106" s="9"/>
      <c r="K106" s="56">
        <v>0</v>
      </c>
      <c r="L106" s="108">
        <f t="shared" si="42"/>
        <v>0</v>
      </c>
      <c r="M106" s="9"/>
      <c r="N106" s="9"/>
      <c r="O106" s="90"/>
      <c r="P106" s="99">
        <f t="shared" si="43"/>
        <v>0</v>
      </c>
      <c r="Q106" s="9"/>
      <c r="R106" s="9"/>
      <c r="S106" s="56"/>
    </row>
    <row r="107" spans="2:19" ht="31.5" x14ac:dyDescent="0.25">
      <c r="B107" s="17">
        <v>89</v>
      </c>
      <c r="C107" s="201" t="s">
        <v>156</v>
      </c>
      <c r="D107" s="198">
        <f>SUM(D109)</f>
        <v>2132</v>
      </c>
      <c r="E107" s="8">
        <f t="shared" ref="E107:S107" si="45">SUM(E109)</f>
        <v>2132</v>
      </c>
      <c r="F107" s="8">
        <f t="shared" si="45"/>
        <v>2000</v>
      </c>
      <c r="G107" s="192">
        <f t="shared" si="45"/>
        <v>0</v>
      </c>
      <c r="H107" s="198">
        <f t="shared" si="45"/>
        <v>2132</v>
      </c>
      <c r="I107" s="8">
        <f t="shared" si="45"/>
        <v>2132</v>
      </c>
      <c r="J107" s="8">
        <f t="shared" si="45"/>
        <v>2000</v>
      </c>
      <c r="K107" s="192">
        <f t="shared" si="45"/>
        <v>0</v>
      </c>
      <c r="L107" s="194">
        <f t="shared" si="45"/>
        <v>0</v>
      </c>
      <c r="M107" s="8">
        <f t="shared" si="45"/>
        <v>0</v>
      </c>
      <c r="N107" s="8">
        <f t="shared" si="45"/>
        <v>0</v>
      </c>
      <c r="O107" s="94">
        <f t="shared" si="45"/>
        <v>0</v>
      </c>
      <c r="P107" s="198">
        <f t="shared" si="45"/>
        <v>0</v>
      </c>
      <c r="Q107" s="8">
        <f t="shared" si="45"/>
        <v>0</v>
      </c>
      <c r="R107" s="8">
        <f t="shared" si="45"/>
        <v>0</v>
      </c>
      <c r="S107" s="192">
        <f t="shared" si="45"/>
        <v>0</v>
      </c>
    </row>
    <row r="108" spans="2:19" ht="13.5" customHeight="1" x14ac:dyDescent="0.25">
      <c r="B108" s="17">
        <v>90</v>
      </c>
      <c r="C108" s="201"/>
      <c r="D108" s="198"/>
      <c r="E108" s="8"/>
      <c r="F108" s="8"/>
      <c r="G108" s="192"/>
      <c r="H108" s="98"/>
      <c r="I108" s="6"/>
      <c r="J108" s="6"/>
      <c r="K108" s="7"/>
      <c r="L108" s="107"/>
      <c r="M108" s="6"/>
      <c r="N108" s="6"/>
      <c r="O108" s="89"/>
      <c r="P108" s="98"/>
      <c r="Q108" s="6"/>
      <c r="R108" s="6"/>
      <c r="S108" s="7"/>
    </row>
    <row r="109" spans="2:19" ht="15.75" x14ac:dyDescent="0.25">
      <c r="B109" s="17">
        <v>91</v>
      </c>
      <c r="C109" s="201" t="s">
        <v>101</v>
      </c>
      <c r="D109" s="198">
        <f t="shared" ref="D109:S109" si="46">SUM(D110:D111)</f>
        <v>2132</v>
      </c>
      <c r="E109" s="8">
        <f t="shared" si="46"/>
        <v>2132</v>
      </c>
      <c r="F109" s="8">
        <f t="shared" si="46"/>
        <v>2000</v>
      </c>
      <c r="G109" s="192">
        <f t="shared" si="46"/>
        <v>0</v>
      </c>
      <c r="H109" s="198">
        <f t="shared" si="46"/>
        <v>2132</v>
      </c>
      <c r="I109" s="8">
        <f t="shared" si="46"/>
        <v>2132</v>
      </c>
      <c r="J109" s="8">
        <f t="shared" si="46"/>
        <v>2000</v>
      </c>
      <c r="K109" s="192">
        <f t="shared" si="46"/>
        <v>0</v>
      </c>
      <c r="L109" s="194">
        <f t="shared" si="46"/>
        <v>0</v>
      </c>
      <c r="M109" s="8">
        <f t="shared" si="46"/>
        <v>0</v>
      </c>
      <c r="N109" s="8">
        <f t="shared" si="46"/>
        <v>0</v>
      </c>
      <c r="O109" s="94">
        <f t="shared" si="46"/>
        <v>0</v>
      </c>
      <c r="P109" s="198">
        <f t="shared" si="46"/>
        <v>0</v>
      </c>
      <c r="Q109" s="8">
        <f t="shared" si="46"/>
        <v>0</v>
      </c>
      <c r="R109" s="8">
        <f t="shared" si="46"/>
        <v>0</v>
      </c>
      <c r="S109" s="192">
        <f t="shared" si="46"/>
        <v>0</v>
      </c>
    </row>
    <row r="110" spans="2:19" ht="15" customHeight="1" x14ac:dyDescent="0.25">
      <c r="B110" s="17">
        <v>92</v>
      </c>
      <c r="C110" s="90" t="s">
        <v>157</v>
      </c>
      <c r="D110" s="156">
        <f t="shared" ref="D110:G111" si="47">SUM(H110+L110+P110)</f>
        <v>2132</v>
      </c>
      <c r="E110" s="55">
        <f t="shared" si="47"/>
        <v>2132</v>
      </c>
      <c r="F110" s="55">
        <f t="shared" si="47"/>
        <v>2000</v>
      </c>
      <c r="G110" s="157">
        <f t="shared" si="47"/>
        <v>0</v>
      </c>
      <c r="H110" s="99">
        <f>SUM(I110+K110)</f>
        <v>2132</v>
      </c>
      <c r="I110" s="9">
        <v>2132</v>
      </c>
      <c r="J110" s="9">
        <v>2000</v>
      </c>
      <c r="K110" s="56"/>
      <c r="L110" s="108">
        <f>SUM(M110+O110)</f>
        <v>0</v>
      </c>
      <c r="M110" s="9"/>
      <c r="N110" s="6"/>
      <c r="O110" s="89"/>
      <c r="P110" s="99">
        <f>SUM(Q110+S110)</f>
        <v>0</v>
      </c>
      <c r="Q110" s="9"/>
      <c r="R110" s="9">
        <v>0</v>
      </c>
      <c r="S110" s="56">
        <v>0</v>
      </c>
    </row>
    <row r="111" spans="2:19" ht="17.25" customHeight="1" x14ac:dyDescent="0.25">
      <c r="B111" s="17">
        <v>93</v>
      </c>
      <c r="C111" s="90" t="s">
        <v>134</v>
      </c>
      <c r="D111" s="156">
        <f t="shared" si="47"/>
        <v>0</v>
      </c>
      <c r="E111" s="55">
        <f t="shared" si="47"/>
        <v>0</v>
      </c>
      <c r="F111" s="55">
        <f t="shared" si="47"/>
        <v>0</v>
      </c>
      <c r="G111" s="157">
        <f t="shared" si="47"/>
        <v>0</v>
      </c>
      <c r="H111" s="99">
        <f>SUM(I111+K111)</f>
        <v>0</v>
      </c>
      <c r="I111" s="9"/>
      <c r="J111" s="6"/>
      <c r="K111" s="56"/>
      <c r="L111" s="107">
        <f>SUM(M111+N111+O111)</f>
        <v>0</v>
      </c>
      <c r="M111" s="6"/>
      <c r="N111" s="6"/>
      <c r="O111" s="90"/>
      <c r="P111" s="98"/>
      <c r="Q111" s="6"/>
      <c r="R111" s="6"/>
      <c r="S111" s="7"/>
    </row>
    <row r="112" spans="2:19" ht="15" customHeight="1" x14ac:dyDescent="0.25">
      <c r="B112" s="17">
        <v>94</v>
      </c>
      <c r="C112" s="89" t="s">
        <v>84</v>
      </c>
      <c r="D112" s="198">
        <f>SUM(D114)</f>
        <v>3500</v>
      </c>
      <c r="E112" s="8">
        <f t="shared" ref="E112:S112" si="48">SUM(E114)</f>
        <v>1900</v>
      </c>
      <c r="F112" s="8">
        <f t="shared" si="48"/>
        <v>0</v>
      </c>
      <c r="G112" s="192">
        <f t="shared" si="48"/>
        <v>1600</v>
      </c>
      <c r="H112" s="198">
        <f t="shared" si="48"/>
        <v>0</v>
      </c>
      <c r="I112" s="8">
        <f t="shared" si="48"/>
        <v>0</v>
      </c>
      <c r="J112" s="8">
        <f t="shared" si="48"/>
        <v>0</v>
      </c>
      <c r="K112" s="192">
        <f t="shared" si="48"/>
        <v>0</v>
      </c>
      <c r="L112" s="194">
        <f t="shared" si="48"/>
        <v>0</v>
      </c>
      <c r="M112" s="8">
        <f t="shared" si="48"/>
        <v>0</v>
      </c>
      <c r="N112" s="8">
        <f t="shared" si="48"/>
        <v>0</v>
      </c>
      <c r="O112" s="94">
        <f t="shared" si="48"/>
        <v>0</v>
      </c>
      <c r="P112" s="198">
        <f t="shared" si="48"/>
        <v>3500</v>
      </c>
      <c r="Q112" s="8">
        <f t="shared" si="48"/>
        <v>1900</v>
      </c>
      <c r="R112" s="8">
        <f t="shared" si="48"/>
        <v>0</v>
      </c>
      <c r="S112" s="192">
        <f t="shared" si="48"/>
        <v>1600</v>
      </c>
    </row>
    <row r="113" spans="2:19" ht="15.75" customHeight="1" x14ac:dyDescent="0.25">
      <c r="B113" s="17">
        <v>95</v>
      </c>
      <c r="C113" s="89"/>
      <c r="D113" s="198"/>
      <c r="E113" s="8"/>
      <c r="F113" s="8"/>
      <c r="G113" s="192"/>
      <c r="H113" s="98"/>
      <c r="I113" s="6"/>
      <c r="J113" s="6"/>
      <c r="K113" s="7"/>
      <c r="L113" s="107"/>
      <c r="M113" s="6"/>
      <c r="N113" s="6"/>
      <c r="O113" s="89"/>
      <c r="P113" s="98"/>
      <c r="Q113" s="6"/>
      <c r="R113" s="6"/>
      <c r="S113" s="7"/>
    </row>
    <row r="114" spans="2:19" ht="15.75" x14ac:dyDescent="0.25">
      <c r="B114" s="17">
        <v>96</v>
      </c>
      <c r="C114" s="201" t="s">
        <v>101</v>
      </c>
      <c r="D114" s="198">
        <f>SUM(D115)</f>
        <v>3500</v>
      </c>
      <c r="E114" s="8">
        <f t="shared" ref="E114:S114" si="49">SUM(E115)</f>
        <v>1900</v>
      </c>
      <c r="F114" s="8">
        <f t="shared" si="49"/>
        <v>0</v>
      </c>
      <c r="G114" s="192">
        <f t="shared" si="49"/>
        <v>1600</v>
      </c>
      <c r="H114" s="198">
        <f t="shared" si="49"/>
        <v>0</v>
      </c>
      <c r="I114" s="8">
        <f t="shared" si="49"/>
        <v>0</v>
      </c>
      <c r="J114" s="8">
        <f t="shared" si="49"/>
        <v>0</v>
      </c>
      <c r="K114" s="192">
        <f t="shared" si="49"/>
        <v>0</v>
      </c>
      <c r="L114" s="194">
        <f t="shared" si="49"/>
        <v>0</v>
      </c>
      <c r="M114" s="8">
        <f t="shared" si="49"/>
        <v>0</v>
      </c>
      <c r="N114" s="8">
        <f t="shared" si="49"/>
        <v>0</v>
      </c>
      <c r="O114" s="94">
        <f t="shared" si="49"/>
        <v>0</v>
      </c>
      <c r="P114" s="198">
        <f t="shared" si="49"/>
        <v>3500</v>
      </c>
      <c r="Q114" s="8">
        <f t="shared" si="49"/>
        <v>1900</v>
      </c>
      <c r="R114" s="8">
        <f t="shared" si="49"/>
        <v>0</v>
      </c>
      <c r="S114" s="192">
        <f t="shared" si="49"/>
        <v>1600</v>
      </c>
    </row>
    <row r="115" spans="2:19" ht="15" customHeight="1" x14ac:dyDescent="0.25">
      <c r="B115" s="17">
        <v>97</v>
      </c>
      <c r="C115" s="90" t="s">
        <v>85</v>
      </c>
      <c r="D115" s="156">
        <f>SUM(H115+L115+P115)</f>
        <v>3500</v>
      </c>
      <c r="E115" s="55">
        <f>SUM(I115+M115+Q115)</f>
        <v>1900</v>
      </c>
      <c r="F115" s="55">
        <f>SUM(J115+N115+R115)</f>
        <v>0</v>
      </c>
      <c r="G115" s="157">
        <f>SUM(K115+O115+S115)</f>
        <v>1600</v>
      </c>
      <c r="H115" s="99">
        <f>SUM(I115+K115)</f>
        <v>0</v>
      </c>
      <c r="I115" s="9"/>
      <c r="J115" s="9"/>
      <c r="K115" s="56"/>
      <c r="L115" s="108">
        <f>SUM(M115+O115)</f>
        <v>0</v>
      </c>
      <c r="M115" s="9"/>
      <c r="N115" s="9"/>
      <c r="O115" s="89"/>
      <c r="P115" s="99">
        <f>SUM(Q115+S115)</f>
        <v>3500</v>
      </c>
      <c r="Q115" s="9">
        <v>1900</v>
      </c>
      <c r="R115" s="9"/>
      <c r="S115" s="56">
        <v>1600</v>
      </c>
    </row>
    <row r="116" spans="2:19" ht="12.75" customHeight="1" x14ac:dyDescent="0.25">
      <c r="B116" s="17">
        <v>98</v>
      </c>
      <c r="C116" s="89"/>
      <c r="D116" s="198"/>
      <c r="E116" s="8"/>
      <c r="F116" s="8"/>
      <c r="G116" s="192"/>
      <c r="H116" s="98"/>
      <c r="I116" s="6"/>
      <c r="J116" s="6"/>
      <c r="K116" s="7"/>
      <c r="L116" s="107"/>
      <c r="M116" s="6"/>
      <c r="N116" s="6"/>
      <c r="O116" s="89"/>
      <c r="P116" s="98"/>
      <c r="Q116" s="6"/>
      <c r="R116" s="6"/>
      <c r="S116" s="7"/>
    </row>
    <row r="117" spans="2:19" ht="15" customHeight="1" x14ac:dyDescent="0.25">
      <c r="B117" s="17">
        <v>99</v>
      </c>
      <c r="C117" s="89" t="s">
        <v>86</v>
      </c>
      <c r="D117" s="198">
        <f>SUM(D119)</f>
        <v>3690</v>
      </c>
      <c r="E117" s="8">
        <f t="shared" ref="E117:S117" si="50">SUM(E119)</f>
        <v>3890</v>
      </c>
      <c r="F117" s="8">
        <f t="shared" si="50"/>
        <v>3690</v>
      </c>
      <c r="G117" s="192">
        <f t="shared" si="50"/>
        <v>-200</v>
      </c>
      <c r="H117" s="198">
        <f t="shared" si="50"/>
        <v>3690</v>
      </c>
      <c r="I117" s="8">
        <f t="shared" si="50"/>
        <v>3690</v>
      </c>
      <c r="J117" s="8">
        <f t="shared" si="50"/>
        <v>3690</v>
      </c>
      <c r="K117" s="192">
        <f t="shared" si="50"/>
        <v>0</v>
      </c>
      <c r="L117" s="194">
        <f t="shared" si="50"/>
        <v>0</v>
      </c>
      <c r="M117" s="8">
        <f t="shared" si="50"/>
        <v>0</v>
      </c>
      <c r="N117" s="8">
        <f t="shared" si="50"/>
        <v>0</v>
      </c>
      <c r="O117" s="94">
        <f t="shared" si="50"/>
        <v>0</v>
      </c>
      <c r="P117" s="198">
        <f t="shared" si="50"/>
        <v>0</v>
      </c>
      <c r="Q117" s="6">
        <f t="shared" si="50"/>
        <v>200</v>
      </c>
      <c r="R117" s="6">
        <f t="shared" si="50"/>
        <v>0</v>
      </c>
      <c r="S117" s="7">
        <f t="shared" si="50"/>
        <v>-200</v>
      </c>
    </row>
    <row r="118" spans="2:19" ht="15" customHeight="1" x14ac:dyDescent="0.25">
      <c r="B118" s="17">
        <v>100</v>
      </c>
      <c r="C118" s="89"/>
      <c r="D118" s="198"/>
      <c r="E118" s="8"/>
      <c r="F118" s="8"/>
      <c r="G118" s="192"/>
      <c r="H118" s="98"/>
      <c r="I118" s="6"/>
      <c r="J118" s="6"/>
      <c r="K118" s="7"/>
      <c r="L118" s="107"/>
      <c r="M118" s="6"/>
      <c r="N118" s="6"/>
      <c r="O118" s="89"/>
      <c r="P118" s="98"/>
      <c r="Q118" s="6"/>
      <c r="R118" s="6"/>
      <c r="S118" s="7"/>
    </row>
    <row r="119" spans="2:19" ht="15.75" x14ac:dyDescent="0.25">
      <c r="B119" s="17">
        <v>101</v>
      </c>
      <c r="C119" s="201" t="s">
        <v>101</v>
      </c>
      <c r="D119" s="198">
        <f>SUM(D120)</f>
        <v>3690</v>
      </c>
      <c r="E119" s="8">
        <f t="shared" ref="E119:S119" si="51">SUM(E120)</f>
        <v>3890</v>
      </c>
      <c r="F119" s="8">
        <f t="shared" si="51"/>
        <v>3690</v>
      </c>
      <c r="G119" s="192">
        <f t="shared" si="51"/>
        <v>-200</v>
      </c>
      <c r="H119" s="198">
        <f t="shared" si="51"/>
        <v>3690</v>
      </c>
      <c r="I119" s="8">
        <f t="shared" si="51"/>
        <v>3690</v>
      </c>
      <c r="J119" s="8">
        <f t="shared" si="51"/>
        <v>3690</v>
      </c>
      <c r="K119" s="192">
        <f t="shared" si="51"/>
        <v>0</v>
      </c>
      <c r="L119" s="194">
        <f t="shared" si="51"/>
        <v>0</v>
      </c>
      <c r="M119" s="8">
        <f t="shared" si="51"/>
        <v>0</v>
      </c>
      <c r="N119" s="8">
        <f t="shared" si="51"/>
        <v>0</v>
      </c>
      <c r="O119" s="94">
        <f t="shared" si="51"/>
        <v>0</v>
      </c>
      <c r="P119" s="198">
        <f t="shared" si="51"/>
        <v>0</v>
      </c>
      <c r="Q119" s="6">
        <f t="shared" si="51"/>
        <v>200</v>
      </c>
      <c r="R119" s="6">
        <f t="shared" si="51"/>
        <v>0</v>
      </c>
      <c r="S119" s="7">
        <f t="shared" si="51"/>
        <v>-200</v>
      </c>
    </row>
    <row r="120" spans="2:19" ht="15" customHeight="1" x14ac:dyDescent="0.25">
      <c r="B120" s="17">
        <v>102</v>
      </c>
      <c r="C120" s="90" t="s">
        <v>34</v>
      </c>
      <c r="D120" s="156">
        <f>SUM(H120+L120+P120)</f>
        <v>3690</v>
      </c>
      <c r="E120" s="55">
        <f>SUM(I120+M120+Q120)</f>
        <v>3890</v>
      </c>
      <c r="F120" s="55">
        <f>SUM(J120+N120+R120)</f>
        <v>3690</v>
      </c>
      <c r="G120" s="157">
        <f>SUM(K120+O120+S120)</f>
        <v>-200</v>
      </c>
      <c r="H120" s="99">
        <f>SUM(I120+K120)</f>
        <v>3690</v>
      </c>
      <c r="I120" s="9">
        <v>3690</v>
      </c>
      <c r="J120" s="9">
        <v>3690</v>
      </c>
      <c r="K120" s="56"/>
      <c r="L120" s="108">
        <f>SUM(M120+O120)</f>
        <v>0</v>
      </c>
      <c r="M120" s="9"/>
      <c r="N120" s="6"/>
      <c r="O120" s="89"/>
      <c r="P120" s="99">
        <f>SUM(Q120+S120)</f>
        <v>0</v>
      </c>
      <c r="Q120" s="9">
        <v>200</v>
      </c>
      <c r="R120" s="9"/>
      <c r="S120" s="56">
        <v>-200</v>
      </c>
    </row>
    <row r="121" spans="2:19" ht="13.5" customHeight="1" thickBot="1" x14ac:dyDescent="0.3">
      <c r="B121" s="17">
        <v>103</v>
      </c>
      <c r="C121" s="91"/>
      <c r="D121" s="208"/>
      <c r="E121" s="58"/>
      <c r="F121" s="58"/>
      <c r="G121" s="209"/>
      <c r="H121" s="101"/>
      <c r="I121" s="57"/>
      <c r="J121" s="57"/>
      <c r="K121" s="60"/>
      <c r="L121" s="110"/>
      <c r="M121" s="57"/>
      <c r="N121" s="57"/>
      <c r="O121" s="91"/>
      <c r="P121" s="101"/>
      <c r="Q121" s="57"/>
      <c r="R121" s="57"/>
      <c r="S121" s="60"/>
    </row>
    <row r="122" spans="2:19" ht="54" customHeight="1" thickBot="1" x14ac:dyDescent="0.3">
      <c r="B122" s="172">
        <v>104</v>
      </c>
      <c r="C122" s="218" t="s">
        <v>128</v>
      </c>
      <c r="D122" s="106">
        <f>SUM(D123)</f>
        <v>-9609</v>
      </c>
      <c r="E122" s="52">
        <f t="shared" ref="E122:S122" si="52">SUM(E123)</f>
        <v>40073</v>
      </c>
      <c r="F122" s="52">
        <f t="shared" si="52"/>
        <v>0</v>
      </c>
      <c r="G122" s="53">
        <f t="shared" si="52"/>
        <v>-49682</v>
      </c>
      <c r="H122" s="97">
        <f t="shared" si="52"/>
        <v>-9609</v>
      </c>
      <c r="I122" s="52">
        <f t="shared" si="52"/>
        <v>40073</v>
      </c>
      <c r="J122" s="52">
        <f t="shared" si="52"/>
        <v>0</v>
      </c>
      <c r="K122" s="53">
        <f t="shared" si="52"/>
        <v>-49682</v>
      </c>
      <c r="L122" s="106">
        <f t="shared" si="52"/>
        <v>0</v>
      </c>
      <c r="M122" s="52">
        <f t="shared" si="52"/>
        <v>0</v>
      </c>
      <c r="N122" s="52">
        <f t="shared" si="52"/>
        <v>0</v>
      </c>
      <c r="O122" s="87">
        <f t="shared" si="52"/>
        <v>0</v>
      </c>
      <c r="P122" s="97">
        <f t="shared" si="52"/>
        <v>0</v>
      </c>
      <c r="Q122" s="52">
        <f t="shared" si="52"/>
        <v>0</v>
      </c>
      <c r="R122" s="52">
        <f t="shared" si="52"/>
        <v>0</v>
      </c>
      <c r="S122" s="53">
        <f t="shared" si="52"/>
        <v>0</v>
      </c>
    </row>
    <row r="123" spans="2:19" ht="15.75" x14ac:dyDescent="0.25">
      <c r="B123" s="172">
        <v>105</v>
      </c>
      <c r="C123" s="227" t="s">
        <v>89</v>
      </c>
      <c r="D123" s="195">
        <f>SUM(D124,D135)</f>
        <v>-9609</v>
      </c>
      <c r="E123" s="195">
        <f t="shared" ref="E123:S123" si="53">SUM(E124,E135)</f>
        <v>40073</v>
      </c>
      <c r="F123" s="195">
        <f t="shared" si="53"/>
        <v>0</v>
      </c>
      <c r="G123" s="195">
        <f t="shared" si="53"/>
        <v>-49682</v>
      </c>
      <c r="H123" s="195">
        <f t="shared" si="53"/>
        <v>-9609</v>
      </c>
      <c r="I123" s="195">
        <f t="shared" si="53"/>
        <v>40073</v>
      </c>
      <c r="J123" s="195">
        <f t="shared" si="53"/>
        <v>0</v>
      </c>
      <c r="K123" s="195">
        <f t="shared" si="53"/>
        <v>-49682</v>
      </c>
      <c r="L123" s="195">
        <f t="shared" si="53"/>
        <v>0</v>
      </c>
      <c r="M123" s="195">
        <f t="shared" si="53"/>
        <v>0</v>
      </c>
      <c r="N123" s="195">
        <f t="shared" si="53"/>
        <v>0</v>
      </c>
      <c r="O123" s="195">
        <f t="shared" si="53"/>
        <v>0</v>
      </c>
      <c r="P123" s="195">
        <f t="shared" si="53"/>
        <v>0</v>
      </c>
      <c r="Q123" s="195">
        <f t="shared" si="53"/>
        <v>0</v>
      </c>
      <c r="R123" s="195">
        <f t="shared" si="53"/>
        <v>0</v>
      </c>
      <c r="S123" s="195">
        <f t="shared" si="53"/>
        <v>0</v>
      </c>
    </row>
    <row r="124" spans="2:19" ht="15" customHeight="1" x14ac:dyDescent="0.25">
      <c r="B124" s="172">
        <v>106</v>
      </c>
      <c r="C124" s="228" t="s">
        <v>98</v>
      </c>
      <c r="D124" s="198">
        <f>SUM(D126:D133)</f>
        <v>536</v>
      </c>
      <c r="E124" s="8">
        <f t="shared" ref="E124:S124" si="54">SUM(E126:E133)</f>
        <v>50218</v>
      </c>
      <c r="F124" s="8">
        <f t="shared" si="54"/>
        <v>0</v>
      </c>
      <c r="G124" s="192">
        <f t="shared" si="54"/>
        <v>-49682</v>
      </c>
      <c r="H124" s="198">
        <f t="shared" si="54"/>
        <v>536</v>
      </c>
      <c r="I124" s="8">
        <f t="shared" si="54"/>
        <v>50218</v>
      </c>
      <c r="J124" s="8">
        <f t="shared" si="54"/>
        <v>0</v>
      </c>
      <c r="K124" s="94">
        <f t="shared" si="54"/>
        <v>-49682</v>
      </c>
      <c r="L124" s="198">
        <f t="shared" si="54"/>
        <v>0</v>
      </c>
      <c r="M124" s="8">
        <f t="shared" si="54"/>
        <v>0</v>
      </c>
      <c r="N124" s="8">
        <f t="shared" si="54"/>
        <v>0</v>
      </c>
      <c r="O124" s="192">
        <f t="shared" si="54"/>
        <v>0</v>
      </c>
      <c r="P124" s="198">
        <f t="shared" si="54"/>
        <v>0</v>
      </c>
      <c r="Q124" s="8">
        <f t="shared" si="54"/>
        <v>0</v>
      </c>
      <c r="R124" s="8">
        <f t="shared" si="54"/>
        <v>0</v>
      </c>
      <c r="S124" s="192">
        <f t="shared" si="54"/>
        <v>0</v>
      </c>
    </row>
    <row r="125" spans="2:19" ht="13.5" customHeight="1" x14ac:dyDescent="0.25">
      <c r="B125" s="172">
        <v>107</v>
      </c>
      <c r="C125" s="228"/>
      <c r="D125" s="198"/>
      <c r="E125" s="8"/>
      <c r="F125" s="8"/>
      <c r="G125" s="192"/>
      <c r="H125" s="98"/>
      <c r="I125" s="6"/>
      <c r="J125" s="6"/>
      <c r="K125" s="89"/>
      <c r="L125" s="98"/>
      <c r="M125" s="6"/>
      <c r="N125" s="6"/>
      <c r="O125" s="7"/>
      <c r="P125" s="98"/>
      <c r="Q125" s="6"/>
      <c r="R125" s="6"/>
      <c r="S125" s="7"/>
    </row>
    <row r="126" spans="2:19" ht="15.75" x14ac:dyDescent="0.25">
      <c r="B126" s="172">
        <v>108</v>
      </c>
      <c r="C126" s="229" t="s">
        <v>110</v>
      </c>
      <c r="D126" s="156">
        <f t="shared" ref="D126:G131" si="55">SUM(H126,L126,P126)</f>
        <v>0</v>
      </c>
      <c r="E126" s="55">
        <f>SUM(I126,M126,Q126)</f>
        <v>49682</v>
      </c>
      <c r="F126" s="55">
        <f>SUM(J126,N126,R126)</f>
        <v>0</v>
      </c>
      <c r="G126" s="157">
        <f>SUM(K126,O126,S126)</f>
        <v>-49682</v>
      </c>
      <c r="H126" s="99">
        <f t="shared" ref="H126:H137" si="56">SUM(I126+K126)</f>
        <v>0</v>
      </c>
      <c r="I126" s="9">
        <v>49682</v>
      </c>
      <c r="J126" s="9"/>
      <c r="K126" s="90">
        <v>-49682</v>
      </c>
      <c r="L126" s="99">
        <f t="shared" ref="L126:L137" si="57">SUM(M126+O126)</f>
        <v>0</v>
      </c>
      <c r="M126" s="9"/>
      <c r="N126" s="9"/>
      <c r="O126" s="56"/>
      <c r="P126" s="99">
        <f t="shared" ref="P126:P137" si="58">SUM(Q126+S126)</f>
        <v>0</v>
      </c>
      <c r="Q126" s="9"/>
      <c r="R126" s="9"/>
      <c r="S126" s="56"/>
    </row>
    <row r="127" spans="2:19" ht="18" customHeight="1" x14ac:dyDescent="0.25">
      <c r="B127" s="172">
        <v>109</v>
      </c>
      <c r="C127" s="230" t="s">
        <v>111</v>
      </c>
      <c r="D127" s="156">
        <f t="shared" si="55"/>
        <v>0</v>
      </c>
      <c r="E127" s="55">
        <f t="shared" si="55"/>
        <v>0</v>
      </c>
      <c r="F127" s="55">
        <f t="shared" si="55"/>
        <v>0</v>
      </c>
      <c r="G127" s="157">
        <f t="shared" si="55"/>
        <v>0</v>
      </c>
      <c r="H127" s="99"/>
      <c r="I127" s="9" t="s">
        <v>141</v>
      </c>
      <c r="J127" s="9"/>
      <c r="K127" s="90"/>
      <c r="L127" s="99">
        <f t="shared" si="57"/>
        <v>0</v>
      </c>
      <c r="M127" s="9"/>
      <c r="N127" s="9"/>
      <c r="O127" s="56"/>
      <c r="P127" s="99">
        <f t="shared" si="58"/>
        <v>0</v>
      </c>
      <c r="Q127" s="9"/>
      <c r="R127" s="9"/>
      <c r="S127" s="56"/>
    </row>
    <row r="128" spans="2:19" ht="18" customHeight="1" x14ac:dyDescent="0.25">
      <c r="B128" s="172">
        <v>110</v>
      </c>
      <c r="C128" s="231" t="s">
        <v>52</v>
      </c>
      <c r="D128" s="156">
        <f t="shared" si="55"/>
        <v>0</v>
      </c>
      <c r="E128" s="55">
        <f t="shared" si="55"/>
        <v>0</v>
      </c>
      <c r="F128" s="55">
        <f t="shared" si="55"/>
        <v>0</v>
      </c>
      <c r="G128" s="157">
        <f t="shared" si="55"/>
        <v>0</v>
      </c>
      <c r="H128" s="99">
        <f t="shared" si="56"/>
        <v>0</v>
      </c>
      <c r="I128" s="9"/>
      <c r="J128" s="9"/>
      <c r="K128" s="90"/>
      <c r="L128" s="99">
        <f t="shared" si="57"/>
        <v>0</v>
      </c>
      <c r="M128" s="9"/>
      <c r="N128" s="9"/>
      <c r="O128" s="56"/>
      <c r="P128" s="99">
        <f t="shared" si="58"/>
        <v>0</v>
      </c>
      <c r="Q128" s="9"/>
      <c r="R128" s="9"/>
      <c r="S128" s="56"/>
    </row>
    <row r="129" spans="2:19" ht="18" customHeight="1" x14ac:dyDescent="0.25">
      <c r="B129" s="172">
        <v>111</v>
      </c>
      <c r="C129" s="231" t="s">
        <v>188</v>
      </c>
      <c r="D129" s="156">
        <f>SUM(H129,L129,P129)</f>
        <v>536</v>
      </c>
      <c r="E129" s="55">
        <f>SUM(I129,M129,Q129)</f>
        <v>536</v>
      </c>
      <c r="F129" s="55">
        <f>SUM(J129,N129,R129)</f>
        <v>0</v>
      </c>
      <c r="G129" s="157">
        <f>SUM(K129,O129,S129)</f>
        <v>0</v>
      </c>
      <c r="H129" s="99">
        <f t="shared" si="56"/>
        <v>536</v>
      </c>
      <c r="I129" s="9">
        <v>536</v>
      </c>
      <c r="J129" s="9"/>
      <c r="K129" s="90"/>
      <c r="L129" s="99">
        <f t="shared" si="57"/>
        <v>0</v>
      </c>
      <c r="M129" s="9"/>
      <c r="N129" s="9"/>
      <c r="O129" s="56"/>
      <c r="P129" s="99"/>
      <c r="Q129" s="9"/>
      <c r="R129" s="9"/>
      <c r="S129" s="56"/>
    </row>
    <row r="130" spans="2:19" ht="35.25" customHeight="1" x14ac:dyDescent="0.25">
      <c r="B130" s="172">
        <v>112</v>
      </c>
      <c r="C130" s="230" t="s">
        <v>160</v>
      </c>
      <c r="D130" s="156">
        <f t="shared" si="55"/>
        <v>0</v>
      </c>
      <c r="E130" s="55">
        <f t="shared" si="55"/>
        <v>0</v>
      </c>
      <c r="F130" s="55">
        <f t="shared" si="55"/>
        <v>0</v>
      </c>
      <c r="G130" s="157">
        <f t="shared" si="55"/>
        <v>0</v>
      </c>
      <c r="H130" s="99">
        <f t="shared" si="56"/>
        <v>0</v>
      </c>
      <c r="I130" s="9"/>
      <c r="J130" s="9"/>
      <c r="K130" s="90"/>
      <c r="L130" s="99">
        <f t="shared" si="57"/>
        <v>0</v>
      </c>
      <c r="M130" s="9"/>
      <c r="N130" s="9"/>
      <c r="O130" s="56"/>
      <c r="P130" s="99">
        <f t="shared" si="58"/>
        <v>0</v>
      </c>
      <c r="Q130" s="9"/>
      <c r="R130" s="9"/>
      <c r="S130" s="56"/>
    </row>
    <row r="131" spans="2:19" ht="36.75" customHeight="1" x14ac:dyDescent="0.25">
      <c r="B131" s="172">
        <v>113</v>
      </c>
      <c r="C131" s="230" t="s">
        <v>152</v>
      </c>
      <c r="D131" s="156">
        <f t="shared" si="55"/>
        <v>0</v>
      </c>
      <c r="E131" s="55">
        <f t="shared" ref="E131:G137" si="59">SUM(I131,M131,Q131)</f>
        <v>0</v>
      </c>
      <c r="F131" s="55">
        <f t="shared" si="59"/>
        <v>0</v>
      </c>
      <c r="G131" s="157">
        <f t="shared" si="59"/>
        <v>0</v>
      </c>
      <c r="H131" s="99">
        <f t="shared" si="56"/>
        <v>0</v>
      </c>
      <c r="I131" s="9"/>
      <c r="J131" s="9"/>
      <c r="K131" s="90"/>
      <c r="L131" s="99">
        <f t="shared" si="57"/>
        <v>0</v>
      </c>
      <c r="M131" s="9"/>
      <c r="N131" s="9"/>
      <c r="O131" s="56"/>
      <c r="P131" s="99">
        <f t="shared" si="58"/>
        <v>0</v>
      </c>
      <c r="Q131" s="9"/>
      <c r="R131" s="9"/>
      <c r="S131" s="56"/>
    </row>
    <row r="132" spans="2:19" ht="31.5" x14ac:dyDescent="0.25">
      <c r="B132" s="172">
        <v>114</v>
      </c>
      <c r="C132" s="229" t="s">
        <v>138</v>
      </c>
      <c r="D132" s="156">
        <f>SUM(H132,L132,P132)</f>
        <v>0</v>
      </c>
      <c r="E132" s="55">
        <f t="shared" si="59"/>
        <v>0</v>
      </c>
      <c r="F132" s="55">
        <f t="shared" si="59"/>
        <v>0</v>
      </c>
      <c r="G132" s="157">
        <f t="shared" si="59"/>
        <v>0</v>
      </c>
      <c r="H132" s="99">
        <f t="shared" si="56"/>
        <v>0</v>
      </c>
      <c r="I132" s="9"/>
      <c r="J132" s="9">
        <v>0</v>
      </c>
      <c r="K132" s="90"/>
      <c r="L132" s="99">
        <f t="shared" si="57"/>
        <v>0</v>
      </c>
      <c r="M132" s="9"/>
      <c r="N132" s="9"/>
      <c r="O132" s="56"/>
      <c r="P132" s="98">
        <f t="shared" si="58"/>
        <v>0</v>
      </c>
      <c r="Q132" s="9"/>
      <c r="R132" s="9"/>
      <c r="S132" s="56"/>
    </row>
    <row r="133" spans="2:19" ht="49.5" customHeight="1" x14ac:dyDescent="0.25">
      <c r="B133" s="172">
        <v>115</v>
      </c>
      <c r="C133" s="232" t="s">
        <v>181</v>
      </c>
      <c r="D133" s="208">
        <f>SUM(H133,L133,P133)</f>
        <v>0</v>
      </c>
      <c r="E133" s="58">
        <f t="shared" si="59"/>
        <v>0</v>
      </c>
      <c r="F133" s="58">
        <f t="shared" si="59"/>
        <v>0</v>
      </c>
      <c r="G133" s="209">
        <f t="shared" si="59"/>
        <v>0</v>
      </c>
      <c r="H133" s="211">
        <f t="shared" si="56"/>
        <v>0</v>
      </c>
      <c r="I133" s="57"/>
      <c r="J133" s="57"/>
      <c r="K133" s="91"/>
      <c r="L133" s="211">
        <f t="shared" si="57"/>
        <v>0</v>
      </c>
      <c r="M133" s="57"/>
      <c r="N133" s="57"/>
      <c r="O133" s="60"/>
      <c r="P133" s="101">
        <f t="shared" si="58"/>
        <v>0</v>
      </c>
      <c r="Q133" s="57"/>
      <c r="R133" s="57"/>
      <c r="S133" s="60"/>
    </row>
    <row r="134" spans="2:19" ht="20.25" customHeight="1" x14ac:dyDescent="0.25">
      <c r="B134" s="172"/>
      <c r="C134" s="230"/>
      <c r="D134" s="156">
        <f t="shared" ref="D134:D137" si="60">SUM(H134,L134,P134)</f>
        <v>0</v>
      </c>
      <c r="E134" s="58">
        <f t="shared" si="59"/>
        <v>0</v>
      </c>
      <c r="F134" s="58">
        <f t="shared" si="59"/>
        <v>0</v>
      </c>
      <c r="G134" s="209">
        <f t="shared" si="59"/>
        <v>0</v>
      </c>
      <c r="H134" s="211">
        <f t="shared" si="56"/>
        <v>0</v>
      </c>
      <c r="I134" s="9"/>
      <c r="J134" s="9"/>
      <c r="K134" s="90"/>
      <c r="L134" s="211">
        <f t="shared" si="57"/>
        <v>0</v>
      </c>
      <c r="M134" s="9"/>
      <c r="N134" s="9"/>
      <c r="O134" s="56"/>
      <c r="P134" s="101">
        <f t="shared" si="58"/>
        <v>0</v>
      </c>
      <c r="Q134" s="9"/>
      <c r="R134" s="9"/>
      <c r="S134" s="56"/>
    </row>
    <row r="135" spans="2:19" ht="18.75" customHeight="1" x14ac:dyDescent="0.25">
      <c r="B135" s="172"/>
      <c r="C135" s="233" t="s">
        <v>105</v>
      </c>
      <c r="D135" s="156">
        <f>SUM(D136)</f>
        <v>-10145</v>
      </c>
      <c r="E135" s="156">
        <f t="shared" ref="E135:S135" si="61">SUM(E136)</f>
        <v>-10145</v>
      </c>
      <c r="F135" s="156">
        <f t="shared" si="61"/>
        <v>0</v>
      </c>
      <c r="G135" s="156">
        <f t="shared" si="61"/>
        <v>0</v>
      </c>
      <c r="H135" s="156">
        <f t="shared" si="61"/>
        <v>-10145</v>
      </c>
      <c r="I135" s="156">
        <f t="shared" si="61"/>
        <v>-10145</v>
      </c>
      <c r="J135" s="156">
        <f t="shared" si="61"/>
        <v>0</v>
      </c>
      <c r="K135" s="156">
        <f t="shared" si="61"/>
        <v>0</v>
      </c>
      <c r="L135" s="156">
        <f t="shared" si="61"/>
        <v>0</v>
      </c>
      <c r="M135" s="156">
        <f t="shared" si="61"/>
        <v>0</v>
      </c>
      <c r="N135" s="156">
        <f t="shared" si="61"/>
        <v>0</v>
      </c>
      <c r="O135" s="156">
        <f t="shared" si="61"/>
        <v>0</v>
      </c>
      <c r="P135" s="156">
        <f t="shared" si="61"/>
        <v>0</v>
      </c>
      <c r="Q135" s="156">
        <f t="shared" si="61"/>
        <v>0</v>
      </c>
      <c r="R135" s="156">
        <f t="shared" si="61"/>
        <v>0</v>
      </c>
      <c r="S135" s="156">
        <f t="shared" si="61"/>
        <v>0</v>
      </c>
    </row>
    <row r="136" spans="2:19" ht="34.5" customHeight="1" x14ac:dyDescent="0.25">
      <c r="B136" s="172"/>
      <c r="C136" s="230" t="s">
        <v>184</v>
      </c>
      <c r="D136" s="156">
        <f t="shared" si="60"/>
        <v>-10145</v>
      </c>
      <c r="E136" s="58">
        <f t="shared" si="59"/>
        <v>-10145</v>
      </c>
      <c r="F136" s="58">
        <f t="shared" si="59"/>
        <v>0</v>
      </c>
      <c r="G136" s="209">
        <f t="shared" si="59"/>
        <v>0</v>
      </c>
      <c r="H136" s="211">
        <f t="shared" si="56"/>
        <v>-10145</v>
      </c>
      <c r="I136" s="9">
        <v>-10145</v>
      </c>
      <c r="J136" s="9"/>
      <c r="K136" s="90"/>
      <c r="L136" s="211">
        <f t="shared" si="57"/>
        <v>0</v>
      </c>
      <c r="M136" s="9"/>
      <c r="N136" s="9"/>
      <c r="O136" s="56"/>
      <c r="P136" s="101">
        <f t="shared" si="58"/>
        <v>0</v>
      </c>
      <c r="Q136" s="9"/>
      <c r="R136" s="9"/>
      <c r="S136" s="56"/>
    </row>
    <row r="137" spans="2:19" ht="20.25" customHeight="1" thickBot="1" x14ac:dyDescent="0.3">
      <c r="B137" s="172"/>
      <c r="C137" s="234"/>
      <c r="D137" s="219">
        <f t="shared" si="60"/>
        <v>0</v>
      </c>
      <c r="E137" s="220">
        <f t="shared" si="59"/>
        <v>0</v>
      </c>
      <c r="F137" s="220">
        <f t="shared" si="59"/>
        <v>0</v>
      </c>
      <c r="G137" s="226">
        <f t="shared" si="59"/>
        <v>0</v>
      </c>
      <c r="H137" s="221">
        <f t="shared" si="56"/>
        <v>0</v>
      </c>
      <c r="I137" s="222"/>
      <c r="J137" s="222"/>
      <c r="K137" s="225"/>
      <c r="L137" s="221">
        <f t="shared" si="57"/>
        <v>0</v>
      </c>
      <c r="M137" s="222"/>
      <c r="N137" s="222"/>
      <c r="O137" s="224"/>
      <c r="P137" s="223">
        <f t="shared" si="58"/>
        <v>0</v>
      </c>
      <c r="Q137" s="222"/>
      <c r="R137" s="222"/>
      <c r="S137" s="224"/>
    </row>
    <row r="138" spans="2:19" ht="33.75" customHeight="1" thickBot="1" x14ac:dyDescent="0.3">
      <c r="B138" s="17">
        <v>116</v>
      </c>
      <c r="C138" s="212" t="s">
        <v>127</v>
      </c>
      <c r="D138" s="213">
        <f>SUM(D139)</f>
        <v>99600</v>
      </c>
      <c r="E138" s="214">
        <f t="shared" ref="E138:S138" si="62">SUM(E139)</f>
        <v>1569</v>
      </c>
      <c r="F138" s="214">
        <f t="shared" si="62"/>
        <v>0</v>
      </c>
      <c r="G138" s="215">
        <f t="shared" si="62"/>
        <v>98031</v>
      </c>
      <c r="H138" s="213">
        <f t="shared" si="62"/>
        <v>-1900</v>
      </c>
      <c r="I138" s="214">
        <f t="shared" si="62"/>
        <v>8019</v>
      </c>
      <c r="J138" s="214">
        <f t="shared" si="62"/>
        <v>0</v>
      </c>
      <c r="K138" s="215">
        <f t="shared" si="62"/>
        <v>-9919</v>
      </c>
      <c r="L138" s="216">
        <f t="shared" si="62"/>
        <v>100200</v>
      </c>
      <c r="M138" s="214">
        <f t="shared" si="62"/>
        <v>-6700</v>
      </c>
      <c r="N138" s="214">
        <f t="shared" si="62"/>
        <v>0</v>
      </c>
      <c r="O138" s="217">
        <f t="shared" si="62"/>
        <v>106900</v>
      </c>
      <c r="P138" s="213">
        <f t="shared" si="62"/>
        <v>1300</v>
      </c>
      <c r="Q138" s="214">
        <f t="shared" si="62"/>
        <v>250</v>
      </c>
      <c r="R138" s="214">
        <f t="shared" si="62"/>
        <v>0</v>
      </c>
      <c r="S138" s="215">
        <f t="shared" si="62"/>
        <v>1050</v>
      </c>
    </row>
    <row r="139" spans="2:19" ht="15.75" x14ac:dyDescent="0.25">
      <c r="B139" s="17">
        <v>117</v>
      </c>
      <c r="C139" s="42" t="s">
        <v>89</v>
      </c>
      <c r="D139" s="199">
        <f t="shared" ref="D139:S139" si="63">SUM(D140+D151+D155+D161)</f>
        <v>99600</v>
      </c>
      <c r="E139" s="54">
        <f t="shared" si="63"/>
        <v>1569</v>
      </c>
      <c r="F139" s="54">
        <f t="shared" si="63"/>
        <v>0</v>
      </c>
      <c r="G139" s="191">
        <f t="shared" si="63"/>
        <v>98031</v>
      </c>
      <c r="H139" s="199">
        <f t="shared" si="63"/>
        <v>-1900</v>
      </c>
      <c r="I139" s="54">
        <f t="shared" si="63"/>
        <v>8019</v>
      </c>
      <c r="J139" s="54">
        <f t="shared" si="63"/>
        <v>0</v>
      </c>
      <c r="K139" s="191">
        <f t="shared" si="63"/>
        <v>-9919</v>
      </c>
      <c r="L139" s="193">
        <f t="shared" si="63"/>
        <v>100200</v>
      </c>
      <c r="M139" s="54">
        <f t="shared" si="63"/>
        <v>-6700</v>
      </c>
      <c r="N139" s="54">
        <f t="shared" si="63"/>
        <v>0</v>
      </c>
      <c r="O139" s="105">
        <f t="shared" si="63"/>
        <v>106900</v>
      </c>
      <c r="P139" s="199">
        <f t="shared" si="63"/>
        <v>1300</v>
      </c>
      <c r="Q139" s="54">
        <f t="shared" si="63"/>
        <v>250</v>
      </c>
      <c r="R139" s="54">
        <f t="shared" si="63"/>
        <v>0</v>
      </c>
      <c r="S139" s="191">
        <f t="shared" si="63"/>
        <v>1050</v>
      </c>
    </row>
    <row r="140" spans="2:19" ht="15.75" x14ac:dyDescent="0.25">
      <c r="B140" s="17">
        <v>118</v>
      </c>
      <c r="C140" s="201" t="s">
        <v>102</v>
      </c>
      <c r="D140" s="198">
        <f>SUM(D141:D150)</f>
        <v>1300</v>
      </c>
      <c r="E140" s="8">
        <f t="shared" ref="E140:S140" si="64">SUM(E141:E150)</f>
        <v>250</v>
      </c>
      <c r="F140" s="8">
        <f t="shared" si="64"/>
        <v>0</v>
      </c>
      <c r="G140" s="192">
        <f t="shared" si="64"/>
        <v>1050</v>
      </c>
      <c r="H140" s="198">
        <f t="shared" si="64"/>
        <v>0</v>
      </c>
      <c r="I140" s="8">
        <f t="shared" si="64"/>
        <v>0</v>
      </c>
      <c r="J140" s="8">
        <f t="shared" si="64"/>
        <v>0</v>
      </c>
      <c r="K140" s="192">
        <f t="shared" si="64"/>
        <v>0</v>
      </c>
      <c r="L140" s="194">
        <f t="shared" si="64"/>
        <v>0</v>
      </c>
      <c r="M140" s="8">
        <f t="shared" si="64"/>
        <v>0</v>
      </c>
      <c r="N140" s="8">
        <f t="shared" si="64"/>
        <v>0</v>
      </c>
      <c r="O140" s="94">
        <f t="shared" si="64"/>
        <v>0</v>
      </c>
      <c r="P140" s="198">
        <f t="shared" si="64"/>
        <v>1300</v>
      </c>
      <c r="Q140" s="8">
        <f t="shared" si="64"/>
        <v>250</v>
      </c>
      <c r="R140" s="8">
        <f t="shared" si="64"/>
        <v>0</v>
      </c>
      <c r="S140" s="192">
        <f t="shared" si="64"/>
        <v>1050</v>
      </c>
    </row>
    <row r="141" spans="2:19" ht="15.75" x14ac:dyDescent="0.25">
      <c r="B141" s="17">
        <v>119</v>
      </c>
      <c r="C141" s="90" t="s">
        <v>39</v>
      </c>
      <c r="D141" s="156">
        <f t="shared" ref="D141:G145" si="65">SUM(H141,L141,P141)</f>
        <v>0</v>
      </c>
      <c r="E141" s="55">
        <f t="shared" si="65"/>
        <v>0</v>
      </c>
      <c r="F141" s="55">
        <f t="shared" si="65"/>
        <v>0</v>
      </c>
      <c r="G141" s="157">
        <f t="shared" si="65"/>
        <v>0</v>
      </c>
      <c r="H141" s="99">
        <f>SUM(I141+K141)</f>
        <v>0</v>
      </c>
      <c r="I141" s="9"/>
      <c r="J141" s="9"/>
      <c r="K141" s="56"/>
      <c r="L141" s="108">
        <f>SUM(M141+O141)</f>
        <v>0</v>
      </c>
      <c r="M141" s="9"/>
      <c r="N141" s="9"/>
      <c r="O141" s="90"/>
      <c r="P141" s="99">
        <f>SUM(Q141,S141)</f>
        <v>0</v>
      </c>
      <c r="Q141" s="9"/>
      <c r="R141" s="9"/>
      <c r="S141" s="56"/>
    </row>
    <row r="142" spans="2:19" ht="15.75" x14ac:dyDescent="0.25">
      <c r="B142" s="17">
        <v>120</v>
      </c>
      <c r="C142" s="90" t="s">
        <v>40</v>
      </c>
      <c r="D142" s="156">
        <f t="shared" si="65"/>
        <v>0</v>
      </c>
      <c r="E142" s="55">
        <f t="shared" si="65"/>
        <v>0</v>
      </c>
      <c r="F142" s="55">
        <f t="shared" si="65"/>
        <v>0</v>
      </c>
      <c r="G142" s="157">
        <f t="shared" si="65"/>
        <v>0</v>
      </c>
      <c r="H142" s="99">
        <f t="shared" ref="H142:H165" si="66">SUM(I142+K142)</f>
        <v>0</v>
      </c>
      <c r="I142" s="9"/>
      <c r="J142" s="9"/>
      <c r="K142" s="56"/>
      <c r="L142" s="108">
        <f t="shared" ref="L142:L165" si="67">SUM(M142+O142)</f>
        <v>0</v>
      </c>
      <c r="M142" s="9"/>
      <c r="N142" s="9"/>
      <c r="O142" s="90"/>
      <c r="P142" s="99">
        <f t="shared" ref="P142:P165" si="68">SUM(Q142,S142)</f>
        <v>0</v>
      </c>
      <c r="Q142" s="9"/>
      <c r="R142" s="9"/>
      <c r="S142" s="56"/>
    </row>
    <row r="143" spans="2:19" ht="15.75" x14ac:dyDescent="0.25">
      <c r="B143" s="17">
        <v>121</v>
      </c>
      <c r="C143" s="90" t="s">
        <v>76</v>
      </c>
      <c r="D143" s="156">
        <f t="shared" si="65"/>
        <v>-600</v>
      </c>
      <c r="E143" s="55">
        <f t="shared" si="65"/>
        <v>-600</v>
      </c>
      <c r="F143" s="55">
        <f t="shared" si="65"/>
        <v>0</v>
      </c>
      <c r="G143" s="157">
        <f t="shared" si="65"/>
        <v>0</v>
      </c>
      <c r="H143" s="99">
        <f t="shared" si="66"/>
        <v>-600</v>
      </c>
      <c r="I143" s="9">
        <v>-600</v>
      </c>
      <c r="J143" s="9"/>
      <c r="K143" s="56"/>
      <c r="L143" s="108">
        <f t="shared" si="67"/>
        <v>0</v>
      </c>
      <c r="M143" s="9"/>
      <c r="N143" s="9"/>
      <c r="O143" s="90"/>
      <c r="P143" s="99">
        <f t="shared" si="68"/>
        <v>0</v>
      </c>
      <c r="Q143" s="9"/>
      <c r="R143" s="9"/>
      <c r="S143" s="56"/>
    </row>
    <row r="144" spans="2:19" ht="15.75" x14ac:dyDescent="0.25">
      <c r="B144" s="17">
        <v>122</v>
      </c>
      <c r="C144" s="90" t="s">
        <v>42</v>
      </c>
      <c r="D144" s="156">
        <f t="shared" si="65"/>
        <v>0</v>
      </c>
      <c r="E144" s="55">
        <f t="shared" si="65"/>
        <v>0</v>
      </c>
      <c r="F144" s="55">
        <f t="shared" si="65"/>
        <v>0</v>
      </c>
      <c r="G144" s="157">
        <f t="shared" si="65"/>
        <v>0</v>
      </c>
      <c r="H144" s="99">
        <f t="shared" si="66"/>
        <v>0</v>
      </c>
      <c r="I144" s="9"/>
      <c r="J144" s="9"/>
      <c r="K144" s="56"/>
      <c r="L144" s="108">
        <f t="shared" si="67"/>
        <v>0</v>
      </c>
      <c r="M144" s="9"/>
      <c r="N144" s="9"/>
      <c r="O144" s="90"/>
      <c r="P144" s="99">
        <f t="shared" si="68"/>
        <v>0</v>
      </c>
      <c r="Q144" s="9"/>
      <c r="R144" s="9"/>
      <c r="S144" s="56"/>
    </row>
    <row r="145" spans="2:19" ht="15.75" x14ac:dyDescent="0.25">
      <c r="B145" s="17">
        <v>123</v>
      </c>
      <c r="C145" s="90" t="s">
        <v>41</v>
      </c>
      <c r="D145" s="156">
        <f t="shared" si="65"/>
        <v>0</v>
      </c>
      <c r="E145" s="55">
        <f t="shared" si="65"/>
        <v>0</v>
      </c>
      <c r="F145" s="55">
        <f t="shared" si="65"/>
        <v>0</v>
      </c>
      <c r="G145" s="157">
        <f t="shared" si="65"/>
        <v>0</v>
      </c>
      <c r="H145" s="99">
        <f t="shared" si="66"/>
        <v>0</v>
      </c>
      <c r="I145" s="9"/>
      <c r="J145" s="9"/>
      <c r="K145" s="56"/>
      <c r="L145" s="108">
        <f t="shared" si="67"/>
        <v>0</v>
      </c>
      <c r="M145" s="9"/>
      <c r="N145" s="9"/>
      <c r="O145" s="90"/>
      <c r="P145" s="99">
        <f t="shared" si="68"/>
        <v>0</v>
      </c>
      <c r="Q145" s="9"/>
      <c r="R145" s="9"/>
      <c r="S145" s="56"/>
    </row>
    <row r="146" spans="2:19" ht="15.75" x14ac:dyDescent="0.25">
      <c r="B146" s="17">
        <v>124</v>
      </c>
      <c r="C146" s="90" t="s">
        <v>54</v>
      </c>
      <c r="D146" s="156">
        <f t="shared" ref="D146:G150" si="69">SUM(H146,L146,P146)</f>
        <v>1300</v>
      </c>
      <c r="E146" s="55">
        <f t="shared" si="69"/>
        <v>1300</v>
      </c>
      <c r="F146" s="55">
        <f t="shared" si="69"/>
        <v>0</v>
      </c>
      <c r="G146" s="157">
        <f t="shared" si="69"/>
        <v>0</v>
      </c>
      <c r="H146" s="99">
        <f t="shared" si="66"/>
        <v>0</v>
      </c>
      <c r="I146" s="9"/>
      <c r="J146" s="9"/>
      <c r="K146" s="56"/>
      <c r="L146" s="108">
        <f t="shared" si="67"/>
        <v>0</v>
      </c>
      <c r="M146" s="9"/>
      <c r="N146" s="9"/>
      <c r="O146" s="90"/>
      <c r="P146" s="99">
        <f t="shared" si="68"/>
        <v>1300</v>
      </c>
      <c r="Q146" s="9">
        <v>1300</v>
      </c>
      <c r="R146" s="9"/>
      <c r="S146" s="56"/>
    </row>
    <row r="147" spans="2:19" ht="15.75" x14ac:dyDescent="0.25">
      <c r="B147" s="17">
        <v>125</v>
      </c>
      <c r="C147" s="90" t="s">
        <v>37</v>
      </c>
      <c r="D147" s="156">
        <f t="shared" si="69"/>
        <v>0</v>
      </c>
      <c r="E147" s="55">
        <f t="shared" si="69"/>
        <v>-1050</v>
      </c>
      <c r="F147" s="55">
        <f t="shared" si="69"/>
        <v>0</v>
      </c>
      <c r="G147" s="157">
        <f t="shared" si="69"/>
        <v>1050</v>
      </c>
      <c r="H147" s="99">
        <f t="shared" si="66"/>
        <v>0</v>
      </c>
      <c r="I147" s="9"/>
      <c r="J147" s="9"/>
      <c r="K147" s="56"/>
      <c r="L147" s="108">
        <f t="shared" si="67"/>
        <v>0</v>
      </c>
      <c r="M147" s="9"/>
      <c r="N147" s="9"/>
      <c r="O147" s="90"/>
      <c r="P147" s="99">
        <f t="shared" si="68"/>
        <v>0</v>
      </c>
      <c r="Q147" s="9">
        <v>-1050</v>
      </c>
      <c r="R147" s="9"/>
      <c r="S147" s="56">
        <v>1050</v>
      </c>
    </row>
    <row r="148" spans="2:19" ht="15.75" x14ac:dyDescent="0.25">
      <c r="B148" s="17">
        <v>126</v>
      </c>
      <c r="C148" s="90" t="s">
        <v>36</v>
      </c>
      <c r="D148" s="156">
        <f t="shared" si="69"/>
        <v>600</v>
      </c>
      <c r="E148" s="55">
        <f t="shared" si="69"/>
        <v>600</v>
      </c>
      <c r="F148" s="55">
        <f t="shared" si="69"/>
        <v>0</v>
      </c>
      <c r="G148" s="157">
        <f t="shared" si="69"/>
        <v>0</v>
      </c>
      <c r="H148" s="99">
        <f t="shared" si="66"/>
        <v>600</v>
      </c>
      <c r="I148" s="9">
        <v>600</v>
      </c>
      <c r="J148" s="9"/>
      <c r="K148" s="56"/>
      <c r="L148" s="108">
        <f t="shared" si="67"/>
        <v>0</v>
      </c>
      <c r="M148" s="9"/>
      <c r="N148" s="9"/>
      <c r="O148" s="90"/>
      <c r="P148" s="99">
        <f t="shared" si="68"/>
        <v>0</v>
      </c>
      <c r="Q148" s="9"/>
      <c r="R148" s="9"/>
      <c r="S148" s="56"/>
    </row>
    <row r="149" spans="2:19" ht="15.75" x14ac:dyDescent="0.25">
      <c r="B149" s="17">
        <v>127</v>
      </c>
      <c r="C149" s="90" t="s">
        <v>35</v>
      </c>
      <c r="D149" s="156">
        <f t="shared" si="69"/>
        <v>0</v>
      </c>
      <c r="E149" s="55">
        <f t="shared" si="69"/>
        <v>0</v>
      </c>
      <c r="F149" s="55">
        <f t="shared" si="69"/>
        <v>0</v>
      </c>
      <c r="G149" s="157">
        <f t="shared" si="69"/>
        <v>0</v>
      </c>
      <c r="H149" s="99">
        <f t="shared" si="66"/>
        <v>0</v>
      </c>
      <c r="I149" s="9"/>
      <c r="J149" s="9"/>
      <c r="K149" s="56"/>
      <c r="L149" s="108">
        <f t="shared" si="67"/>
        <v>0</v>
      </c>
      <c r="M149" s="9"/>
      <c r="N149" s="9"/>
      <c r="O149" s="90"/>
      <c r="P149" s="99">
        <f t="shared" si="68"/>
        <v>0</v>
      </c>
      <c r="Q149" s="9"/>
      <c r="R149" s="9"/>
      <c r="S149" s="56"/>
    </row>
    <row r="150" spans="2:19" ht="15.75" x14ac:dyDescent="0.25">
      <c r="B150" s="17">
        <v>128</v>
      </c>
      <c r="C150" s="90" t="s">
        <v>38</v>
      </c>
      <c r="D150" s="156">
        <f t="shared" si="69"/>
        <v>0</v>
      </c>
      <c r="E150" s="55">
        <f t="shared" si="69"/>
        <v>0</v>
      </c>
      <c r="F150" s="55">
        <f t="shared" si="69"/>
        <v>0</v>
      </c>
      <c r="G150" s="157">
        <f t="shared" si="69"/>
        <v>0</v>
      </c>
      <c r="H150" s="99">
        <f t="shared" si="66"/>
        <v>0</v>
      </c>
      <c r="I150" s="9"/>
      <c r="J150" s="9"/>
      <c r="K150" s="56"/>
      <c r="L150" s="108">
        <f t="shared" si="67"/>
        <v>0</v>
      </c>
      <c r="M150" s="9"/>
      <c r="N150" s="9"/>
      <c r="O150" s="90"/>
      <c r="P150" s="99">
        <f t="shared" si="68"/>
        <v>0</v>
      </c>
      <c r="Q150" s="9"/>
      <c r="R150" s="9"/>
      <c r="S150" s="56"/>
    </row>
    <row r="151" spans="2:19" ht="15.75" x14ac:dyDescent="0.25">
      <c r="B151" s="17">
        <v>129</v>
      </c>
      <c r="C151" s="89" t="s">
        <v>95</v>
      </c>
      <c r="D151" s="198">
        <f>SUM(D152:D154)</f>
        <v>0</v>
      </c>
      <c r="E151" s="8">
        <f t="shared" ref="E151:S151" si="70">SUM(E152:E154)</f>
        <v>0</v>
      </c>
      <c r="F151" s="8">
        <f t="shared" si="70"/>
        <v>0</v>
      </c>
      <c r="G151" s="192">
        <f t="shared" si="70"/>
        <v>0</v>
      </c>
      <c r="H151" s="198">
        <f t="shared" si="70"/>
        <v>0</v>
      </c>
      <c r="I151" s="8">
        <f t="shared" si="70"/>
        <v>0</v>
      </c>
      <c r="J151" s="8">
        <f t="shared" si="70"/>
        <v>0</v>
      </c>
      <c r="K151" s="192">
        <f t="shared" si="70"/>
        <v>0</v>
      </c>
      <c r="L151" s="194">
        <f t="shared" si="70"/>
        <v>0</v>
      </c>
      <c r="M151" s="8">
        <f t="shared" si="70"/>
        <v>0</v>
      </c>
      <c r="N151" s="8">
        <f t="shared" si="70"/>
        <v>0</v>
      </c>
      <c r="O151" s="94">
        <f t="shared" si="70"/>
        <v>0</v>
      </c>
      <c r="P151" s="198">
        <f t="shared" si="70"/>
        <v>0</v>
      </c>
      <c r="Q151" s="8">
        <f t="shared" si="70"/>
        <v>0</v>
      </c>
      <c r="R151" s="8">
        <f t="shared" si="70"/>
        <v>0</v>
      </c>
      <c r="S151" s="192">
        <f t="shared" si="70"/>
        <v>0</v>
      </c>
    </row>
    <row r="152" spans="2:19" ht="48.75" customHeight="1" x14ac:dyDescent="0.25">
      <c r="B152" s="17">
        <v>130</v>
      </c>
      <c r="C152" s="137" t="s">
        <v>16</v>
      </c>
      <c r="D152" s="156">
        <f t="shared" ref="D152:G165" si="71">SUM(H152,L152,P152)</f>
        <v>0</v>
      </c>
      <c r="E152" s="55">
        <f t="shared" si="71"/>
        <v>0</v>
      </c>
      <c r="F152" s="55">
        <f t="shared" si="71"/>
        <v>0</v>
      </c>
      <c r="G152" s="157">
        <f t="shared" si="71"/>
        <v>0</v>
      </c>
      <c r="H152" s="99">
        <f t="shared" si="66"/>
        <v>0</v>
      </c>
      <c r="I152" s="9"/>
      <c r="J152" s="9"/>
      <c r="K152" s="56"/>
      <c r="L152" s="108">
        <f t="shared" si="67"/>
        <v>0</v>
      </c>
      <c r="M152" s="9"/>
      <c r="N152" s="9"/>
      <c r="O152" s="90"/>
      <c r="P152" s="99">
        <f t="shared" si="68"/>
        <v>0</v>
      </c>
      <c r="Q152" s="9"/>
      <c r="R152" s="9"/>
      <c r="S152" s="56"/>
    </row>
    <row r="153" spans="2:19" ht="18.75" customHeight="1" x14ac:dyDescent="0.25">
      <c r="B153" s="17">
        <v>131</v>
      </c>
      <c r="C153" s="137" t="s">
        <v>114</v>
      </c>
      <c r="D153" s="156">
        <f t="shared" si="71"/>
        <v>0</v>
      </c>
      <c r="E153" s="55">
        <f t="shared" si="71"/>
        <v>0</v>
      </c>
      <c r="F153" s="55">
        <f t="shared" si="71"/>
        <v>0</v>
      </c>
      <c r="G153" s="157">
        <f t="shared" si="71"/>
        <v>0</v>
      </c>
      <c r="H153" s="99">
        <f t="shared" si="66"/>
        <v>0</v>
      </c>
      <c r="I153" s="9"/>
      <c r="J153" s="9"/>
      <c r="K153" s="56"/>
      <c r="L153" s="108">
        <f t="shared" si="67"/>
        <v>0</v>
      </c>
      <c r="M153" s="9"/>
      <c r="N153" s="9"/>
      <c r="O153" s="90"/>
      <c r="P153" s="99">
        <f t="shared" si="68"/>
        <v>0</v>
      </c>
      <c r="Q153" s="9"/>
      <c r="R153" s="9"/>
      <c r="S153" s="56"/>
    </row>
    <row r="154" spans="2:19" ht="18" customHeight="1" x14ac:dyDescent="0.25">
      <c r="B154" s="17">
        <v>132</v>
      </c>
      <c r="C154" s="137" t="s">
        <v>164</v>
      </c>
      <c r="D154" s="156">
        <f t="shared" si="71"/>
        <v>0</v>
      </c>
      <c r="E154" s="55">
        <f t="shared" si="71"/>
        <v>0</v>
      </c>
      <c r="F154" s="55">
        <f t="shared" si="71"/>
        <v>0</v>
      </c>
      <c r="G154" s="157">
        <f t="shared" si="71"/>
        <v>0</v>
      </c>
      <c r="H154" s="99">
        <f t="shared" si="66"/>
        <v>0</v>
      </c>
      <c r="I154" s="9"/>
      <c r="J154" s="9"/>
      <c r="K154" s="56"/>
      <c r="L154" s="108">
        <f t="shared" si="67"/>
        <v>0</v>
      </c>
      <c r="M154" s="9"/>
      <c r="N154" s="9"/>
      <c r="O154" s="90"/>
      <c r="P154" s="99">
        <f t="shared" si="68"/>
        <v>0</v>
      </c>
      <c r="Q154" s="9"/>
      <c r="R154" s="9"/>
      <c r="S154" s="56"/>
    </row>
    <row r="155" spans="2:19" ht="18.75" customHeight="1" x14ac:dyDescent="0.25">
      <c r="B155" s="17">
        <v>133</v>
      </c>
      <c r="C155" s="89" t="s">
        <v>98</v>
      </c>
      <c r="D155" s="198">
        <f t="shared" ref="D155:S155" si="72">SUM(D156:D160)</f>
        <v>95200</v>
      </c>
      <c r="E155" s="8">
        <f t="shared" si="72"/>
        <v>-1781</v>
      </c>
      <c r="F155" s="8">
        <f t="shared" si="72"/>
        <v>0</v>
      </c>
      <c r="G155" s="192">
        <f t="shared" si="72"/>
        <v>96981</v>
      </c>
      <c r="H155" s="198">
        <f t="shared" si="72"/>
        <v>-5000</v>
      </c>
      <c r="I155" s="8">
        <f t="shared" si="72"/>
        <v>4919</v>
      </c>
      <c r="J155" s="8">
        <f t="shared" si="72"/>
        <v>0</v>
      </c>
      <c r="K155" s="192">
        <f t="shared" si="72"/>
        <v>-9919</v>
      </c>
      <c r="L155" s="194">
        <f t="shared" si="72"/>
        <v>100200</v>
      </c>
      <c r="M155" s="8">
        <f t="shared" si="72"/>
        <v>-6700</v>
      </c>
      <c r="N155" s="8">
        <f t="shared" si="72"/>
        <v>0</v>
      </c>
      <c r="O155" s="94">
        <f t="shared" si="72"/>
        <v>106900</v>
      </c>
      <c r="P155" s="198">
        <f t="shared" si="72"/>
        <v>0</v>
      </c>
      <c r="Q155" s="8">
        <f t="shared" si="72"/>
        <v>0</v>
      </c>
      <c r="R155" s="8">
        <f t="shared" si="72"/>
        <v>0</v>
      </c>
      <c r="S155" s="192">
        <f t="shared" si="72"/>
        <v>0</v>
      </c>
    </row>
    <row r="156" spans="2:19" ht="18" customHeight="1" x14ac:dyDescent="0.25">
      <c r="B156" s="17">
        <v>134</v>
      </c>
      <c r="C156" s="137" t="s">
        <v>139</v>
      </c>
      <c r="D156" s="156">
        <f>SUM(H156,L156,P156)</f>
        <v>0</v>
      </c>
      <c r="E156" s="55">
        <f>SUM(I156,M156,Q156)</f>
        <v>0</v>
      </c>
      <c r="F156" s="55">
        <f>SUM(J156,N156,R156)</f>
        <v>0</v>
      </c>
      <c r="G156" s="157">
        <f>SUM(K156,O156,S156)</f>
        <v>0</v>
      </c>
      <c r="H156" s="99">
        <f>SUM(I156+K156)</f>
        <v>0</v>
      </c>
      <c r="I156" s="9"/>
      <c r="J156" s="9"/>
      <c r="K156" s="56"/>
      <c r="L156" s="108">
        <f>SUM(M156+O156)</f>
        <v>0</v>
      </c>
      <c r="M156" s="9"/>
      <c r="N156" s="9"/>
      <c r="O156" s="90"/>
      <c r="P156" s="99">
        <f>SUM(Q156,S156)</f>
        <v>0</v>
      </c>
      <c r="Q156" s="9"/>
      <c r="R156" s="9"/>
      <c r="S156" s="56"/>
    </row>
    <row r="157" spans="2:19" ht="16.5" customHeight="1" x14ac:dyDescent="0.25">
      <c r="B157" s="17">
        <v>135</v>
      </c>
      <c r="C157" s="90" t="s">
        <v>57</v>
      </c>
      <c r="D157" s="156">
        <f t="shared" si="71"/>
        <v>0</v>
      </c>
      <c r="E157" s="55">
        <f t="shared" si="71"/>
        <v>0</v>
      </c>
      <c r="F157" s="55">
        <f t="shared" si="71"/>
        <v>0</v>
      </c>
      <c r="G157" s="157">
        <f t="shared" si="71"/>
        <v>0</v>
      </c>
      <c r="H157" s="99">
        <f t="shared" si="66"/>
        <v>0</v>
      </c>
      <c r="I157" s="9"/>
      <c r="J157" s="9"/>
      <c r="K157" s="56"/>
      <c r="L157" s="108">
        <f t="shared" si="67"/>
        <v>0</v>
      </c>
      <c r="M157" s="9"/>
      <c r="N157" s="9"/>
      <c r="O157" s="90"/>
      <c r="P157" s="99">
        <f t="shared" si="68"/>
        <v>0</v>
      </c>
      <c r="Q157" s="9"/>
      <c r="R157" s="9"/>
      <c r="S157" s="56"/>
    </row>
    <row r="158" spans="2:19" ht="36.75" customHeight="1" x14ac:dyDescent="0.25">
      <c r="B158" s="17">
        <v>136</v>
      </c>
      <c r="C158" s="127" t="s">
        <v>153</v>
      </c>
      <c r="D158" s="156">
        <f t="shared" si="71"/>
        <v>0</v>
      </c>
      <c r="E158" s="55">
        <f t="shared" si="71"/>
        <v>0</v>
      </c>
      <c r="F158" s="55">
        <f t="shared" si="71"/>
        <v>0</v>
      </c>
      <c r="G158" s="157">
        <f t="shared" si="71"/>
        <v>0</v>
      </c>
      <c r="H158" s="99">
        <f t="shared" si="66"/>
        <v>0</v>
      </c>
      <c r="I158" s="9"/>
      <c r="J158" s="9"/>
      <c r="K158" s="56"/>
      <c r="L158" s="108">
        <f t="shared" si="67"/>
        <v>0</v>
      </c>
      <c r="M158" s="9"/>
      <c r="N158" s="9"/>
      <c r="O158" s="90"/>
      <c r="P158" s="99">
        <f t="shared" si="68"/>
        <v>0</v>
      </c>
      <c r="Q158" s="9"/>
      <c r="R158" s="9"/>
      <c r="S158" s="56"/>
    </row>
    <row r="159" spans="2:19" ht="61.5" customHeight="1" x14ac:dyDescent="0.25">
      <c r="B159" s="17">
        <v>137</v>
      </c>
      <c r="C159" s="205" t="s">
        <v>120</v>
      </c>
      <c r="D159" s="156">
        <f t="shared" si="71"/>
        <v>100200</v>
      </c>
      <c r="E159" s="55">
        <f t="shared" si="71"/>
        <v>-6700</v>
      </c>
      <c r="F159" s="55">
        <f t="shared" si="71"/>
        <v>0</v>
      </c>
      <c r="G159" s="157">
        <f t="shared" si="71"/>
        <v>106900</v>
      </c>
      <c r="H159" s="99">
        <f t="shared" si="66"/>
        <v>0</v>
      </c>
      <c r="I159" s="9"/>
      <c r="J159" s="9"/>
      <c r="K159" s="56"/>
      <c r="L159" s="108">
        <f t="shared" si="67"/>
        <v>100200</v>
      </c>
      <c r="M159" s="9">
        <v>-6700</v>
      </c>
      <c r="N159" s="9"/>
      <c r="O159" s="236">
        <v>106900</v>
      </c>
      <c r="P159" s="99">
        <f t="shared" si="68"/>
        <v>0</v>
      </c>
      <c r="Q159" s="9"/>
      <c r="R159" s="9"/>
      <c r="S159" s="56"/>
    </row>
    <row r="160" spans="2:19" ht="21" customHeight="1" x14ac:dyDescent="0.25">
      <c r="B160" s="17">
        <v>138</v>
      </c>
      <c r="C160" s="137" t="s">
        <v>90</v>
      </c>
      <c r="D160" s="156">
        <f>SUM(H160,L160,P160)</f>
        <v>-5000</v>
      </c>
      <c r="E160" s="55">
        <f>SUM(I160,M160,Q160)</f>
        <v>4919</v>
      </c>
      <c r="F160" s="55">
        <f>SUM(J160,N160,R160)</f>
        <v>0</v>
      </c>
      <c r="G160" s="157">
        <f>SUM(K160,O160,S160)</f>
        <v>-9919</v>
      </c>
      <c r="H160" s="99">
        <f t="shared" si="66"/>
        <v>-5000</v>
      </c>
      <c r="I160" s="9">
        <v>4919</v>
      </c>
      <c r="J160" s="9"/>
      <c r="K160" s="56">
        <v>-9919</v>
      </c>
      <c r="L160" s="108">
        <f t="shared" si="67"/>
        <v>0</v>
      </c>
      <c r="M160" s="9"/>
      <c r="N160" s="9"/>
      <c r="O160" s="90"/>
      <c r="P160" s="99">
        <f t="shared" si="68"/>
        <v>0</v>
      </c>
      <c r="Q160" s="9"/>
      <c r="R160" s="9"/>
      <c r="S160" s="56"/>
    </row>
    <row r="161" spans="2:19" ht="18" customHeight="1" x14ac:dyDescent="0.25">
      <c r="B161" s="17">
        <v>139</v>
      </c>
      <c r="C161" s="201" t="s">
        <v>105</v>
      </c>
      <c r="D161" s="198">
        <f t="shared" ref="D161:S161" si="73">SUM(D162:D165)</f>
        <v>3100</v>
      </c>
      <c r="E161" s="8">
        <f t="shared" si="73"/>
        <v>3100</v>
      </c>
      <c r="F161" s="8">
        <f t="shared" si="73"/>
        <v>0</v>
      </c>
      <c r="G161" s="192">
        <f t="shared" si="73"/>
        <v>0</v>
      </c>
      <c r="H161" s="198">
        <f t="shared" si="73"/>
        <v>3100</v>
      </c>
      <c r="I161" s="8">
        <f t="shared" si="73"/>
        <v>3100</v>
      </c>
      <c r="J161" s="8">
        <f t="shared" si="73"/>
        <v>0</v>
      </c>
      <c r="K161" s="192">
        <f t="shared" si="73"/>
        <v>0</v>
      </c>
      <c r="L161" s="194">
        <f t="shared" si="73"/>
        <v>0</v>
      </c>
      <c r="M161" s="8">
        <f t="shared" si="73"/>
        <v>0</v>
      </c>
      <c r="N161" s="8">
        <f t="shared" si="73"/>
        <v>0</v>
      </c>
      <c r="O161" s="94">
        <f t="shared" si="73"/>
        <v>0</v>
      </c>
      <c r="P161" s="198">
        <f t="shared" si="73"/>
        <v>0</v>
      </c>
      <c r="Q161" s="8">
        <f t="shared" si="73"/>
        <v>0</v>
      </c>
      <c r="R161" s="8">
        <f t="shared" si="73"/>
        <v>0</v>
      </c>
      <c r="S161" s="192">
        <f t="shared" si="73"/>
        <v>0</v>
      </c>
    </row>
    <row r="162" spans="2:19" ht="15.75" x14ac:dyDescent="0.25">
      <c r="B162" s="17">
        <v>140</v>
      </c>
      <c r="C162" s="137" t="s">
        <v>10</v>
      </c>
      <c r="D162" s="156">
        <f t="shared" si="71"/>
        <v>3100</v>
      </c>
      <c r="E162" s="55">
        <f t="shared" si="71"/>
        <v>3100</v>
      </c>
      <c r="F162" s="55">
        <f t="shared" si="71"/>
        <v>0</v>
      </c>
      <c r="G162" s="157">
        <f t="shared" si="71"/>
        <v>0</v>
      </c>
      <c r="H162" s="99">
        <f t="shared" si="66"/>
        <v>3100</v>
      </c>
      <c r="I162" s="9">
        <v>3100</v>
      </c>
      <c r="J162" s="9"/>
      <c r="K162" s="56"/>
      <c r="L162" s="108">
        <f t="shared" si="67"/>
        <v>0</v>
      </c>
      <c r="M162" s="9"/>
      <c r="N162" s="9"/>
      <c r="O162" s="90"/>
      <c r="P162" s="99">
        <f t="shared" si="68"/>
        <v>0</v>
      </c>
      <c r="Q162" s="9"/>
      <c r="R162" s="9"/>
      <c r="S162" s="56"/>
    </row>
    <row r="163" spans="2:19" ht="48" customHeight="1" x14ac:dyDescent="0.25">
      <c r="B163" s="17">
        <v>141</v>
      </c>
      <c r="C163" s="137" t="s">
        <v>115</v>
      </c>
      <c r="D163" s="156">
        <f t="shared" si="71"/>
        <v>0</v>
      </c>
      <c r="E163" s="55">
        <f t="shared" si="71"/>
        <v>0</v>
      </c>
      <c r="F163" s="55">
        <f t="shared" si="71"/>
        <v>0</v>
      </c>
      <c r="G163" s="157">
        <f t="shared" si="71"/>
        <v>0</v>
      </c>
      <c r="H163" s="99">
        <f t="shared" si="66"/>
        <v>0</v>
      </c>
      <c r="I163" s="9"/>
      <c r="J163" s="9"/>
      <c r="K163" s="56"/>
      <c r="L163" s="108">
        <f t="shared" si="67"/>
        <v>0</v>
      </c>
      <c r="M163" s="9"/>
      <c r="N163" s="9"/>
      <c r="O163" s="90"/>
      <c r="P163" s="99">
        <f t="shared" si="68"/>
        <v>0</v>
      </c>
      <c r="Q163" s="9"/>
      <c r="R163" s="9"/>
      <c r="S163" s="56"/>
    </row>
    <row r="164" spans="2:19" ht="30.75" customHeight="1" x14ac:dyDescent="0.25">
      <c r="B164" s="17">
        <v>142</v>
      </c>
      <c r="C164" s="137" t="s">
        <v>169</v>
      </c>
      <c r="D164" s="156">
        <f t="shared" si="71"/>
        <v>0</v>
      </c>
      <c r="E164" s="55">
        <f t="shared" si="71"/>
        <v>0</v>
      </c>
      <c r="F164" s="55">
        <f t="shared" si="71"/>
        <v>0</v>
      </c>
      <c r="G164" s="157">
        <f t="shared" si="71"/>
        <v>0</v>
      </c>
      <c r="H164" s="99">
        <f>SUM(I164+K164)</f>
        <v>0</v>
      </c>
      <c r="I164" s="57"/>
      <c r="J164" s="57"/>
      <c r="K164" s="60"/>
      <c r="L164" s="108">
        <f t="shared" si="67"/>
        <v>0</v>
      </c>
      <c r="M164" s="57"/>
      <c r="N164" s="57"/>
      <c r="O164" s="91"/>
      <c r="P164" s="99">
        <f t="shared" si="68"/>
        <v>0</v>
      </c>
      <c r="Q164" s="57"/>
      <c r="R164" s="57"/>
      <c r="S164" s="60"/>
    </row>
    <row r="165" spans="2:19" ht="18" customHeight="1" thickBot="1" x14ac:dyDescent="0.3">
      <c r="B165" s="17">
        <v>143</v>
      </c>
      <c r="C165" s="137"/>
      <c r="D165" s="156">
        <f t="shared" si="71"/>
        <v>0</v>
      </c>
      <c r="E165" s="55">
        <f t="shared" si="71"/>
        <v>0</v>
      </c>
      <c r="F165" s="55">
        <f t="shared" si="71"/>
        <v>0</v>
      </c>
      <c r="G165" s="157">
        <f t="shared" si="71"/>
        <v>0</v>
      </c>
      <c r="H165" s="99">
        <f t="shared" si="66"/>
        <v>0</v>
      </c>
      <c r="I165" s="57"/>
      <c r="J165" s="57"/>
      <c r="K165" s="60"/>
      <c r="L165" s="108">
        <f t="shared" si="67"/>
        <v>0</v>
      </c>
      <c r="M165" s="57"/>
      <c r="N165" s="57"/>
      <c r="O165" s="91"/>
      <c r="P165" s="99">
        <f t="shared" si="68"/>
        <v>0</v>
      </c>
      <c r="Q165" s="57"/>
      <c r="R165" s="57"/>
      <c r="S165" s="60"/>
    </row>
    <row r="166" spans="2:19" ht="34.5" customHeight="1" thickBot="1" x14ac:dyDescent="0.3">
      <c r="B166" s="17">
        <v>144</v>
      </c>
      <c r="C166" s="139" t="s">
        <v>126</v>
      </c>
      <c r="D166" s="97">
        <f>SUM(D167)</f>
        <v>0</v>
      </c>
      <c r="E166" s="52">
        <f t="shared" ref="E166:S166" si="74">SUM(E167)</f>
        <v>0</v>
      </c>
      <c r="F166" s="52">
        <f t="shared" si="74"/>
        <v>0</v>
      </c>
      <c r="G166" s="53">
        <f t="shared" si="74"/>
        <v>0</v>
      </c>
      <c r="H166" s="97">
        <f t="shared" si="74"/>
        <v>0</v>
      </c>
      <c r="I166" s="52">
        <f t="shared" si="74"/>
        <v>0</v>
      </c>
      <c r="J166" s="52">
        <f t="shared" si="74"/>
        <v>0</v>
      </c>
      <c r="K166" s="53">
        <f t="shared" si="74"/>
        <v>0</v>
      </c>
      <c r="L166" s="106">
        <f t="shared" si="74"/>
        <v>0</v>
      </c>
      <c r="M166" s="52">
        <f t="shared" si="74"/>
        <v>0</v>
      </c>
      <c r="N166" s="52">
        <f t="shared" si="74"/>
        <v>0</v>
      </c>
      <c r="O166" s="87">
        <f t="shared" si="74"/>
        <v>0</v>
      </c>
      <c r="P166" s="97">
        <f t="shared" si="74"/>
        <v>0</v>
      </c>
      <c r="Q166" s="52">
        <f t="shared" si="74"/>
        <v>0</v>
      </c>
      <c r="R166" s="52">
        <f t="shared" si="74"/>
        <v>0</v>
      </c>
      <c r="S166" s="53">
        <f t="shared" si="74"/>
        <v>0</v>
      </c>
    </row>
    <row r="167" spans="2:19" ht="18" customHeight="1" x14ac:dyDescent="0.25">
      <c r="B167" s="17">
        <v>145</v>
      </c>
      <c r="C167" s="88" t="s">
        <v>98</v>
      </c>
      <c r="D167" s="199">
        <f t="shared" ref="D167:S167" si="75">SUM(D168:D171)</f>
        <v>0</v>
      </c>
      <c r="E167" s="199">
        <f t="shared" si="75"/>
        <v>0</v>
      </c>
      <c r="F167" s="199">
        <f t="shared" si="75"/>
        <v>0</v>
      </c>
      <c r="G167" s="199">
        <f t="shared" si="75"/>
        <v>0</v>
      </c>
      <c r="H167" s="199">
        <f t="shared" si="75"/>
        <v>0</v>
      </c>
      <c r="I167" s="199">
        <f t="shared" si="75"/>
        <v>0</v>
      </c>
      <c r="J167" s="199">
        <f t="shared" si="75"/>
        <v>0</v>
      </c>
      <c r="K167" s="199">
        <f t="shared" si="75"/>
        <v>0</v>
      </c>
      <c r="L167" s="199">
        <f t="shared" si="75"/>
        <v>0</v>
      </c>
      <c r="M167" s="199">
        <f t="shared" si="75"/>
        <v>0</v>
      </c>
      <c r="N167" s="199">
        <f t="shared" si="75"/>
        <v>0</v>
      </c>
      <c r="O167" s="199">
        <f t="shared" si="75"/>
        <v>0</v>
      </c>
      <c r="P167" s="199">
        <f t="shared" si="75"/>
        <v>0</v>
      </c>
      <c r="Q167" s="199">
        <f t="shared" si="75"/>
        <v>0</v>
      </c>
      <c r="R167" s="199">
        <f t="shared" si="75"/>
        <v>0</v>
      </c>
      <c r="S167" s="199">
        <f t="shared" si="75"/>
        <v>0</v>
      </c>
    </row>
    <row r="168" spans="2:19" ht="31.5" x14ac:dyDescent="0.25">
      <c r="B168" s="17">
        <v>146</v>
      </c>
      <c r="C168" s="137" t="s">
        <v>11</v>
      </c>
      <c r="D168" s="156">
        <f t="shared" ref="D168:G171" si="76">SUM(H168,L168,P168)</f>
        <v>0</v>
      </c>
      <c r="E168" s="55">
        <f t="shared" si="76"/>
        <v>0</v>
      </c>
      <c r="F168" s="55">
        <f t="shared" si="76"/>
        <v>0</v>
      </c>
      <c r="G168" s="157">
        <f t="shared" si="76"/>
        <v>0</v>
      </c>
      <c r="H168" s="99">
        <f>SUM(I168+K168)</f>
        <v>0</v>
      </c>
      <c r="I168" s="9"/>
      <c r="J168" s="9"/>
      <c r="K168" s="56"/>
      <c r="L168" s="108">
        <f>SUM(M168+O168)</f>
        <v>0</v>
      </c>
      <c r="M168" s="9"/>
      <c r="N168" s="9"/>
      <c r="O168" s="90"/>
      <c r="P168" s="99">
        <f>SUM(Q168,S168)</f>
        <v>0</v>
      </c>
      <c r="Q168" s="9"/>
      <c r="R168" s="9"/>
      <c r="S168" s="56"/>
    </row>
    <row r="169" spans="2:19" ht="15.75" x14ac:dyDescent="0.25">
      <c r="B169" s="17"/>
      <c r="C169" s="137" t="s">
        <v>180</v>
      </c>
      <c r="D169" s="156">
        <f t="shared" si="76"/>
        <v>0</v>
      </c>
      <c r="E169" s="55">
        <f t="shared" si="76"/>
        <v>0</v>
      </c>
      <c r="F169" s="55">
        <f t="shared" si="76"/>
        <v>0</v>
      </c>
      <c r="G169" s="157">
        <f t="shared" si="76"/>
        <v>0</v>
      </c>
      <c r="H169" s="99">
        <f>SUM(I169+K169)</f>
        <v>0</v>
      </c>
      <c r="I169" s="9"/>
      <c r="J169" s="9"/>
      <c r="K169" s="56"/>
      <c r="L169" s="108">
        <f>SUM(M169+O169)</f>
        <v>0</v>
      </c>
      <c r="M169" s="9"/>
      <c r="N169" s="9"/>
      <c r="O169" s="90"/>
      <c r="P169" s="99">
        <f>SUM(Q169,S169)</f>
        <v>0</v>
      </c>
      <c r="Q169" s="9"/>
      <c r="R169" s="9"/>
      <c r="S169" s="56"/>
    </row>
    <row r="170" spans="2:19" ht="47.25" x14ac:dyDescent="0.25">
      <c r="B170" s="17">
        <v>147</v>
      </c>
      <c r="C170" s="137" t="s">
        <v>73</v>
      </c>
      <c r="D170" s="156">
        <f t="shared" si="76"/>
        <v>0</v>
      </c>
      <c r="E170" s="55">
        <f t="shared" si="76"/>
        <v>0</v>
      </c>
      <c r="F170" s="55">
        <f t="shared" si="76"/>
        <v>0</v>
      </c>
      <c r="G170" s="157">
        <f t="shared" si="76"/>
        <v>0</v>
      </c>
      <c r="H170" s="99">
        <f>SUM(I170+K170)</f>
        <v>0</v>
      </c>
      <c r="I170" s="9"/>
      <c r="J170" s="9"/>
      <c r="K170" s="56"/>
      <c r="L170" s="108">
        <f>SUM(M170+O170)</f>
        <v>0</v>
      </c>
      <c r="M170" s="9"/>
      <c r="N170" s="9"/>
      <c r="O170" s="90"/>
      <c r="P170" s="99">
        <f>SUM(Q170,S170)</f>
        <v>0</v>
      </c>
      <c r="Q170" s="9"/>
      <c r="R170" s="9"/>
      <c r="S170" s="56"/>
    </row>
    <row r="171" spans="2:19" ht="18.75" customHeight="1" thickBot="1" x14ac:dyDescent="0.3">
      <c r="B171" s="172">
        <v>148</v>
      </c>
      <c r="C171" s="137" t="s">
        <v>116</v>
      </c>
      <c r="D171" s="156">
        <f t="shared" si="76"/>
        <v>0</v>
      </c>
      <c r="E171" s="55">
        <f t="shared" si="76"/>
        <v>0</v>
      </c>
      <c r="F171" s="55">
        <f t="shared" si="76"/>
        <v>0</v>
      </c>
      <c r="G171" s="157">
        <f t="shared" si="76"/>
        <v>0</v>
      </c>
      <c r="H171" s="99">
        <f>SUM(I171+K171)</f>
        <v>0</v>
      </c>
      <c r="I171" s="9"/>
      <c r="J171" s="9"/>
      <c r="K171" s="56"/>
      <c r="L171" s="108">
        <f>SUM(M171+O171)</f>
        <v>0</v>
      </c>
      <c r="M171" s="9"/>
      <c r="N171" s="9"/>
      <c r="O171" s="90"/>
      <c r="P171" s="99">
        <f>SUM(Q171,S171)</f>
        <v>0</v>
      </c>
      <c r="Q171" s="9"/>
      <c r="R171" s="9"/>
      <c r="S171" s="56"/>
    </row>
    <row r="172" spans="2:19" ht="50.25" customHeight="1" thickBot="1" x14ac:dyDescent="0.3">
      <c r="B172" s="173">
        <v>149</v>
      </c>
      <c r="C172" s="139" t="s">
        <v>125</v>
      </c>
      <c r="D172" s="97">
        <f t="shared" ref="D172:S172" si="77">SUM(D173+D205+D211+D217)</f>
        <v>20444</v>
      </c>
      <c r="E172" s="52">
        <f t="shared" si="77"/>
        <v>10444</v>
      </c>
      <c r="F172" s="52">
        <f t="shared" si="77"/>
        <v>17800</v>
      </c>
      <c r="G172" s="53">
        <f t="shared" si="77"/>
        <v>10000</v>
      </c>
      <c r="H172" s="97">
        <f t="shared" si="77"/>
        <v>54421</v>
      </c>
      <c r="I172" s="52">
        <f t="shared" si="77"/>
        <v>44421</v>
      </c>
      <c r="J172" s="52">
        <f t="shared" si="77"/>
        <v>16300</v>
      </c>
      <c r="K172" s="53">
        <f t="shared" si="77"/>
        <v>10000</v>
      </c>
      <c r="L172" s="106">
        <f t="shared" si="77"/>
        <v>-35977</v>
      </c>
      <c r="M172" s="52">
        <f t="shared" si="77"/>
        <v>-35977</v>
      </c>
      <c r="N172" s="52">
        <f t="shared" si="77"/>
        <v>0</v>
      </c>
      <c r="O172" s="87">
        <f t="shared" si="77"/>
        <v>0</v>
      </c>
      <c r="P172" s="97">
        <f t="shared" si="77"/>
        <v>2000</v>
      </c>
      <c r="Q172" s="52">
        <f t="shared" si="77"/>
        <v>2000</v>
      </c>
      <c r="R172" s="52">
        <f t="shared" si="77"/>
        <v>1500</v>
      </c>
      <c r="S172" s="53">
        <f t="shared" si="77"/>
        <v>0</v>
      </c>
    </row>
    <row r="173" spans="2:19" ht="15.75" x14ac:dyDescent="0.25">
      <c r="B173" s="79">
        <v>150</v>
      </c>
      <c r="C173" s="42" t="s">
        <v>89</v>
      </c>
      <c r="D173" s="199">
        <f>SUM(D174+D195+D198)</f>
        <v>1994</v>
      </c>
      <c r="E173" s="199">
        <f t="shared" ref="E173:R173" si="78">SUM(E174+E195+E198)</f>
        <v>-8006</v>
      </c>
      <c r="F173" s="199">
        <f t="shared" si="78"/>
        <v>0</v>
      </c>
      <c r="G173" s="199">
        <f t="shared" si="78"/>
        <v>10000</v>
      </c>
      <c r="H173" s="199">
        <f t="shared" si="78"/>
        <v>37971</v>
      </c>
      <c r="I173" s="199">
        <f t="shared" si="78"/>
        <v>27971</v>
      </c>
      <c r="J173" s="199">
        <f t="shared" si="78"/>
        <v>0</v>
      </c>
      <c r="K173" s="199">
        <f t="shared" si="78"/>
        <v>10000</v>
      </c>
      <c r="L173" s="199">
        <f t="shared" si="78"/>
        <v>-35977</v>
      </c>
      <c r="M173" s="199">
        <f t="shared" si="78"/>
        <v>-35977</v>
      </c>
      <c r="N173" s="199">
        <f t="shared" si="78"/>
        <v>0</v>
      </c>
      <c r="O173" s="199">
        <f t="shared" si="78"/>
        <v>0</v>
      </c>
      <c r="P173" s="199">
        <f t="shared" si="78"/>
        <v>0</v>
      </c>
      <c r="Q173" s="199">
        <f t="shared" si="78"/>
        <v>0</v>
      </c>
      <c r="R173" s="199">
        <f t="shared" si="78"/>
        <v>0</v>
      </c>
      <c r="S173" s="191">
        <f>SUM(S174+S198)</f>
        <v>0</v>
      </c>
    </row>
    <row r="174" spans="2:19" ht="18.75" customHeight="1" x14ac:dyDescent="0.25">
      <c r="B174" s="17">
        <v>151</v>
      </c>
      <c r="C174" s="201" t="s">
        <v>103</v>
      </c>
      <c r="D174" s="198">
        <f>SUM(D175:D193)</f>
        <v>-5729</v>
      </c>
      <c r="E174" s="8">
        <f t="shared" ref="E174:S174" si="79">SUM(E175:E193)</f>
        <v>-15729</v>
      </c>
      <c r="F174" s="8">
        <f t="shared" si="79"/>
        <v>0</v>
      </c>
      <c r="G174" s="192">
        <f t="shared" si="79"/>
        <v>10000</v>
      </c>
      <c r="H174" s="198">
        <f t="shared" si="79"/>
        <v>37971</v>
      </c>
      <c r="I174" s="8">
        <f t="shared" si="79"/>
        <v>27971</v>
      </c>
      <c r="J174" s="8">
        <f t="shared" si="79"/>
        <v>0</v>
      </c>
      <c r="K174" s="192">
        <f t="shared" si="79"/>
        <v>10000</v>
      </c>
      <c r="L174" s="194">
        <f t="shared" si="79"/>
        <v>-43700</v>
      </c>
      <c r="M174" s="8">
        <f t="shared" si="79"/>
        <v>-43700</v>
      </c>
      <c r="N174" s="8">
        <f t="shared" si="79"/>
        <v>0</v>
      </c>
      <c r="O174" s="94">
        <f t="shared" si="79"/>
        <v>0</v>
      </c>
      <c r="P174" s="198">
        <f t="shared" si="79"/>
        <v>0</v>
      </c>
      <c r="Q174" s="8">
        <f t="shared" si="79"/>
        <v>0</v>
      </c>
      <c r="R174" s="8">
        <f t="shared" si="79"/>
        <v>0</v>
      </c>
      <c r="S174" s="192">
        <f t="shared" si="79"/>
        <v>0</v>
      </c>
    </row>
    <row r="175" spans="2:19" ht="18" customHeight="1" x14ac:dyDescent="0.25">
      <c r="B175" s="17">
        <v>152</v>
      </c>
      <c r="C175" s="90" t="s">
        <v>5</v>
      </c>
      <c r="D175" s="156">
        <f t="shared" ref="D175:D188" si="80">SUM(H175,L175,P175)</f>
        <v>-4600</v>
      </c>
      <c r="E175" s="55">
        <f t="shared" ref="E175:E188" si="81">SUM(I175,M175,Q175)</f>
        <v>-4600</v>
      </c>
      <c r="F175" s="55">
        <f t="shared" ref="F175:F192" si="82">SUM(J175,N175,R175)</f>
        <v>0</v>
      </c>
      <c r="G175" s="157">
        <f t="shared" ref="G175:G188" si="83">SUM(K175,O175,S175)</f>
        <v>0</v>
      </c>
      <c r="H175" s="99">
        <f>SUM(I175+K175)</f>
        <v>-4600</v>
      </c>
      <c r="I175" s="9">
        <v>-4600</v>
      </c>
      <c r="J175" s="9"/>
      <c r="K175" s="56"/>
      <c r="L175" s="108">
        <f>SUM(M175+O175)</f>
        <v>0</v>
      </c>
      <c r="M175" s="9"/>
      <c r="N175" s="9"/>
      <c r="O175" s="90"/>
      <c r="P175" s="99">
        <f t="shared" ref="P175:P203" si="84">SUM(Q175,S175)</f>
        <v>0</v>
      </c>
      <c r="Q175" s="9"/>
      <c r="R175" s="9"/>
      <c r="S175" s="56"/>
    </row>
    <row r="176" spans="2:19" ht="33.75" customHeight="1" x14ac:dyDescent="0.25">
      <c r="B176" s="17">
        <v>153</v>
      </c>
      <c r="C176" s="137" t="s">
        <v>24</v>
      </c>
      <c r="D176" s="156">
        <f t="shared" si="80"/>
        <v>-19700</v>
      </c>
      <c r="E176" s="55">
        <f t="shared" si="81"/>
        <v>-19700</v>
      </c>
      <c r="F176" s="55">
        <f t="shared" si="82"/>
        <v>0</v>
      </c>
      <c r="G176" s="157">
        <f t="shared" si="83"/>
        <v>0</v>
      </c>
      <c r="H176" s="99">
        <f t="shared" ref="H176:H204" si="85">SUM(I176+K176)</f>
        <v>0</v>
      </c>
      <c r="I176" s="9"/>
      <c r="J176" s="9"/>
      <c r="K176" s="56"/>
      <c r="L176" s="108">
        <f t="shared" ref="L176:L203" si="86">SUM(M176+O176)</f>
        <v>-19700</v>
      </c>
      <c r="M176" s="9">
        <v>-19700</v>
      </c>
      <c r="N176" s="9"/>
      <c r="O176" s="90">
        <v>0</v>
      </c>
      <c r="P176" s="99">
        <f t="shared" si="84"/>
        <v>0</v>
      </c>
      <c r="Q176" s="9"/>
      <c r="R176" s="9"/>
      <c r="S176" s="56"/>
    </row>
    <row r="177" spans="2:22" ht="35.25" customHeight="1" x14ac:dyDescent="0.25">
      <c r="B177" s="17">
        <v>154</v>
      </c>
      <c r="C177" s="137" t="s">
        <v>25</v>
      </c>
      <c r="D177" s="156">
        <f t="shared" si="80"/>
        <v>-300</v>
      </c>
      <c r="E177" s="55">
        <f t="shared" si="81"/>
        <v>-300</v>
      </c>
      <c r="F177" s="55">
        <f t="shared" si="82"/>
        <v>0</v>
      </c>
      <c r="G177" s="157">
        <f t="shared" si="83"/>
        <v>0</v>
      </c>
      <c r="H177" s="99">
        <f t="shared" si="85"/>
        <v>0</v>
      </c>
      <c r="I177" s="9"/>
      <c r="J177" s="9"/>
      <c r="K177" s="56"/>
      <c r="L177" s="108">
        <f t="shared" si="86"/>
        <v>-300</v>
      </c>
      <c r="M177" s="9">
        <v>-300</v>
      </c>
      <c r="N177" s="9"/>
      <c r="O177" s="90">
        <v>0</v>
      </c>
      <c r="P177" s="99">
        <f t="shared" si="84"/>
        <v>0</v>
      </c>
      <c r="Q177" s="9"/>
      <c r="R177" s="9"/>
      <c r="S177" s="56"/>
    </row>
    <row r="178" spans="2:22" ht="28.5" customHeight="1" x14ac:dyDescent="0.25">
      <c r="B178" s="17">
        <v>155</v>
      </c>
      <c r="C178" s="137" t="s">
        <v>18</v>
      </c>
      <c r="D178" s="156">
        <f t="shared" si="80"/>
        <v>0</v>
      </c>
      <c r="E178" s="55">
        <f t="shared" si="81"/>
        <v>0</v>
      </c>
      <c r="F178" s="55">
        <f t="shared" si="82"/>
        <v>0</v>
      </c>
      <c r="G178" s="157">
        <f t="shared" si="83"/>
        <v>0</v>
      </c>
      <c r="H178" s="99">
        <f t="shared" si="85"/>
        <v>0</v>
      </c>
      <c r="I178" s="9"/>
      <c r="J178" s="9"/>
      <c r="K178" s="56"/>
      <c r="L178" s="108">
        <f t="shared" si="86"/>
        <v>0</v>
      </c>
      <c r="M178" s="9"/>
      <c r="N178" s="9"/>
      <c r="O178" s="90">
        <v>0</v>
      </c>
      <c r="P178" s="99">
        <f t="shared" si="84"/>
        <v>0</v>
      </c>
      <c r="Q178" s="9"/>
      <c r="R178" s="9"/>
      <c r="S178" s="56"/>
    </row>
    <row r="179" spans="2:22" ht="20.25" customHeight="1" x14ac:dyDescent="0.25">
      <c r="B179" s="17">
        <v>156</v>
      </c>
      <c r="C179" s="137" t="s">
        <v>19</v>
      </c>
      <c r="D179" s="156">
        <f t="shared" si="80"/>
        <v>-700</v>
      </c>
      <c r="E179" s="55">
        <f t="shared" si="81"/>
        <v>-700</v>
      </c>
      <c r="F179" s="55">
        <f t="shared" si="82"/>
        <v>0</v>
      </c>
      <c r="G179" s="157">
        <f t="shared" si="83"/>
        <v>0</v>
      </c>
      <c r="H179" s="99">
        <f t="shared" si="85"/>
        <v>0</v>
      </c>
      <c r="I179" s="9"/>
      <c r="J179" s="9"/>
      <c r="K179" s="56"/>
      <c r="L179" s="108">
        <f t="shared" si="86"/>
        <v>-700</v>
      </c>
      <c r="M179" s="9">
        <v>-700</v>
      </c>
      <c r="N179" s="9"/>
      <c r="O179" s="90">
        <v>0</v>
      </c>
      <c r="P179" s="99">
        <f t="shared" si="84"/>
        <v>0</v>
      </c>
      <c r="Q179" s="9"/>
      <c r="R179" s="9"/>
      <c r="S179" s="56"/>
    </row>
    <row r="180" spans="2:22" ht="18" customHeight="1" x14ac:dyDescent="0.25">
      <c r="B180" s="17">
        <v>157</v>
      </c>
      <c r="C180" s="137" t="s">
        <v>63</v>
      </c>
      <c r="D180" s="156">
        <f t="shared" si="80"/>
        <v>-400</v>
      </c>
      <c r="E180" s="55">
        <f t="shared" si="81"/>
        <v>-400</v>
      </c>
      <c r="F180" s="55">
        <f t="shared" si="82"/>
        <v>0</v>
      </c>
      <c r="G180" s="157">
        <f t="shared" si="83"/>
        <v>0</v>
      </c>
      <c r="H180" s="99">
        <f t="shared" si="85"/>
        <v>0</v>
      </c>
      <c r="I180" s="9"/>
      <c r="J180" s="9"/>
      <c r="K180" s="56"/>
      <c r="L180" s="108">
        <f t="shared" si="86"/>
        <v>-400</v>
      </c>
      <c r="M180" s="9">
        <v>-400</v>
      </c>
      <c r="N180" s="9"/>
      <c r="O180" s="90">
        <v>0</v>
      </c>
      <c r="P180" s="99">
        <f t="shared" si="84"/>
        <v>0</v>
      </c>
      <c r="Q180" s="9"/>
      <c r="R180" s="9"/>
      <c r="S180" s="56"/>
    </row>
    <row r="181" spans="2:22" ht="16.5" customHeight="1" x14ac:dyDescent="0.25">
      <c r="B181" s="17">
        <v>158</v>
      </c>
      <c r="C181" s="90" t="s">
        <v>3</v>
      </c>
      <c r="D181" s="156">
        <f t="shared" si="80"/>
        <v>-4600</v>
      </c>
      <c r="E181" s="55">
        <f t="shared" si="81"/>
        <v>-4600</v>
      </c>
      <c r="F181" s="55">
        <f t="shared" si="82"/>
        <v>0</v>
      </c>
      <c r="G181" s="157">
        <f t="shared" si="83"/>
        <v>0</v>
      </c>
      <c r="H181" s="99">
        <f t="shared" si="85"/>
        <v>0</v>
      </c>
      <c r="I181" s="9"/>
      <c r="J181" s="9"/>
      <c r="K181" s="56"/>
      <c r="L181" s="108">
        <f t="shared" si="86"/>
        <v>-4600</v>
      </c>
      <c r="M181" s="9">
        <v>-4600</v>
      </c>
      <c r="N181" s="9"/>
      <c r="O181" s="90"/>
      <c r="P181" s="99">
        <f t="shared" si="84"/>
        <v>0</v>
      </c>
      <c r="Q181" s="9"/>
      <c r="R181" s="9"/>
      <c r="S181" s="56"/>
    </row>
    <row r="182" spans="2:22" ht="16.5" customHeight="1" x14ac:dyDescent="0.25">
      <c r="B182" s="17">
        <v>159</v>
      </c>
      <c r="C182" s="90" t="s">
        <v>9</v>
      </c>
      <c r="D182" s="156">
        <f t="shared" si="80"/>
        <v>35000</v>
      </c>
      <c r="E182" s="55">
        <f t="shared" si="81"/>
        <v>35000</v>
      </c>
      <c r="F182" s="55">
        <f t="shared" si="82"/>
        <v>0</v>
      </c>
      <c r="G182" s="157">
        <f t="shared" si="83"/>
        <v>0</v>
      </c>
      <c r="H182" s="99">
        <f t="shared" si="85"/>
        <v>35000</v>
      </c>
      <c r="I182" s="9">
        <v>35000</v>
      </c>
      <c r="J182" s="9"/>
      <c r="K182" s="56"/>
      <c r="L182" s="108">
        <f t="shared" si="86"/>
        <v>0</v>
      </c>
      <c r="M182" s="9"/>
      <c r="N182" s="9"/>
      <c r="O182" s="90"/>
      <c r="P182" s="99">
        <f t="shared" si="84"/>
        <v>0</v>
      </c>
      <c r="Q182" s="9"/>
      <c r="R182" s="9"/>
      <c r="S182" s="56"/>
    </row>
    <row r="183" spans="2:22" ht="16.5" customHeight="1" x14ac:dyDescent="0.25">
      <c r="B183" s="17">
        <v>160</v>
      </c>
      <c r="C183" s="90" t="s">
        <v>106</v>
      </c>
      <c r="D183" s="156">
        <f t="shared" si="80"/>
        <v>7571</v>
      </c>
      <c r="E183" s="55">
        <f t="shared" si="81"/>
        <v>7571</v>
      </c>
      <c r="F183" s="55">
        <f t="shared" si="82"/>
        <v>0</v>
      </c>
      <c r="G183" s="157">
        <f t="shared" si="83"/>
        <v>0</v>
      </c>
      <c r="H183" s="99">
        <f t="shared" si="85"/>
        <v>7571</v>
      </c>
      <c r="I183" s="9">
        <v>7571</v>
      </c>
      <c r="J183" s="9"/>
      <c r="K183" s="56"/>
      <c r="L183" s="108">
        <f t="shared" si="86"/>
        <v>0</v>
      </c>
      <c r="M183" s="9"/>
      <c r="N183" s="9"/>
      <c r="O183" s="90"/>
      <c r="P183" s="99">
        <f t="shared" si="84"/>
        <v>0</v>
      </c>
      <c r="Q183" s="9"/>
      <c r="R183" s="9"/>
      <c r="S183" s="56"/>
    </row>
    <row r="184" spans="2:22" ht="16.5" customHeight="1" x14ac:dyDescent="0.25">
      <c r="B184" s="17">
        <v>161</v>
      </c>
      <c r="C184" s="90" t="s">
        <v>124</v>
      </c>
      <c r="D184" s="156">
        <f t="shared" si="80"/>
        <v>0</v>
      </c>
      <c r="E184" s="55">
        <f t="shared" si="81"/>
        <v>0</v>
      </c>
      <c r="F184" s="55">
        <f t="shared" si="82"/>
        <v>0</v>
      </c>
      <c r="G184" s="157">
        <f t="shared" si="83"/>
        <v>0</v>
      </c>
      <c r="H184" s="99">
        <f t="shared" si="85"/>
        <v>0</v>
      </c>
      <c r="I184" s="9"/>
      <c r="J184" s="9"/>
      <c r="K184" s="56"/>
      <c r="L184" s="108">
        <f t="shared" si="86"/>
        <v>0</v>
      </c>
      <c r="M184" s="9"/>
      <c r="N184" s="9"/>
      <c r="O184" s="90"/>
      <c r="P184" s="99">
        <f t="shared" si="84"/>
        <v>0</v>
      </c>
      <c r="Q184" s="9"/>
      <c r="R184" s="9"/>
      <c r="S184" s="56"/>
    </row>
    <row r="185" spans="2:22" ht="15" customHeight="1" x14ac:dyDescent="0.25">
      <c r="B185" s="17">
        <v>162</v>
      </c>
      <c r="C185" s="137" t="s">
        <v>163</v>
      </c>
      <c r="D185" s="156">
        <f>SUM(H185,L185,P185)</f>
        <v>0</v>
      </c>
      <c r="E185" s="55">
        <f>SUM(I185,M185,Q185)</f>
        <v>0</v>
      </c>
      <c r="F185" s="55">
        <f>SUM(J185,N185,R185)</f>
        <v>0</v>
      </c>
      <c r="G185" s="157">
        <f>SUM(K185,O185,S185)</f>
        <v>0</v>
      </c>
      <c r="H185" s="99">
        <f>SUM(I185+K185)</f>
        <v>0</v>
      </c>
      <c r="I185" s="9"/>
      <c r="J185" s="9"/>
      <c r="K185" s="56"/>
      <c r="L185" s="108">
        <f>SUM(M185+O185)</f>
        <v>0</v>
      </c>
      <c r="M185" s="9"/>
      <c r="N185" s="9"/>
      <c r="O185" s="90"/>
      <c r="P185" s="99">
        <f>SUM(Q185,S185)</f>
        <v>0</v>
      </c>
      <c r="Q185" s="9"/>
      <c r="R185" s="9"/>
      <c r="S185" s="56"/>
    </row>
    <row r="186" spans="2:22" ht="32.25" customHeight="1" x14ac:dyDescent="0.25">
      <c r="B186" s="17">
        <v>163</v>
      </c>
      <c r="C186" s="137" t="s">
        <v>20</v>
      </c>
      <c r="D186" s="156">
        <f t="shared" si="80"/>
        <v>-1280</v>
      </c>
      <c r="E186" s="55">
        <f t="shared" si="81"/>
        <v>-1280</v>
      </c>
      <c r="F186" s="55">
        <f t="shared" si="82"/>
        <v>0</v>
      </c>
      <c r="G186" s="157">
        <f t="shared" si="83"/>
        <v>0</v>
      </c>
      <c r="H186" s="99">
        <f t="shared" si="85"/>
        <v>0</v>
      </c>
      <c r="I186" s="9"/>
      <c r="J186" s="9"/>
      <c r="K186" s="56"/>
      <c r="L186" s="108">
        <f t="shared" si="86"/>
        <v>-1280</v>
      </c>
      <c r="M186" s="9">
        <v>-1280</v>
      </c>
      <c r="N186" s="9"/>
      <c r="O186" s="90">
        <v>0</v>
      </c>
      <c r="P186" s="99">
        <f t="shared" si="84"/>
        <v>0</v>
      </c>
      <c r="Q186" s="9"/>
      <c r="R186" s="9"/>
      <c r="S186" s="56"/>
    </row>
    <row r="187" spans="2:22" ht="28.5" customHeight="1" x14ac:dyDescent="0.25">
      <c r="B187" s="17">
        <v>164</v>
      </c>
      <c r="C187" s="137" t="s">
        <v>21</v>
      </c>
      <c r="D187" s="156">
        <f t="shared" si="80"/>
        <v>-16720</v>
      </c>
      <c r="E187" s="55">
        <f t="shared" si="81"/>
        <v>-16720</v>
      </c>
      <c r="F187" s="55">
        <f t="shared" si="82"/>
        <v>0</v>
      </c>
      <c r="G187" s="157">
        <f t="shared" si="83"/>
        <v>0</v>
      </c>
      <c r="H187" s="99">
        <f t="shared" si="85"/>
        <v>0</v>
      </c>
      <c r="I187" s="9"/>
      <c r="J187" s="9"/>
      <c r="K187" s="56"/>
      <c r="L187" s="108">
        <f t="shared" si="86"/>
        <v>-16720</v>
      </c>
      <c r="M187" s="9">
        <v>-16720</v>
      </c>
      <c r="N187" s="9"/>
      <c r="O187" s="90">
        <v>0</v>
      </c>
      <c r="P187" s="99">
        <f t="shared" si="84"/>
        <v>0</v>
      </c>
      <c r="Q187" s="9"/>
      <c r="R187" s="9"/>
      <c r="S187" s="56"/>
    </row>
    <row r="188" spans="2:22" ht="18.75" customHeight="1" x14ac:dyDescent="0.25">
      <c r="B188" s="17">
        <v>165</v>
      </c>
      <c r="C188" s="137" t="s">
        <v>22</v>
      </c>
      <c r="D188" s="156">
        <f t="shared" si="80"/>
        <v>0</v>
      </c>
      <c r="E188" s="55">
        <f t="shared" si="81"/>
        <v>0</v>
      </c>
      <c r="F188" s="55">
        <f t="shared" si="82"/>
        <v>0</v>
      </c>
      <c r="G188" s="157">
        <f t="shared" si="83"/>
        <v>0</v>
      </c>
      <c r="H188" s="99">
        <f t="shared" si="85"/>
        <v>0</v>
      </c>
      <c r="I188" s="9"/>
      <c r="J188" s="9"/>
      <c r="K188" s="56"/>
      <c r="L188" s="108">
        <f t="shared" si="86"/>
        <v>0</v>
      </c>
      <c r="M188" s="9"/>
      <c r="N188" s="9"/>
      <c r="O188" s="90"/>
      <c r="P188" s="99">
        <f t="shared" si="84"/>
        <v>0</v>
      </c>
      <c r="Q188" s="9"/>
      <c r="R188" s="9"/>
      <c r="S188" s="56"/>
    </row>
    <row r="189" spans="2:22" ht="18.75" customHeight="1" x14ac:dyDescent="0.25">
      <c r="B189" s="17">
        <v>166</v>
      </c>
      <c r="C189" s="137" t="s">
        <v>55</v>
      </c>
      <c r="D189" s="156">
        <f t="shared" ref="D189:E197" si="87">SUM(H189,L189,P189)</f>
        <v>0</v>
      </c>
      <c r="E189" s="55">
        <f t="shared" si="87"/>
        <v>0</v>
      </c>
      <c r="F189" s="55">
        <f t="shared" si="82"/>
        <v>0</v>
      </c>
      <c r="G189" s="157">
        <f>SUM(K189,O189,S189)</f>
        <v>0</v>
      </c>
      <c r="H189" s="99">
        <f t="shared" si="85"/>
        <v>0</v>
      </c>
      <c r="I189" s="9"/>
      <c r="J189" s="9"/>
      <c r="K189" s="56"/>
      <c r="L189" s="108">
        <f t="shared" si="86"/>
        <v>0</v>
      </c>
      <c r="M189" s="9"/>
      <c r="N189" s="9"/>
      <c r="O189" s="90"/>
      <c r="P189" s="99">
        <f t="shared" si="84"/>
        <v>0</v>
      </c>
      <c r="Q189" s="9"/>
      <c r="R189" s="9"/>
      <c r="S189" s="56"/>
      <c r="V189" s="5"/>
    </row>
    <row r="190" spans="2:22" ht="17.25" customHeight="1" x14ac:dyDescent="0.25">
      <c r="B190" s="17">
        <v>167</v>
      </c>
      <c r="C190" s="117" t="s">
        <v>137</v>
      </c>
      <c r="D190" s="156">
        <f t="shared" si="87"/>
        <v>0</v>
      </c>
      <c r="E190" s="55">
        <f t="shared" si="87"/>
        <v>-10000</v>
      </c>
      <c r="F190" s="55">
        <f t="shared" si="82"/>
        <v>0</v>
      </c>
      <c r="G190" s="157">
        <f>SUM(K190,O190,S190)</f>
        <v>10000</v>
      </c>
      <c r="H190" s="99">
        <f t="shared" si="85"/>
        <v>0</v>
      </c>
      <c r="I190" s="9">
        <v>-10000</v>
      </c>
      <c r="J190" s="9"/>
      <c r="K190" s="56">
        <v>10000</v>
      </c>
      <c r="L190" s="108">
        <f t="shared" si="86"/>
        <v>0</v>
      </c>
      <c r="M190" s="9"/>
      <c r="N190" s="9"/>
      <c r="O190" s="90"/>
      <c r="P190" s="99">
        <f t="shared" si="84"/>
        <v>0</v>
      </c>
      <c r="Q190" s="9"/>
      <c r="R190" s="9"/>
      <c r="S190" s="56"/>
      <c r="V190" s="5"/>
    </row>
    <row r="191" spans="2:22" ht="18" customHeight="1" x14ac:dyDescent="0.25">
      <c r="B191" s="17">
        <v>168</v>
      </c>
      <c r="C191" s="86" t="s">
        <v>167</v>
      </c>
      <c r="D191" s="156">
        <f t="shared" si="87"/>
        <v>0</v>
      </c>
      <c r="E191" s="55">
        <f t="shared" si="87"/>
        <v>0</v>
      </c>
      <c r="F191" s="55">
        <f t="shared" si="82"/>
        <v>0</v>
      </c>
      <c r="G191" s="157">
        <f>SUM(K191,O191,S191)</f>
        <v>0</v>
      </c>
      <c r="H191" s="99">
        <f t="shared" si="85"/>
        <v>0</v>
      </c>
      <c r="I191" s="9"/>
      <c r="J191" s="9"/>
      <c r="K191" s="56"/>
      <c r="L191" s="108">
        <f t="shared" si="86"/>
        <v>0</v>
      </c>
      <c r="M191" s="9"/>
      <c r="N191" s="9"/>
      <c r="O191" s="90"/>
      <c r="P191" s="99">
        <f t="shared" si="84"/>
        <v>0</v>
      </c>
      <c r="Q191" s="9"/>
      <c r="R191" s="9"/>
      <c r="S191" s="56"/>
      <c r="V191" s="5"/>
    </row>
    <row r="192" spans="2:22" ht="33" customHeight="1" x14ac:dyDescent="0.25">
      <c r="B192" s="17">
        <v>169</v>
      </c>
      <c r="C192" s="137" t="s">
        <v>159</v>
      </c>
      <c r="D192" s="156">
        <f t="shared" si="87"/>
        <v>0</v>
      </c>
      <c r="E192" s="55">
        <f t="shared" si="87"/>
        <v>0</v>
      </c>
      <c r="F192" s="55">
        <f t="shared" si="82"/>
        <v>0</v>
      </c>
      <c r="G192" s="157">
        <f>SUM(K192,O192,S192)</f>
        <v>0</v>
      </c>
      <c r="H192" s="99">
        <f t="shared" si="85"/>
        <v>0</v>
      </c>
      <c r="I192" s="9"/>
      <c r="J192" s="9"/>
      <c r="K192" s="56"/>
      <c r="L192" s="108">
        <f t="shared" si="86"/>
        <v>0</v>
      </c>
      <c r="M192" s="9"/>
      <c r="N192" s="9"/>
      <c r="O192" s="90"/>
      <c r="P192" s="99">
        <f t="shared" si="84"/>
        <v>0</v>
      </c>
      <c r="Q192" s="9"/>
      <c r="R192" s="9"/>
      <c r="S192" s="56"/>
      <c r="V192" s="5"/>
    </row>
    <row r="193" spans="2:19" ht="31.5" x14ac:dyDescent="0.25">
      <c r="B193" s="17">
        <v>170</v>
      </c>
      <c r="C193" s="137" t="s">
        <v>94</v>
      </c>
      <c r="D193" s="156">
        <f t="shared" si="87"/>
        <v>0</v>
      </c>
      <c r="E193" s="55">
        <f t="shared" si="87"/>
        <v>0</v>
      </c>
      <c r="F193" s="55">
        <f>SUM(J193,N193,R193)</f>
        <v>0</v>
      </c>
      <c r="G193" s="157">
        <f>SUM(K193,O193,S193)</f>
        <v>0</v>
      </c>
      <c r="H193" s="99">
        <f>SUM(I193+K193)</f>
        <v>0</v>
      </c>
      <c r="I193" s="9"/>
      <c r="J193" s="9"/>
      <c r="K193" s="56"/>
      <c r="L193" s="108">
        <f>SUM(M193+O193)</f>
        <v>0</v>
      </c>
      <c r="M193" s="9"/>
      <c r="N193" s="9"/>
      <c r="O193" s="90"/>
      <c r="P193" s="99">
        <f t="shared" si="84"/>
        <v>0</v>
      </c>
      <c r="Q193" s="9"/>
      <c r="R193" s="9"/>
      <c r="S193" s="56"/>
    </row>
    <row r="194" spans="2:19" ht="15.75" x14ac:dyDescent="0.25">
      <c r="B194" s="17"/>
      <c r="C194" s="137"/>
      <c r="D194" s="156">
        <f t="shared" si="87"/>
        <v>0</v>
      </c>
      <c r="E194" s="55">
        <f t="shared" si="87"/>
        <v>0</v>
      </c>
      <c r="F194" s="55">
        <f t="shared" ref="F194:F197" si="88">SUM(J194,N194,R194)</f>
        <v>0</v>
      </c>
      <c r="G194" s="157">
        <f t="shared" ref="G194:G197" si="89">SUM(K194,O194,S194)</f>
        <v>0</v>
      </c>
      <c r="H194" s="99">
        <f t="shared" ref="H194:H197" si="90">SUM(I194+K194)</f>
        <v>0</v>
      </c>
      <c r="I194" s="9"/>
      <c r="J194" s="9"/>
      <c r="K194" s="56"/>
      <c r="L194" s="108">
        <f t="shared" ref="L194:L197" si="91">SUM(M194+O194)</f>
        <v>0</v>
      </c>
      <c r="M194" s="9"/>
      <c r="N194" s="9"/>
      <c r="O194" s="90"/>
      <c r="P194" s="99">
        <f t="shared" si="84"/>
        <v>0</v>
      </c>
      <c r="Q194" s="9"/>
      <c r="R194" s="9"/>
      <c r="S194" s="56"/>
    </row>
    <row r="195" spans="2:19" ht="15.75" x14ac:dyDescent="0.25">
      <c r="B195" s="17"/>
      <c r="C195" s="201" t="s">
        <v>182</v>
      </c>
      <c r="D195" s="156">
        <f>SUM(D196)</f>
        <v>0</v>
      </c>
      <c r="E195" s="156">
        <f t="shared" ref="E195:S195" si="92">SUM(E196)</f>
        <v>0</v>
      </c>
      <c r="F195" s="156">
        <f t="shared" si="92"/>
        <v>0</v>
      </c>
      <c r="G195" s="156">
        <f t="shared" si="92"/>
        <v>0</v>
      </c>
      <c r="H195" s="156">
        <f t="shared" si="92"/>
        <v>0</v>
      </c>
      <c r="I195" s="156">
        <f t="shared" si="92"/>
        <v>0</v>
      </c>
      <c r="J195" s="156">
        <f t="shared" si="92"/>
        <v>0</v>
      </c>
      <c r="K195" s="156">
        <f t="shared" si="92"/>
        <v>0</v>
      </c>
      <c r="L195" s="156">
        <f t="shared" si="92"/>
        <v>0</v>
      </c>
      <c r="M195" s="156">
        <f t="shared" si="92"/>
        <v>0</v>
      </c>
      <c r="N195" s="156">
        <f t="shared" si="92"/>
        <v>0</v>
      </c>
      <c r="O195" s="156">
        <f t="shared" si="92"/>
        <v>0</v>
      </c>
      <c r="P195" s="156">
        <f t="shared" si="92"/>
        <v>0</v>
      </c>
      <c r="Q195" s="156">
        <f t="shared" si="92"/>
        <v>0</v>
      </c>
      <c r="R195" s="156">
        <f t="shared" si="92"/>
        <v>0</v>
      </c>
      <c r="S195" s="156">
        <f t="shared" si="92"/>
        <v>0</v>
      </c>
    </row>
    <row r="196" spans="2:19" ht="15.75" x14ac:dyDescent="0.25">
      <c r="B196" s="17"/>
      <c r="C196" s="137" t="s">
        <v>183</v>
      </c>
      <c r="D196" s="156">
        <f t="shared" si="87"/>
        <v>0</v>
      </c>
      <c r="E196" s="55">
        <f t="shared" si="87"/>
        <v>0</v>
      </c>
      <c r="F196" s="55">
        <f t="shared" si="88"/>
        <v>0</v>
      </c>
      <c r="G196" s="157">
        <f t="shared" si="89"/>
        <v>0</v>
      </c>
      <c r="H196" s="99">
        <f t="shared" si="90"/>
        <v>0</v>
      </c>
      <c r="I196" s="9"/>
      <c r="J196" s="9"/>
      <c r="K196" s="56"/>
      <c r="L196" s="108">
        <f t="shared" si="91"/>
        <v>0</v>
      </c>
      <c r="M196" s="9"/>
      <c r="N196" s="9"/>
      <c r="O196" s="90"/>
      <c r="P196" s="99">
        <f t="shared" si="84"/>
        <v>0</v>
      </c>
      <c r="Q196" s="9"/>
      <c r="R196" s="9"/>
      <c r="S196" s="56"/>
    </row>
    <row r="197" spans="2:19" ht="15.75" x14ac:dyDescent="0.25">
      <c r="B197" s="17"/>
      <c r="C197" s="137"/>
      <c r="D197" s="156">
        <f t="shared" si="87"/>
        <v>0</v>
      </c>
      <c r="E197" s="55">
        <f t="shared" si="87"/>
        <v>0</v>
      </c>
      <c r="F197" s="55">
        <f t="shared" si="88"/>
        <v>0</v>
      </c>
      <c r="G197" s="157">
        <f t="shared" si="89"/>
        <v>0</v>
      </c>
      <c r="H197" s="99">
        <f t="shared" si="90"/>
        <v>0</v>
      </c>
      <c r="I197" s="9"/>
      <c r="J197" s="9"/>
      <c r="K197" s="56"/>
      <c r="L197" s="108">
        <f t="shared" si="91"/>
        <v>0</v>
      </c>
      <c r="M197" s="9"/>
      <c r="N197" s="9"/>
      <c r="O197" s="90"/>
      <c r="P197" s="99">
        <f t="shared" si="84"/>
        <v>0</v>
      </c>
      <c r="Q197" s="9"/>
      <c r="R197" s="9"/>
      <c r="S197" s="56"/>
    </row>
    <row r="198" spans="2:19" ht="15.75" x14ac:dyDescent="0.25">
      <c r="B198" s="17">
        <v>171</v>
      </c>
      <c r="C198" s="201" t="s">
        <v>104</v>
      </c>
      <c r="D198" s="198">
        <f t="shared" ref="D198:S198" si="93">SUM(D199:D204)</f>
        <v>7723</v>
      </c>
      <c r="E198" s="8">
        <f t="shared" si="93"/>
        <v>7723</v>
      </c>
      <c r="F198" s="8">
        <f t="shared" si="93"/>
        <v>0</v>
      </c>
      <c r="G198" s="192">
        <f t="shared" si="93"/>
        <v>0</v>
      </c>
      <c r="H198" s="198">
        <f t="shared" si="93"/>
        <v>0</v>
      </c>
      <c r="I198" s="8">
        <f t="shared" si="93"/>
        <v>0</v>
      </c>
      <c r="J198" s="8">
        <f t="shared" si="93"/>
        <v>0</v>
      </c>
      <c r="K198" s="192">
        <f t="shared" si="93"/>
        <v>0</v>
      </c>
      <c r="L198" s="194">
        <f t="shared" si="93"/>
        <v>7723</v>
      </c>
      <c r="M198" s="8">
        <f t="shared" si="93"/>
        <v>7723</v>
      </c>
      <c r="N198" s="8">
        <f t="shared" si="93"/>
        <v>0</v>
      </c>
      <c r="O198" s="94">
        <f t="shared" si="93"/>
        <v>0</v>
      </c>
      <c r="P198" s="198">
        <f t="shared" si="93"/>
        <v>0</v>
      </c>
      <c r="Q198" s="8">
        <f t="shared" si="93"/>
        <v>0</v>
      </c>
      <c r="R198" s="8">
        <f t="shared" si="93"/>
        <v>0</v>
      </c>
      <c r="S198" s="192">
        <f t="shared" si="93"/>
        <v>0</v>
      </c>
    </row>
    <row r="199" spans="2:19" ht="15.75" x14ac:dyDescent="0.25">
      <c r="B199" s="17">
        <v>172</v>
      </c>
      <c r="C199" s="137" t="s">
        <v>71</v>
      </c>
      <c r="D199" s="156">
        <f t="shared" ref="D199:G203" si="94">SUM(H199,L199,P199)</f>
        <v>0</v>
      </c>
      <c r="E199" s="55">
        <f t="shared" si="94"/>
        <v>0</v>
      </c>
      <c r="F199" s="55">
        <f t="shared" si="94"/>
        <v>0</v>
      </c>
      <c r="G199" s="157">
        <f t="shared" si="94"/>
        <v>0</v>
      </c>
      <c r="H199" s="99">
        <f t="shared" si="85"/>
        <v>0</v>
      </c>
      <c r="I199" s="9"/>
      <c r="J199" s="9">
        <v>0</v>
      </c>
      <c r="K199" s="56">
        <v>0</v>
      </c>
      <c r="L199" s="108">
        <f t="shared" si="86"/>
        <v>0</v>
      </c>
      <c r="M199" s="9"/>
      <c r="N199" s="9"/>
      <c r="O199" s="90"/>
      <c r="P199" s="99">
        <f t="shared" si="84"/>
        <v>0</v>
      </c>
      <c r="Q199" s="9"/>
      <c r="R199" s="9"/>
      <c r="S199" s="56"/>
    </row>
    <row r="200" spans="2:19" ht="18.75" customHeight="1" x14ac:dyDescent="0.25">
      <c r="B200" s="17">
        <v>173</v>
      </c>
      <c r="C200" s="137" t="s">
        <v>72</v>
      </c>
      <c r="D200" s="156">
        <f t="shared" si="94"/>
        <v>0</v>
      </c>
      <c r="E200" s="55">
        <f t="shared" si="94"/>
        <v>0</v>
      </c>
      <c r="F200" s="55">
        <f t="shared" si="94"/>
        <v>0</v>
      </c>
      <c r="G200" s="157">
        <f t="shared" si="94"/>
        <v>0</v>
      </c>
      <c r="H200" s="99">
        <f t="shared" si="85"/>
        <v>0</v>
      </c>
      <c r="I200" s="9"/>
      <c r="J200" s="9">
        <v>0</v>
      </c>
      <c r="K200" s="56">
        <v>0</v>
      </c>
      <c r="L200" s="108">
        <f t="shared" si="86"/>
        <v>0</v>
      </c>
      <c r="M200" s="9"/>
      <c r="N200" s="9"/>
      <c r="O200" s="90"/>
      <c r="P200" s="99">
        <f t="shared" si="84"/>
        <v>0</v>
      </c>
      <c r="Q200" s="9"/>
      <c r="R200" s="9"/>
      <c r="S200" s="56"/>
    </row>
    <row r="201" spans="2:19" ht="15.75" x14ac:dyDescent="0.25">
      <c r="B201" s="17">
        <v>174</v>
      </c>
      <c r="C201" s="137" t="s">
        <v>140</v>
      </c>
      <c r="D201" s="156">
        <f t="shared" si="94"/>
        <v>0</v>
      </c>
      <c r="E201" s="55">
        <f t="shared" si="94"/>
        <v>0</v>
      </c>
      <c r="F201" s="55"/>
      <c r="G201" s="157"/>
      <c r="H201" s="99"/>
      <c r="I201" s="9"/>
      <c r="J201" s="9"/>
      <c r="K201" s="56"/>
      <c r="L201" s="108">
        <f t="shared" si="86"/>
        <v>0</v>
      </c>
      <c r="M201" s="9"/>
      <c r="N201" s="9"/>
      <c r="O201" s="90"/>
      <c r="P201" s="99"/>
      <c r="Q201" s="9"/>
      <c r="R201" s="9"/>
      <c r="S201" s="56"/>
    </row>
    <row r="202" spans="2:19" ht="31.5" x14ac:dyDescent="0.25">
      <c r="B202" s="17">
        <v>175</v>
      </c>
      <c r="C202" s="137" t="s">
        <v>168</v>
      </c>
      <c r="D202" s="156">
        <f t="shared" si="94"/>
        <v>0</v>
      </c>
      <c r="E202" s="55">
        <f t="shared" si="94"/>
        <v>0</v>
      </c>
      <c r="F202" s="55">
        <f t="shared" si="94"/>
        <v>0</v>
      </c>
      <c r="G202" s="157">
        <f t="shared" si="94"/>
        <v>0</v>
      </c>
      <c r="H202" s="99">
        <f t="shared" si="85"/>
        <v>0</v>
      </c>
      <c r="I202" s="9"/>
      <c r="J202" s="9">
        <v>0</v>
      </c>
      <c r="K202" s="56">
        <v>0</v>
      </c>
      <c r="L202" s="108">
        <f t="shared" si="86"/>
        <v>0</v>
      </c>
      <c r="M202" s="9"/>
      <c r="N202" s="9"/>
      <c r="O202" s="90"/>
      <c r="P202" s="99">
        <f t="shared" si="84"/>
        <v>0</v>
      </c>
      <c r="Q202" s="9"/>
      <c r="R202" s="9"/>
      <c r="S202" s="56"/>
    </row>
    <row r="203" spans="2:19" ht="15.75" x14ac:dyDescent="0.25">
      <c r="B203" s="17">
        <v>176</v>
      </c>
      <c r="C203" s="137" t="s">
        <v>165</v>
      </c>
      <c r="D203" s="156">
        <f t="shared" si="94"/>
        <v>7723</v>
      </c>
      <c r="E203" s="55">
        <f t="shared" si="94"/>
        <v>7723</v>
      </c>
      <c r="F203" s="55">
        <f t="shared" si="94"/>
        <v>0</v>
      </c>
      <c r="G203" s="157">
        <f t="shared" si="94"/>
        <v>0</v>
      </c>
      <c r="H203" s="99">
        <f t="shared" si="85"/>
        <v>0</v>
      </c>
      <c r="I203" s="9"/>
      <c r="J203" s="9"/>
      <c r="K203" s="56"/>
      <c r="L203" s="108">
        <f t="shared" si="86"/>
        <v>7723</v>
      </c>
      <c r="M203" s="235">
        <v>7723</v>
      </c>
      <c r="N203" s="9"/>
      <c r="O203" s="90"/>
      <c r="P203" s="99">
        <f t="shared" si="84"/>
        <v>0</v>
      </c>
      <c r="Q203" s="9"/>
      <c r="R203" s="9"/>
      <c r="S203" s="56"/>
    </row>
    <row r="204" spans="2:19" ht="14.25" customHeight="1" x14ac:dyDescent="0.25">
      <c r="B204" s="17">
        <v>177</v>
      </c>
      <c r="C204" s="137"/>
      <c r="D204" s="156">
        <f>SUM(H204,L204,P204)</f>
        <v>0</v>
      </c>
      <c r="E204" s="55">
        <f>SUM(I204,M204,Q204)</f>
        <v>0</v>
      </c>
      <c r="F204" s="55">
        <f>SUM(J204,N204,R204)</f>
        <v>0</v>
      </c>
      <c r="G204" s="157">
        <f>SUM(K204,O204,S204)</f>
        <v>0</v>
      </c>
      <c r="H204" s="99">
        <f t="shared" si="85"/>
        <v>0</v>
      </c>
      <c r="I204" s="9"/>
      <c r="J204" s="9"/>
      <c r="K204" s="56"/>
      <c r="L204" s="107"/>
      <c r="M204" s="9"/>
      <c r="N204" s="9"/>
      <c r="O204" s="90"/>
      <c r="P204" s="98"/>
      <c r="Q204" s="9"/>
      <c r="R204" s="9"/>
      <c r="S204" s="56"/>
    </row>
    <row r="205" spans="2:19" ht="31.5" customHeight="1" x14ac:dyDescent="0.25">
      <c r="B205" s="17">
        <v>178</v>
      </c>
      <c r="C205" s="201" t="s">
        <v>91</v>
      </c>
      <c r="D205" s="198">
        <f>SUM(D207)</f>
        <v>16450</v>
      </c>
      <c r="E205" s="8">
        <f t="shared" ref="E205:S205" si="95">SUM(E207)</f>
        <v>16450</v>
      </c>
      <c r="F205" s="8">
        <f t="shared" si="95"/>
        <v>16300</v>
      </c>
      <c r="G205" s="192">
        <f t="shared" si="95"/>
        <v>0</v>
      </c>
      <c r="H205" s="198">
        <f t="shared" si="95"/>
        <v>16450</v>
      </c>
      <c r="I205" s="8">
        <f t="shared" si="95"/>
        <v>16450</v>
      </c>
      <c r="J205" s="8">
        <f t="shared" si="95"/>
        <v>16300</v>
      </c>
      <c r="K205" s="192">
        <f t="shared" si="95"/>
        <v>0</v>
      </c>
      <c r="L205" s="194">
        <f t="shared" si="95"/>
        <v>0</v>
      </c>
      <c r="M205" s="8">
        <f t="shared" si="95"/>
        <v>0</v>
      </c>
      <c r="N205" s="8">
        <f t="shared" si="95"/>
        <v>0</v>
      </c>
      <c r="O205" s="94">
        <f t="shared" si="95"/>
        <v>0</v>
      </c>
      <c r="P205" s="198">
        <f t="shared" si="95"/>
        <v>0</v>
      </c>
      <c r="Q205" s="8">
        <f t="shared" si="95"/>
        <v>0</v>
      </c>
      <c r="R205" s="8">
        <f t="shared" si="95"/>
        <v>0</v>
      </c>
      <c r="S205" s="192">
        <f t="shared" si="95"/>
        <v>0</v>
      </c>
    </row>
    <row r="206" spans="2:19" ht="15" customHeight="1" x14ac:dyDescent="0.25">
      <c r="B206" s="17">
        <v>179</v>
      </c>
      <c r="C206" s="201"/>
      <c r="D206" s="198"/>
      <c r="E206" s="8"/>
      <c r="F206" s="8"/>
      <c r="G206" s="192"/>
      <c r="H206" s="98"/>
      <c r="I206" s="6"/>
      <c r="J206" s="6"/>
      <c r="K206" s="7"/>
      <c r="L206" s="107"/>
      <c r="M206" s="6"/>
      <c r="N206" s="6"/>
      <c r="O206" s="89"/>
      <c r="P206" s="98"/>
      <c r="Q206" s="6"/>
      <c r="R206" s="6"/>
      <c r="S206" s="7"/>
    </row>
    <row r="207" spans="2:19" ht="13.5" customHeight="1" x14ac:dyDescent="0.25">
      <c r="B207" s="17">
        <v>180</v>
      </c>
      <c r="C207" s="201" t="s">
        <v>103</v>
      </c>
      <c r="D207" s="198">
        <f>SUM(D208+D209)</f>
        <v>16450</v>
      </c>
      <c r="E207" s="8">
        <f t="shared" ref="E207:S207" si="96">SUM(E208+E209)</f>
        <v>16450</v>
      </c>
      <c r="F207" s="8">
        <f t="shared" si="96"/>
        <v>16300</v>
      </c>
      <c r="G207" s="192">
        <f t="shared" si="96"/>
        <v>0</v>
      </c>
      <c r="H207" s="198">
        <f t="shared" si="96"/>
        <v>16450</v>
      </c>
      <c r="I207" s="8">
        <f t="shared" si="96"/>
        <v>16450</v>
      </c>
      <c r="J207" s="8">
        <f t="shared" si="96"/>
        <v>16300</v>
      </c>
      <c r="K207" s="192">
        <f t="shared" si="96"/>
        <v>0</v>
      </c>
      <c r="L207" s="194">
        <f t="shared" si="96"/>
        <v>0</v>
      </c>
      <c r="M207" s="8">
        <f t="shared" si="96"/>
        <v>0</v>
      </c>
      <c r="N207" s="8">
        <f t="shared" si="96"/>
        <v>0</v>
      </c>
      <c r="O207" s="94">
        <f t="shared" si="96"/>
        <v>0</v>
      </c>
      <c r="P207" s="198">
        <f t="shared" si="96"/>
        <v>0</v>
      </c>
      <c r="Q207" s="8">
        <f t="shared" si="96"/>
        <v>0</v>
      </c>
      <c r="R207" s="8">
        <f t="shared" si="96"/>
        <v>0</v>
      </c>
      <c r="S207" s="192">
        <f t="shared" si="96"/>
        <v>0</v>
      </c>
    </row>
    <row r="208" spans="2:19" ht="31.5" customHeight="1" x14ac:dyDescent="0.25">
      <c r="B208" s="17">
        <v>181</v>
      </c>
      <c r="C208" s="137" t="s">
        <v>92</v>
      </c>
      <c r="D208" s="156">
        <f t="shared" ref="D208:G209" si="97">SUM(H208,L208,P208)</f>
        <v>13050</v>
      </c>
      <c r="E208" s="55">
        <f t="shared" si="97"/>
        <v>13050</v>
      </c>
      <c r="F208" s="55">
        <f t="shared" si="97"/>
        <v>13000</v>
      </c>
      <c r="G208" s="157">
        <f t="shared" si="97"/>
        <v>0</v>
      </c>
      <c r="H208" s="99">
        <f>SUM(I208+K208)</f>
        <v>13050</v>
      </c>
      <c r="I208" s="9">
        <v>13050</v>
      </c>
      <c r="J208" s="9">
        <v>13000</v>
      </c>
      <c r="K208" s="56"/>
      <c r="L208" s="108">
        <f>SUM(M208+O208)</f>
        <v>0</v>
      </c>
      <c r="M208" s="9"/>
      <c r="N208" s="9"/>
      <c r="O208" s="90"/>
      <c r="P208" s="99">
        <f>SUM(Q208,S208)</f>
        <v>0</v>
      </c>
      <c r="Q208" s="9"/>
      <c r="R208" s="9"/>
      <c r="S208" s="56"/>
    </row>
    <row r="209" spans="2:19" ht="31.5" customHeight="1" x14ac:dyDescent="0.25">
      <c r="B209" s="17">
        <v>182</v>
      </c>
      <c r="C209" s="137" t="s">
        <v>93</v>
      </c>
      <c r="D209" s="156">
        <f t="shared" si="97"/>
        <v>3400</v>
      </c>
      <c r="E209" s="55">
        <f t="shared" si="97"/>
        <v>3400</v>
      </c>
      <c r="F209" s="55">
        <f t="shared" si="97"/>
        <v>3300</v>
      </c>
      <c r="G209" s="157">
        <f t="shared" si="97"/>
        <v>0</v>
      </c>
      <c r="H209" s="99">
        <f>SUM(I209+K209)</f>
        <v>3400</v>
      </c>
      <c r="I209" s="9">
        <v>3400</v>
      </c>
      <c r="J209" s="9">
        <v>3300</v>
      </c>
      <c r="K209" s="56"/>
      <c r="L209" s="108">
        <f>SUM(M209+O209)</f>
        <v>0</v>
      </c>
      <c r="M209" s="9"/>
      <c r="N209" s="9"/>
      <c r="O209" s="90"/>
      <c r="P209" s="99">
        <f>SUM(Q209,S209)</f>
        <v>0</v>
      </c>
      <c r="Q209" s="9"/>
      <c r="R209" s="9"/>
      <c r="S209" s="56"/>
    </row>
    <row r="210" spans="2:19" ht="15.75" x14ac:dyDescent="0.25">
      <c r="B210" s="17">
        <v>183</v>
      </c>
      <c r="C210" s="137"/>
      <c r="D210" s="156"/>
      <c r="E210" s="55"/>
      <c r="F210" s="55"/>
      <c r="G210" s="157"/>
      <c r="H210" s="99"/>
      <c r="I210" s="9"/>
      <c r="J210" s="9"/>
      <c r="K210" s="56"/>
      <c r="L210" s="108"/>
      <c r="M210" s="9"/>
      <c r="N210" s="9"/>
      <c r="O210" s="90"/>
      <c r="P210" s="99"/>
      <c r="Q210" s="9"/>
      <c r="R210" s="9"/>
      <c r="S210" s="56"/>
    </row>
    <row r="211" spans="2:19" ht="31.5" x14ac:dyDescent="0.25">
      <c r="B211" s="17">
        <v>184</v>
      </c>
      <c r="C211" s="201" t="s">
        <v>176</v>
      </c>
      <c r="D211" s="198">
        <f>SUM(D213)</f>
        <v>2000</v>
      </c>
      <c r="E211" s="8">
        <f t="shared" ref="E211:S211" si="98">SUM(E213)</f>
        <v>2000</v>
      </c>
      <c r="F211" s="8">
        <f t="shared" si="98"/>
        <v>1500</v>
      </c>
      <c r="G211" s="192">
        <f t="shared" si="98"/>
        <v>0</v>
      </c>
      <c r="H211" s="198">
        <f t="shared" si="98"/>
        <v>0</v>
      </c>
      <c r="I211" s="8">
        <f t="shared" si="98"/>
        <v>0</v>
      </c>
      <c r="J211" s="8">
        <f t="shared" si="98"/>
        <v>0</v>
      </c>
      <c r="K211" s="192">
        <f t="shared" si="98"/>
        <v>0</v>
      </c>
      <c r="L211" s="194">
        <f t="shared" si="98"/>
        <v>0</v>
      </c>
      <c r="M211" s="8">
        <f t="shared" si="98"/>
        <v>0</v>
      </c>
      <c r="N211" s="8">
        <f t="shared" si="98"/>
        <v>0</v>
      </c>
      <c r="O211" s="94">
        <f t="shared" si="98"/>
        <v>0</v>
      </c>
      <c r="P211" s="198">
        <f t="shared" si="98"/>
        <v>2000</v>
      </c>
      <c r="Q211" s="8">
        <f t="shared" si="98"/>
        <v>2000</v>
      </c>
      <c r="R211" s="8">
        <f t="shared" si="98"/>
        <v>1500</v>
      </c>
      <c r="S211" s="192">
        <f t="shared" si="98"/>
        <v>0</v>
      </c>
    </row>
    <row r="212" spans="2:19" ht="15.75" x14ac:dyDescent="0.25">
      <c r="B212" s="17">
        <v>185</v>
      </c>
      <c r="C212" s="201"/>
      <c r="D212" s="156"/>
      <c r="E212" s="55"/>
      <c r="F212" s="55"/>
      <c r="G212" s="157"/>
      <c r="H212" s="99"/>
      <c r="I212" s="9"/>
      <c r="J212" s="9"/>
      <c r="K212" s="56"/>
      <c r="L212" s="108"/>
      <c r="M212" s="9"/>
      <c r="N212" s="9"/>
      <c r="O212" s="90"/>
      <c r="P212" s="99"/>
      <c r="Q212" s="9"/>
      <c r="R212" s="9"/>
      <c r="S212" s="56"/>
    </row>
    <row r="213" spans="2:19" ht="13.5" customHeight="1" x14ac:dyDescent="0.25">
      <c r="B213" s="17">
        <v>186</v>
      </c>
      <c r="C213" s="201" t="s">
        <v>103</v>
      </c>
      <c r="D213" s="198">
        <f>SUM(D214:D216)</f>
        <v>2000</v>
      </c>
      <c r="E213" s="8">
        <f t="shared" ref="E213:S213" si="99">SUM(E214:E216)</f>
        <v>2000</v>
      </c>
      <c r="F213" s="8">
        <f t="shared" si="99"/>
        <v>1500</v>
      </c>
      <c r="G213" s="192">
        <f t="shared" si="99"/>
        <v>0</v>
      </c>
      <c r="H213" s="198">
        <f t="shared" si="99"/>
        <v>0</v>
      </c>
      <c r="I213" s="8">
        <f t="shared" si="99"/>
        <v>0</v>
      </c>
      <c r="J213" s="8">
        <f t="shared" si="99"/>
        <v>0</v>
      </c>
      <c r="K213" s="192">
        <f t="shared" si="99"/>
        <v>0</v>
      </c>
      <c r="L213" s="194">
        <f t="shared" si="99"/>
        <v>0</v>
      </c>
      <c r="M213" s="8">
        <f t="shared" si="99"/>
        <v>0</v>
      </c>
      <c r="N213" s="8">
        <f t="shared" si="99"/>
        <v>0</v>
      </c>
      <c r="O213" s="94">
        <f t="shared" si="99"/>
        <v>0</v>
      </c>
      <c r="P213" s="198">
        <f t="shared" si="99"/>
        <v>2000</v>
      </c>
      <c r="Q213" s="8">
        <f t="shared" si="99"/>
        <v>2000</v>
      </c>
      <c r="R213" s="8">
        <f t="shared" si="99"/>
        <v>1500</v>
      </c>
      <c r="S213" s="192">
        <f t="shared" si="99"/>
        <v>0</v>
      </c>
    </row>
    <row r="214" spans="2:19" ht="19.5" customHeight="1" x14ac:dyDescent="0.25">
      <c r="B214" s="17">
        <v>187</v>
      </c>
      <c r="C214" s="137" t="s">
        <v>177</v>
      </c>
      <c r="D214" s="156">
        <f t="shared" ref="D214:G216" si="100">SUM(H214+L214+P214)</f>
        <v>2000</v>
      </c>
      <c r="E214" s="55">
        <f t="shared" si="100"/>
        <v>2000</v>
      </c>
      <c r="F214" s="55">
        <f t="shared" si="100"/>
        <v>1500</v>
      </c>
      <c r="G214" s="157">
        <f t="shared" si="100"/>
        <v>0</v>
      </c>
      <c r="H214" s="99">
        <f>SUM(I214+K214)</f>
        <v>0</v>
      </c>
      <c r="I214" s="9"/>
      <c r="J214" s="9"/>
      <c r="K214" s="56"/>
      <c r="L214" s="108">
        <f>SUM(M214+O214)</f>
        <v>0</v>
      </c>
      <c r="M214" s="9"/>
      <c r="N214" s="9"/>
      <c r="O214" s="90"/>
      <c r="P214" s="99">
        <f>SUM(Q214+S214)</f>
        <v>2000</v>
      </c>
      <c r="Q214" s="9">
        <v>2000</v>
      </c>
      <c r="R214" s="9">
        <v>1500</v>
      </c>
      <c r="S214" s="56"/>
    </row>
    <row r="215" spans="2:19" ht="63" customHeight="1" x14ac:dyDescent="0.25">
      <c r="B215" s="17">
        <v>188</v>
      </c>
      <c r="C215" s="137" t="s">
        <v>178</v>
      </c>
      <c r="D215" s="156">
        <f>SUM(H215+L215+P215)</f>
        <v>0</v>
      </c>
      <c r="E215" s="55">
        <f>SUM(I215+M215+Q215)</f>
        <v>0</v>
      </c>
      <c r="F215" s="55">
        <f>SUM(J215+N215+R215)</f>
        <v>0</v>
      </c>
      <c r="G215" s="157">
        <f>SUM(K215+O215+S215)</f>
        <v>0</v>
      </c>
      <c r="H215" s="99"/>
      <c r="I215" s="9"/>
      <c r="J215" s="9"/>
      <c r="K215" s="56"/>
      <c r="L215" s="108">
        <f>SUM(M215+O215)</f>
        <v>0</v>
      </c>
      <c r="M215" s="9"/>
      <c r="N215" s="9"/>
      <c r="O215" s="90"/>
      <c r="P215" s="99"/>
      <c r="Q215" s="9"/>
      <c r="R215" s="9"/>
      <c r="S215" s="56"/>
    </row>
    <row r="216" spans="2:19" ht="29.25" customHeight="1" x14ac:dyDescent="0.25">
      <c r="B216" s="17">
        <v>189</v>
      </c>
      <c r="C216" s="137" t="s">
        <v>179</v>
      </c>
      <c r="D216" s="156">
        <f t="shared" si="100"/>
        <v>0</v>
      </c>
      <c r="E216" s="55">
        <f t="shared" si="100"/>
        <v>0</v>
      </c>
      <c r="F216" s="55">
        <f t="shared" si="100"/>
        <v>0</v>
      </c>
      <c r="G216" s="157">
        <f t="shared" si="100"/>
        <v>0</v>
      </c>
      <c r="H216" s="99">
        <f>SUM(I216+K216)</f>
        <v>0</v>
      </c>
      <c r="I216" s="128"/>
      <c r="J216" s="9"/>
      <c r="K216" s="7"/>
      <c r="L216" s="108">
        <f>SUM(M216+O216)</f>
        <v>0</v>
      </c>
      <c r="M216" s="6"/>
      <c r="N216" s="6"/>
      <c r="O216" s="89"/>
      <c r="P216" s="98"/>
      <c r="Q216" s="6"/>
      <c r="R216" s="6"/>
      <c r="S216" s="7"/>
    </row>
    <row r="217" spans="2:19" ht="31.5" x14ac:dyDescent="0.25">
      <c r="B217" s="17">
        <v>190</v>
      </c>
      <c r="C217" s="201" t="s">
        <v>87</v>
      </c>
      <c r="D217" s="198">
        <f>SUM(D219)</f>
        <v>0</v>
      </c>
      <c r="E217" s="8">
        <f t="shared" ref="E217:S217" si="101">SUM(E219)</f>
        <v>0</v>
      </c>
      <c r="F217" s="8">
        <f t="shared" si="101"/>
        <v>0</v>
      </c>
      <c r="G217" s="192">
        <f t="shared" si="101"/>
        <v>0</v>
      </c>
      <c r="H217" s="198">
        <f t="shared" si="101"/>
        <v>0</v>
      </c>
      <c r="I217" s="8">
        <f t="shared" si="101"/>
        <v>0</v>
      </c>
      <c r="J217" s="8">
        <f t="shared" si="101"/>
        <v>0</v>
      </c>
      <c r="K217" s="192">
        <f t="shared" si="101"/>
        <v>0</v>
      </c>
      <c r="L217" s="194">
        <f t="shared" si="101"/>
        <v>0</v>
      </c>
      <c r="M217" s="8">
        <f t="shared" si="101"/>
        <v>0</v>
      </c>
      <c r="N217" s="8">
        <f t="shared" si="101"/>
        <v>0</v>
      </c>
      <c r="O217" s="94">
        <f t="shared" si="101"/>
        <v>0</v>
      </c>
      <c r="P217" s="198">
        <f t="shared" si="101"/>
        <v>0</v>
      </c>
      <c r="Q217" s="8">
        <f t="shared" si="101"/>
        <v>0</v>
      </c>
      <c r="R217" s="8">
        <f t="shared" si="101"/>
        <v>0</v>
      </c>
      <c r="S217" s="192">
        <f t="shared" si="101"/>
        <v>0</v>
      </c>
    </row>
    <row r="218" spans="2:19" ht="12.75" customHeight="1" x14ac:dyDescent="0.25">
      <c r="B218" s="17">
        <v>191</v>
      </c>
      <c r="C218" s="201"/>
      <c r="D218" s="198"/>
      <c r="E218" s="8"/>
      <c r="F218" s="8"/>
      <c r="G218" s="192"/>
      <c r="H218" s="98"/>
      <c r="I218" s="6"/>
      <c r="J218" s="6"/>
      <c r="K218" s="7"/>
      <c r="L218" s="107"/>
      <c r="M218" s="6"/>
      <c r="N218" s="6"/>
      <c r="O218" s="89"/>
      <c r="P218" s="98"/>
      <c r="Q218" s="6"/>
      <c r="R218" s="6"/>
      <c r="S218" s="7"/>
    </row>
    <row r="219" spans="2:19" ht="17.25" customHeight="1" x14ac:dyDescent="0.25">
      <c r="B219" s="17">
        <v>192</v>
      </c>
      <c r="C219" s="201" t="s">
        <v>103</v>
      </c>
      <c r="D219" s="198">
        <f>SUM(D220:D223)</f>
        <v>0</v>
      </c>
      <c r="E219" s="198">
        <f t="shared" ref="E219:S219" si="102">SUM(E220:E223)</f>
        <v>0</v>
      </c>
      <c r="F219" s="198">
        <f t="shared" si="102"/>
        <v>0</v>
      </c>
      <c r="G219" s="198">
        <f t="shared" si="102"/>
        <v>0</v>
      </c>
      <c r="H219" s="198">
        <f t="shared" si="102"/>
        <v>0</v>
      </c>
      <c r="I219" s="198">
        <f t="shared" si="102"/>
        <v>0</v>
      </c>
      <c r="J219" s="198">
        <f t="shared" si="102"/>
        <v>0</v>
      </c>
      <c r="K219" s="198">
        <f t="shared" si="102"/>
        <v>0</v>
      </c>
      <c r="L219" s="198">
        <f t="shared" si="102"/>
        <v>0</v>
      </c>
      <c r="M219" s="198">
        <f t="shared" si="102"/>
        <v>0</v>
      </c>
      <c r="N219" s="198">
        <f t="shared" si="102"/>
        <v>0</v>
      </c>
      <c r="O219" s="198">
        <f t="shared" si="102"/>
        <v>0</v>
      </c>
      <c r="P219" s="198">
        <f t="shared" si="102"/>
        <v>0</v>
      </c>
      <c r="Q219" s="198">
        <f t="shared" si="102"/>
        <v>0</v>
      </c>
      <c r="R219" s="198">
        <f t="shared" si="102"/>
        <v>0</v>
      </c>
      <c r="S219" s="198">
        <f t="shared" si="102"/>
        <v>0</v>
      </c>
    </row>
    <row r="220" spans="2:19" ht="21.75" customHeight="1" x14ac:dyDescent="0.25">
      <c r="B220" s="17">
        <v>193</v>
      </c>
      <c r="C220" s="137" t="s">
        <v>88</v>
      </c>
      <c r="D220" s="156">
        <f t="shared" ref="D220:G223" si="103">SUM(H220+L220+P220)</f>
        <v>0</v>
      </c>
      <c r="E220" s="55">
        <f t="shared" si="103"/>
        <v>0</v>
      </c>
      <c r="F220" s="55">
        <f t="shared" si="103"/>
        <v>0</v>
      </c>
      <c r="G220" s="157">
        <f t="shared" si="103"/>
        <v>0</v>
      </c>
      <c r="H220" s="99">
        <f>SUM(I220+K220)</f>
        <v>0</v>
      </c>
      <c r="I220" s="9"/>
      <c r="J220" s="9"/>
      <c r="K220" s="56"/>
      <c r="L220" s="108">
        <f>SUM(M220+O220)</f>
        <v>0</v>
      </c>
      <c r="M220" s="9"/>
      <c r="N220" s="9"/>
      <c r="O220" s="92"/>
      <c r="P220" s="100">
        <f>SUM(Q220+S220)</f>
        <v>0</v>
      </c>
      <c r="Q220" s="61"/>
      <c r="R220" s="61"/>
      <c r="S220" s="62">
        <v>0</v>
      </c>
    </row>
    <row r="221" spans="2:19" ht="19.5" customHeight="1" x14ac:dyDescent="0.25">
      <c r="B221" s="17">
        <v>194</v>
      </c>
      <c r="C221" s="202" t="s">
        <v>173</v>
      </c>
      <c r="D221" s="156">
        <f t="shared" si="103"/>
        <v>0</v>
      </c>
      <c r="E221" s="55">
        <f t="shared" si="103"/>
        <v>0</v>
      </c>
      <c r="F221" s="55">
        <f t="shared" si="103"/>
        <v>0</v>
      </c>
      <c r="G221" s="157">
        <f t="shared" si="103"/>
        <v>0</v>
      </c>
      <c r="H221" s="99">
        <f t="shared" ref="H221:H223" si="104">SUM(I221+K221)</f>
        <v>0</v>
      </c>
      <c r="I221" s="57"/>
      <c r="J221" s="57"/>
      <c r="K221" s="60"/>
      <c r="L221" s="108">
        <f t="shared" ref="L221:L222" si="105">SUM(M221+O221)</f>
        <v>0</v>
      </c>
      <c r="M221" s="57"/>
      <c r="N221" s="57"/>
      <c r="O221" s="95"/>
      <c r="P221" s="100">
        <f t="shared" ref="P221:P223" si="106">SUM(Q221+S221)</f>
        <v>0</v>
      </c>
      <c r="Q221" s="63"/>
      <c r="R221" s="63"/>
      <c r="S221" s="64"/>
    </row>
    <row r="222" spans="2:19" ht="30.75" customHeight="1" x14ac:dyDescent="0.25">
      <c r="B222" s="17">
        <v>195</v>
      </c>
      <c r="C222" s="210" t="s">
        <v>174</v>
      </c>
      <c r="D222" s="156">
        <f t="shared" si="103"/>
        <v>0</v>
      </c>
      <c r="E222" s="55">
        <f t="shared" si="103"/>
        <v>0</v>
      </c>
      <c r="F222" s="55">
        <f t="shared" si="103"/>
        <v>0</v>
      </c>
      <c r="G222" s="157">
        <f t="shared" si="103"/>
        <v>0</v>
      </c>
      <c r="H222" s="99">
        <f t="shared" si="104"/>
        <v>0</v>
      </c>
      <c r="I222" s="57"/>
      <c r="J222" s="57"/>
      <c r="K222" s="60"/>
      <c r="L222" s="108">
        <f t="shared" si="105"/>
        <v>0</v>
      </c>
      <c r="M222" s="57"/>
      <c r="N222" s="57"/>
      <c r="O222" s="95"/>
      <c r="P222" s="100">
        <f t="shared" si="106"/>
        <v>0</v>
      </c>
      <c r="Q222" s="63"/>
      <c r="R222" s="63"/>
      <c r="S222" s="64"/>
    </row>
    <row r="223" spans="2:19" ht="33" customHeight="1" thickBot="1" x14ac:dyDescent="0.3">
      <c r="B223" s="17">
        <v>196</v>
      </c>
      <c r="C223" s="210" t="s">
        <v>175</v>
      </c>
      <c r="D223" s="156">
        <f t="shared" si="103"/>
        <v>0</v>
      </c>
      <c r="E223" s="55">
        <f t="shared" si="103"/>
        <v>0</v>
      </c>
      <c r="F223" s="55">
        <f t="shared" si="103"/>
        <v>0</v>
      </c>
      <c r="G223" s="157">
        <f t="shared" si="103"/>
        <v>0</v>
      </c>
      <c r="H223" s="99">
        <f t="shared" si="104"/>
        <v>0</v>
      </c>
      <c r="I223" s="57"/>
      <c r="J223" s="57"/>
      <c r="K223" s="60"/>
      <c r="L223" s="108">
        <f>SUM(M223+O223)</f>
        <v>0</v>
      </c>
      <c r="M223" s="63"/>
      <c r="N223" s="63"/>
      <c r="O223" s="95"/>
      <c r="P223" s="100">
        <f t="shared" si="106"/>
        <v>0</v>
      </c>
      <c r="Q223" s="63"/>
      <c r="R223" s="63"/>
      <c r="S223" s="64"/>
    </row>
    <row r="224" spans="2:19" ht="24.75" customHeight="1" thickBot="1" x14ac:dyDescent="0.3">
      <c r="B224" s="170">
        <v>197</v>
      </c>
      <c r="C224" s="96" t="s">
        <v>43</v>
      </c>
      <c r="D224" s="102">
        <f t="shared" ref="D224:S224" si="107">SUM(D17+D56+D98+D122+D138+D166+D172)</f>
        <v>134519</v>
      </c>
      <c r="E224" s="67">
        <f t="shared" si="107"/>
        <v>67650</v>
      </c>
      <c r="F224" s="67">
        <f t="shared" si="107"/>
        <v>95231</v>
      </c>
      <c r="G224" s="68">
        <f t="shared" si="107"/>
        <v>66869</v>
      </c>
      <c r="H224" s="102">
        <f t="shared" si="107"/>
        <v>63496</v>
      </c>
      <c r="I224" s="67">
        <f t="shared" si="107"/>
        <v>113097</v>
      </c>
      <c r="J224" s="67">
        <f t="shared" si="107"/>
        <v>60682</v>
      </c>
      <c r="K224" s="68">
        <f t="shared" si="107"/>
        <v>-49601</v>
      </c>
      <c r="L224" s="111">
        <f t="shared" si="107"/>
        <v>64223</v>
      </c>
      <c r="M224" s="67">
        <f t="shared" si="107"/>
        <v>-46997</v>
      </c>
      <c r="N224" s="67">
        <f t="shared" si="107"/>
        <v>33049</v>
      </c>
      <c r="O224" s="96">
        <f t="shared" si="107"/>
        <v>111220</v>
      </c>
      <c r="P224" s="102">
        <f t="shared" si="107"/>
        <v>6800</v>
      </c>
      <c r="Q224" s="67">
        <f t="shared" si="107"/>
        <v>1550</v>
      </c>
      <c r="R224" s="67">
        <f t="shared" si="107"/>
        <v>1500</v>
      </c>
      <c r="S224" s="68">
        <f t="shared" si="107"/>
        <v>5250</v>
      </c>
    </row>
    <row r="225" spans="3:9" x14ac:dyDescent="0.2">
      <c r="C225" s="3"/>
      <c r="D225" s="3"/>
      <c r="E225" s="3"/>
      <c r="F225" s="3"/>
      <c r="G225" s="3"/>
    </row>
    <row r="226" spans="3:9" ht="15.75" x14ac:dyDescent="0.25">
      <c r="C226" s="171"/>
      <c r="D226" s="74"/>
      <c r="E226" s="3"/>
      <c r="F226" s="3"/>
      <c r="G226" s="3"/>
      <c r="H226" s="116"/>
    </row>
    <row r="227" spans="3:9" ht="15.75" x14ac:dyDescent="0.25">
      <c r="C227" s="115"/>
      <c r="D227" s="74"/>
      <c r="E227" s="3"/>
      <c r="F227" s="3"/>
      <c r="G227" s="3"/>
      <c r="H227" s="116"/>
      <c r="I227" s="1" t="s">
        <v>141</v>
      </c>
    </row>
    <row r="228" spans="3:9" ht="15.75" x14ac:dyDescent="0.25">
      <c r="C228" s="115"/>
      <c r="D228" s="74"/>
      <c r="E228" s="3"/>
      <c r="F228" s="3"/>
      <c r="G228" s="3"/>
      <c r="H228" s="116"/>
    </row>
    <row r="229" spans="3:9" ht="18.75" x14ac:dyDescent="0.3">
      <c r="C229" s="3"/>
      <c r="D229" s="3"/>
      <c r="E229" s="3"/>
      <c r="F229" s="3"/>
      <c r="G229" s="3"/>
      <c r="H229" s="66"/>
    </row>
    <row r="230" spans="3:9" ht="15.75" x14ac:dyDescent="0.25">
      <c r="C230" s="3"/>
      <c r="D230" s="3"/>
      <c r="E230" s="3"/>
      <c r="F230" s="3"/>
      <c r="G230" s="3"/>
      <c r="H230" s="116"/>
    </row>
    <row r="231" spans="3:9" ht="15.75" x14ac:dyDescent="0.25">
      <c r="C231" s="3"/>
      <c r="D231" s="3"/>
      <c r="E231" s="3"/>
      <c r="F231" s="3"/>
      <c r="G231" s="3"/>
      <c r="H231" s="72"/>
    </row>
    <row r="232" spans="3:9" ht="15.75" x14ac:dyDescent="0.25">
      <c r="C232" s="3"/>
      <c r="D232" s="3"/>
      <c r="E232" s="3"/>
      <c r="F232" s="3"/>
      <c r="G232" s="3"/>
      <c r="H232" s="72"/>
    </row>
    <row r="233" spans="3:9" ht="15.75" x14ac:dyDescent="0.25">
      <c r="C233" s="3"/>
      <c r="D233" s="3"/>
      <c r="E233" s="3"/>
      <c r="F233" s="3"/>
      <c r="G233" s="3"/>
      <c r="H233" s="72"/>
    </row>
    <row r="234" spans="3:9" ht="15.75" x14ac:dyDescent="0.25">
      <c r="C234" s="3"/>
      <c r="D234" s="3"/>
      <c r="E234" s="3"/>
      <c r="F234" s="74"/>
      <c r="G234" s="3"/>
      <c r="H234" s="116"/>
    </row>
    <row r="235" spans="3:9" x14ac:dyDescent="0.2">
      <c r="C235" s="3"/>
      <c r="D235" s="3"/>
      <c r="E235" s="3"/>
      <c r="F235" s="3"/>
      <c r="G235" s="3"/>
    </row>
    <row r="236" spans="3:9" x14ac:dyDescent="0.2">
      <c r="C236" s="3"/>
      <c r="D236" s="3"/>
      <c r="E236" s="3"/>
      <c r="F236" s="3"/>
      <c r="G236" s="3"/>
    </row>
    <row r="237" spans="3:9" x14ac:dyDescent="0.2">
      <c r="C237" s="3"/>
      <c r="D237" s="3"/>
      <c r="E237" s="3"/>
      <c r="F237" s="3"/>
      <c r="G237" s="3"/>
    </row>
    <row r="238" spans="3:9" x14ac:dyDescent="0.2">
      <c r="C238" s="3"/>
      <c r="D238" s="3"/>
      <c r="E238" s="3"/>
      <c r="F238" s="3"/>
      <c r="G238" s="3"/>
    </row>
    <row r="239" spans="3:9" x14ac:dyDescent="0.2">
      <c r="C239" s="3"/>
      <c r="D239" s="3"/>
      <c r="E239" s="3"/>
      <c r="F239" s="3"/>
      <c r="G239" s="3"/>
    </row>
    <row r="240" spans="3:9" x14ac:dyDescent="0.2">
      <c r="C240" s="3"/>
      <c r="D240" s="3"/>
      <c r="E240" s="3"/>
      <c r="F240" s="3"/>
      <c r="G240" s="3"/>
    </row>
    <row r="241" spans="3:7" x14ac:dyDescent="0.2">
      <c r="C241" s="3"/>
      <c r="D241" s="3"/>
      <c r="E241" s="3"/>
      <c r="F241" s="3"/>
      <c r="G241" s="3"/>
    </row>
    <row r="242" spans="3:7" x14ac:dyDescent="0.2">
      <c r="C242" s="3"/>
      <c r="D242" s="3"/>
      <c r="E242" s="3"/>
      <c r="F242" s="3"/>
      <c r="G242" s="3"/>
    </row>
    <row r="243" spans="3:7" x14ac:dyDescent="0.2">
      <c r="C243" s="3"/>
      <c r="D243" s="3"/>
      <c r="E243" s="3"/>
      <c r="F243" s="3"/>
      <c r="G243" s="3"/>
    </row>
    <row r="244" spans="3:7" x14ac:dyDescent="0.2">
      <c r="C244" s="3"/>
      <c r="D244" s="3"/>
      <c r="E244" s="3"/>
      <c r="F244" s="3"/>
      <c r="G244" s="3"/>
    </row>
    <row r="245" spans="3:7" x14ac:dyDescent="0.2">
      <c r="C245" s="3"/>
      <c r="D245" s="3"/>
      <c r="E245" s="3"/>
      <c r="F245" s="3"/>
      <c r="G245" s="3"/>
    </row>
    <row r="246" spans="3:7" x14ac:dyDescent="0.2">
      <c r="C246" s="3"/>
      <c r="D246" s="3"/>
      <c r="E246" s="3"/>
      <c r="F246" s="3"/>
      <c r="G246" s="3"/>
    </row>
    <row r="247" spans="3:7" x14ac:dyDescent="0.2">
      <c r="C247" s="3"/>
      <c r="D247" s="3"/>
      <c r="E247" s="3"/>
      <c r="F247" s="3"/>
      <c r="G247" s="3"/>
    </row>
    <row r="248" spans="3:7" x14ac:dyDescent="0.2">
      <c r="C248" s="3"/>
      <c r="D248" s="3"/>
      <c r="E248" s="3"/>
      <c r="F248" s="3"/>
      <c r="G248" s="3"/>
    </row>
    <row r="249" spans="3:7" x14ac:dyDescent="0.2">
      <c r="C249" s="3"/>
      <c r="D249" s="3"/>
      <c r="E249" s="3"/>
      <c r="F249" s="3"/>
      <c r="G249" s="3"/>
    </row>
    <row r="250" spans="3:7" x14ac:dyDescent="0.2">
      <c r="C250" s="3"/>
      <c r="D250" s="3"/>
      <c r="E250" s="3"/>
      <c r="F250" s="3"/>
      <c r="G250" s="3"/>
    </row>
    <row r="251" spans="3:7" x14ac:dyDescent="0.2">
      <c r="C251" s="3"/>
      <c r="D251" s="3"/>
      <c r="E251" s="3"/>
      <c r="F251" s="3"/>
      <c r="G251" s="3"/>
    </row>
    <row r="252" spans="3:7" x14ac:dyDescent="0.2">
      <c r="C252" s="3"/>
      <c r="D252" s="3"/>
      <c r="E252" s="3"/>
      <c r="F252" s="3"/>
      <c r="G252" s="3"/>
    </row>
    <row r="253" spans="3:7" x14ac:dyDescent="0.2">
      <c r="C253" s="3"/>
      <c r="D253" s="3"/>
      <c r="E253" s="3"/>
      <c r="F253" s="3"/>
      <c r="G253" s="3"/>
    </row>
    <row r="254" spans="3:7" x14ac:dyDescent="0.2">
      <c r="C254" s="3"/>
      <c r="D254" s="3"/>
      <c r="E254" s="3"/>
      <c r="F254" s="3"/>
      <c r="G254" s="3"/>
    </row>
    <row r="255" spans="3:7" x14ac:dyDescent="0.2">
      <c r="C255" s="3"/>
      <c r="D255" s="3"/>
      <c r="E255" s="3"/>
      <c r="F255" s="3"/>
      <c r="G255" s="3"/>
    </row>
    <row r="256" spans="3:7" x14ac:dyDescent="0.2">
      <c r="C256" s="3"/>
      <c r="D256" s="3"/>
      <c r="E256" s="3"/>
      <c r="F256" s="3"/>
      <c r="G256" s="3"/>
    </row>
    <row r="257" spans="3:7" x14ac:dyDescent="0.2">
      <c r="C257" s="3"/>
      <c r="D257" s="3"/>
      <c r="E257" s="3"/>
      <c r="F257" s="3"/>
      <c r="G257" s="3"/>
    </row>
    <row r="258" spans="3:7" x14ac:dyDescent="0.2">
      <c r="C258" s="3"/>
      <c r="D258" s="3"/>
      <c r="E258" s="3"/>
      <c r="F258" s="3"/>
      <c r="G258" s="3"/>
    </row>
    <row r="259" spans="3:7" x14ac:dyDescent="0.2">
      <c r="C259" s="3"/>
      <c r="D259" s="3"/>
      <c r="E259" s="3"/>
      <c r="F259" s="3"/>
      <c r="G259" s="3"/>
    </row>
    <row r="260" spans="3:7" x14ac:dyDescent="0.2">
      <c r="C260" s="3"/>
      <c r="D260" s="3"/>
      <c r="E260" s="3"/>
      <c r="F260" s="3"/>
      <c r="G260" s="3"/>
    </row>
    <row r="261" spans="3:7" x14ac:dyDescent="0.2">
      <c r="C261" s="3"/>
      <c r="D261" s="3"/>
      <c r="E261" s="3"/>
      <c r="F261" s="3"/>
      <c r="G261" s="3"/>
    </row>
    <row r="262" spans="3:7" x14ac:dyDescent="0.2">
      <c r="C262" s="3"/>
      <c r="D262" s="3"/>
      <c r="E262" s="3"/>
      <c r="F262" s="3"/>
      <c r="G262" s="3"/>
    </row>
    <row r="263" spans="3:7" x14ac:dyDescent="0.2">
      <c r="C263" s="3"/>
    </row>
    <row r="264" spans="3:7" x14ac:dyDescent="0.2">
      <c r="C264" s="3"/>
    </row>
    <row r="265" spans="3:7" x14ac:dyDescent="0.2">
      <c r="C265" s="3"/>
    </row>
    <row r="266" spans="3:7" x14ac:dyDescent="0.2">
      <c r="C266" s="4"/>
    </row>
    <row r="267" spans="3:7" x14ac:dyDescent="0.2">
      <c r="C267" s="3"/>
    </row>
    <row r="268" spans="3:7" x14ac:dyDescent="0.2">
      <c r="C268" s="3"/>
    </row>
    <row r="269" spans="3:7" x14ac:dyDescent="0.2">
      <c r="C269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81"/>
  <sheetViews>
    <sheetView topLeftCell="A14" zoomScale="75" workbookViewId="0">
      <pane ySplit="1725" topLeftCell="A16" activePane="bottomLeft"/>
      <selection activeCell="V9" sqref="V9"/>
      <selection pane="bottomLeft" activeCell="X10" sqref="X10"/>
    </sheetView>
  </sheetViews>
  <sheetFormatPr defaultRowHeight="12.75" x14ac:dyDescent="0.2"/>
  <cols>
    <col min="1" max="1" width="9.140625" style="1"/>
    <col min="2" max="2" width="4.5703125" style="1" customWidth="1"/>
    <col min="3" max="3" width="38.85546875" style="1" customWidth="1"/>
    <col min="4" max="5" width="10.5703125" style="1" customWidth="1"/>
    <col min="6" max="6" width="8.85546875" style="1" customWidth="1"/>
    <col min="7" max="7" width="9" style="1" customWidth="1"/>
    <col min="8" max="8" width="10.28515625" style="1" customWidth="1"/>
    <col min="9" max="9" width="9.85546875" style="1" customWidth="1"/>
    <col min="10" max="10" width="9.28515625" style="1" bestFit="1" customWidth="1"/>
    <col min="11" max="12" width="10.28515625" style="1" customWidth="1"/>
    <col min="13" max="14" width="9.28515625" style="1" customWidth="1"/>
    <col min="15" max="15" width="8.85546875" style="1" customWidth="1"/>
    <col min="16" max="16" width="8.5703125" style="1" customWidth="1"/>
    <col min="17" max="17" width="8" style="1" customWidth="1"/>
    <col min="18" max="18" width="7.85546875" style="1" customWidth="1"/>
    <col min="19" max="19" width="9.5703125" style="1" customWidth="1"/>
    <col min="20" max="20" width="9" style="1" customWidth="1"/>
    <col min="21" max="16384" width="9.140625" style="1"/>
  </cols>
  <sheetData>
    <row r="2" spans="2:19" ht="15.75" x14ac:dyDescent="0.25">
      <c r="C2" s="2"/>
      <c r="O2" s="116"/>
      <c r="P2" s="116"/>
      <c r="Q2" s="116"/>
    </row>
    <row r="3" spans="2:19" ht="18.75" x14ac:dyDescent="0.3">
      <c r="C3" s="65" t="s">
        <v>162</v>
      </c>
      <c r="D3" s="66"/>
      <c r="E3" s="66"/>
      <c r="F3" s="66"/>
      <c r="G3" s="66"/>
      <c r="I3" s="65"/>
      <c r="K3" s="73"/>
      <c r="L3" s="73"/>
      <c r="M3" s="73"/>
      <c r="O3" s="116"/>
      <c r="P3" s="116"/>
      <c r="Q3" s="116"/>
    </row>
    <row r="4" spans="2:19" ht="18.75" x14ac:dyDescent="0.3">
      <c r="C4" s="114"/>
      <c r="E4" s="65" t="s">
        <v>155</v>
      </c>
      <c r="F4" s="65"/>
      <c r="O4" s="116"/>
      <c r="P4" s="116"/>
      <c r="Q4" s="116"/>
    </row>
    <row r="5" spans="2:19" ht="16.5" thickBot="1" x14ac:dyDescent="0.3">
      <c r="C5" s="75"/>
      <c r="O5" s="116"/>
      <c r="P5" s="116"/>
      <c r="Q5" s="116"/>
    </row>
    <row r="6" spans="2:19" ht="40.5" customHeight="1" thickBot="1" x14ac:dyDescent="0.3">
      <c r="B6" s="78"/>
      <c r="C6" s="112"/>
      <c r="D6" s="145"/>
      <c r="E6" s="69"/>
      <c r="F6" s="69"/>
      <c r="G6" s="70"/>
      <c r="H6" s="120" t="s">
        <v>146</v>
      </c>
      <c r="I6" s="120"/>
      <c r="J6" s="120"/>
      <c r="K6" s="120"/>
      <c r="L6" s="121" t="s">
        <v>145</v>
      </c>
      <c r="M6" s="120"/>
      <c r="N6" s="120"/>
      <c r="O6" s="122"/>
      <c r="P6" s="121" t="s">
        <v>147</v>
      </c>
      <c r="Q6" s="120"/>
      <c r="R6" s="120"/>
      <c r="S6" s="70"/>
    </row>
    <row r="7" spans="2:19" ht="21.75" customHeight="1" thickBot="1" x14ac:dyDescent="0.3">
      <c r="B7" s="80"/>
      <c r="C7" s="113"/>
      <c r="D7" s="78"/>
      <c r="E7" s="123"/>
      <c r="F7" s="123"/>
      <c r="G7" s="146"/>
      <c r="H7" s="124"/>
      <c r="I7" s="124">
        <v>151</v>
      </c>
      <c r="J7" s="124"/>
      <c r="K7" s="124"/>
      <c r="L7" s="112" t="s">
        <v>144</v>
      </c>
      <c r="M7" s="124"/>
      <c r="N7" s="124"/>
      <c r="O7" s="125"/>
      <c r="P7" s="121"/>
      <c r="Q7" s="120" t="s">
        <v>148</v>
      </c>
      <c r="R7" s="120"/>
      <c r="S7" s="70"/>
    </row>
    <row r="8" spans="2:19" ht="15.75" x14ac:dyDescent="0.25">
      <c r="B8" s="80"/>
      <c r="C8" s="133"/>
      <c r="D8" s="147"/>
      <c r="E8" s="10" t="s">
        <v>46</v>
      </c>
      <c r="F8" s="11"/>
      <c r="G8" s="148"/>
      <c r="H8" s="124"/>
      <c r="I8" s="12" t="s">
        <v>46</v>
      </c>
      <c r="J8" s="12"/>
      <c r="K8" s="16"/>
      <c r="L8" s="164"/>
      <c r="M8" s="15" t="s">
        <v>46</v>
      </c>
      <c r="N8" s="12"/>
      <c r="O8" s="13"/>
      <c r="P8" s="25"/>
      <c r="Q8" s="42" t="s">
        <v>46</v>
      </c>
      <c r="R8" s="126"/>
      <c r="S8" s="21"/>
    </row>
    <row r="9" spans="2:19" ht="15.75" x14ac:dyDescent="0.25">
      <c r="B9" s="80"/>
      <c r="C9" s="113"/>
      <c r="D9" s="149"/>
      <c r="E9" s="18" t="s">
        <v>47</v>
      </c>
      <c r="F9" s="19"/>
      <c r="G9" s="150"/>
      <c r="H9" s="141"/>
      <c r="I9" s="20" t="s">
        <v>50</v>
      </c>
      <c r="J9" s="20"/>
      <c r="K9" s="24"/>
      <c r="L9" s="25"/>
      <c r="M9" s="23" t="s">
        <v>50</v>
      </c>
      <c r="N9" s="20"/>
      <c r="O9" s="21"/>
      <c r="P9" s="25"/>
      <c r="Q9" s="23" t="s">
        <v>50</v>
      </c>
      <c r="R9" s="20"/>
      <c r="S9" s="26"/>
    </row>
    <row r="10" spans="2:19" ht="111" thickBot="1" x14ac:dyDescent="0.3">
      <c r="B10" s="80"/>
      <c r="C10" s="134" t="s">
        <v>117</v>
      </c>
      <c r="D10" s="151" t="s">
        <v>132</v>
      </c>
      <c r="E10" s="27" t="s">
        <v>45</v>
      </c>
      <c r="F10" s="28" t="s">
        <v>48</v>
      </c>
      <c r="G10" s="152" t="s">
        <v>49</v>
      </c>
      <c r="H10" s="29" t="s">
        <v>142</v>
      </c>
      <c r="I10" s="30" t="s">
        <v>45</v>
      </c>
      <c r="J10" s="31" t="s">
        <v>48</v>
      </c>
      <c r="K10" s="33" t="s">
        <v>8</v>
      </c>
      <c r="L10" s="34" t="s">
        <v>143</v>
      </c>
      <c r="M10" s="30" t="s">
        <v>45</v>
      </c>
      <c r="N10" s="31" t="s">
        <v>48</v>
      </c>
      <c r="O10" s="32" t="s">
        <v>8</v>
      </c>
      <c r="P10" s="34" t="s">
        <v>150</v>
      </c>
      <c r="Q10" s="30" t="s">
        <v>45</v>
      </c>
      <c r="R10" s="35" t="s">
        <v>53</v>
      </c>
      <c r="S10" s="36" t="s">
        <v>8</v>
      </c>
    </row>
    <row r="11" spans="2:19" ht="48" thickBot="1" x14ac:dyDescent="0.3">
      <c r="B11" s="81" t="s">
        <v>109</v>
      </c>
      <c r="C11" s="135"/>
      <c r="D11" s="153" t="s">
        <v>67</v>
      </c>
      <c r="E11" s="37" t="s">
        <v>68</v>
      </c>
      <c r="F11" s="38" t="s">
        <v>69</v>
      </c>
      <c r="G11" s="154" t="s">
        <v>70</v>
      </c>
      <c r="H11" s="39" t="s">
        <v>66</v>
      </c>
      <c r="I11" s="40"/>
      <c r="J11" s="39"/>
      <c r="K11" s="42"/>
      <c r="L11" s="43" t="s">
        <v>65</v>
      </c>
      <c r="M11" s="40"/>
      <c r="N11" s="39"/>
      <c r="O11" s="41"/>
      <c r="P11" s="43" t="s">
        <v>64</v>
      </c>
      <c r="Q11" s="40"/>
      <c r="R11" s="39"/>
      <c r="S11" s="41"/>
    </row>
    <row r="12" spans="2:19" ht="16.5" thickBot="1" x14ac:dyDescent="0.3">
      <c r="B12" s="79"/>
      <c r="C12" s="50">
        <v>2</v>
      </c>
      <c r="D12" s="44">
        <v>3</v>
      </c>
      <c r="E12" s="45">
        <v>4</v>
      </c>
      <c r="F12" s="46">
        <v>5</v>
      </c>
      <c r="G12" s="155">
        <v>6</v>
      </c>
      <c r="H12" s="47">
        <v>7</v>
      </c>
      <c r="I12" s="48">
        <v>8</v>
      </c>
      <c r="J12" s="47">
        <v>9</v>
      </c>
      <c r="K12" s="50">
        <v>10</v>
      </c>
      <c r="L12" s="51">
        <v>11</v>
      </c>
      <c r="M12" s="48">
        <v>12</v>
      </c>
      <c r="N12" s="47">
        <v>13</v>
      </c>
      <c r="O12" s="49">
        <v>14</v>
      </c>
      <c r="P12" s="51">
        <v>15</v>
      </c>
      <c r="Q12" s="48">
        <v>16</v>
      </c>
      <c r="R12" s="47">
        <v>17</v>
      </c>
      <c r="S12" s="49">
        <v>18</v>
      </c>
    </row>
    <row r="13" spans="2:19" ht="34.5" customHeight="1" thickBot="1" x14ac:dyDescent="0.3">
      <c r="B13" s="17">
        <v>1</v>
      </c>
      <c r="C13" s="136" t="s">
        <v>131</v>
      </c>
      <c r="D13" s="97">
        <f>SUM(D14:D18)</f>
        <v>8412</v>
      </c>
      <c r="E13" s="52">
        <f t="shared" ref="E13:S13" si="0">SUM(E14:E18)</f>
        <v>8412</v>
      </c>
      <c r="F13" s="52">
        <f t="shared" si="0"/>
        <v>-171</v>
      </c>
      <c r="G13" s="53">
        <f t="shared" si="0"/>
        <v>0</v>
      </c>
      <c r="H13" s="142">
        <f t="shared" si="0"/>
        <v>8412</v>
      </c>
      <c r="I13" s="118">
        <f t="shared" si="0"/>
        <v>8412</v>
      </c>
      <c r="J13" s="118">
        <f t="shared" si="0"/>
        <v>7332</v>
      </c>
      <c r="K13" s="162">
        <f t="shared" si="0"/>
        <v>0</v>
      </c>
      <c r="L13" s="165">
        <f t="shared" si="0"/>
        <v>0</v>
      </c>
      <c r="M13" s="118">
        <f t="shared" si="0"/>
        <v>0</v>
      </c>
      <c r="N13" s="118">
        <f t="shared" si="0"/>
        <v>-7503</v>
      </c>
      <c r="O13" s="119">
        <f t="shared" si="0"/>
        <v>0</v>
      </c>
      <c r="P13" s="165">
        <f t="shared" si="0"/>
        <v>0</v>
      </c>
      <c r="Q13" s="118">
        <f t="shared" si="0"/>
        <v>0</v>
      </c>
      <c r="R13" s="118">
        <f t="shared" si="0"/>
        <v>0</v>
      </c>
      <c r="S13" s="119">
        <f t="shared" si="0"/>
        <v>0</v>
      </c>
    </row>
    <row r="14" spans="2:19" ht="15.75" x14ac:dyDescent="0.25">
      <c r="B14" s="17">
        <v>2</v>
      </c>
      <c r="C14" s="90" t="s">
        <v>95</v>
      </c>
      <c r="D14" s="156">
        <f>SUM(BIUDŽETAS!D19)</f>
        <v>8412</v>
      </c>
      <c r="E14" s="55">
        <f>SUM(BIUDŽETAS!E19)</f>
        <v>8412</v>
      </c>
      <c r="F14" s="55">
        <f>SUM(BIUDŽETAS!F19)</f>
        <v>6549</v>
      </c>
      <c r="G14" s="157">
        <f>SUM(BIUDŽETAS!G19)</f>
        <v>0</v>
      </c>
      <c r="H14" s="108">
        <f>SUM(BIUDŽETAS!H19)</f>
        <v>8412</v>
      </c>
      <c r="I14" s="9">
        <f>SUM(BIUDŽETAS!I19)</f>
        <v>8412</v>
      </c>
      <c r="J14" s="9">
        <f>SUM(BIUDŽETAS!J19)</f>
        <v>7332</v>
      </c>
      <c r="K14" s="90">
        <f>SUM(BIUDŽETAS!K19)</f>
        <v>0</v>
      </c>
      <c r="L14" s="99">
        <f>SUM(BIUDŽETAS!L19)</f>
        <v>0</v>
      </c>
      <c r="M14" s="9">
        <f>SUM(BIUDŽETAS!M19)</f>
        <v>0</v>
      </c>
      <c r="N14" s="9">
        <f>SUM(BIUDŽETAS!N19)</f>
        <v>-783</v>
      </c>
      <c r="O14" s="56">
        <f>SUM(BIUDŽETAS!O19)</f>
        <v>0</v>
      </c>
      <c r="P14" s="99">
        <f>SUM(BIUDŽETAS!P19)</f>
        <v>0</v>
      </c>
      <c r="Q14" s="9">
        <f>SUM(BIUDŽETAS!Q19)</f>
        <v>0</v>
      </c>
      <c r="R14" s="9">
        <f>SUM(BIUDŽETAS!R19)</f>
        <v>0</v>
      </c>
      <c r="S14" s="56">
        <f>SUM(BIUDŽETAS!S19)</f>
        <v>0</v>
      </c>
    </row>
    <row r="15" spans="2:19" ht="15.75" x14ac:dyDescent="0.25">
      <c r="B15" s="17">
        <v>3</v>
      </c>
      <c r="C15" s="90" t="s">
        <v>96</v>
      </c>
      <c r="D15" s="156">
        <f>SUM(BIUDŽETAS!D44)</f>
        <v>0</v>
      </c>
      <c r="E15" s="55">
        <f>SUM(BIUDŽETAS!E44)</f>
        <v>0</v>
      </c>
      <c r="F15" s="55">
        <f>SUM(BIUDŽETAS!F44)</f>
        <v>-3720</v>
      </c>
      <c r="G15" s="157">
        <f>SUM(BIUDŽETAS!G44)</f>
        <v>0</v>
      </c>
      <c r="H15" s="108">
        <f>SUM(BIUDŽETAS!H44)</f>
        <v>0</v>
      </c>
      <c r="I15" s="9">
        <f>SUM(BIUDŽETAS!I44)</f>
        <v>0</v>
      </c>
      <c r="J15" s="9">
        <f>SUM(BIUDŽETAS!J44)</f>
        <v>0</v>
      </c>
      <c r="K15" s="90">
        <f>SUM(BIUDŽETAS!K44)</f>
        <v>0</v>
      </c>
      <c r="L15" s="99">
        <f>SUM(BIUDŽETAS!L44)</f>
        <v>0</v>
      </c>
      <c r="M15" s="9">
        <f>SUM(BIUDŽETAS!M44)</f>
        <v>0</v>
      </c>
      <c r="N15" s="9">
        <f>SUM(BIUDŽETAS!N44)</f>
        <v>-3720</v>
      </c>
      <c r="O15" s="56">
        <f>SUM(BIUDŽETAS!O44)</f>
        <v>0</v>
      </c>
      <c r="P15" s="99">
        <f>SUM(BIUDŽETAS!P44)</f>
        <v>0</v>
      </c>
      <c r="Q15" s="9">
        <f>SUM(BIUDŽETAS!Q44)</f>
        <v>0</v>
      </c>
      <c r="R15" s="9">
        <f>SUM(BIUDŽETAS!R44)</f>
        <v>0</v>
      </c>
      <c r="S15" s="56">
        <f>SUM(BIUDŽETAS!S44)</f>
        <v>0</v>
      </c>
    </row>
    <row r="16" spans="2:19" ht="15.75" x14ac:dyDescent="0.25">
      <c r="B16" s="17">
        <v>4</v>
      </c>
      <c r="C16" s="137" t="s">
        <v>97</v>
      </c>
      <c r="D16" s="156">
        <f>SUM(BIUDŽETAS!D53)</f>
        <v>0</v>
      </c>
      <c r="E16" s="55">
        <f>SUM(BIUDŽETAS!E53)</f>
        <v>0</v>
      </c>
      <c r="F16" s="55">
        <f>SUM(BIUDŽETAS!F53)</f>
        <v>0</v>
      </c>
      <c r="G16" s="157">
        <f>SUM(BIUDŽETAS!G53)</f>
        <v>0</v>
      </c>
      <c r="H16" s="108">
        <f>SUM(BIUDŽETAS!H53)</f>
        <v>0</v>
      </c>
      <c r="I16" s="9">
        <f>SUM(BIUDŽETAS!I53)</f>
        <v>0</v>
      </c>
      <c r="J16" s="9">
        <f>SUM(BIUDŽETAS!J53)</f>
        <v>0</v>
      </c>
      <c r="K16" s="90">
        <f>SUM(BIUDŽETAS!K53)</f>
        <v>0</v>
      </c>
      <c r="L16" s="99">
        <f>SUM(BIUDŽETAS!L53)</f>
        <v>0</v>
      </c>
      <c r="M16" s="9">
        <f>SUM(BIUDŽETAS!M53)</f>
        <v>0</v>
      </c>
      <c r="N16" s="9">
        <f>SUM(BIUDŽETAS!N53)</f>
        <v>0</v>
      </c>
      <c r="O16" s="56">
        <f>SUM(BIUDŽETAS!O53)</f>
        <v>0</v>
      </c>
      <c r="P16" s="99">
        <f>SUM(BIUDŽETAS!P53)</f>
        <v>0</v>
      </c>
      <c r="Q16" s="9">
        <f>SUM(BIUDŽETAS!Q53)</f>
        <v>0</v>
      </c>
      <c r="R16" s="9">
        <f>SUM(BIUDŽETAS!R53)</f>
        <v>0</v>
      </c>
      <c r="S16" s="56">
        <f>SUM(BIUDŽETAS!S53)</f>
        <v>0</v>
      </c>
    </row>
    <row r="17" spans="2:19" ht="15.75" x14ac:dyDescent="0.25">
      <c r="B17" s="17">
        <v>5</v>
      </c>
      <c r="C17" s="90" t="s">
        <v>98</v>
      </c>
      <c r="D17" s="156">
        <f>SUM(BIUDŽETAS!D47)</f>
        <v>0</v>
      </c>
      <c r="E17" s="55">
        <f>SUM(BIUDŽETAS!E47)</f>
        <v>0</v>
      </c>
      <c r="F17" s="55">
        <f>SUM(BIUDŽETAS!F47)</f>
        <v>-3000</v>
      </c>
      <c r="G17" s="157">
        <f>SUM(BIUDŽETAS!G47)</f>
        <v>0</v>
      </c>
      <c r="H17" s="108">
        <f>SUM(BIUDŽETAS!H47)</f>
        <v>0</v>
      </c>
      <c r="I17" s="9">
        <f>SUM(BIUDŽETAS!I47)</f>
        <v>0</v>
      </c>
      <c r="J17" s="9">
        <f>SUM(BIUDŽETAS!J47)</f>
        <v>0</v>
      </c>
      <c r="K17" s="90">
        <f>SUM(BIUDŽETAS!K47)</f>
        <v>0</v>
      </c>
      <c r="L17" s="99">
        <f>SUM(BIUDŽETAS!L47)</f>
        <v>0</v>
      </c>
      <c r="M17" s="9">
        <f>SUM(BIUDŽETAS!M47)</f>
        <v>0</v>
      </c>
      <c r="N17" s="9">
        <f>SUM(BIUDŽETAS!N47)</f>
        <v>-3000</v>
      </c>
      <c r="O17" s="56">
        <f>SUM(BIUDŽETAS!O47)</f>
        <v>0</v>
      </c>
      <c r="P17" s="99">
        <f>SUM(BIUDŽETAS!P47)</f>
        <v>0</v>
      </c>
      <c r="Q17" s="9">
        <f>SUM(BIUDŽETAS!Q47)</f>
        <v>0</v>
      </c>
      <c r="R17" s="9">
        <f>SUM(BIUDŽETAS!R47)</f>
        <v>0</v>
      </c>
      <c r="S17" s="56">
        <f>SUM(BIUDŽETAS!S47)</f>
        <v>0</v>
      </c>
    </row>
    <row r="18" spans="2:19" ht="16.5" thickBot="1" x14ac:dyDescent="0.3">
      <c r="B18" s="17">
        <v>6</v>
      </c>
      <c r="C18" s="90" t="s">
        <v>99</v>
      </c>
      <c r="D18" s="156">
        <f>SUM(BIUDŽETAS!D49)</f>
        <v>0</v>
      </c>
      <c r="E18" s="55">
        <f>SUM(BIUDŽETAS!E49)</f>
        <v>0</v>
      </c>
      <c r="F18" s="55">
        <f>SUM(BIUDŽETAS!F49)</f>
        <v>0</v>
      </c>
      <c r="G18" s="157">
        <f>SUM(BIUDŽETAS!G49)</f>
        <v>0</v>
      </c>
      <c r="H18" s="108">
        <f>SUM(BIUDŽETAS!H49)</f>
        <v>0</v>
      </c>
      <c r="I18" s="9">
        <f>SUM(BIUDŽETAS!I49)</f>
        <v>0</v>
      </c>
      <c r="J18" s="9">
        <f>SUM(BIUDŽETAS!J49)</f>
        <v>0</v>
      </c>
      <c r="K18" s="90">
        <f>SUM(BIUDŽETAS!K49)</f>
        <v>0</v>
      </c>
      <c r="L18" s="99">
        <f>SUM(BIUDŽETAS!L49)</f>
        <v>0</v>
      </c>
      <c r="M18" s="9">
        <f>SUM(BIUDŽETAS!M49)</f>
        <v>0</v>
      </c>
      <c r="N18" s="9">
        <f>SUM(BIUDŽETAS!N49)</f>
        <v>0</v>
      </c>
      <c r="O18" s="56">
        <f>SUM(BIUDŽETAS!O49)</f>
        <v>0</v>
      </c>
      <c r="P18" s="99">
        <f>SUM(BIUDŽETAS!P49)</f>
        <v>0</v>
      </c>
      <c r="Q18" s="9">
        <f>SUM(BIUDŽETAS!Q49)</f>
        <v>0</v>
      </c>
      <c r="R18" s="9">
        <f>SUM(BIUDŽETAS!R49)</f>
        <v>0</v>
      </c>
      <c r="S18" s="56">
        <f>SUM(BIUDŽETAS!S49)</f>
        <v>0</v>
      </c>
    </row>
    <row r="19" spans="2:19" ht="36.75" customHeight="1" thickBot="1" x14ac:dyDescent="0.3">
      <c r="B19" s="17">
        <v>7</v>
      </c>
      <c r="C19" s="138" t="s">
        <v>130</v>
      </c>
      <c r="D19" s="97">
        <f>SUM(D20)</f>
        <v>6350</v>
      </c>
      <c r="E19" s="52">
        <f t="shared" ref="E19:S19" si="1">SUM(E20)</f>
        <v>-770</v>
      </c>
      <c r="F19" s="52">
        <f t="shared" si="1"/>
        <v>71912</v>
      </c>
      <c r="G19" s="53">
        <f t="shared" si="1"/>
        <v>7120</v>
      </c>
      <c r="H19" s="142">
        <f t="shared" si="1"/>
        <v>6350</v>
      </c>
      <c r="I19" s="118">
        <f t="shared" si="1"/>
        <v>6350</v>
      </c>
      <c r="J19" s="118">
        <f t="shared" si="1"/>
        <v>31360</v>
      </c>
      <c r="K19" s="162">
        <f t="shared" si="1"/>
        <v>0</v>
      </c>
      <c r="L19" s="165">
        <f t="shared" si="1"/>
        <v>0</v>
      </c>
      <c r="M19" s="118">
        <f t="shared" si="1"/>
        <v>-4320</v>
      </c>
      <c r="N19" s="118">
        <f t="shared" si="1"/>
        <v>40552</v>
      </c>
      <c r="O19" s="119">
        <f t="shared" si="1"/>
        <v>4320</v>
      </c>
      <c r="P19" s="165">
        <f t="shared" si="1"/>
        <v>0</v>
      </c>
      <c r="Q19" s="118">
        <f t="shared" si="1"/>
        <v>-2800</v>
      </c>
      <c r="R19" s="118">
        <f t="shared" si="1"/>
        <v>0</v>
      </c>
      <c r="S19" s="119">
        <f t="shared" si="1"/>
        <v>2800</v>
      </c>
    </row>
    <row r="20" spans="2:19" ht="20.25" customHeight="1" thickBot="1" x14ac:dyDescent="0.3">
      <c r="B20" s="17">
        <v>8</v>
      </c>
      <c r="C20" s="137" t="s">
        <v>100</v>
      </c>
      <c r="D20" s="156">
        <f>SUM(BIUDŽETAS!D59+BIUDŽETAS!D68+BIUDŽETAS!D74+BIUDŽETAS!D79+BIUDŽETAS!D84+BIUDŽETAS!D89+BIUDŽETAS!D95)</f>
        <v>6350</v>
      </c>
      <c r="E20" s="156">
        <f>SUM(BIUDŽETAS!E59+BIUDŽETAS!E68+BIUDŽETAS!E74+BIUDŽETAS!E79+BIUDŽETAS!E84+BIUDŽETAS!E89+BIUDŽETAS!E95)</f>
        <v>-770</v>
      </c>
      <c r="F20" s="156">
        <f>SUM(BIUDŽETAS!F59+BIUDŽETAS!F68+BIUDŽETAS!F74+BIUDŽETAS!F79+BIUDŽETAS!F84+BIUDŽETAS!F89+BIUDŽETAS!F95)</f>
        <v>71912</v>
      </c>
      <c r="G20" s="156">
        <f>SUM(BIUDŽETAS!G59+BIUDŽETAS!G68+BIUDŽETAS!G74+BIUDŽETAS!G79+BIUDŽETAS!G84+BIUDŽETAS!G89+BIUDŽETAS!G95)</f>
        <v>7120</v>
      </c>
      <c r="H20" s="99">
        <f>SUM(BIUDŽETAS!H59+BIUDŽETAS!H68+BIUDŽETAS!H74+BIUDŽETAS!H79+BIUDŽETAS!H84+BIUDŽETAS!H89+BIUDŽETAS!H95)</f>
        <v>6350</v>
      </c>
      <c r="I20" s="99">
        <f>SUM(BIUDŽETAS!I59+BIUDŽETAS!I68+BIUDŽETAS!I74+BIUDŽETAS!I79+BIUDŽETAS!I84+BIUDŽETAS!I89+BIUDŽETAS!I95)</f>
        <v>6350</v>
      </c>
      <c r="J20" s="99">
        <f>SUM(BIUDŽETAS!J59+BIUDŽETAS!J68+BIUDŽETAS!J74+BIUDŽETAS!J79+BIUDŽETAS!J84+BIUDŽETAS!J89+BIUDŽETAS!J95)</f>
        <v>31360</v>
      </c>
      <c r="K20" s="99">
        <f>SUM(BIUDŽETAS!K59+BIUDŽETAS!K68+BIUDŽETAS!K74+BIUDŽETAS!K79+BIUDŽETAS!K84+BIUDŽETAS!K89+BIUDŽETAS!K95)</f>
        <v>0</v>
      </c>
      <c r="L20" s="99">
        <f>SUM(BIUDŽETAS!L59+BIUDŽETAS!L68+BIUDŽETAS!L74+BIUDŽETAS!L79+BIUDŽETAS!L84+BIUDŽETAS!L89+BIUDŽETAS!L95)</f>
        <v>0</v>
      </c>
      <c r="M20" s="99">
        <f>SUM(BIUDŽETAS!M59+BIUDŽETAS!M68+BIUDŽETAS!M74+BIUDŽETAS!M79+BIUDŽETAS!M84+BIUDŽETAS!M89+BIUDŽETAS!M95)</f>
        <v>-4320</v>
      </c>
      <c r="N20" s="99">
        <f>SUM(BIUDŽETAS!N59+BIUDŽETAS!N68+BIUDŽETAS!N74+BIUDŽETAS!N79+BIUDŽETAS!N84+BIUDŽETAS!N89+BIUDŽETAS!N95)</f>
        <v>40552</v>
      </c>
      <c r="O20" s="99">
        <f>SUM(BIUDŽETAS!O59+BIUDŽETAS!O68+BIUDŽETAS!O74+BIUDŽETAS!O79+BIUDŽETAS!O84+BIUDŽETAS!O89+BIUDŽETAS!O95)</f>
        <v>4320</v>
      </c>
      <c r="P20" s="99">
        <f>SUM(BIUDŽETAS!P59+BIUDŽETAS!P68+BIUDŽETAS!P74+BIUDŽETAS!P79+BIUDŽETAS!P84+BIUDŽETAS!P89+BIUDŽETAS!P95)</f>
        <v>0</v>
      </c>
      <c r="Q20" s="99">
        <f>SUM(BIUDŽETAS!Q59+BIUDŽETAS!Q68+BIUDŽETAS!Q74+BIUDŽETAS!Q79+BIUDŽETAS!Q84+BIUDŽETAS!Q89+BIUDŽETAS!Q95)</f>
        <v>-2800</v>
      </c>
      <c r="R20" s="99">
        <f>SUM(BIUDŽETAS!R59+BIUDŽETAS!R68+BIUDŽETAS!R74+BIUDŽETAS!R79+BIUDŽETAS!R84+BIUDŽETAS!R89+BIUDŽETAS!R95)</f>
        <v>0</v>
      </c>
      <c r="S20" s="99">
        <f>SUM(BIUDŽETAS!S59+BIUDŽETAS!S68+BIUDŽETAS!S74+BIUDŽETAS!S79+BIUDŽETAS!S84+BIUDŽETAS!S89+BIUDŽETAS!S95)</f>
        <v>2800</v>
      </c>
    </row>
    <row r="21" spans="2:19" ht="41.25" customHeight="1" thickBot="1" x14ac:dyDescent="0.3">
      <c r="B21" s="17">
        <v>9</v>
      </c>
      <c r="C21" s="139" t="s">
        <v>129</v>
      </c>
      <c r="D21" s="97">
        <f>SUM(D22+D23)</f>
        <v>9322</v>
      </c>
      <c r="E21" s="52">
        <f t="shared" ref="E21:S21" si="2">SUM(E22+E23)</f>
        <v>7922</v>
      </c>
      <c r="F21" s="52">
        <f t="shared" si="2"/>
        <v>5690</v>
      </c>
      <c r="G21" s="53">
        <f t="shared" si="2"/>
        <v>1400</v>
      </c>
      <c r="H21" s="142">
        <f t="shared" si="2"/>
        <v>5822</v>
      </c>
      <c r="I21" s="118">
        <f t="shared" si="2"/>
        <v>5822</v>
      </c>
      <c r="J21" s="118">
        <f t="shared" si="2"/>
        <v>5690</v>
      </c>
      <c r="K21" s="162">
        <f t="shared" si="2"/>
        <v>0</v>
      </c>
      <c r="L21" s="165">
        <f t="shared" si="2"/>
        <v>0</v>
      </c>
      <c r="M21" s="118">
        <f t="shared" si="2"/>
        <v>0</v>
      </c>
      <c r="N21" s="118">
        <f t="shared" si="2"/>
        <v>0</v>
      </c>
      <c r="O21" s="119">
        <f t="shared" si="2"/>
        <v>0</v>
      </c>
      <c r="P21" s="165">
        <f t="shared" si="2"/>
        <v>3500</v>
      </c>
      <c r="Q21" s="118">
        <f t="shared" si="2"/>
        <v>2100</v>
      </c>
      <c r="R21" s="118">
        <f t="shared" si="2"/>
        <v>0</v>
      </c>
      <c r="S21" s="119">
        <f t="shared" si="2"/>
        <v>1400</v>
      </c>
    </row>
    <row r="22" spans="2:19" ht="15.75" x14ac:dyDescent="0.25">
      <c r="B22" s="17">
        <v>10</v>
      </c>
      <c r="C22" s="137" t="s">
        <v>136</v>
      </c>
      <c r="D22" s="156">
        <f>SUM(BIUDŽETAS!D100)</f>
        <v>0</v>
      </c>
      <c r="E22" s="55">
        <f>SUM(BIUDŽETAS!E100)</f>
        <v>0</v>
      </c>
      <c r="F22" s="55">
        <f>SUM(BIUDŽETAS!F100)</f>
        <v>0</v>
      </c>
      <c r="G22" s="157">
        <f>SUM(BIUDŽETAS!G100)</f>
        <v>0</v>
      </c>
      <c r="H22" s="108">
        <f>SUM(BIUDŽETAS!H100)</f>
        <v>0</v>
      </c>
      <c r="I22" s="9">
        <f>SUM(BIUDŽETAS!I100)</f>
        <v>0</v>
      </c>
      <c r="J22" s="9">
        <f>SUM(BIUDŽETAS!J100)</f>
        <v>0</v>
      </c>
      <c r="K22" s="90">
        <f>SUM(BIUDŽETAS!K100)</f>
        <v>0</v>
      </c>
      <c r="L22" s="99">
        <f>SUM(BIUDŽETAS!L100)</f>
        <v>0</v>
      </c>
      <c r="M22" s="9">
        <f>SUM(BIUDŽETAS!M100)</f>
        <v>0</v>
      </c>
      <c r="N22" s="9">
        <f>SUM(BIUDŽETAS!N100)</f>
        <v>0</v>
      </c>
      <c r="O22" s="56">
        <f>SUM(BIUDŽETAS!O100)</f>
        <v>0</v>
      </c>
      <c r="P22" s="99">
        <f>SUM(BIUDŽETAS!P100)</f>
        <v>0</v>
      </c>
      <c r="Q22" s="9">
        <f>SUM(BIUDŽETAS!Q100)</f>
        <v>0</v>
      </c>
      <c r="R22" s="9">
        <f>SUM(BIUDŽETAS!R100)</f>
        <v>0</v>
      </c>
      <c r="S22" s="56">
        <f>SUM(BIUDŽETAS!S100)</f>
        <v>0</v>
      </c>
    </row>
    <row r="23" spans="2:19" ht="16.5" thickBot="1" x14ac:dyDescent="0.3">
      <c r="B23" s="17">
        <v>11</v>
      </c>
      <c r="C23" s="137" t="s">
        <v>101</v>
      </c>
      <c r="D23" s="156">
        <f>SUM(BIUDŽETAS!D103+BIUDŽETAS!D109+BIUDŽETAS!D114+BIUDŽETAS!D119)</f>
        <v>9322</v>
      </c>
      <c r="E23" s="55">
        <f>SUM(BIUDŽETAS!E103+BIUDŽETAS!E109+BIUDŽETAS!E114+BIUDŽETAS!E119)</f>
        <v>7922</v>
      </c>
      <c r="F23" s="55">
        <f>SUM(BIUDŽETAS!F103+BIUDŽETAS!F109+BIUDŽETAS!F114+BIUDŽETAS!F119)</f>
        <v>5690</v>
      </c>
      <c r="G23" s="157">
        <f>SUM(BIUDŽETAS!G103+BIUDŽETAS!G109+BIUDŽETAS!G114+BIUDŽETAS!G119)</f>
        <v>1400</v>
      </c>
      <c r="H23" s="108">
        <f>SUM(BIUDŽETAS!H103+BIUDŽETAS!H109+BIUDŽETAS!H114+BIUDŽETAS!H119)</f>
        <v>5822</v>
      </c>
      <c r="I23" s="9">
        <f>SUM(BIUDŽETAS!I103+BIUDŽETAS!I109+BIUDŽETAS!I114+BIUDŽETAS!I119)</f>
        <v>5822</v>
      </c>
      <c r="J23" s="9">
        <f>SUM(BIUDŽETAS!J103+BIUDŽETAS!J109+BIUDŽETAS!J114+BIUDŽETAS!J119)</f>
        <v>5690</v>
      </c>
      <c r="K23" s="90">
        <f>SUM(BIUDŽETAS!K103+BIUDŽETAS!K109+BIUDŽETAS!K114+BIUDŽETAS!K119)</f>
        <v>0</v>
      </c>
      <c r="L23" s="99">
        <f>SUM(BIUDŽETAS!L103+BIUDŽETAS!L109+BIUDŽETAS!L114+BIUDŽETAS!L119)</f>
        <v>0</v>
      </c>
      <c r="M23" s="9">
        <f>SUM(BIUDŽETAS!M103+BIUDŽETAS!M109+BIUDŽETAS!M114+BIUDŽETAS!M119)</f>
        <v>0</v>
      </c>
      <c r="N23" s="9">
        <f>SUM(BIUDŽETAS!N103+BIUDŽETAS!N109+BIUDŽETAS!N114+BIUDŽETAS!N119)</f>
        <v>0</v>
      </c>
      <c r="O23" s="56">
        <f>SUM(BIUDŽETAS!O103+BIUDŽETAS!O109+BIUDŽETAS!O114+BIUDŽETAS!O119)</f>
        <v>0</v>
      </c>
      <c r="P23" s="99">
        <f>SUM(BIUDŽETAS!P103+BIUDŽETAS!P109+BIUDŽETAS!P114+BIUDŽETAS!P119)</f>
        <v>3500</v>
      </c>
      <c r="Q23" s="9">
        <f>SUM(BIUDŽETAS!Q103+BIUDŽETAS!Q109+BIUDŽETAS!Q114+BIUDŽETAS!Q119)</f>
        <v>2100</v>
      </c>
      <c r="R23" s="9">
        <f>SUM(BIUDŽETAS!R103+BIUDŽETAS!R109+BIUDŽETAS!R114+BIUDŽETAS!R119)</f>
        <v>0</v>
      </c>
      <c r="S23" s="56">
        <f>SUM(BIUDŽETAS!S103+BIUDŽETAS!S109+BIUDŽETAS!S114+BIUDŽETAS!S119)</f>
        <v>1400</v>
      </c>
    </row>
    <row r="24" spans="2:19" ht="54" customHeight="1" thickBot="1" x14ac:dyDescent="0.3">
      <c r="B24" s="17">
        <v>12</v>
      </c>
      <c r="C24" s="139" t="s">
        <v>128</v>
      </c>
      <c r="D24" s="97">
        <f>SUM(D25)</f>
        <v>536</v>
      </c>
      <c r="E24" s="52">
        <f t="shared" ref="E24:S24" si="3">SUM(E25)</f>
        <v>50218</v>
      </c>
      <c r="F24" s="52">
        <f t="shared" si="3"/>
        <v>0</v>
      </c>
      <c r="G24" s="53">
        <f t="shared" si="3"/>
        <v>-49682</v>
      </c>
      <c r="H24" s="142">
        <f t="shared" si="3"/>
        <v>536</v>
      </c>
      <c r="I24" s="118">
        <f t="shared" si="3"/>
        <v>50218</v>
      </c>
      <c r="J24" s="118">
        <f t="shared" si="3"/>
        <v>0</v>
      </c>
      <c r="K24" s="162">
        <f t="shared" si="3"/>
        <v>-49682</v>
      </c>
      <c r="L24" s="165">
        <f t="shared" si="3"/>
        <v>0</v>
      </c>
      <c r="M24" s="118">
        <f t="shared" si="3"/>
        <v>0</v>
      </c>
      <c r="N24" s="118">
        <f t="shared" si="3"/>
        <v>0</v>
      </c>
      <c r="O24" s="119">
        <f t="shared" si="3"/>
        <v>0</v>
      </c>
      <c r="P24" s="165">
        <f t="shared" si="3"/>
        <v>0</v>
      </c>
      <c r="Q24" s="118">
        <f t="shared" si="3"/>
        <v>0</v>
      </c>
      <c r="R24" s="118">
        <f t="shared" si="3"/>
        <v>0</v>
      </c>
      <c r="S24" s="119">
        <f t="shared" si="3"/>
        <v>0</v>
      </c>
    </row>
    <row r="25" spans="2:19" ht="15" customHeight="1" thickBot="1" x14ac:dyDescent="0.3">
      <c r="B25" s="17">
        <v>13</v>
      </c>
      <c r="C25" s="90" t="s">
        <v>98</v>
      </c>
      <c r="D25" s="156">
        <f>SUM(BIUDŽETAS!D124)</f>
        <v>536</v>
      </c>
      <c r="E25" s="55">
        <f>SUM(BIUDŽETAS!E124)</f>
        <v>50218</v>
      </c>
      <c r="F25" s="55">
        <f>SUM(BIUDŽETAS!F124)</f>
        <v>0</v>
      </c>
      <c r="G25" s="157">
        <f>SUM(BIUDŽETAS!G124)</f>
        <v>-49682</v>
      </c>
      <c r="H25" s="108">
        <f>SUM(BIUDŽETAS!H124)</f>
        <v>536</v>
      </c>
      <c r="I25" s="9">
        <f>SUM(BIUDŽETAS!I124)</f>
        <v>50218</v>
      </c>
      <c r="J25" s="9">
        <f>SUM(BIUDŽETAS!J124)</f>
        <v>0</v>
      </c>
      <c r="K25" s="90">
        <f>SUM(BIUDŽETAS!K124)</f>
        <v>-49682</v>
      </c>
      <c r="L25" s="99">
        <f>SUM(BIUDŽETAS!L124)</f>
        <v>0</v>
      </c>
      <c r="M25" s="9">
        <f>SUM(BIUDŽETAS!M124)</f>
        <v>0</v>
      </c>
      <c r="N25" s="9">
        <f>SUM(BIUDŽETAS!N124)</f>
        <v>0</v>
      </c>
      <c r="O25" s="56">
        <f>SUM(BIUDŽETAS!O124)</f>
        <v>0</v>
      </c>
      <c r="P25" s="99">
        <f>SUM(BIUDŽETAS!P124)</f>
        <v>0</v>
      </c>
      <c r="Q25" s="9">
        <f>SUM(BIUDŽETAS!Q124)</f>
        <v>0</v>
      </c>
      <c r="R25" s="9">
        <f>SUM(BIUDŽETAS!R124)</f>
        <v>0</v>
      </c>
      <c r="S25" s="56">
        <f>SUM(BIUDŽETAS!S124)</f>
        <v>0</v>
      </c>
    </row>
    <row r="26" spans="2:19" ht="33.75" customHeight="1" thickBot="1" x14ac:dyDescent="0.3">
      <c r="B26" s="17">
        <v>14</v>
      </c>
      <c r="C26" s="139" t="s">
        <v>127</v>
      </c>
      <c r="D26" s="97">
        <f>SUM(D27:D30)</f>
        <v>99600</v>
      </c>
      <c r="E26" s="52">
        <f t="shared" ref="E26:S26" si="4">SUM(E27:E30)</f>
        <v>1569</v>
      </c>
      <c r="F26" s="52">
        <f t="shared" si="4"/>
        <v>0</v>
      </c>
      <c r="G26" s="53">
        <f t="shared" si="4"/>
        <v>98031</v>
      </c>
      <c r="H26" s="142">
        <f t="shared" si="4"/>
        <v>-1900</v>
      </c>
      <c r="I26" s="118">
        <f t="shared" si="4"/>
        <v>8019</v>
      </c>
      <c r="J26" s="118">
        <f t="shared" si="4"/>
        <v>0</v>
      </c>
      <c r="K26" s="162">
        <f t="shared" si="4"/>
        <v>-9919</v>
      </c>
      <c r="L26" s="165">
        <f t="shared" si="4"/>
        <v>100200</v>
      </c>
      <c r="M26" s="118">
        <f t="shared" si="4"/>
        <v>-6700</v>
      </c>
      <c r="N26" s="118">
        <f t="shared" si="4"/>
        <v>0</v>
      </c>
      <c r="O26" s="119">
        <f t="shared" si="4"/>
        <v>106900</v>
      </c>
      <c r="P26" s="165">
        <f t="shared" si="4"/>
        <v>1300</v>
      </c>
      <c r="Q26" s="118">
        <f t="shared" si="4"/>
        <v>250</v>
      </c>
      <c r="R26" s="118">
        <f t="shared" si="4"/>
        <v>0</v>
      </c>
      <c r="S26" s="119">
        <f t="shared" si="4"/>
        <v>1050</v>
      </c>
    </row>
    <row r="27" spans="2:19" ht="15.75" x14ac:dyDescent="0.25">
      <c r="B27" s="17">
        <v>15</v>
      </c>
      <c r="C27" s="90" t="s">
        <v>95</v>
      </c>
      <c r="D27" s="156">
        <f>SUM(BIUDŽETAS!D151)</f>
        <v>0</v>
      </c>
      <c r="E27" s="55">
        <f>SUM(BIUDŽETAS!E151)</f>
        <v>0</v>
      </c>
      <c r="F27" s="55">
        <f>SUM(BIUDŽETAS!F151)</f>
        <v>0</v>
      </c>
      <c r="G27" s="157">
        <f>SUM(BIUDŽETAS!G151)</f>
        <v>0</v>
      </c>
      <c r="H27" s="108">
        <f>SUM(BIUDŽETAS!H151)</f>
        <v>0</v>
      </c>
      <c r="I27" s="9">
        <f>SUM(BIUDŽETAS!I151)</f>
        <v>0</v>
      </c>
      <c r="J27" s="9">
        <f>SUM(BIUDŽETAS!J151)</f>
        <v>0</v>
      </c>
      <c r="K27" s="90">
        <f>SUM(BIUDŽETAS!K151)</f>
        <v>0</v>
      </c>
      <c r="L27" s="99">
        <f>SUM(BIUDŽETAS!L151)</f>
        <v>0</v>
      </c>
      <c r="M27" s="9">
        <f>SUM(BIUDŽETAS!M151)</f>
        <v>0</v>
      </c>
      <c r="N27" s="9">
        <f>SUM(BIUDŽETAS!N151)</f>
        <v>0</v>
      </c>
      <c r="O27" s="56">
        <f>SUM(BIUDŽETAS!O151)</f>
        <v>0</v>
      </c>
      <c r="P27" s="99">
        <f>SUM(BIUDŽETAS!P151)</f>
        <v>0</v>
      </c>
      <c r="Q27" s="9">
        <f>SUM(BIUDŽETAS!Q151)</f>
        <v>0</v>
      </c>
      <c r="R27" s="9">
        <f>SUM(BIUDŽETAS!R151)</f>
        <v>0</v>
      </c>
      <c r="S27" s="56">
        <f>SUM(BIUDŽETAS!S151)</f>
        <v>0</v>
      </c>
    </row>
    <row r="28" spans="2:19" ht="18.75" customHeight="1" x14ac:dyDescent="0.25">
      <c r="B28" s="17">
        <v>16</v>
      </c>
      <c r="C28" s="90" t="s">
        <v>98</v>
      </c>
      <c r="D28" s="156">
        <f>SUM(BIUDŽETAS!D155)</f>
        <v>95200</v>
      </c>
      <c r="E28" s="55">
        <f>SUM(BIUDŽETAS!E155)</f>
        <v>-1781</v>
      </c>
      <c r="F28" s="55">
        <f>SUM(BIUDŽETAS!F155)</f>
        <v>0</v>
      </c>
      <c r="G28" s="157">
        <f>SUM(BIUDŽETAS!G155)</f>
        <v>96981</v>
      </c>
      <c r="H28" s="108">
        <f>SUM(BIUDŽETAS!H155)</f>
        <v>-5000</v>
      </c>
      <c r="I28" s="9">
        <f>SUM(BIUDŽETAS!I155)</f>
        <v>4919</v>
      </c>
      <c r="J28" s="9">
        <f>SUM(BIUDŽETAS!J155)</f>
        <v>0</v>
      </c>
      <c r="K28" s="90">
        <f>SUM(BIUDŽETAS!K155)</f>
        <v>-9919</v>
      </c>
      <c r="L28" s="99">
        <f>SUM(BIUDŽETAS!L155)</f>
        <v>100200</v>
      </c>
      <c r="M28" s="9">
        <f>SUM(BIUDŽETAS!M155)</f>
        <v>-6700</v>
      </c>
      <c r="N28" s="9">
        <f>SUM(BIUDŽETAS!N155)</f>
        <v>0</v>
      </c>
      <c r="O28" s="56">
        <f>SUM(BIUDŽETAS!O155)</f>
        <v>106900</v>
      </c>
      <c r="P28" s="99">
        <f>SUM(BIUDŽETAS!P155)</f>
        <v>0</v>
      </c>
      <c r="Q28" s="9">
        <f>SUM(BIUDŽETAS!Q155)</f>
        <v>0</v>
      </c>
      <c r="R28" s="9">
        <f>SUM(BIUDŽETAS!R155)</f>
        <v>0</v>
      </c>
      <c r="S28" s="56">
        <f>SUM(BIUDŽETAS!S155)</f>
        <v>0</v>
      </c>
    </row>
    <row r="29" spans="2:19" ht="18" customHeight="1" x14ac:dyDescent="0.25">
      <c r="B29" s="17">
        <v>17</v>
      </c>
      <c r="C29" s="137" t="s">
        <v>105</v>
      </c>
      <c r="D29" s="156">
        <f>SUM(BIUDŽETAS!D161)</f>
        <v>3100</v>
      </c>
      <c r="E29" s="55">
        <f>SUM(BIUDŽETAS!E161)</f>
        <v>3100</v>
      </c>
      <c r="F29" s="55">
        <f>SUM(BIUDŽETAS!F161)</f>
        <v>0</v>
      </c>
      <c r="G29" s="157">
        <f>SUM(BIUDŽETAS!G161)</f>
        <v>0</v>
      </c>
      <c r="H29" s="108">
        <f>SUM(BIUDŽETAS!H161)</f>
        <v>3100</v>
      </c>
      <c r="I29" s="9">
        <f>SUM(BIUDŽETAS!I161)</f>
        <v>3100</v>
      </c>
      <c r="J29" s="9">
        <f>SUM(BIUDŽETAS!J161)</f>
        <v>0</v>
      </c>
      <c r="K29" s="90">
        <f>SUM(BIUDŽETAS!K161)</f>
        <v>0</v>
      </c>
      <c r="L29" s="99">
        <f>SUM(BIUDŽETAS!L161)</f>
        <v>0</v>
      </c>
      <c r="M29" s="9">
        <f>SUM(BIUDŽETAS!M161)</f>
        <v>0</v>
      </c>
      <c r="N29" s="9">
        <f>SUM(BIUDŽETAS!N161)</f>
        <v>0</v>
      </c>
      <c r="O29" s="56">
        <f>SUM(BIUDŽETAS!O161)</f>
        <v>0</v>
      </c>
      <c r="P29" s="99">
        <f>SUM(BIUDŽETAS!P161)</f>
        <v>0</v>
      </c>
      <c r="Q29" s="9">
        <f>SUM(BIUDŽETAS!Q161)</f>
        <v>0</v>
      </c>
      <c r="R29" s="9">
        <f>SUM(BIUDŽETAS!R161)</f>
        <v>0</v>
      </c>
      <c r="S29" s="56">
        <f>SUM(BIUDŽETAS!S161)</f>
        <v>0</v>
      </c>
    </row>
    <row r="30" spans="2:19" ht="18" customHeight="1" thickBot="1" x14ac:dyDescent="0.3">
      <c r="B30" s="17">
        <v>18</v>
      </c>
      <c r="C30" s="137" t="s">
        <v>102</v>
      </c>
      <c r="D30" s="158">
        <f>SUM(BIUDŽETAS!D140)</f>
        <v>1300</v>
      </c>
      <c r="E30" s="129">
        <f>SUM(BIUDŽETAS!E140)</f>
        <v>250</v>
      </c>
      <c r="F30" s="129">
        <f>SUM(BIUDŽETAS!F140)</f>
        <v>0</v>
      </c>
      <c r="G30" s="159">
        <f>SUM(BIUDŽETAS!G140)</f>
        <v>1050</v>
      </c>
      <c r="H30" s="143">
        <f>SUM(BIUDŽETAS!H140)</f>
        <v>0</v>
      </c>
      <c r="I30" s="130">
        <f>SUM(BIUDŽETAS!I140)</f>
        <v>0</v>
      </c>
      <c r="J30" s="130">
        <f>SUM(BIUDŽETAS!J140)</f>
        <v>0</v>
      </c>
      <c r="K30" s="163">
        <f>SUM(BIUDŽETAS!K140)</f>
        <v>0</v>
      </c>
      <c r="L30" s="166">
        <f>SUM(BIUDŽETAS!L140)</f>
        <v>0</v>
      </c>
      <c r="M30" s="130">
        <f>SUM(BIUDŽETAS!M140)</f>
        <v>0</v>
      </c>
      <c r="N30" s="130">
        <f>SUM(BIUDŽETAS!N140)</f>
        <v>0</v>
      </c>
      <c r="O30" s="167">
        <f>SUM(BIUDŽETAS!O140)</f>
        <v>0</v>
      </c>
      <c r="P30" s="166">
        <f>SUM(BIUDŽETAS!P140)</f>
        <v>1300</v>
      </c>
      <c r="Q30" s="130">
        <f>SUM(BIUDŽETAS!Q140)</f>
        <v>250</v>
      </c>
      <c r="R30" s="130">
        <f>SUM(BIUDŽETAS!R140)</f>
        <v>0</v>
      </c>
      <c r="S30" s="167">
        <f>SUM(BIUDŽETAS!S140)</f>
        <v>1050</v>
      </c>
    </row>
    <row r="31" spans="2:19" ht="34.5" customHeight="1" thickBot="1" x14ac:dyDescent="0.3">
      <c r="B31" s="17">
        <v>19</v>
      </c>
      <c r="C31" s="139" t="s">
        <v>126</v>
      </c>
      <c r="D31" s="97">
        <f>SUM(D32)</f>
        <v>0</v>
      </c>
      <c r="E31" s="52">
        <f t="shared" ref="E31:S31" si="5">SUM(E32)</f>
        <v>0</v>
      </c>
      <c r="F31" s="52">
        <f t="shared" si="5"/>
        <v>0</v>
      </c>
      <c r="G31" s="53">
        <f t="shared" si="5"/>
        <v>0</v>
      </c>
      <c r="H31" s="142">
        <f t="shared" si="5"/>
        <v>0</v>
      </c>
      <c r="I31" s="118">
        <f t="shared" si="5"/>
        <v>0</v>
      </c>
      <c r="J31" s="118">
        <f t="shared" si="5"/>
        <v>0</v>
      </c>
      <c r="K31" s="162">
        <f t="shared" si="5"/>
        <v>0</v>
      </c>
      <c r="L31" s="165">
        <f t="shared" si="5"/>
        <v>0</v>
      </c>
      <c r="M31" s="118">
        <f t="shared" si="5"/>
        <v>0</v>
      </c>
      <c r="N31" s="118">
        <f t="shared" si="5"/>
        <v>0</v>
      </c>
      <c r="O31" s="119">
        <f t="shared" si="5"/>
        <v>0</v>
      </c>
      <c r="P31" s="165">
        <f t="shared" si="5"/>
        <v>0</v>
      </c>
      <c r="Q31" s="118">
        <f t="shared" si="5"/>
        <v>0</v>
      </c>
      <c r="R31" s="118">
        <f t="shared" si="5"/>
        <v>0</v>
      </c>
      <c r="S31" s="119">
        <f t="shared" si="5"/>
        <v>0</v>
      </c>
    </row>
    <row r="32" spans="2:19" ht="18" customHeight="1" thickBot="1" x14ac:dyDescent="0.3">
      <c r="B32" s="17">
        <v>20</v>
      </c>
      <c r="C32" s="140" t="s">
        <v>98</v>
      </c>
      <c r="D32" s="160">
        <f>SUM(BIUDŽETAS!D167)</f>
        <v>0</v>
      </c>
      <c r="E32" s="132">
        <f>SUM(BIUDŽETAS!E167)</f>
        <v>0</v>
      </c>
      <c r="F32" s="132">
        <f>SUM(BIUDŽETAS!F167)</f>
        <v>0</v>
      </c>
      <c r="G32" s="161">
        <f>SUM(BIUDŽETAS!G167)</f>
        <v>0</v>
      </c>
      <c r="H32" s="144">
        <f>SUM(BIUDŽETAS!H167)</f>
        <v>0</v>
      </c>
      <c r="I32" s="131">
        <f>SUM(BIUDŽETAS!I167)</f>
        <v>0</v>
      </c>
      <c r="J32" s="131">
        <f>SUM(BIUDŽETAS!J167)</f>
        <v>0</v>
      </c>
      <c r="K32" s="140">
        <f>SUM(BIUDŽETAS!K167)</f>
        <v>0</v>
      </c>
      <c r="L32" s="168">
        <f>SUM(BIUDŽETAS!L167)</f>
        <v>0</v>
      </c>
      <c r="M32" s="131">
        <f>SUM(BIUDŽETAS!M167)</f>
        <v>0</v>
      </c>
      <c r="N32" s="131">
        <f>SUM(BIUDŽETAS!N167)</f>
        <v>0</v>
      </c>
      <c r="O32" s="169">
        <f>SUM(BIUDŽETAS!O167)</f>
        <v>0</v>
      </c>
      <c r="P32" s="168">
        <f>SUM(BIUDŽETAS!P167)</f>
        <v>0</v>
      </c>
      <c r="Q32" s="131">
        <f>SUM(BIUDŽETAS!Q167)</f>
        <v>0</v>
      </c>
      <c r="R32" s="131">
        <f>SUM(BIUDŽETAS!R167)</f>
        <v>0</v>
      </c>
      <c r="S32" s="169">
        <f>SUM(BIUDŽETAS!S167)</f>
        <v>0</v>
      </c>
    </row>
    <row r="33" spans="2:19" ht="56.25" customHeight="1" thickBot="1" x14ac:dyDescent="0.3">
      <c r="B33" s="17">
        <v>21</v>
      </c>
      <c r="C33" s="139" t="s">
        <v>125</v>
      </c>
      <c r="D33" s="97">
        <f>SUM(D34+D35)</f>
        <v>20444</v>
      </c>
      <c r="E33" s="52">
        <f t="shared" ref="E33:S33" si="6">SUM(E34+E35)</f>
        <v>10444</v>
      </c>
      <c r="F33" s="52">
        <f t="shared" si="6"/>
        <v>17800</v>
      </c>
      <c r="G33" s="53">
        <f t="shared" si="6"/>
        <v>10000</v>
      </c>
      <c r="H33" s="142">
        <f t="shared" si="6"/>
        <v>54421</v>
      </c>
      <c r="I33" s="118">
        <f t="shared" si="6"/>
        <v>44421</v>
      </c>
      <c r="J33" s="118">
        <f t="shared" si="6"/>
        <v>16300</v>
      </c>
      <c r="K33" s="162">
        <f t="shared" si="6"/>
        <v>10000</v>
      </c>
      <c r="L33" s="165">
        <f t="shared" si="6"/>
        <v>-35977</v>
      </c>
      <c r="M33" s="118">
        <f t="shared" si="6"/>
        <v>-35977</v>
      </c>
      <c r="N33" s="118">
        <f t="shared" si="6"/>
        <v>0</v>
      </c>
      <c r="O33" s="119">
        <f t="shared" si="6"/>
        <v>0</v>
      </c>
      <c r="P33" s="165">
        <f t="shared" si="6"/>
        <v>2000</v>
      </c>
      <c r="Q33" s="118">
        <f t="shared" si="6"/>
        <v>2000</v>
      </c>
      <c r="R33" s="118">
        <f t="shared" si="6"/>
        <v>1500</v>
      </c>
      <c r="S33" s="119">
        <f t="shared" si="6"/>
        <v>0</v>
      </c>
    </row>
    <row r="34" spans="2:19" ht="20.25" customHeight="1" x14ac:dyDescent="0.25">
      <c r="B34" s="17">
        <v>22</v>
      </c>
      <c r="C34" s="137" t="s">
        <v>104</v>
      </c>
      <c r="D34" s="158">
        <f>SUM(BIUDŽETAS!D198)</f>
        <v>7723</v>
      </c>
      <c r="E34" s="129">
        <f>SUM(BIUDŽETAS!E198)</f>
        <v>7723</v>
      </c>
      <c r="F34" s="129">
        <f>SUM(BIUDŽETAS!F198)</f>
        <v>0</v>
      </c>
      <c r="G34" s="159">
        <f>SUM(BIUDŽETAS!G198)</f>
        <v>0</v>
      </c>
      <c r="H34" s="143">
        <f>SUM(BIUDŽETAS!H198)</f>
        <v>0</v>
      </c>
      <c r="I34" s="130">
        <f>SUM(BIUDŽETAS!I198)</f>
        <v>0</v>
      </c>
      <c r="J34" s="130">
        <f>SUM(BIUDŽETAS!J198)</f>
        <v>0</v>
      </c>
      <c r="K34" s="163">
        <f>SUM(BIUDŽETAS!K198)</f>
        <v>0</v>
      </c>
      <c r="L34" s="166">
        <f>SUM(BIUDŽETAS!L198)</f>
        <v>7723</v>
      </c>
      <c r="M34" s="130">
        <f>SUM(BIUDŽETAS!M198)</f>
        <v>7723</v>
      </c>
      <c r="N34" s="130">
        <f>SUM(BIUDŽETAS!N198)</f>
        <v>0</v>
      </c>
      <c r="O34" s="167">
        <f>SUM(BIUDŽETAS!O198)</f>
        <v>0</v>
      </c>
      <c r="P34" s="166">
        <f>SUM(BIUDŽETAS!P198)</f>
        <v>0</v>
      </c>
      <c r="Q34" s="130">
        <f>SUM(BIUDŽETAS!Q198)</f>
        <v>0</v>
      </c>
      <c r="R34" s="130">
        <f>SUM(BIUDŽETAS!R198)</f>
        <v>0</v>
      </c>
      <c r="S34" s="167">
        <f>SUM(BIUDŽETAS!S198)</f>
        <v>0</v>
      </c>
    </row>
    <row r="35" spans="2:19" ht="18.75" customHeight="1" thickBot="1" x14ac:dyDescent="0.3">
      <c r="B35" s="17">
        <v>23</v>
      </c>
      <c r="C35" s="137" t="s">
        <v>103</v>
      </c>
      <c r="D35" s="156">
        <f>SUM(BIUDŽETAS!D174+BIUDŽETAS!D207+BIUDŽETAS!D213+BIUDŽETAS!D219)</f>
        <v>12721</v>
      </c>
      <c r="E35" s="55">
        <f>SUM(BIUDŽETAS!E174+BIUDŽETAS!E207+BIUDŽETAS!E213+BIUDŽETAS!E219)</f>
        <v>2721</v>
      </c>
      <c r="F35" s="55">
        <f>SUM(BIUDŽETAS!F174+BIUDŽETAS!F207+BIUDŽETAS!F213+BIUDŽETAS!F219)</f>
        <v>17800</v>
      </c>
      <c r="G35" s="157">
        <f>SUM(BIUDŽETAS!G174+BIUDŽETAS!G207+BIUDŽETAS!G213+BIUDŽETAS!G219)</f>
        <v>10000</v>
      </c>
      <c r="H35" s="108">
        <f>SUM(BIUDŽETAS!H174+BIUDŽETAS!H207+BIUDŽETAS!H213+BIUDŽETAS!H219)</f>
        <v>54421</v>
      </c>
      <c r="I35" s="9">
        <f>SUM(BIUDŽETAS!I174+BIUDŽETAS!I207+BIUDŽETAS!I213+BIUDŽETAS!I219)</f>
        <v>44421</v>
      </c>
      <c r="J35" s="9">
        <f>SUM(BIUDŽETAS!J174+BIUDŽETAS!J207+BIUDŽETAS!J213+BIUDŽETAS!J219)</f>
        <v>16300</v>
      </c>
      <c r="K35" s="90">
        <f>SUM(BIUDŽETAS!K174+BIUDŽETAS!K207+BIUDŽETAS!K213+BIUDŽETAS!K219)</f>
        <v>10000</v>
      </c>
      <c r="L35" s="99">
        <f>SUM(BIUDŽETAS!L174+BIUDŽETAS!L207+BIUDŽETAS!L213+BIUDŽETAS!L219)</f>
        <v>-43700</v>
      </c>
      <c r="M35" s="9">
        <f>SUM(BIUDŽETAS!M174+BIUDŽETAS!M207+BIUDŽETAS!M213+BIUDŽETAS!M219)</f>
        <v>-43700</v>
      </c>
      <c r="N35" s="9">
        <f>SUM(BIUDŽETAS!N174+BIUDŽETAS!N207+BIUDŽETAS!N213+BIUDŽETAS!N219)</f>
        <v>0</v>
      </c>
      <c r="O35" s="56">
        <f>SUM(BIUDŽETAS!O174+BIUDŽETAS!O207+BIUDŽETAS!O213+BIUDŽETAS!O219)</f>
        <v>0</v>
      </c>
      <c r="P35" s="99">
        <f>SUM(BIUDŽETAS!P174+BIUDŽETAS!P207+BIUDŽETAS!P213+BIUDŽETAS!P219)</f>
        <v>2000</v>
      </c>
      <c r="Q35" s="9">
        <f>SUM(BIUDŽETAS!Q174+BIUDŽETAS!Q207+BIUDŽETAS!Q213+BIUDŽETAS!Q219)</f>
        <v>2000</v>
      </c>
      <c r="R35" s="9">
        <f>SUM(BIUDŽETAS!R174+BIUDŽETAS!R207+BIUDŽETAS!R213+BIUDŽETAS!R219)</f>
        <v>1500</v>
      </c>
      <c r="S35" s="56">
        <f>SUM(BIUDŽETAS!S174+BIUDŽETAS!S207+BIUDŽETAS!S213+BIUDŽETAS!S219)</f>
        <v>0</v>
      </c>
    </row>
    <row r="36" spans="2:19" ht="24.75" customHeight="1" thickBot="1" x14ac:dyDescent="0.3">
      <c r="B36" s="170"/>
      <c r="C36" s="96" t="s">
        <v>43</v>
      </c>
      <c r="D36" s="102">
        <f>SUM(D13+D19+D21+D24+D26+D31+D33)</f>
        <v>144664</v>
      </c>
      <c r="E36" s="67">
        <f t="shared" ref="E36:S36" si="7">SUM(E13+E19+E21+E24+E26+E31+E33)</f>
        <v>77795</v>
      </c>
      <c r="F36" s="67">
        <f t="shared" si="7"/>
        <v>95231</v>
      </c>
      <c r="G36" s="68">
        <f t="shared" si="7"/>
        <v>66869</v>
      </c>
      <c r="H36" s="111">
        <f t="shared" si="7"/>
        <v>73641</v>
      </c>
      <c r="I36" s="67">
        <f t="shared" si="7"/>
        <v>123242</v>
      </c>
      <c r="J36" s="67">
        <f t="shared" si="7"/>
        <v>60682</v>
      </c>
      <c r="K36" s="96">
        <f t="shared" si="7"/>
        <v>-49601</v>
      </c>
      <c r="L36" s="102">
        <f t="shared" si="7"/>
        <v>64223</v>
      </c>
      <c r="M36" s="67">
        <f t="shared" si="7"/>
        <v>-46997</v>
      </c>
      <c r="N36" s="67">
        <f t="shared" si="7"/>
        <v>33049</v>
      </c>
      <c r="O36" s="68">
        <f t="shared" si="7"/>
        <v>111220</v>
      </c>
      <c r="P36" s="102">
        <f t="shared" si="7"/>
        <v>6800</v>
      </c>
      <c r="Q36" s="67">
        <f t="shared" si="7"/>
        <v>1550</v>
      </c>
      <c r="R36" s="67">
        <f t="shared" si="7"/>
        <v>1500</v>
      </c>
      <c r="S36" s="68">
        <f t="shared" si="7"/>
        <v>5250</v>
      </c>
    </row>
    <row r="37" spans="2:19" x14ac:dyDescent="0.2">
      <c r="C37" s="3"/>
      <c r="D37" s="3"/>
      <c r="E37" s="3"/>
      <c r="F37" s="3"/>
      <c r="G37" s="3"/>
    </row>
    <row r="38" spans="2:19" ht="15.75" x14ac:dyDescent="0.25">
      <c r="C38" s="115"/>
      <c r="D38" s="74"/>
      <c r="E38" s="3"/>
      <c r="F38" s="3"/>
      <c r="G38" s="3"/>
      <c r="H38" s="116"/>
    </row>
    <row r="39" spans="2:19" ht="15.75" x14ac:dyDescent="0.25">
      <c r="C39" s="115"/>
      <c r="D39" s="74"/>
      <c r="E39" s="3"/>
      <c r="F39" s="3"/>
      <c r="G39" s="3"/>
      <c r="H39" s="116"/>
      <c r="I39" s="1" t="s">
        <v>141</v>
      </c>
    </row>
    <row r="40" spans="2:19" ht="15.75" x14ac:dyDescent="0.25">
      <c r="C40" s="115"/>
      <c r="D40" s="74"/>
      <c r="E40" s="3"/>
      <c r="F40" s="3"/>
      <c r="G40" s="3"/>
      <c r="H40" s="116"/>
    </row>
    <row r="41" spans="2:19" ht="15.75" x14ac:dyDescent="0.25">
      <c r="C41" s="3"/>
      <c r="D41" s="3"/>
      <c r="E41" s="3"/>
      <c r="F41" s="3"/>
      <c r="G41" s="3"/>
      <c r="H41" s="116"/>
    </row>
    <row r="42" spans="2:19" ht="15.75" x14ac:dyDescent="0.25">
      <c r="C42" s="3"/>
      <c r="D42" s="3"/>
      <c r="E42" s="3"/>
      <c r="F42" s="3"/>
      <c r="G42" s="3"/>
      <c r="H42" s="116"/>
    </row>
    <row r="43" spans="2:19" ht="15.75" x14ac:dyDescent="0.25">
      <c r="C43" s="3"/>
      <c r="D43" s="3"/>
      <c r="E43" s="3"/>
      <c r="F43" s="3"/>
      <c r="G43" s="3"/>
      <c r="H43" s="72"/>
    </row>
    <row r="44" spans="2:19" ht="15.75" x14ac:dyDescent="0.25">
      <c r="C44" s="3"/>
      <c r="D44" s="3"/>
      <c r="E44" s="3"/>
      <c r="F44" s="3"/>
      <c r="G44" s="3"/>
      <c r="H44" s="72"/>
    </row>
    <row r="45" spans="2:19" ht="15.75" x14ac:dyDescent="0.25">
      <c r="C45" s="3"/>
      <c r="D45" s="3"/>
      <c r="E45" s="3"/>
      <c r="F45" s="3"/>
      <c r="G45" s="3"/>
      <c r="H45" s="72"/>
    </row>
    <row r="46" spans="2:19" ht="15.75" x14ac:dyDescent="0.25">
      <c r="C46" s="3"/>
      <c r="D46" s="3"/>
      <c r="E46" s="3"/>
      <c r="F46" s="74"/>
      <c r="G46" s="3"/>
      <c r="H46" s="116"/>
    </row>
    <row r="47" spans="2:19" x14ac:dyDescent="0.2">
      <c r="C47" s="3"/>
      <c r="D47" s="3"/>
      <c r="E47" s="3"/>
      <c r="F47" s="3"/>
      <c r="G47" s="3"/>
    </row>
    <row r="48" spans="2:19" x14ac:dyDescent="0.2">
      <c r="C48" s="3"/>
      <c r="D48" s="3"/>
      <c r="E48" s="3"/>
      <c r="F48" s="3"/>
      <c r="G48" s="3"/>
    </row>
    <row r="49" spans="3:7" x14ac:dyDescent="0.2">
      <c r="C49" s="3"/>
      <c r="D49" s="3"/>
      <c r="E49" s="3"/>
      <c r="F49" s="3"/>
      <c r="G49" s="3"/>
    </row>
    <row r="50" spans="3:7" x14ac:dyDescent="0.2">
      <c r="C50" s="3"/>
      <c r="D50" s="3"/>
      <c r="E50" s="3"/>
      <c r="F50" s="3"/>
      <c r="G50" s="3"/>
    </row>
    <row r="51" spans="3:7" x14ac:dyDescent="0.2">
      <c r="C51" s="3"/>
      <c r="D51" s="3"/>
      <c r="E51" s="3"/>
      <c r="F51" s="3"/>
      <c r="G51" s="3"/>
    </row>
    <row r="52" spans="3:7" x14ac:dyDescent="0.2">
      <c r="C52" s="3"/>
      <c r="D52" s="3"/>
      <c r="E52" s="3"/>
      <c r="F52" s="3"/>
      <c r="G52" s="3"/>
    </row>
    <row r="53" spans="3:7" x14ac:dyDescent="0.2">
      <c r="C53" s="3"/>
      <c r="D53" s="3"/>
      <c r="E53" s="3"/>
      <c r="F53" s="3"/>
      <c r="G53" s="3"/>
    </row>
    <row r="54" spans="3:7" x14ac:dyDescent="0.2">
      <c r="C54" s="3"/>
      <c r="D54" s="3"/>
      <c r="E54" s="3"/>
      <c r="F54" s="3"/>
      <c r="G54" s="3"/>
    </row>
    <row r="55" spans="3:7" x14ac:dyDescent="0.2">
      <c r="C55" s="3"/>
      <c r="D55" s="3"/>
      <c r="E55" s="3"/>
      <c r="F55" s="3"/>
      <c r="G55" s="3"/>
    </row>
    <row r="56" spans="3:7" x14ac:dyDescent="0.2">
      <c r="C56" s="3"/>
      <c r="D56" s="3"/>
      <c r="E56" s="3"/>
      <c r="F56" s="3"/>
      <c r="G56" s="3"/>
    </row>
    <row r="57" spans="3:7" x14ac:dyDescent="0.2">
      <c r="C57" s="3"/>
      <c r="D57" s="3"/>
      <c r="E57" s="3"/>
      <c r="F57" s="3"/>
      <c r="G57" s="3"/>
    </row>
    <row r="58" spans="3:7" x14ac:dyDescent="0.2">
      <c r="C58" s="3"/>
      <c r="D58" s="3"/>
      <c r="E58" s="3"/>
      <c r="F58" s="3"/>
      <c r="G58" s="3"/>
    </row>
    <row r="59" spans="3:7" x14ac:dyDescent="0.2">
      <c r="C59" s="3"/>
      <c r="D59" s="3"/>
      <c r="E59" s="3"/>
      <c r="F59" s="3"/>
      <c r="G59" s="3"/>
    </row>
    <row r="60" spans="3:7" x14ac:dyDescent="0.2">
      <c r="C60" s="3"/>
      <c r="D60" s="3"/>
      <c r="E60" s="3"/>
      <c r="F60" s="3"/>
      <c r="G60" s="3"/>
    </row>
    <row r="61" spans="3:7" x14ac:dyDescent="0.2">
      <c r="C61" s="3"/>
      <c r="D61" s="3"/>
      <c r="E61" s="3"/>
      <c r="F61" s="3"/>
      <c r="G61" s="3"/>
    </row>
    <row r="62" spans="3:7" x14ac:dyDescent="0.2">
      <c r="C62" s="3"/>
      <c r="D62" s="3"/>
      <c r="E62" s="3"/>
      <c r="F62" s="3"/>
      <c r="G62" s="3"/>
    </row>
    <row r="63" spans="3:7" x14ac:dyDescent="0.2">
      <c r="C63" s="3"/>
      <c r="D63" s="3"/>
      <c r="E63" s="3"/>
      <c r="F63" s="3"/>
      <c r="G63" s="3"/>
    </row>
    <row r="64" spans="3:7" x14ac:dyDescent="0.2">
      <c r="C64" s="3"/>
      <c r="D64" s="3"/>
      <c r="E64" s="3"/>
      <c r="F64" s="3"/>
      <c r="G64" s="3"/>
    </row>
    <row r="65" spans="3:7" x14ac:dyDescent="0.2">
      <c r="C65" s="3"/>
      <c r="D65" s="3"/>
      <c r="E65" s="3"/>
      <c r="F65" s="3"/>
      <c r="G65" s="3"/>
    </row>
    <row r="66" spans="3:7" x14ac:dyDescent="0.2">
      <c r="C66" s="3"/>
      <c r="D66" s="3"/>
      <c r="E66" s="3"/>
      <c r="F66" s="3"/>
      <c r="G66" s="3"/>
    </row>
    <row r="67" spans="3:7" x14ac:dyDescent="0.2">
      <c r="C67" s="3"/>
      <c r="D67" s="3"/>
      <c r="E67" s="3"/>
      <c r="F67" s="3"/>
      <c r="G67" s="3"/>
    </row>
    <row r="68" spans="3:7" x14ac:dyDescent="0.2">
      <c r="C68" s="3"/>
      <c r="D68" s="3"/>
      <c r="E68" s="3"/>
      <c r="F68" s="3"/>
      <c r="G68" s="3"/>
    </row>
    <row r="69" spans="3:7" x14ac:dyDescent="0.2">
      <c r="C69" s="3"/>
      <c r="D69" s="3"/>
      <c r="E69" s="3"/>
      <c r="F69" s="3"/>
      <c r="G69" s="3"/>
    </row>
    <row r="70" spans="3:7" x14ac:dyDescent="0.2">
      <c r="C70" s="3"/>
      <c r="D70" s="3"/>
      <c r="E70" s="3"/>
      <c r="F70" s="3"/>
      <c r="G70" s="3"/>
    </row>
    <row r="71" spans="3:7" x14ac:dyDescent="0.2">
      <c r="C71" s="3"/>
      <c r="D71" s="3"/>
      <c r="E71" s="3"/>
      <c r="F71" s="3"/>
      <c r="G71" s="3"/>
    </row>
    <row r="72" spans="3:7" x14ac:dyDescent="0.2">
      <c r="C72" s="3"/>
      <c r="D72" s="3"/>
      <c r="E72" s="3"/>
      <c r="F72" s="3"/>
      <c r="G72" s="3"/>
    </row>
    <row r="73" spans="3:7" x14ac:dyDescent="0.2">
      <c r="C73" s="3"/>
      <c r="D73" s="3"/>
      <c r="E73" s="3"/>
      <c r="F73" s="3"/>
      <c r="G73" s="3"/>
    </row>
    <row r="74" spans="3:7" x14ac:dyDescent="0.2">
      <c r="C74" s="3"/>
      <c r="D74" s="3"/>
      <c r="E74" s="3"/>
      <c r="F74" s="3"/>
      <c r="G74" s="3"/>
    </row>
    <row r="75" spans="3:7" x14ac:dyDescent="0.2">
      <c r="C75" s="3"/>
    </row>
    <row r="76" spans="3:7" x14ac:dyDescent="0.2">
      <c r="C76" s="3"/>
    </row>
    <row r="77" spans="3:7" x14ac:dyDescent="0.2">
      <c r="C77" s="3"/>
    </row>
    <row r="78" spans="3:7" x14ac:dyDescent="0.2">
      <c r="C78" s="4"/>
    </row>
    <row r="79" spans="3:7" x14ac:dyDescent="0.2">
      <c r="C79" s="3"/>
    </row>
    <row r="80" spans="3:7" x14ac:dyDescent="0.2">
      <c r="C80" s="3"/>
    </row>
    <row r="81" spans="3:3" x14ac:dyDescent="0.2">
      <c r="C81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BIUDŽETAS</vt:lpstr>
      <vt:lpstr>pagal progr ir f-jas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2021-11-18T09:52:04Z</cp:lastPrinted>
  <dcterms:created xsi:type="dcterms:W3CDTF">2007-01-03T15:43:14Z</dcterms:created>
  <dcterms:modified xsi:type="dcterms:W3CDTF">2021-11-26T07:29:35Z</dcterms:modified>
</cp:coreProperties>
</file>