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P165" i="1"/>
  <c r="L165"/>
  <c r="H165"/>
  <c r="G165"/>
  <c r="F165"/>
  <c r="E165"/>
  <c r="D165" l="1"/>
  <c r="I84"/>
  <c r="I210"/>
  <c r="J210"/>
  <c r="K210"/>
  <c r="I204"/>
  <c r="J204"/>
  <c r="K204"/>
  <c r="I196"/>
  <c r="J196"/>
  <c r="K196"/>
  <c r="I177"/>
  <c r="J177"/>
  <c r="K177"/>
  <c r="I171"/>
  <c r="J171"/>
  <c r="K171"/>
  <c r="I167"/>
  <c r="J167"/>
  <c r="K167"/>
  <c r="I163"/>
  <c r="J163"/>
  <c r="K163"/>
  <c r="I142"/>
  <c r="J142"/>
  <c r="K142"/>
  <c r="I130"/>
  <c r="J130"/>
  <c r="K130"/>
  <c r="K129" s="1"/>
  <c r="K128" s="1"/>
  <c r="I17"/>
  <c r="J17"/>
  <c r="K17"/>
  <c r="M167"/>
  <c r="N167"/>
  <c r="O167"/>
  <c r="Q167"/>
  <c r="R167"/>
  <c r="S167"/>
  <c r="M163"/>
  <c r="N163"/>
  <c r="O163"/>
  <c r="Q163"/>
  <c r="R163"/>
  <c r="S163"/>
  <c r="E212"/>
  <c r="F212"/>
  <c r="G212"/>
  <c r="L212"/>
  <c r="D212" s="1"/>
  <c r="I217"/>
  <c r="J217"/>
  <c r="K217"/>
  <c r="M217"/>
  <c r="N217"/>
  <c r="O217"/>
  <c r="Q217"/>
  <c r="R217"/>
  <c r="S217"/>
  <c r="E219"/>
  <c r="F219"/>
  <c r="G219"/>
  <c r="L219"/>
  <c r="D219" s="1"/>
  <c r="E211"/>
  <c r="E213"/>
  <c r="F211"/>
  <c r="F213"/>
  <c r="G211"/>
  <c r="G213"/>
  <c r="H211"/>
  <c r="H213"/>
  <c r="D213" s="1"/>
  <c r="L211"/>
  <c r="L210" s="1"/>
  <c r="L208" s="1"/>
  <c r="M210"/>
  <c r="N210"/>
  <c r="O210"/>
  <c r="P211"/>
  <c r="P210" s="1"/>
  <c r="P208" s="1"/>
  <c r="Q210"/>
  <c r="R210"/>
  <c r="S210"/>
  <c r="H135"/>
  <c r="D135" s="1"/>
  <c r="E135"/>
  <c r="F135"/>
  <c r="G135"/>
  <c r="I49"/>
  <c r="J49"/>
  <c r="K49"/>
  <c r="M49"/>
  <c r="N49"/>
  <c r="O49"/>
  <c r="Q49"/>
  <c r="R49"/>
  <c r="S49"/>
  <c r="P160"/>
  <c r="L160"/>
  <c r="H160"/>
  <c r="G160"/>
  <c r="F160"/>
  <c r="E160"/>
  <c r="L137"/>
  <c r="P136"/>
  <c r="P137"/>
  <c r="H137"/>
  <c r="G137"/>
  <c r="F137"/>
  <c r="E137"/>
  <c r="L179"/>
  <c r="L136"/>
  <c r="H136"/>
  <c r="G136"/>
  <c r="F136"/>
  <c r="E136"/>
  <c r="L199"/>
  <c r="D199" s="1"/>
  <c r="E197"/>
  <c r="E198"/>
  <c r="E199"/>
  <c r="E200"/>
  <c r="E201"/>
  <c r="F197"/>
  <c r="F198"/>
  <c r="F200"/>
  <c r="F201"/>
  <c r="G197"/>
  <c r="G198"/>
  <c r="G200"/>
  <c r="G201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E205"/>
  <c r="E206"/>
  <c r="E218"/>
  <c r="F205"/>
  <c r="F206"/>
  <c r="F218"/>
  <c r="F217" s="1"/>
  <c r="F215" s="1"/>
  <c r="G205"/>
  <c r="G206"/>
  <c r="G204" s="1"/>
  <c r="G202" s="1"/>
  <c r="G218"/>
  <c r="G217" s="1"/>
  <c r="G215" s="1"/>
  <c r="E158"/>
  <c r="E159"/>
  <c r="E161"/>
  <c r="E162"/>
  <c r="F158"/>
  <c r="F159"/>
  <c r="F161"/>
  <c r="F162"/>
  <c r="G158"/>
  <c r="G159"/>
  <c r="G161"/>
  <c r="G162"/>
  <c r="E143"/>
  <c r="E144"/>
  <c r="E145"/>
  <c r="E146"/>
  <c r="E147"/>
  <c r="E148"/>
  <c r="E149"/>
  <c r="E150"/>
  <c r="E151"/>
  <c r="E152"/>
  <c r="E154"/>
  <c r="E155"/>
  <c r="E156"/>
  <c r="E164"/>
  <c r="E166"/>
  <c r="E168"/>
  <c r="E167" s="1"/>
  <c r="E169"/>
  <c r="F143"/>
  <c r="F144"/>
  <c r="F145"/>
  <c r="F146"/>
  <c r="F147"/>
  <c r="F148"/>
  <c r="F149"/>
  <c r="F150"/>
  <c r="F151"/>
  <c r="F152"/>
  <c r="F154"/>
  <c r="F155"/>
  <c r="F156"/>
  <c r="F164"/>
  <c r="F163" s="1"/>
  <c r="F166"/>
  <c r="F168"/>
  <c r="F167" s="1"/>
  <c r="F169"/>
  <c r="G143"/>
  <c r="G144"/>
  <c r="G148"/>
  <c r="G145"/>
  <c r="G146"/>
  <c r="G147"/>
  <c r="G149"/>
  <c r="G150"/>
  <c r="G151"/>
  <c r="G152"/>
  <c r="G154"/>
  <c r="G155"/>
  <c r="G156"/>
  <c r="G164"/>
  <c r="G166"/>
  <c r="G168"/>
  <c r="G167" s="1"/>
  <c r="G169"/>
  <c r="E132"/>
  <c r="E133"/>
  <c r="E134"/>
  <c r="E138"/>
  <c r="F132"/>
  <c r="F133"/>
  <c r="F134"/>
  <c r="F138"/>
  <c r="G132"/>
  <c r="G133"/>
  <c r="G134"/>
  <c r="G138"/>
  <c r="E107"/>
  <c r="E106" s="1"/>
  <c r="E110"/>
  <c r="E111"/>
  <c r="E112"/>
  <c r="E116"/>
  <c r="E117"/>
  <c r="E121"/>
  <c r="E120" s="1"/>
  <c r="E118" s="1"/>
  <c r="E126"/>
  <c r="E125" s="1"/>
  <c r="E123" s="1"/>
  <c r="F107"/>
  <c r="F106" s="1"/>
  <c r="F110"/>
  <c r="F111"/>
  <c r="F112"/>
  <c r="F116"/>
  <c r="F117"/>
  <c r="F121"/>
  <c r="F120" s="1"/>
  <c r="F118" s="1"/>
  <c r="F126"/>
  <c r="F125" s="1"/>
  <c r="F123" s="1"/>
  <c r="G107"/>
  <c r="G106" s="1"/>
  <c r="G110"/>
  <c r="G111"/>
  <c r="G112"/>
  <c r="G116"/>
  <c r="G117"/>
  <c r="G121"/>
  <c r="G120" s="1"/>
  <c r="G118" s="1"/>
  <c r="G126"/>
  <c r="G125" s="1"/>
  <c r="G123" s="1"/>
  <c r="E96"/>
  <c r="E97"/>
  <c r="F96"/>
  <c r="F97"/>
  <c r="G96"/>
  <c r="G97"/>
  <c r="G95" s="1"/>
  <c r="G93" s="1"/>
  <c r="E56"/>
  <c r="E57"/>
  <c r="E58"/>
  <c r="E59"/>
  <c r="E64"/>
  <c r="E65"/>
  <c r="E70"/>
  <c r="E69" s="1"/>
  <c r="E67" s="1"/>
  <c r="E75"/>
  <c r="E74" s="1"/>
  <c r="E72" s="1"/>
  <c r="E80"/>
  <c r="E79" s="1"/>
  <c r="E77" s="1"/>
  <c r="E85"/>
  <c r="E86"/>
  <c r="E91"/>
  <c r="E90" s="1"/>
  <c r="E88" s="1"/>
  <c r="E102"/>
  <c r="E101" s="1"/>
  <c r="E99" s="1"/>
  <c r="F56"/>
  <c r="F57"/>
  <c r="F58"/>
  <c r="F59"/>
  <c r="F64"/>
  <c r="F65"/>
  <c r="F70"/>
  <c r="F69" s="1"/>
  <c r="F67" s="1"/>
  <c r="F75"/>
  <c r="F74" s="1"/>
  <c r="F72" s="1"/>
  <c r="F80"/>
  <c r="F79" s="1"/>
  <c r="F77" s="1"/>
  <c r="F85"/>
  <c r="F86"/>
  <c r="F91"/>
  <c r="F90" s="1"/>
  <c r="F88" s="1"/>
  <c r="F102"/>
  <c r="F101" s="1"/>
  <c r="F99" s="1"/>
  <c r="G56"/>
  <c r="G57"/>
  <c r="G58"/>
  <c r="G59"/>
  <c r="G64"/>
  <c r="G65"/>
  <c r="G70"/>
  <c r="G69" s="1"/>
  <c r="G67" s="1"/>
  <c r="G75"/>
  <c r="G74" s="1"/>
  <c r="G72" s="1"/>
  <c r="G80"/>
  <c r="G79" s="1"/>
  <c r="G77" s="1"/>
  <c r="G85"/>
  <c r="G86"/>
  <c r="G91"/>
  <c r="G90" s="1"/>
  <c r="G88" s="1"/>
  <c r="G102"/>
  <c r="G101" s="1"/>
  <c r="G99" s="1"/>
  <c r="E50"/>
  <c r="F50"/>
  <c r="F51"/>
  <c r="G50"/>
  <c r="G51"/>
  <c r="E46"/>
  <c r="E45" s="1"/>
  <c r="F46"/>
  <c r="F45" s="1"/>
  <c r="G46"/>
  <c r="G45" s="1"/>
  <c r="E44"/>
  <c r="E43" s="1"/>
  <c r="F44"/>
  <c r="F43" s="1"/>
  <c r="G44"/>
  <c r="G43" s="1"/>
  <c r="E41"/>
  <c r="E42"/>
  <c r="F41"/>
  <c r="F42"/>
  <c r="G41"/>
  <c r="G42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H134"/>
  <c r="L134"/>
  <c r="P134"/>
  <c r="H132"/>
  <c r="H133"/>
  <c r="H138"/>
  <c r="H164"/>
  <c r="H166"/>
  <c r="H169"/>
  <c r="H168"/>
  <c r="H167" s="1"/>
  <c r="H143"/>
  <c r="H144"/>
  <c r="H145"/>
  <c r="H146"/>
  <c r="H147"/>
  <c r="H148"/>
  <c r="H149"/>
  <c r="H150"/>
  <c r="H151"/>
  <c r="H152"/>
  <c r="H155"/>
  <c r="H156"/>
  <c r="H154"/>
  <c r="H153" s="1"/>
  <c r="H162"/>
  <c r="H158"/>
  <c r="H159"/>
  <c r="H161"/>
  <c r="H194"/>
  <c r="L194"/>
  <c r="P194"/>
  <c r="H178"/>
  <c r="H185"/>
  <c r="H186"/>
  <c r="H187"/>
  <c r="H190"/>
  <c r="H191"/>
  <c r="H179"/>
  <c r="H180"/>
  <c r="H181"/>
  <c r="H182"/>
  <c r="H183"/>
  <c r="H184"/>
  <c r="H188"/>
  <c r="H189"/>
  <c r="L189"/>
  <c r="P189"/>
  <c r="H192"/>
  <c r="H193"/>
  <c r="L193"/>
  <c r="P193"/>
  <c r="H195"/>
  <c r="H201"/>
  <c r="H197"/>
  <c r="H198"/>
  <c r="H200"/>
  <c r="H205"/>
  <c r="H206"/>
  <c r="H218"/>
  <c r="H217" s="1"/>
  <c r="H215" s="1"/>
  <c r="H18"/>
  <c r="L18"/>
  <c r="P18"/>
  <c r="H19"/>
  <c r="H20"/>
  <c r="H21"/>
  <c r="H22"/>
  <c r="H23"/>
  <c r="H24"/>
  <c r="H25"/>
  <c r="H26"/>
  <c r="L26"/>
  <c r="P26"/>
  <c r="H29"/>
  <c r="H31"/>
  <c r="H32"/>
  <c r="H34"/>
  <c r="H36"/>
  <c r="H37"/>
  <c r="H39"/>
  <c r="H33"/>
  <c r="H27"/>
  <c r="H28"/>
  <c r="H30"/>
  <c r="H35"/>
  <c r="H38"/>
  <c r="H41"/>
  <c r="L41"/>
  <c r="P41"/>
  <c r="H42"/>
  <c r="H44"/>
  <c r="H43" s="1"/>
  <c r="H46"/>
  <c r="H45" s="1"/>
  <c r="H50"/>
  <c r="H51"/>
  <c r="H56"/>
  <c r="H59"/>
  <c r="H57"/>
  <c r="H58"/>
  <c r="H65"/>
  <c r="H64"/>
  <c r="H70"/>
  <c r="H69" s="1"/>
  <c r="H67" s="1"/>
  <c r="H75"/>
  <c r="H74" s="1"/>
  <c r="H72" s="1"/>
  <c r="H80"/>
  <c r="H79" s="1"/>
  <c r="H77" s="1"/>
  <c r="H85"/>
  <c r="H86"/>
  <c r="H91"/>
  <c r="H90" s="1"/>
  <c r="H88" s="1"/>
  <c r="H96"/>
  <c r="H97"/>
  <c r="H102"/>
  <c r="H107"/>
  <c r="H106" s="1"/>
  <c r="H110"/>
  <c r="H111"/>
  <c r="H112"/>
  <c r="H116"/>
  <c r="P116"/>
  <c r="P115" s="1"/>
  <c r="P113" s="1"/>
  <c r="H117"/>
  <c r="D117" s="1"/>
  <c r="H121"/>
  <c r="H126"/>
  <c r="H125" s="1"/>
  <c r="H123" s="1"/>
  <c r="H172"/>
  <c r="H173"/>
  <c r="H174"/>
  <c r="P192"/>
  <c r="L192"/>
  <c r="I109"/>
  <c r="J109"/>
  <c r="K109"/>
  <c r="L110"/>
  <c r="L111"/>
  <c r="L112"/>
  <c r="M109"/>
  <c r="N109"/>
  <c r="N106"/>
  <c r="N115"/>
  <c r="N113" s="1"/>
  <c r="N120"/>
  <c r="N118" s="1"/>
  <c r="N125"/>
  <c r="N123" s="1"/>
  <c r="O109"/>
  <c r="P110"/>
  <c r="P111"/>
  <c r="P112"/>
  <c r="Q109"/>
  <c r="R109"/>
  <c r="S109"/>
  <c r="I106"/>
  <c r="J106"/>
  <c r="K106"/>
  <c r="K105"/>
  <c r="L107"/>
  <c r="L106" s="1"/>
  <c r="M106"/>
  <c r="M105" s="1"/>
  <c r="O106"/>
  <c r="P107"/>
  <c r="P106" s="1"/>
  <c r="Q106"/>
  <c r="Q105" s="1"/>
  <c r="R106"/>
  <c r="R105" s="1"/>
  <c r="S106"/>
  <c r="S105" s="1"/>
  <c r="L70"/>
  <c r="L69" s="1"/>
  <c r="L67" s="1"/>
  <c r="P168"/>
  <c r="P167" s="1"/>
  <c r="L168"/>
  <c r="L167" s="1"/>
  <c r="P201"/>
  <c r="P197"/>
  <c r="P198"/>
  <c r="P200"/>
  <c r="P196"/>
  <c r="L201"/>
  <c r="G173"/>
  <c r="G172"/>
  <c r="G174"/>
  <c r="L197"/>
  <c r="L198"/>
  <c r="L200"/>
  <c r="M196"/>
  <c r="N196"/>
  <c r="O196"/>
  <c r="Q196"/>
  <c r="R196"/>
  <c r="S196"/>
  <c r="I115"/>
  <c r="I113" s="1"/>
  <c r="J115"/>
  <c r="K115"/>
  <c r="K113" s="1"/>
  <c r="L115"/>
  <c r="M115"/>
  <c r="M113" s="1"/>
  <c r="O115"/>
  <c r="Q115"/>
  <c r="R115"/>
  <c r="R113" s="1"/>
  <c r="S115"/>
  <c r="M69"/>
  <c r="M67" s="1"/>
  <c r="I55"/>
  <c r="I53" s="1"/>
  <c r="I63"/>
  <c r="I61" s="1"/>
  <c r="I69"/>
  <c r="I67" s="1"/>
  <c r="I74"/>
  <c r="I72" s="1"/>
  <c r="I79"/>
  <c r="I77" s="1"/>
  <c r="I82"/>
  <c r="I90"/>
  <c r="I88" s="1"/>
  <c r="I95"/>
  <c r="I93" s="1"/>
  <c r="I101"/>
  <c r="I99" s="1"/>
  <c r="J55"/>
  <c r="J53" s="1"/>
  <c r="J63"/>
  <c r="J61" s="1"/>
  <c r="J69"/>
  <c r="J67" s="1"/>
  <c r="J74"/>
  <c r="J79"/>
  <c r="J77" s="1"/>
  <c r="J84"/>
  <c r="J90"/>
  <c r="J95"/>
  <c r="J93" s="1"/>
  <c r="J101"/>
  <c r="J99"/>
  <c r="K55"/>
  <c r="K53" s="1"/>
  <c r="K63"/>
  <c r="K61" s="1"/>
  <c r="K69"/>
  <c r="K67" s="1"/>
  <c r="K74"/>
  <c r="K72" s="1"/>
  <c r="K79"/>
  <c r="K77" s="1"/>
  <c r="K84"/>
  <c r="K82" s="1"/>
  <c r="K90"/>
  <c r="K88" s="1"/>
  <c r="K95"/>
  <c r="K93" s="1"/>
  <c r="K101"/>
  <c r="K99" s="1"/>
  <c r="L56"/>
  <c r="D56" s="1"/>
  <c r="P56"/>
  <c r="L57"/>
  <c r="L58"/>
  <c r="L59"/>
  <c r="L64"/>
  <c r="L65"/>
  <c r="L75"/>
  <c r="L74" s="1"/>
  <c r="L72" s="1"/>
  <c r="L80"/>
  <c r="L79" s="1"/>
  <c r="L77" s="1"/>
  <c r="L85"/>
  <c r="L86"/>
  <c r="L91"/>
  <c r="L90" s="1"/>
  <c r="L88" s="1"/>
  <c r="L96"/>
  <c r="L97"/>
  <c r="L102"/>
  <c r="L101" s="1"/>
  <c r="L99" s="1"/>
  <c r="M55"/>
  <c r="M53" s="1"/>
  <c r="M63"/>
  <c r="M61" s="1"/>
  <c r="M74"/>
  <c r="M72" s="1"/>
  <c r="M79"/>
  <c r="M77" s="1"/>
  <c r="M84"/>
  <c r="M82" s="1"/>
  <c r="M90"/>
  <c r="M88" s="1"/>
  <c r="M95"/>
  <c r="M93" s="1"/>
  <c r="M101"/>
  <c r="M99" s="1"/>
  <c r="N101"/>
  <c r="N99" s="1"/>
  <c r="N55"/>
  <c r="N53" s="1"/>
  <c r="N63"/>
  <c r="N61" s="1"/>
  <c r="N69"/>
  <c r="N67" s="1"/>
  <c r="N74"/>
  <c r="N72" s="1"/>
  <c r="N79"/>
  <c r="N77" s="1"/>
  <c r="N84"/>
  <c r="N82" s="1"/>
  <c r="N90"/>
  <c r="N88" s="1"/>
  <c r="N95"/>
  <c r="N93" s="1"/>
  <c r="O55"/>
  <c r="O53" s="1"/>
  <c r="O63"/>
  <c r="O61" s="1"/>
  <c r="O69"/>
  <c r="O67" s="1"/>
  <c r="O74"/>
  <c r="O72" s="1"/>
  <c r="O79"/>
  <c r="O77" s="1"/>
  <c r="O84"/>
  <c r="O82" s="1"/>
  <c r="O90"/>
  <c r="O88" s="1"/>
  <c r="O95"/>
  <c r="O93" s="1"/>
  <c r="O101"/>
  <c r="O99" s="1"/>
  <c r="P57"/>
  <c r="P58"/>
  <c r="P59"/>
  <c r="P64"/>
  <c r="P65"/>
  <c r="P70"/>
  <c r="P69" s="1"/>
  <c r="P67" s="1"/>
  <c r="P75"/>
  <c r="P74" s="1"/>
  <c r="P72" s="1"/>
  <c r="P80"/>
  <c r="P85"/>
  <c r="P86"/>
  <c r="P91"/>
  <c r="P90" s="1"/>
  <c r="P88" s="1"/>
  <c r="P96"/>
  <c r="P97"/>
  <c r="P102"/>
  <c r="P101" s="1"/>
  <c r="P99" s="1"/>
  <c r="Q55"/>
  <c r="Q53" s="1"/>
  <c r="Q63"/>
  <c r="Q61" s="1"/>
  <c r="Q79"/>
  <c r="Q77" s="1"/>
  <c r="Q84"/>
  <c r="Q82" s="1"/>
  <c r="Q90"/>
  <c r="Q88" s="1"/>
  <c r="Q69"/>
  <c r="Q67" s="1"/>
  <c r="Q74"/>
  <c r="Q72"/>
  <c r="Q95"/>
  <c r="Q93" s="1"/>
  <c r="Q101"/>
  <c r="Q99" s="1"/>
  <c r="R55"/>
  <c r="R53" s="1"/>
  <c r="R63"/>
  <c r="R61" s="1"/>
  <c r="R69"/>
  <c r="R67" s="1"/>
  <c r="R74"/>
  <c r="R72" s="1"/>
  <c r="R79"/>
  <c r="R77" s="1"/>
  <c r="R84"/>
  <c r="R82"/>
  <c r="R90"/>
  <c r="R88" s="1"/>
  <c r="R95"/>
  <c r="R93" s="1"/>
  <c r="R101"/>
  <c r="R99" s="1"/>
  <c r="S55"/>
  <c r="S53" s="1"/>
  <c r="S63"/>
  <c r="S61" s="1"/>
  <c r="S69"/>
  <c r="S67" s="1"/>
  <c r="S74"/>
  <c r="S72" s="1"/>
  <c r="S79"/>
  <c r="S77"/>
  <c r="S84"/>
  <c r="S82" s="1"/>
  <c r="S90"/>
  <c r="S88" s="1"/>
  <c r="S95"/>
  <c r="S93" s="1"/>
  <c r="S101"/>
  <c r="S99" s="1"/>
  <c r="I129"/>
  <c r="J129"/>
  <c r="J128" s="1"/>
  <c r="L132"/>
  <c r="L133"/>
  <c r="L138"/>
  <c r="D138" s="1"/>
  <c r="P138"/>
  <c r="M130"/>
  <c r="M129" s="1"/>
  <c r="M128" s="1"/>
  <c r="N130"/>
  <c r="N129" s="1"/>
  <c r="N128" s="1"/>
  <c r="O130"/>
  <c r="O129" s="1"/>
  <c r="O128" s="1"/>
  <c r="P132"/>
  <c r="P133"/>
  <c r="Q130"/>
  <c r="Q129" s="1"/>
  <c r="Q128" s="1"/>
  <c r="R130"/>
  <c r="R129" s="1"/>
  <c r="R128" s="1"/>
  <c r="S130"/>
  <c r="S129" s="1"/>
  <c r="S128" s="1"/>
  <c r="L19"/>
  <c r="P19"/>
  <c r="L20"/>
  <c r="P20"/>
  <c r="L21"/>
  <c r="P21"/>
  <c r="P187"/>
  <c r="L187"/>
  <c r="I40"/>
  <c r="I43"/>
  <c r="I45"/>
  <c r="I48"/>
  <c r="J40"/>
  <c r="J45"/>
  <c r="J43"/>
  <c r="J48"/>
  <c r="K40"/>
  <c r="K43"/>
  <c r="K45"/>
  <c r="K48"/>
  <c r="L44"/>
  <c r="L43" s="1"/>
  <c r="L22"/>
  <c r="L23"/>
  <c r="D23" s="1"/>
  <c r="P23"/>
  <c r="L24"/>
  <c r="L25"/>
  <c r="P25"/>
  <c r="L27"/>
  <c r="P27"/>
  <c r="D27" s="1"/>
  <c r="L28"/>
  <c r="L29"/>
  <c r="P29"/>
  <c r="D29"/>
  <c r="L30"/>
  <c r="L31"/>
  <c r="L32"/>
  <c r="L33"/>
  <c r="L34"/>
  <c r="P34"/>
  <c r="L35"/>
  <c r="L36"/>
  <c r="P36"/>
  <c r="L37"/>
  <c r="L38"/>
  <c r="P38"/>
  <c r="D38" s="1"/>
  <c r="L39"/>
  <c r="L42"/>
  <c r="L40" s="1"/>
  <c r="L46"/>
  <c r="L45" s="1"/>
  <c r="L50"/>
  <c r="L51"/>
  <c r="M43"/>
  <c r="M17"/>
  <c r="M40"/>
  <c r="M45"/>
  <c r="M48"/>
  <c r="N43"/>
  <c r="N17"/>
  <c r="N40"/>
  <c r="N45"/>
  <c r="N48"/>
  <c r="O17"/>
  <c r="O40"/>
  <c r="O43"/>
  <c r="O45"/>
  <c r="O48"/>
  <c r="P22"/>
  <c r="P24"/>
  <c r="P28"/>
  <c r="P30"/>
  <c r="D30" s="1"/>
  <c r="P31"/>
  <c r="P32"/>
  <c r="P33"/>
  <c r="P35"/>
  <c r="P37"/>
  <c r="P39"/>
  <c r="D39" s="1"/>
  <c r="P42"/>
  <c r="P40" s="1"/>
  <c r="P44"/>
  <c r="P43" s="1"/>
  <c r="P46"/>
  <c r="P45" s="1"/>
  <c r="P50"/>
  <c r="P51"/>
  <c r="Q17"/>
  <c r="Q40"/>
  <c r="Q43"/>
  <c r="Q45"/>
  <c r="Q48"/>
  <c r="R17"/>
  <c r="R40"/>
  <c r="R43"/>
  <c r="R45"/>
  <c r="R48"/>
  <c r="S17"/>
  <c r="S40"/>
  <c r="S43"/>
  <c r="S45"/>
  <c r="S48"/>
  <c r="D22"/>
  <c r="D35"/>
  <c r="P47"/>
  <c r="L47"/>
  <c r="H47"/>
  <c r="G47"/>
  <c r="F47"/>
  <c r="E47"/>
  <c r="E51"/>
  <c r="E49" s="1"/>
  <c r="E48" s="1"/>
  <c r="P161"/>
  <c r="L161"/>
  <c r="L186"/>
  <c r="P186"/>
  <c r="L190"/>
  <c r="P190"/>
  <c r="L185"/>
  <c r="P185"/>
  <c r="L184"/>
  <c r="P184"/>
  <c r="L188"/>
  <c r="P188"/>
  <c r="L191"/>
  <c r="P191"/>
  <c r="L195"/>
  <c r="D195" s="1"/>
  <c r="P179"/>
  <c r="D179" s="1"/>
  <c r="L180"/>
  <c r="P180"/>
  <c r="P178"/>
  <c r="P181"/>
  <c r="P182"/>
  <c r="P183"/>
  <c r="L181"/>
  <c r="L182"/>
  <c r="D182" s="1"/>
  <c r="L183"/>
  <c r="D183" s="1"/>
  <c r="L178"/>
  <c r="P218"/>
  <c r="P217" s="1"/>
  <c r="P215" s="1"/>
  <c r="L218"/>
  <c r="L217" s="1"/>
  <c r="L215" s="1"/>
  <c r="P205"/>
  <c r="L205"/>
  <c r="L206"/>
  <c r="P206"/>
  <c r="P204" s="1"/>
  <c r="P202" s="1"/>
  <c r="D57"/>
  <c r="D59"/>
  <c r="D65"/>
  <c r="D64"/>
  <c r="P121"/>
  <c r="P126"/>
  <c r="L154"/>
  <c r="P154"/>
  <c r="L155"/>
  <c r="P155"/>
  <c r="L156"/>
  <c r="P156"/>
  <c r="P149"/>
  <c r="L149"/>
  <c r="P150"/>
  <c r="L150"/>
  <c r="P151"/>
  <c r="L151"/>
  <c r="P152"/>
  <c r="L152"/>
  <c r="P148"/>
  <c r="D148" s="1"/>
  <c r="L148"/>
  <c r="L143"/>
  <c r="P143"/>
  <c r="L144"/>
  <c r="P144"/>
  <c r="L145"/>
  <c r="P145"/>
  <c r="L146"/>
  <c r="P146"/>
  <c r="L147"/>
  <c r="P147"/>
  <c r="L164"/>
  <c r="D164" s="1"/>
  <c r="P164"/>
  <c r="L169"/>
  <c r="P169"/>
  <c r="L166"/>
  <c r="D166" s="1"/>
  <c r="D163" s="1"/>
  <c r="P166"/>
  <c r="E172"/>
  <c r="E173"/>
  <c r="E174"/>
  <c r="F172"/>
  <c r="F173"/>
  <c r="F174"/>
  <c r="L162"/>
  <c r="P162"/>
  <c r="L158"/>
  <c r="L159"/>
  <c r="P158"/>
  <c r="P159"/>
  <c r="L172"/>
  <c r="L173"/>
  <c r="L174"/>
  <c r="P172"/>
  <c r="P173"/>
  <c r="P174"/>
  <c r="I170"/>
  <c r="K170"/>
  <c r="M171"/>
  <c r="M170" s="1"/>
  <c r="N171"/>
  <c r="O171"/>
  <c r="O170" s="1"/>
  <c r="Q171"/>
  <c r="Q170" s="1"/>
  <c r="R171"/>
  <c r="S171"/>
  <c r="S170"/>
  <c r="I120"/>
  <c r="I118" s="1"/>
  <c r="I125"/>
  <c r="I123" s="1"/>
  <c r="I153"/>
  <c r="I157"/>
  <c r="I141" s="1"/>
  <c r="I140" s="1"/>
  <c r="I176"/>
  <c r="I208"/>
  <c r="I215"/>
  <c r="J113"/>
  <c r="J120"/>
  <c r="J118" s="1"/>
  <c r="J125"/>
  <c r="J123" s="1"/>
  <c r="J153"/>
  <c r="J157"/>
  <c r="J170"/>
  <c r="J176"/>
  <c r="J202"/>
  <c r="J208"/>
  <c r="J215"/>
  <c r="K120"/>
  <c r="K118" s="1"/>
  <c r="K125"/>
  <c r="K123" s="1"/>
  <c r="K153"/>
  <c r="K141" s="1"/>
  <c r="K140" s="1"/>
  <c r="K157"/>
  <c r="K176"/>
  <c r="K215"/>
  <c r="K208"/>
  <c r="K202"/>
  <c r="L113"/>
  <c r="L120"/>
  <c r="L118" s="1"/>
  <c r="L125"/>
  <c r="L123" s="1"/>
  <c r="M120"/>
  <c r="M118" s="1"/>
  <c r="M125"/>
  <c r="M123" s="1"/>
  <c r="M142"/>
  <c r="M153"/>
  <c r="M157"/>
  <c r="M177"/>
  <c r="M176" s="1"/>
  <c r="M204"/>
  <c r="M202" s="1"/>
  <c r="M208"/>
  <c r="M215"/>
  <c r="N142"/>
  <c r="N153"/>
  <c r="N157"/>
  <c r="N170"/>
  <c r="N177"/>
  <c r="N176" s="1"/>
  <c r="N204"/>
  <c r="N202" s="1"/>
  <c r="N208"/>
  <c r="N215"/>
  <c r="O113"/>
  <c r="O120"/>
  <c r="O118" s="1"/>
  <c r="O125"/>
  <c r="O123" s="1"/>
  <c r="O142"/>
  <c r="O153"/>
  <c r="O157"/>
  <c r="O177"/>
  <c r="O176" s="1"/>
  <c r="O204"/>
  <c r="O202" s="1"/>
  <c r="O208"/>
  <c r="O215"/>
  <c r="P120"/>
  <c r="P118" s="1"/>
  <c r="Q113"/>
  <c r="Q120"/>
  <c r="Q118" s="1"/>
  <c r="Q125"/>
  <c r="Q123" s="1"/>
  <c r="Q142"/>
  <c r="Q153"/>
  <c r="Q157"/>
  <c r="Q177"/>
  <c r="Q176" s="1"/>
  <c r="Q204"/>
  <c r="Q202" s="1"/>
  <c r="Q208"/>
  <c r="Q215"/>
  <c r="R120"/>
  <c r="R118" s="1"/>
  <c r="R125"/>
  <c r="R123" s="1"/>
  <c r="R142"/>
  <c r="R153"/>
  <c r="R157"/>
  <c r="R170"/>
  <c r="R177"/>
  <c r="R176"/>
  <c r="R204"/>
  <c r="R202" s="1"/>
  <c r="R208"/>
  <c r="R215"/>
  <c r="S113"/>
  <c r="S120"/>
  <c r="S118"/>
  <c r="S125"/>
  <c r="S123" s="1"/>
  <c r="S142"/>
  <c r="S153"/>
  <c r="S157"/>
  <c r="S177"/>
  <c r="S176" s="1"/>
  <c r="S204"/>
  <c r="S202" s="1"/>
  <c r="S208"/>
  <c r="S215"/>
  <c r="P171"/>
  <c r="P170" s="1"/>
  <c r="D107"/>
  <c r="D106" s="1"/>
  <c r="F177"/>
  <c r="E55"/>
  <c r="E53" s="1"/>
  <c r="H177"/>
  <c r="P157"/>
  <c r="L196"/>
  <c r="D143"/>
  <c r="D154"/>
  <c r="P153"/>
  <c r="P79"/>
  <c r="P77" s="1"/>
  <c r="D80"/>
  <c r="D79" s="1"/>
  <c r="D77" s="1"/>
  <c r="L109"/>
  <c r="D110"/>
  <c r="H130"/>
  <c r="H129" s="1"/>
  <c r="H128" s="1"/>
  <c r="D44"/>
  <c r="D43" s="1"/>
  <c r="D91"/>
  <c r="D90" s="1"/>
  <c r="D88" s="1"/>
  <c r="D42"/>
  <c r="R16"/>
  <c r="R15"/>
  <c r="N16"/>
  <c r="N15" s="1"/>
  <c r="P130"/>
  <c r="P129" s="1"/>
  <c r="P128" s="1"/>
  <c r="L130"/>
  <c r="L129" s="1"/>
  <c r="L128" s="1"/>
  <c r="D200"/>
  <c r="D198"/>
  <c r="D156"/>
  <c r="D152"/>
  <c r="D150"/>
  <c r="D146"/>
  <c r="D126"/>
  <c r="D125" s="1"/>
  <c r="D123" s="1"/>
  <c r="P125"/>
  <c r="P123" s="1"/>
  <c r="H120"/>
  <c r="H118" s="1"/>
  <c r="D121"/>
  <c r="D120" s="1"/>
  <c r="D118" s="1"/>
  <c r="D111"/>
  <c r="H109"/>
  <c r="H101"/>
  <c r="H99" s="1"/>
  <c r="D102"/>
  <c r="D101" s="1"/>
  <c r="D99" s="1"/>
  <c r="H196"/>
  <c r="P95"/>
  <c r="P93" s="1"/>
  <c r="P109"/>
  <c r="D85"/>
  <c r="D50"/>
  <c r="D28"/>
  <c r="D33"/>
  <c r="D31"/>
  <c r="D24"/>
  <c r="H17"/>
  <c r="D184"/>
  <c r="D159"/>
  <c r="G17"/>
  <c r="G130"/>
  <c r="G129" s="1"/>
  <c r="G128" s="1"/>
  <c r="G177"/>
  <c r="D180"/>
  <c r="D161"/>
  <c r="L84"/>
  <c r="L82" s="1"/>
  <c r="L63"/>
  <c r="L61" s="1"/>
  <c r="H84"/>
  <c r="H82" s="1"/>
  <c r="D133"/>
  <c r="F63"/>
  <c r="F61" s="1"/>
  <c r="E84"/>
  <c r="E82" s="1"/>
  <c r="E130"/>
  <c r="E129"/>
  <c r="E128" s="1"/>
  <c r="F157"/>
  <c r="H142"/>
  <c r="H115"/>
  <c r="H113" s="1"/>
  <c r="E115"/>
  <c r="E113" s="1"/>
  <c r="F142"/>
  <c r="E142"/>
  <c r="E177"/>
  <c r="D70"/>
  <c r="D69" s="1"/>
  <c r="D67" s="1"/>
  <c r="H95"/>
  <c r="H93" s="1"/>
  <c r="D86"/>
  <c r="D75"/>
  <c r="D74" s="1"/>
  <c r="D72" s="1"/>
  <c r="F84"/>
  <c r="F82" s="1"/>
  <c r="F95"/>
  <c r="F93" s="1"/>
  <c r="E95"/>
  <c r="E93" s="1"/>
  <c r="E63"/>
  <c r="E61" s="1"/>
  <c r="D58"/>
  <c r="F17"/>
  <c r="E17"/>
  <c r="E196"/>
  <c r="E153"/>
  <c r="E157"/>
  <c r="H157"/>
  <c r="D136"/>
  <c r="D51"/>
  <c r="H40"/>
  <c r="P17"/>
  <c r="P16" s="1"/>
  <c r="D32"/>
  <c r="D162"/>
  <c r="O16"/>
  <c r="O15" s="1"/>
  <c r="J88"/>
  <c r="J82"/>
  <c r="J72"/>
  <c r="D168"/>
  <c r="D167" s="1"/>
  <c r="J105"/>
  <c r="D211"/>
  <c r="R141" l="1"/>
  <c r="R140" s="1"/>
  <c r="O175"/>
  <c r="N141"/>
  <c r="N140" s="1"/>
  <c r="P163"/>
  <c r="D206"/>
  <c r="D181"/>
  <c r="D191"/>
  <c r="D190"/>
  <c r="D186"/>
  <c r="D47"/>
  <c r="D37"/>
  <c r="L49"/>
  <c r="L48" s="1"/>
  <c r="O105"/>
  <c r="D112"/>
  <c r="N105"/>
  <c r="D193"/>
  <c r="D194"/>
  <c r="H163"/>
  <c r="D132"/>
  <c r="F49"/>
  <c r="F48" s="1"/>
  <c r="G163"/>
  <c r="G210"/>
  <c r="G208" s="1"/>
  <c r="F210"/>
  <c r="F208" s="1"/>
  <c r="P105"/>
  <c r="S141"/>
  <c r="S140" s="1"/>
  <c r="Q141"/>
  <c r="Q140" s="1"/>
  <c r="O141"/>
  <c r="O140" s="1"/>
  <c r="D172"/>
  <c r="K16"/>
  <c r="K15" s="1"/>
  <c r="E217"/>
  <c r="E215" s="1"/>
  <c r="M141"/>
  <c r="M140" s="1"/>
  <c r="D218"/>
  <c r="H176"/>
  <c r="D174"/>
  <c r="D145"/>
  <c r="D205"/>
  <c r="R175"/>
  <c r="M175"/>
  <c r="L171"/>
  <c r="L170" s="1"/>
  <c r="L142"/>
  <c r="L153"/>
  <c r="D178"/>
  <c r="D97"/>
  <c r="L55"/>
  <c r="L53" s="1"/>
  <c r="D21"/>
  <c r="G40"/>
  <c r="G16" s="1"/>
  <c r="F40"/>
  <c r="F109"/>
  <c r="F196"/>
  <c r="L163"/>
  <c r="I16"/>
  <c r="I15" s="1"/>
  <c r="Q175"/>
  <c r="K104"/>
  <c r="D173"/>
  <c r="L157"/>
  <c r="F171"/>
  <c r="F170" s="1"/>
  <c r="D169"/>
  <c r="P142"/>
  <c r="P141" s="1"/>
  <c r="P140" s="1"/>
  <c r="D144"/>
  <c r="D149"/>
  <c r="D185"/>
  <c r="P49"/>
  <c r="P48" s="1"/>
  <c r="D25"/>
  <c r="D20"/>
  <c r="S52"/>
  <c r="P84"/>
  <c r="P82" s="1"/>
  <c r="G171"/>
  <c r="G170" s="1"/>
  <c r="D201"/>
  <c r="L105"/>
  <c r="L104" s="1"/>
  <c r="D192"/>
  <c r="H63"/>
  <c r="H61" s="1"/>
  <c r="G63"/>
  <c r="G61" s="1"/>
  <c r="G115"/>
  <c r="G113" s="1"/>
  <c r="G153"/>
  <c r="E163"/>
  <c r="L95"/>
  <c r="L93" s="1"/>
  <c r="D84"/>
  <c r="D82" s="1"/>
  <c r="J104"/>
  <c r="F115"/>
  <c r="F113" s="1"/>
  <c r="J16"/>
  <c r="J15" s="1"/>
  <c r="K175"/>
  <c r="J175"/>
  <c r="J141"/>
  <c r="J140" s="1"/>
  <c r="D217"/>
  <c r="D215" s="1"/>
  <c r="E176"/>
  <c r="H141"/>
  <c r="H140" s="1"/>
  <c r="E141"/>
  <c r="E140" s="1"/>
  <c r="E109"/>
  <c r="I105"/>
  <c r="I104" s="1"/>
  <c r="D55"/>
  <c r="D53" s="1"/>
  <c r="D49"/>
  <c r="D48" s="1"/>
  <c r="D26"/>
  <c r="E204"/>
  <c r="E202" s="1"/>
  <c r="H204"/>
  <c r="H202" s="1"/>
  <c r="R52"/>
  <c r="Q52"/>
  <c r="N104"/>
  <c r="R104"/>
  <c r="D96"/>
  <c r="F176"/>
  <c r="L177"/>
  <c r="D158"/>
  <c r="D155"/>
  <c r="D153" s="1"/>
  <c r="P177"/>
  <c r="P176" s="1"/>
  <c r="P175" s="1"/>
  <c r="D46"/>
  <c r="D45" s="1"/>
  <c r="S16"/>
  <c r="S15" s="1"/>
  <c r="Q16"/>
  <c r="Q15" s="1"/>
  <c r="M16"/>
  <c r="M15" s="1"/>
  <c r="D36"/>
  <c r="H55"/>
  <c r="H53" s="1"/>
  <c r="D41"/>
  <c r="D40" s="1"/>
  <c r="G84"/>
  <c r="G82" s="1"/>
  <c r="G142"/>
  <c r="G196"/>
  <c r="G176" s="1"/>
  <c r="G175" s="1"/>
  <c r="D137"/>
  <c r="M104"/>
  <c r="D147"/>
  <c r="D151"/>
  <c r="D188"/>
  <c r="D34"/>
  <c r="L17"/>
  <c r="L16" s="1"/>
  <c r="P63"/>
  <c r="P61" s="1"/>
  <c r="P55"/>
  <c r="P53" s="1"/>
  <c r="D197"/>
  <c r="D196" s="1"/>
  <c r="D19"/>
  <c r="D189"/>
  <c r="D134"/>
  <c r="D130" s="1"/>
  <c r="D129" s="1"/>
  <c r="D128" s="1"/>
  <c r="E40"/>
  <c r="G49"/>
  <c r="G48" s="1"/>
  <c r="G109"/>
  <c r="F130"/>
  <c r="F129" s="1"/>
  <c r="F128" s="1"/>
  <c r="D160"/>
  <c r="D210"/>
  <c r="D208" s="1"/>
  <c r="P15"/>
  <c r="L176"/>
  <c r="S104"/>
  <c r="D18"/>
  <c r="G55"/>
  <c r="G53" s="1"/>
  <c r="G52" s="1"/>
  <c r="F55"/>
  <c r="F53" s="1"/>
  <c r="F153"/>
  <c r="F141" s="1"/>
  <c r="F140" s="1"/>
  <c r="G157"/>
  <c r="D187"/>
  <c r="F204"/>
  <c r="F202" s="1"/>
  <c r="F16"/>
  <c r="F15" s="1"/>
  <c r="H210"/>
  <c r="H208" s="1"/>
  <c r="E210"/>
  <c r="E208" s="1"/>
  <c r="D204"/>
  <c r="D202" s="1"/>
  <c r="E171"/>
  <c r="E170" s="1"/>
  <c r="H171"/>
  <c r="H170" s="1"/>
  <c r="D171"/>
  <c r="D170" s="1"/>
  <c r="D116"/>
  <c r="D109"/>
  <c r="D105" s="1"/>
  <c r="H105"/>
  <c r="E52"/>
  <c r="D63"/>
  <c r="D61" s="1"/>
  <c r="H49"/>
  <c r="H48" s="1"/>
  <c r="H16"/>
  <c r="E16"/>
  <c r="E15" s="1"/>
  <c r="J52"/>
  <c r="R220"/>
  <c r="P52"/>
  <c r="P104"/>
  <c r="S175"/>
  <c r="Q104"/>
  <c r="O104"/>
  <c r="N175"/>
  <c r="L15"/>
  <c r="O52"/>
  <c r="N52"/>
  <c r="L52"/>
  <c r="D115"/>
  <c r="D113" s="1"/>
  <c r="G105"/>
  <c r="G104" s="1"/>
  <c r="F105"/>
  <c r="F104" s="1"/>
  <c r="E105"/>
  <c r="E104" s="1"/>
  <c r="I52"/>
  <c r="D177"/>
  <c r="M52"/>
  <c r="K52"/>
  <c r="H104"/>
  <c r="F52"/>
  <c r="I202"/>
  <c r="I175" s="1"/>
  <c r="L204"/>
  <c r="L202" s="1"/>
  <c r="L175" s="1"/>
  <c r="I128"/>
  <c r="S220" l="1"/>
  <c r="P220"/>
  <c r="H52"/>
  <c r="H175"/>
  <c r="M220"/>
  <c r="O220"/>
  <c r="F175"/>
  <c r="D17"/>
  <c r="D16" s="1"/>
  <c r="D15" s="1"/>
  <c r="G15"/>
  <c r="D142"/>
  <c r="G141"/>
  <c r="G140" s="1"/>
  <c r="G220" s="1"/>
  <c r="D95"/>
  <c r="D93" s="1"/>
  <c r="L141"/>
  <c r="L140" s="1"/>
  <c r="L220" s="1"/>
  <c r="K220"/>
  <c r="D104"/>
  <c r="D52"/>
  <c r="Q220"/>
  <c r="N220"/>
  <c r="E175"/>
  <c r="E220" s="1"/>
  <c r="D176"/>
  <c r="D175" s="1"/>
  <c r="D157"/>
  <c r="F220"/>
  <c r="H15"/>
  <c r="J220"/>
  <c r="H220" l="1"/>
  <c r="D141"/>
  <c r="D140" s="1"/>
  <c r="D220" s="1"/>
  <c r="I220"/>
</calcChain>
</file>

<file path=xl/sharedStrings.xml><?xml version="1.0" encoding="utf-8"?>
<sst xmlns="http://schemas.openxmlformats.org/spreadsheetml/2006/main" count="215" uniqueCount="180">
  <si>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</si>
  <si>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</si>
  <si>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</si>
  <si>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</si>
  <si>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</si>
  <si>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</si>
  <si>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</si>
  <si>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</si>
  <si>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</si>
  <si>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</si>
  <si>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</si>
  <si>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</si>
  <si>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</si>
  <si>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</si>
  <si>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</si>
  <si>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</si>
  <si>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</si>
  <si>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</si>
  <si>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</si>
  <si>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</si>
  <si>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</si>
  <si>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</si>
  <si>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</si>
  <si>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</si>
  <si>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</si>
  <si>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</si>
  <si>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</si>
  <si>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</si>
  <si>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</si>
  <si>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</si>
  <si>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</si>
  <si>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</si>
  <si>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</si>
  <si>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</si>
  <si>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</si>
  <si>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</si>
  <si>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</si>
  <si>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</si>
  <si>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</si>
  <si>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</si>
  <si>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</si>
  <si>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</si>
  <si>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</si>
  <si>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</si>
  <si>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</si>
  <si>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</si>
  <si>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</si>
  <si>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</si>
  <si>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</si>
  <si>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</si>
  <si>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</si>
  <si>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</si>
  <si>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</si>
  <si>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</si>
  <si>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</si>
  <si>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</si>
  <si>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</si>
  <si>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</si>
  <si>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</si>
  <si>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</si>
  <si>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</si>
  <si>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</si>
  <si>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</si>
  <si>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</si>
  <si>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</si>
  <si>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</si>
  <si>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</si>
  <si>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</si>
  <si>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</si>
  <si>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</si>
  <si>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</si>
  <si>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</si>
  <si>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</si>
  <si>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</si>
  <si>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</si>
  <si>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</si>
  <si>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</si>
  <si>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</si>
  <si>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</si>
  <si>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</si>
  <si>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</si>
  <si>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</si>
  <si>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</si>
  <si>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</si>
  <si>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</si>
  <si>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</si>
  <si>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</si>
  <si>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</si>
  <si>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</si>
  <si>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</si>
  <si>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</si>
  <si>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</si>
  <si>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</si>
  <si>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</si>
  <si>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</si>
  <si>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</si>
  <si>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</si>
  <si>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</si>
  <si>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</si>
  <si>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</si>
  <si>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</si>
  <si>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</si>
  <si>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</si>
  <si>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</si>
  <si>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</si>
  <si>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</si>
  <si>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</si>
  <si>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</si>
  <si>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</si>
  <si>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</si>
  <si>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</si>
  <si>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</si>
  <si>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</si>
  <si>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</si>
  <si>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</si>
  <si>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</si>
  <si>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</si>
  <si>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</si>
  <si>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</si>
  <si>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</si>
  <si>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</si>
  <si>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</si>
  <si>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</si>
  <si>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</si>
  <si>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</si>
  <si>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</si>
  <si>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</si>
  <si>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</si>
  <si>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</si>
  <si>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</si>
  <si>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</si>
  <si>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</si>
  <si>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</si>
  <si>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</si>
  <si>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</si>
  <si>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</si>
  <si>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</si>
  <si>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</si>
  <si>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</si>
  <si>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</si>
  <si>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</si>
  <si>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</si>
  <si>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</si>
  <si>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</si>
  <si>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</si>
  <si>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</si>
  <si>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</si>
  <si>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</si>
  <si>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</si>
  <si>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</si>
  <si>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</si>
  <si>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</si>
  <si>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</si>
  <si>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</si>
  <si>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</si>
  <si>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</si>
  <si>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</si>
  <si>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</si>
  <si>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</si>
  <si>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</si>
  <si>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</si>
  <si>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</si>
  <si>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</si>
  <si>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</si>
  <si>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sprendimo Nr.T-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</si>
  <si>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</si>
  <si>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</si>
  <si>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</si>
  <si>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</si>
  <si>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</si>
  <si>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</si>
  <si>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</si>
  <si>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</si>
  <si>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</si>
  <si>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</si>
  <si>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 xml:space="preserve">2020 m.vasario 27 d. 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</si>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</sst>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3" fillId="2" borderId="19" xfId="0" applyFont="1" applyFill="1" applyBorder="1" applyAlignment="1">
      <alignment wrapText="1"/>
    </xf>
    <xf numFmtId="0" fontId="5" fillId="0" borderId="38" xfId="0" applyFont="1" applyBorder="1"/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0" borderId="45" xfId="0" applyFont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2" xfId="0" applyFont="1" applyFill="1" applyBorder="1"/>
    <xf numFmtId="0" fontId="5" fillId="2" borderId="10" xfId="0" applyFont="1" applyFill="1" applyBorder="1"/>
    <xf numFmtId="0" fontId="3" fillId="2" borderId="46" xfId="0" applyFont="1" applyFill="1" applyBorder="1"/>
    <xf numFmtId="0" fontId="3" fillId="0" borderId="2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6" xfId="0" applyFont="1" applyBorder="1"/>
    <xf numFmtId="0" fontId="3" fillId="0" borderId="38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4" xfId="0" applyFont="1" applyBorder="1"/>
    <xf numFmtId="0" fontId="3" fillId="0" borderId="49" xfId="0" applyFont="1" applyBorder="1"/>
    <xf numFmtId="0" fontId="3" fillId="0" borderId="35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4" xfId="0" applyFont="1" applyFill="1" applyBorder="1"/>
    <xf numFmtId="0" fontId="2" fillId="0" borderId="38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8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6" xfId="0" applyFont="1" applyBorder="1" applyAlignment="1">
      <alignment wrapText="1"/>
    </xf>
    <xf numFmtId="0" fontId="3" fillId="0" borderId="57" xfId="0" applyFont="1" applyBorder="1"/>
    <xf numFmtId="0" fontId="3" fillId="0" borderId="6" xfId="0" applyFont="1" applyBorder="1"/>
    <xf numFmtId="0" fontId="3" fillId="0" borderId="58" xfId="0" applyFont="1" applyBorder="1" applyAlignment="1">
      <alignment wrapText="1"/>
    </xf>
    <xf numFmtId="0" fontId="3" fillId="2" borderId="58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5" xfId="0" applyFont="1" applyBorder="1"/>
    <xf numFmtId="0" fontId="5" fillId="0" borderId="41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5" fillId="4" borderId="44" xfId="0" applyFont="1" applyFill="1" applyBorder="1"/>
    <xf numFmtId="0" fontId="5" fillId="4" borderId="1" xfId="0" applyFont="1" applyFill="1" applyBorder="1"/>
    <xf numFmtId="0" fontId="5" fillId="4" borderId="42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65"/>
  <sheetViews>
    <sheetView tabSelected="1" topLeftCell="A26" zoomScale="75" workbookViewId="0">
      <pane ySplit="1725" topLeftCell="A205" activePane="bottomLeft"/>
      <selection activeCell="K14" sqref="K14"/>
      <selection pane="bottomLeft" activeCell="W215" sqref="W215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8.710937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2" spans="2:33" ht="15.75">
      <c r="C2" s="2"/>
      <c r="O2" s="117" t="s">
        <v>143</v>
      </c>
      <c r="P2" s="117"/>
      <c r="Q2" s="117"/>
    </row>
    <row r="3" spans="2:33" ht="18.75">
      <c r="C3" s="58" t="s">
        <v>163</v>
      </c>
      <c r="D3" s="59"/>
      <c r="E3" s="59"/>
      <c r="F3" s="59"/>
      <c r="G3" s="59"/>
      <c r="H3" s="59"/>
      <c r="I3" s="58"/>
      <c r="J3" s="59"/>
      <c r="K3" s="163"/>
      <c r="L3" s="163"/>
      <c r="M3" s="69"/>
      <c r="O3" s="117" t="s">
        <v>175</v>
      </c>
      <c r="P3" s="117"/>
      <c r="Q3" s="117"/>
    </row>
    <row r="4" spans="2:33" ht="18.75">
      <c r="C4" s="164"/>
      <c r="D4" s="59"/>
      <c r="E4" s="58" t="s">
        <v>165</v>
      </c>
      <c r="F4" s="58"/>
      <c r="G4" s="59"/>
      <c r="H4" s="59"/>
      <c r="I4" s="59"/>
      <c r="J4" s="59"/>
      <c r="K4" s="59"/>
      <c r="L4" s="59"/>
      <c r="O4" s="117" t="s">
        <v>164</v>
      </c>
      <c r="P4" s="117"/>
      <c r="Q4" s="117"/>
    </row>
    <row r="5" spans="2:33" ht="20.25">
      <c r="C5" s="137"/>
      <c r="O5" s="117" t="s">
        <v>157</v>
      </c>
      <c r="P5" s="117"/>
      <c r="Q5" s="117"/>
    </row>
    <row r="6" spans="2:33" ht="15.75">
      <c r="C6" s="71"/>
      <c r="O6" s="117"/>
      <c r="P6" s="117"/>
      <c r="Q6" s="117"/>
    </row>
    <row r="7" spans="2:33" ht="16.5" thickBot="1">
      <c r="C7" s="69"/>
      <c r="O7" s="67" t="s">
        <v>128</v>
      </c>
      <c r="P7" s="66"/>
    </row>
    <row r="8" spans="2:33" ht="40.5" customHeight="1" thickBot="1">
      <c r="B8" s="74"/>
      <c r="C8" s="78"/>
      <c r="D8" s="64"/>
      <c r="E8" s="64"/>
      <c r="F8" s="64"/>
      <c r="G8" s="64"/>
      <c r="H8" s="120" t="s">
        <v>154</v>
      </c>
      <c r="I8" s="119"/>
      <c r="J8" s="119"/>
      <c r="K8" s="121"/>
      <c r="L8" s="119" t="s">
        <v>153</v>
      </c>
      <c r="M8" s="119"/>
      <c r="N8" s="119"/>
      <c r="O8" s="119"/>
      <c r="P8" s="120" t="s">
        <v>155</v>
      </c>
      <c r="Q8" s="119"/>
      <c r="R8" s="119"/>
      <c r="S8" s="65"/>
    </row>
    <row r="9" spans="2:33" ht="21.75" customHeight="1" thickBot="1">
      <c r="B9" s="77"/>
      <c r="C9" s="80"/>
      <c r="D9" s="122"/>
      <c r="E9" s="122"/>
      <c r="F9" s="122"/>
      <c r="G9" s="122"/>
      <c r="H9" s="114"/>
      <c r="I9" s="123">
        <v>151</v>
      </c>
      <c r="J9" s="123"/>
      <c r="K9" s="124"/>
      <c r="L9" s="123" t="s">
        <v>152</v>
      </c>
      <c r="M9" s="123"/>
      <c r="N9" s="123"/>
      <c r="O9" s="123"/>
      <c r="P9" s="120"/>
      <c r="Q9" s="119" t="s">
        <v>156</v>
      </c>
      <c r="R9" s="119"/>
      <c r="S9" s="65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2:33" ht="15.75">
      <c r="B10" s="77"/>
      <c r="C10" s="79"/>
      <c r="D10" s="72"/>
      <c r="E10" s="12" t="s">
        <v>46</v>
      </c>
      <c r="F10" s="13"/>
      <c r="G10" s="101"/>
      <c r="H10" s="114"/>
      <c r="I10" s="14" t="s">
        <v>46</v>
      </c>
      <c r="J10" s="14"/>
      <c r="K10" s="15"/>
      <c r="L10" s="16"/>
      <c r="M10" s="17" t="s">
        <v>46</v>
      </c>
      <c r="N10" s="14"/>
      <c r="O10" s="18"/>
      <c r="P10" s="27"/>
      <c r="Q10" s="40" t="s">
        <v>46</v>
      </c>
      <c r="R10" s="125"/>
      <c r="S10" s="23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2:33" ht="15.75">
      <c r="B11" s="77"/>
      <c r="C11" s="80"/>
      <c r="D11" s="73"/>
      <c r="E11" s="20" t="s">
        <v>47</v>
      </c>
      <c r="F11" s="21"/>
      <c r="G11" s="102"/>
      <c r="H11" s="115"/>
      <c r="I11" s="22" t="s">
        <v>50</v>
      </c>
      <c r="J11" s="22"/>
      <c r="K11" s="23"/>
      <c r="L11" s="24"/>
      <c r="M11" s="25" t="s">
        <v>50</v>
      </c>
      <c r="N11" s="22"/>
      <c r="O11" s="26"/>
      <c r="P11" s="27"/>
      <c r="Q11" s="25" t="s">
        <v>50</v>
      </c>
      <c r="R11" s="22"/>
      <c r="S11" s="28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2:33" ht="111" thickBot="1">
      <c r="B12" s="77"/>
      <c r="C12" s="81" t="s">
        <v>179</v>
      </c>
      <c r="D12" s="76" t="s">
        <v>139</v>
      </c>
      <c r="E12" s="29" t="s">
        <v>45</v>
      </c>
      <c r="F12" s="30" t="s">
        <v>48</v>
      </c>
      <c r="G12" s="103" t="s">
        <v>49</v>
      </c>
      <c r="H12" s="36" t="s">
        <v>150</v>
      </c>
      <c r="I12" s="32" t="s">
        <v>45</v>
      </c>
      <c r="J12" s="33" t="s">
        <v>48</v>
      </c>
      <c r="K12" s="34" t="s">
        <v>8</v>
      </c>
      <c r="L12" s="31" t="s">
        <v>151</v>
      </c>
      <c r="M12" s="32" t="s">
        <v>45</v>
      </c>
      <c r="N12" s="33" t="s">
        <v>48</v>
      </c>
      <c r="O12" s="35" t="s">
        <v>8</v>
      </c>
      <c r="P12" s="36" t="s">
        <v>158</v>
      </c>
      <c r="Q12" s="32" t="s">
        <v>45</v>
      </c>
      <c r="R12" s="37" t="s">
        <v>53</v>
      </c>
      <c r="S12" s="38" t="s">
        <v>8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2:33" ht="48" thickBot="1">
      <c r="B13" s="142" t="s">
        <v>115</v>
      </c>
      <c r="C13" s="80"/>
      <c r="D13" s="143" t="s">
        <v>69</v>
      </c>
      <c r="E13" s="144" t="s">
        <v>70</v>
      </c>
      <c r="F13" s="143" t="s">
        <v>71</v>
      </c>
      <c r="G13" s="102" t="s">
        <v>72</v>
      </c>
      <c r="H13" s="27" t="s">
        <v>68</v>
      </c>
      <c r="I13" s="145"/>
      <c r="J13" s="24"/>
      <c r="K13" s="146"/>
      <c r="L13" s="147" t="s">
        <v>67</v>
      </c>
      <c r="M13" s="145"/>
      <c r="N13" s="24"/>
      <c r="O13" s="148"/>
      <c r="P13" s="149" t="s">
        <v>66</v>
      </c>
      <c r="Q13" s="150"/>
      <c r="R13" s="16"/>
      <c r="S13" s="151"/>
      <c r="T13" s="66"/>
      <c r="U13" s="3"/>
      <c r="V13" s="3"/>
      <c r="W13" s="3"/>
      <c r="X13" s="3"/>
      <c r="Y13" s="132"/>
      <c r="Z13" s="132"/>
      <c r="AA13" s="132"/>
      <c r="AB13" s="132"/>
      <c r="AC13" s="132"/>
      <c r="AD13" s="132"/>
    </row>
    <row r="14" spans="2:33" ht="16.5" thickBot="1">
      <c r="B14" s="157">
        <v>1</v>
      </c>
      <c r="C14" s="158">
        <v>2</v>
      </c>
      <c r="D14" s="159">
        <v>3</v>
      </c>
      <c r="E14" s="160">
        <v>4</v>
      </c>
      <c r="F14" s="161">
        <v>5</v>
      </c>
      <c r="G14" s="162">
        <v>6</v>
      </c>
      <c r="H14" s="138">
        <v>7</v>
      </c>
      <c r="I14" s="139">
        <v>8</v>
      </c>
      <c r="J14" s="140">
        <v>9</v>
      </c>
      <c r="K14" s="141">
        <v>10</v>
      </c>
      <c r="L14" s="140">
        <v>11</v>
      </c>
      <c r="M14" s="139">
        <v>12</v>
      </c>
      <c r="N14" s="140">
        <v>13</v>
      </c>
      <c r="O14" s="158">
        <v>14</v>
      </c>
      <c r="P14" s="138">
        <v>15</v>
      </c>
      <c r="Q14" s="139">
        <v>16</v>
      </c>
      <c r="R14" s="140">
        <v>17</v>
      </c>
      <c r="S14" s="141">
        <v>18</v>
      </c>
      <c r="T14" s="66"/>
      <c r="U14" s="3"/>
      <c r="V14" s="3"/>
      <c r="W14" s="3"/>
      <c r="X14" s="3"/>
      <c r="Y14" s="132"/>
      <c r="Z14" s="132"/>
      <c r="AA14" s="132"/>
      <c r="AB14" s="132"/>
      <c r="AC14" s="132"/>
      <c r="AD14" s="132"/>
    </row>
    <row r="15" spans="2:33" ht="34.5" customHeight="1" thickBot="1">
      <c r="B15" s="75">
        <v>1</v>
      </c>
      <c r="C15" s="152" t="s">
        <v>138</v>
      </c>
      <c r="D15" s="153">
        <f t="shared" ref="D15:S15" si="0">SUM(D16,D48)</f>
        <v>2732810</v>
      </c>
      <c r="E15" s="153">
        <f t="shared" si="0"/>
        <v>2438993</v>
      </c>
      <c r="F15" s="153">
        <f t="shared" si="0"/>
        <v>1984933</v>
      </c>
      <c r="G15" s="153">
        <f t="shared" si="0"/>
        <v>293817</v>
      </c>
      <c r="H15" s="154">
        <f t="shared" si="0"/>
        <v>2277086</v>
      </c>
      <c r="I15" s="154">
        <f t="shared" si="0"/>
        <v>1983269</v>
      </c>
      <c r="J15" s="154">
        <f t="shared" si="0"/>
        <v>1559257</v>
      </c>
      <c r="K15" s="154">
        <f t="shared" si="0"/>
        <v>293817</v>
      </c>
      <c r="L15" s="155">
        <f t="shared" si="0"/>
        <v>455724</v>
      </c>
      <c r="M15" s="153">
        <f t="shared" si="0"/>
        <v>455724</v>
      </c>
      <c r="N15" s="153">
        <f t="shared" si="0"/>
        <v>425676</v>
      </c>
      <c r="O15" s="156">
        <f t="shared" si="0"/>
        <v>0</v>
      </c>
      <c r="P15" s="154">
        <f t="shared" si="0"/>
        <v>0</v>
      </c>
      <c r="Q15" s="153">
        <f t="shared" si="0"/>
        <v>0</v>
      </c>
      <c r="R15" s="153">
        <f t="shared" si="0"/>
        <v>0</v>
      </c>
      <c r="S15" s="156">
        <f t="shared" si="0"/>
        <v>0</v>
      </c>
      <c r="T15" s="130"/>
      <c r="U15" s="3"/>
      <c r="V15" s="3"/>
      <c r="W15" s="3"/>
      <c r="X15" s="3"/>
      <c r="Y15" s="133"/>
      <c r="Z15" s="3"/>
      <c r="AA15" s="3"/>
      <c r="AB15" s="3"/>
      <c r="AC15" s="3"/>
      <c r="AD15" s="3"/>
      <c r="AE15" s="66"/>
      <c r="AF15" s="66"/>
      <c r="AG15" s="66"/>
    </row>
    <row r="16" spans="2:33" ht="15" customHeight="1">
      <c r="B16" s="19">
        <v>2</v>
      </c>
      <c r="C16" s="39" t="s">
        <v>94</v>
      </c>
      <c r="D16" s="43">
        <f t="shared" ref="D16:S16" si="1">SUM(D17,D40,D43,D45)</f>
        <v>2486272</v>
      </c>
      <c r="E16" s="43">
        <f t="shared" si="1"/>
        <v>2192455</v>
      </c>
      <c r="F16" s="43">
        <f t="shared" si="1"/>
        <v>1755111</v>
      </c>
      <c r="G16" s="43">
        <f t="shared" si="1"/>
        <v>293817</v>
      </c>
      <c r="H16" s="94">
        <f t="shared" si="1"/>
        <v>2272248</v>
      </c>
      <c r="I16" s="94">
        <f t="shared" si="1"/>
        <v>1978431</v>
      </c>
      <c r="J16" s="94">
        <f t="shared" si="1"/>
        <v>1559257</v>
      </c>
      <c r="K16" s="94">
        <f t="shared" si="1"/>
        <v>293817</v>
      </c>
      <c r="L16" s="108">
        <f t="shared" si="1"/>
        <v>214024</v>
      </c>
      <c r="M16" s="56">
        <f t="shared" si="1"/>
        <v>214024</v>
      </c>
      <c r="N16" s="56">
        <f t="shared" si="1"/>
        <v>195854</v>
      </c>
      <c r="O16" s="84">
        <f t="shared" si="1"/>
        <v>0</v>
      </c>
      <c r="P16" s="94">
        <f t="shared" si="1"/>
        <v>0</v>
      </c>
      <c r="Q16" s="56">
        <f t="shared" si="1"/>
        <v>0</v>
      </c>
      <c r="R16" s="56">
        <f t="shared" si="1"/>
        <v>0</v>
      </c>
      <c r="S16" s="84">
        <f t="shared" si="1"/>
        <v>0</v>
      </c>
      <c r="T16" s="13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66"/>
      <c r="AF16" s="66"/>
      <c r="AG16" s="66"/>
    </row>
    <row r="17" spans="2:33" ht="15.75">
      <c r="B17" s="19">
        <v>3</v>
      </c>
      <c r="C17" s="5" t="s">
        <v>100</v>
      </c>
      <c r="D17" s="7">
        <f t="shared" ref="D17:S17" si="2">SUM(D18:D39)</f>
        <v>2245516</v>
      </c>
      <c r="E17" s="7">
        <f t="shared" si="2"/>
        <v>1951699</v>
      </c>
      <c r="F17" s="7">
        <f t="shared" si="2"/>
        <v>1540698</v>
      </c>
      <c r="G17" s="7">
        <f t="shared" si="2"/>
        <v>293817</v>
      </c>
      <c r="H17" s="95">
        <f t="shared" si="2"/>
        <v>2195392</v>
      </c>
      <c r="I17" s="95">
        <f t="shared" si="2"/>
        <v>1901575</v>
      </c>
      <c r="J17" s="95">
        <f t="shared" si="2"/>
        <v>1492052</v>
      </c>
      <c r="K17" s="95">
        <f t="shared" si="2"/>
        <v>293817</v>
      </c>
      <c r="L17" s="109">
        <f t="shared" si="2"/>
        <v>50124</v>
      </c>
      <c r="M17" s="5">
        <f t="shared" si="2"/>
        <v>50124</v>
      </c>
      <c r="N17" s="5">
        <f t="shared" si="2"/>
        <v>48646</v>
      </c>
      <c r="O17" s="85">
        <f t="shared" si="2"/>
        <v>0</v>
      </c>
      <c r="P17" s="95">
        <f t="shared" si="2"/>
        <v>0</v>
      </c>
      <c r="Q17" s="5">
        <f t="shared" si="2"/>
        <v>0</v>
      </c>
      <c r="R17" s="5">
        <f t="shared" si="2"/>
        <v>0</v>
      </c>
      <c r="S17" s="85">
        <f t="shared" si="2"/>
        <v>0</v>
      </c>
      <c r="T17" s="13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66"/>
      <c r="AF17" s="66"/>
      <c r="AG17" s="66"/>
    </row>
    <row r="18" spans="2:33" ht="15.75">
      <c r="B18" s="19">
        <v>4</v>
      </c>
      <c r="C18" s="11" t="s">
        <v>31</v>
      </c>
      <c r="D18" s="44">
        <f t="shared" ref="D18:D37" si="3">SUM(H18,L18,P18)</f>
        <v>218279</v>
      </c>
      <c r="E18" s="44">
        <f>SUM(I18+M18+Q18)</f>
        <v>218279</v>
      </c>
      <c r="F18" s="44">
        <f t="shared" ref="F18:F37" si="4">SUM(J18,N18,R18)</f>
        <v>115407</v>
      </c>
      <c r="G18" s="105">
        <f t="shared" ref="G18:G37" si="5">SUM(K18,O18,S18)</f>
        <v>0</v>
      </c>
      <c r="H18" s="96">
        <f>SUM(I18+K18)</f>
        <v>218279</v>
      </c>
      <c r="I18" s="11">
        <v>218279</v>
      </c>
      <c r="J18" s="11">
        <v>115407</v>
      </c>
      <c r="K18" s="45">
        <v>0</v>
      </c>
      <c r="L18" s="110">
        <f>SUM(M18+O18)</f>
        <v>0</v>
      </c>
      <c r="M18" s="11"/>
      <c r="N18" s="11"/>
      <c r="O18" s="86"/>
      <c r="P18" s="96">
        <f>SUM(Q18+S18)</f>
        <v>0</v>
      </c>
      <c r="Q18" s="11"/>
      <c r="R18" s="11"/>
      <c r="S18" s="86"/>
      <c r="T18" s="130"/>
      <c r="U18" s="134"/>
      <c r="V18" s="134"/>
      <c r="W18" s="135"/>
      <c r="X18" s="135"/>
      <c r="Y18" s="3"/>
      <c r="Z18" s="3"/>
      <c r="AA18" s="3"/>
      <c r="AB18" s="3"/>
      <c r="AC18" s="3"/>
      <c r="AD18" s="70"/>
      <c r="AE18" s="66"/>
      <c r="AF18" s="66"/>
      <c r="AG18" s="66"/>
    </row>
    <row r="19" spans="2:33" ht="15.75">
      <c r="B19" s="19">
        <v>5</v>
      </c>
      <c r="C19" s="11" t="s">
        <v>56</v>
      </c>
      <c r="D19" s="44">
        <f t="shared" si="3"/>
        <v>13936</v>
      </c>
      <c r="E19" s="44">
        <f>SUM(I19+M19+Q19)</f>
        <v>13936</v>
      </c>
      <c r="F19" s="44">
        <f t="shared" si="4"/>
        <v>0</v>
      </c>
      <c r="G19" s="105">
        <f t="shared" si="5"/>
        <v>0</v>
      </c>
      <c r="H19" s="96">
        <f t="shared" ref="H19:H39" si="6">SUM(I19+K19)</f>
        <v>13936</v>
      </c>
      <c r="I19" s="11">
        <v>13936</v>
      </c>
      <c r="J19" s="11"/>
      <c r="K19" s="45"/>
      <c r="L19" s="110">
        <f t="shared" ref="L19:L39" si="7">SUM(M19+O19)</f>
        <v>0</v>
      </c>
      <c r="M19" s="11"/>
      <c r="N19" s="11"/>
      <c r="O19" s="86"/>
      <c r="P19" s="96">
        <f t="shared" ref="P19:P39" si="8">SUM(Q19+S19)</f>
        <v>0</v>
      </c>
      <c r="Q19" s="11"/>
      <c r="R19" s="11"/>
      <c r="S19" s="86"/>
      <c r="T19" s="130"/>
      <c r="U19" s="134"/>
      <c r="V19" s="134"/>
      <c r="W19" s="135"/>
      <c r="X19" s="135"/>
      <c r="Y19" s="3"/>
      <c r="Z19" s="3"/>
      <c r="AA19" s="3"/>
      <c r="AB19" s="3"/>
      <c r="AC19" s="3"/>
      <c r="AD19" s="70"/>
      <c r="AE19" s="66"/>
      <c r="AF19" s="66"/>
      <c r="AG19" s="66"/>
    </row>
    <row r="20" spans="2:33" ht="15.75">
      <c r="B20" s="19">
        <v>6</v>
      </c>
      <c r="C20" s="11" t="s">
        <v>6</v>
      </c>
      <c r="D20" s="44">
        <f t="shared" si="3"/>
        <v>52298</v>
      </c>
      <c r="E20" s="44">
        <f t="shared" ref="E20:E37" si="9">SUM(I20,M20,Q20)</f>
        <v>52298</v>
      </c>
      <c r="F20" s="44">
        <f t="shared" si="4"/>
        <v>49494</v>
      </c>
      <c r="G20" s="105">
        <f t="shared" si="5"/>
        <v>0</v>
      </c>
      <c r="H20" s="96">
        <f t="shared" si="6"/>
        <v>52298</v>
      </c>
      <c r="I20" s="11">
        <v>52298</v>
      </c>
      <c r="J20" s="11">
        <v>49494</v>
      </c>
      <c r="K20" s="45"/>
      <c r="L20" s="110">
        <f t="shared" si="7"/>
        <v>0</v>
      </c>
      <c r="M20" s="11"/>
      <c r="N20" s="11"/>
      <c r="O20" s="86"/>
      <c r="P20" s="96">
        <f t="shared" si="8"/>
        <v>0</v>
      </c>
      <c r="Q20" s="11"/>
      <c r="R20" s="11"/>
      <c r="S20" s="86"/>
      <c r="T20" s="130"/>
      <c r="U20" s="134"/>
      <c r="V20" s="134"/>
      <c r="W20" s="135"/>
      <c r="X20" s="135"/>
      <c r="Y20" s="3"/>
      <c r="Z20" s="3"/>
      <c r="AA20" s="3"/>
      <c r="AB20" s="3"/>
      <c r="AC20" s="3"/>
      <c r="AD20" s="70"/>
      <c r="AE20" s="66"/>
      <c r="AF20" s="66"/>
      <c r="AG20" s="66"/>
    </row>
    <row r="21" spans="2:33" ht="15.75">
      <c r="B21" s="19">
        <v>7</v>
      </c>
      <c r="C21" s="11" t="s">
        <v>44</v>
      </c>
      <c r="D21" s="44">
        <f t="shared" si="3"/>
        <v>1197703</v>
      </c>
      <c r="E21" s="44">
        <f t="shared" si="9"/>
        <v>1193403</v>
      </c>
      <c r="F21" s="44">
        <f t="shared" si="4"/>
        <v>1029309</v>
      </c>
      <c r="G21" s="105">
        <f t="shared" si="5"/>
        <v>4300</v>
      </c>
      <c r="H21" s="96">
        <f t="shared" si="6"/>
        <v>1197703</v>
      </c>
      <c r="I21" s="11">
        <v>1193403</v>
      </c>
      <c r="J21" s="11">
        <v>1029309</v>
      </c>
      <c r="K21" s="45">
        <v>4300</v>
      </c>
      <c r="L21" s="110">
        <f t="shared" si="7"/>
        <v>0</v>
      </c>
      <c r="M21" s="11"/>
      <c r="N21" s="11"/>
      <c r="O21" s="86"/>
      <c r="P21" s="96">
        <f t="shared" si="8"/>
        <v>0</v>
      </c>
      <c r="Q21" s="11"/>
      <c r="R21" s="11"/>
      <c r="S21" s="86"/>
      <c r="T21" s="130"/>
      <c r="U21" s="134"/>
      <c r="V21" s="134"/>
      <c r="W21" s="135"/>
      <c r="X21" s="135"/>
      <c r="Y21" s="3"/>
      <c r="Z21" s="3"/>
      <c r="AA21" s="3"/>
      <c r="AB21" s="3"/>
      <c r="AC21" s="3"/>
      <c r="AD21" s="70"/>
      <c r="AE21" s="66"/>
      <c r="AF21" s="66"/>
      <c r="AG21" s="66"/>
    </row>
    <row r="22" spans="2:33" ht="15.75">
      <c r="B22" s="19">
        <v>8</v>
      </c>
      <c r="C22" s="11" t="s">
        <v>26</v>
      </c>
      <c r="D22" s="44">
        <f t="shared" si="3"/>
        <v>112530</v>
      </c>
      <c r="E22" s="44">
        <f t="shared" si="9"/>
        <v>112530</v>
      </c>
      <c r="F22" s="44">
        <f t="shared" si="4"/>
        <v>86932</v>
      </c>
      <c r="G22" s="105">
        <f t="shared" si="5"/>
        <v>0</v>
      </c>
      <c r="H22" s="96">
        <f t="shared" si="6"/>
        <v>112530</v>
      </c>
      <c r="I22" s="11">
        <v>112530</v>
      </c>
      <c r="J22" s="11">
        <v>86932</v>
      </c>
      <c r="K22" s="45"/>
      <c r="L22" s="110">
        <f t="shared" si="7"/>
        <v>0</v>
      </c>
      <c r="M22" s="11"/>
      <c r="N22" s="11"/>
      <c r="O22" s="86"/>
      <c r="P22" s="96">
        <f t="shared" si="8"/>
        <v>0</v>
      </c>
      <c r="Q22" s="11"/>
      <c r="R22" s="11"/>
      <c r="S22" s="86"/>
      <c r="T22" s="130"/>
      <c r="U22" s="134"/>
      <c r="V22" s="134"/>
      <c r="W22" s="135"/>
      <c r="X22" s="135"/>
      <c r="Y22" s="3"/>
      <c r="Z22" s="3"/>
      <c r="AA22" s="3"/>
      <c r="AB22" s="3"/>
      <c r="AC22" s="3"/>
      <c r="AD22" s="70"/>
      <c r="AE22" s="66"/>
      <c r="AF22" s="66"/>
      <c r="AG22" s="66"/>
    </row>
    <row r="23" spans="2:33" ht="15.75">
      <c r="B23" s="19">
        <v>9</v>
      </c>
      <c r="C23" s="11" t="s">
        <v>27</v>
      </c>
      <c r="D23" s="44">
        <f t="shared" si="3"/>
        <v>84503</v>
      </c>
      <c r="E23" s="44">
        <f t="shared" si="9"/>
        <v>84503</v>
      </c>
      <c r="F23" s="44">
        <f t="shared" si="4"/>
        <v>69472</v>
      </c>
      <c r="G23" s="105">
        <f t="shared" si="5"/>
        <v>0</v>
      </c>
      <c r="H23" s="96">
        <f t="shared" si="6"/>
        <v>84503</v>
      </c>
      <c r="I23" s="11">
        <v>84503</v>
      </c>
      <c r="J23" s="11">
        <v>69472</v>
      </c>
      <c r="K23" s="45"/>
      <c r="L23" s="110">
        <f t="shared" si="7"/>
        <v>0</v>
      </c>
      <c r="M23" s="11"/>
      <c r="N23" s="11"/>
      <c r="O23" s="86"/>
      <c r="P23" s="96">
        <f t="shared" si="8"/>
        <v>0</v>
      </c>
      <c r="Q23" s="11"/>
      <c r="R23" s="11"/>
      <c r="S23" s="86"/>
      <c r="T23" s="130"/>
      <c r="U23" s="134"/>
      <c r="V23" s="134"/>
      <c r="W23" s="135"/>
      <c r="X23" s="135"/>
      <c r="Y23" s="3"/>
      <c r="Z23" s="3"/>
      <c r="AA23" s="3"/>
      <c r="AB23" s="3"/>
      <c r="AC23" s="3"/>
      <c r="AD23" s="70"/>
      <c r="AE23" s="66"/>
      <c r="AF23" s="66"/>
      <c r="AG23" s="66"/>
    </row>
    <row r="24" spans="2:33" ht="15.75">
      <c r="B24" s="19">
        <v>10</v>
      </c>
      <c r="C24" s="11" t="s">
        <v>28</v>
      </c>
      <c r="D24" s="44">
        <f t="shared" si="3"/>
        <v>71637</v>
      </c>
      <c r="E24" s="44">
        <f t="shared" si="9"/>
        <v>71637</v>
      </c>
      <c r="F24" s="44">
        <f t="shared" si="4"/>
        <v>56928</v>
      </c>
      <c r="G24" s="105">
        <f t="shared" si="5"/>
        <v>0</v>
      </c>
      <c r="H24" s="96">
        <f t="shared" si="6"/>
        <v>71637</v>
      </c>
      <c r="I24" s="11">
        <v>71637</v>
      </c>
      <c r="J24" s="11">
        <v>56928</v>
      </c>
      <c r="K24" s="45"/>
      <c r="L24" s="110">
        <f t="shared" si="7"/>
        <v>0</v>
      </c>
      <c r="M24" s="11"/>
      <c r="N24" s="11"/>
      <c r="O24" s="86"/>
      <c r="P24" s="96">
        <f t="shared" si="8"/>
        <v>0</v>
      </c>
      <c r="Q24" s="11"/>
      <c r="R24" s="11"/>
      <c r="S24" s="86"/>
      <c r="T24" s="130"/>
      <c r="U24" s="134"/>
      <c r="V24" s="134"/>
      <c r="W24" s="135"/>
      <c r="X24" s="135"/>
      <c r="Y24" s="3"/>
      <c r="Z24" s="3"/>
      <c r="AA24" s="3"/>
      <c r="AB24" s="3"/>
      <c r="AC24" s="3"/>
      <c r="AD24" s="70"/>
      <c r="AE24" s="66"/>
      <c r="AF24" s="66"/>
      <c r="AG24" s="66"/>
    </row>
    <row r="25" spans="2:33" ht="15.75">
      <c r="B25" s="19">
        <v>11</v>
      </c>
      <c r="C25" s="11" t="s">
        <v>29</v>
      </c>
      <c r="D25" s="44">
        <f t="shared" si="3"/>
        <v>49867</v>
      </c>
      <c r="E25" s="44">
        <f t="shared" si="9"/>
        <v>49867</v>
      </c>
      <c r="F25" s="44">
        <f t="shared" si="4"/>
        <v>39426</v>
      </c>
      <c r="G25" s="105">
        <f t="shared" si="5"/>
        <v>0</v>
      </c>
      <c r="H25" s="96">
        <f t="shared" si="6"/>
        <v>49867</v>
      </c>
      <c r="I25" s="11">
        <v>49867</v>
      </c>
      <c r="J25" s="11">
        <v>39426</v>
      </c>
      <c r="K25" s="45"/>
      <c r="L25" s="110">
        <f t="shared" si="7"/>
        <v>0</v>
      </c>
      <c r="M25" s="11"/>
      <c r="N25" s="11"/>
      <c r="O25" s="86"/>
      <c r="P25" s="96">
        <f t="shared" si="8"/>
        <v>0</v>
      </c>
      <c r="Q25" s="11"/>
      <c r="R25" s="11"/>
      <c r="S25" s="86"/>
      <c r="T25" s="130"/>
      <c r="U25" s="134"/>
      <c r="V25" s="134"/>
      <c r="W25" s="135"/>
      <c r="X25" s="135"/>
      <c r="Y25" s="3"/>
      <c r="Z25" s="3"/>
      <c r="AA25" s="3"/>
      <c r="AB25" s="3"/>
      <c r="AC25" s="3"/>
      <c r="AD25" s="70"/>
      <c r="AE25" s="66"/>
      <c r="AF25" s="66"/>
      <c r="AG25" s="66"/>
    </row>
    <row r="26" spans="2:33" ht="15.75">
      <c r="B26" s="19">
        <v>12</v>
      </c>
      <c r="C26" s="11" t="s">
        <v>30</v>
      </c>
      <c r="D26" s="44">
        <f t="shared" si="3"/>
        <v>51028</v>
      </c>
      <c r="E26" s="44">
        <f t="shared" si="9"/>
        <v>51028</v>
      </c>
      <c r="F26" s="44">
        <f t="shared" si="4"/>
        <v>33807</v>
      </c>
      <c r="G26" s="105">
        <f t="shared" si="5"/>
        <v>0</v>
      </c>
      <c r="H26" s="96">
        <f t="shared" si="6"/>
        <v>51028</v>
      </c>
      <c r="I26" s="11">
        <v>51028</v>
      </c>
      <c r="J26" s="11">
        <v>33807</v>
      </c>
      <c r="K26" s="45"/>
      <c r="L26" s="110">
        <f t="shared" si="7"/>
        <v>0</v>
      </c>
      <c r="M26" s="11"/>
      <c r="N26" s="11"/>
      <c r="O26" s="86"/>
      <c r="P26" s="96">
        <f t="shared" si="8"/>
        <v>0</v>
      </c>
      <c r="Q26" s="11"/>
      <c r="R26" s="11"/>
      <c r="S26" s="86"/>
      <c r="T26" s="130"/>
      <c r="U26" s="134"/>
      <c r="V26" s="134"/>
      <c r="W26" s="135"/>
      <c r="X26" s="135"/>
      <c r="Y26" s="3"/>
      <c r="Z26" s="3"/>
      <c r="AA26" s="3"/>
      <c r="AB26" s="3"/>
      <c r="AC26" s="3"/>
      <c r="AD26" s="70"/>
      <c r="AE26" s="66"/>
      <c r="AF26" s="66"/>
      <c r="AG26" s="66"/>
    </row>
    <row r="27" spans="2:33" ht="28.5" customHeight="1">
      <c r="B27" s="19">
        <v>13</v>
      </c>
      <c r="C27" s="46" t="s">
        <v>13</v>
      </c>
      <c r="D27" s="44">
        <f t="shared" si="3"/>
        <v>100</v>
      </c>
      <c r="E27" s="44">
        <f t="shared" si="9"/>
        <v>100</v>
      </c>
      <c r="F27" s="44">
        <f t="shared" si="4"/>
        <v>0</v>
      </c>
      <c r="G27" s="105">
        <f t="shared" si="5"/>
        <v>0</v>
      </c>
      <c r="H27" s="96">
        <f t="shared" si="6"/>
        <v>0</v>
      </c>
      <c r="I27" s="11"/>
      <c r="J27" s="11"/>
      <c r="K27" s="45"/>
      <c r="L27" s="110">
        <f t="shared" si="7"/>
        <v>100</v>
      </c>
      <c r="M27" s="11">
        <v>100</v>
      </c>
      <c r="N27" s="11"/>
      <c r="O27" s="86"/>
      <c r="P27" s="96">
        <f t="shared" si="8"/>
        <v>0</v>
      </c>
      <c r="Q27" s="11"/>
      <c r="R27" s="11"/>
      <c r="S27" s="86"/>
      <c r="T27" s="130"/>
      <c r="U27" s="134"/>
      <c r="V27" s="134"/>
      <c r="W27" s="135"/>
      <c r="X27" s="135"/>
      <c r="Y27" s="3"/>
      <c r="Z27" s="3"/>
      <c r="AA27" s="3"/>
      <c r="AB27" s="3"/>
      <c r="AC27" s="3"/>
      <c r="AD27" s="70"/>
      <c r="AE27" s="66"/>
      <c r="AF27" s="66"/>
      <c r="AG27" s="66"/>
    </row>
    <row r="28" spans="2:33" ht="31.5">
      <c r="B28" s="19">
        <v>14</v>
      </c>
      <c r="C28" s="46" t="s">
        <v>160</v>
      </c>
      <c r="D28" s="44">
        <f t="shared" si="3"/>
        <v>0</v>
      </c>
      <c r="E28" s="44">
        <f t="shared" si="9"/>
        <v>0</v>
      </c>
      <c r="F28" s="44">
        <f t="shared" si="4"/>
        <v>0</v>
      </c>
      <c r="G28" s="105">
        <f t="shared" si="5"/>
        <v>0</v>
      </c>
      <c r="H28" s="96">
        <f t="shared" si="6"/>
        <v>0</v>
      </c>
      <c r="I28" s="11"/>
      <c r="J28" s="11"/>
      <c r="K28" s="45"/>
      <c r="L28" s="110">
        <f t="shared" si="7"/>
        <v>0</v>
      </c>
      <c r="M28" s="11"/>
      <c r="N28" s="11"/>
      <c r="O28" s="86"/>
      <c r="P28" s="96">
        <f t="shared" si="8"/>
        <v>0</v>
      </c>
      <c r="Q28" s="11"/>
      <c r="R28" s="11"/>
      <c r="S28" s="86"/>
      <c r="T28" s="130"/>
      <c r="U28" s="134"/>
      <c r="V28" s="134"/>
      <c r="W28" s="135"/>
      <c r="X28" s="135"/>
      <c r="Y28" s="3"/>
      <c r="Z28" s="3"/>
      <c r="AA28" s="3"/>
      <c r="AB28" s="3"/>
      <c r="AC28" s="3"/>
      <c r="AD28" s="70"/>
      <c r="AE28" s="66"/>
      <c r="AF28" s="66"/>
      <c r="AG28" s="66"/>
    </row>
    <row r="29" spans="2:33" ht="15.75">
      <c r="B29" s="19">
        <v>15</v>
      </c>
      <c r="C29" s="11" t="s">
        <v>176</v>
      </c>
      <c r="D29" s="44">
        <f t="shared" si="3"/>
        <v>18674</v>
      </c>
      <c r="E29" s="44">
        <f t="shared" si="9"/>
        <v>18674</v>
      </c>
      <c r="F29" s="44">
        <f t="shared" si="4"/>
        <v>16726</v>
      </c>
      <c r="G29" s="105">
        <f t="shared" si="5"/>
        <v>0</v>
      </c>
      <c r="H29" s="96">
        <f t="shared" si="6"/>
        <v>2074</v>
      </c>
      <c r="I29" s="11">
        <v>2074</v>
      </c>
      <c r="J29" s="11">
        <v>363</v>
      </c>
      <c r="K29" s="45"/>
      <c r="L29" s="110">
        <f t="shared" si="7"/>
        <v>16600</v>
      </c>
      <c r="M29" s="11">
        <v>16600</v>
      </c>
      <c r="N29" s="11">
        <v>16363</v>
      </c>
      <c r="O29" s="86"/>
      <c r="P29" s="96">
        <f t="shared" si="8"/>
        <v>0</v>
      </c>
      <c r="Q29" s="11"/>
      <c r="R29" s="11"/>
      <c r="S29" s="86"/>
      <c r="T29" s="130"/>
      <c r="U29" s="134"/>
      <c r="V29" s="134"/>
      <c r="W29" s="135"/>
      <c r="X29" s="135"/>
      <c r="Y29" s="3"/>
      <c r="Z29" s="3"/>
      <c r="AA29" s="3"/>
      <c r="AB29" s="3"/>
      <c r="AC29" s="3"/>
      <c r="AD29" s="70"/>
      <c r="AE29" s="66"/>
      <c r="AF29" s="66"/>
      <c r="AG29" s="66"/>
    </row>
    <row r="30" spans="2:33" ht="31.5">
      <c r="B30" s="19">
        <v>16</v>
      </c>
      <c r="C30" s="46" t="s">
        <v>14</v>
      </c>
      <c r="D30" s="44">
        <f t="shared" si="3"/>
        <v>8024</v>
      </c>
      <c r="E30" s="44">
        <f t="shared" si="9"/>
        <v>8024</v>
      </c>
      <c r="F30" s="44">
        <f t="shared" si="4"/>
        <v>7910</v>
      </c>
      <c r="G30" s="105">
        <f t="shared" si="5"/>
        <v>0</v>
      </c>
      <c r="H30" s="96">
        <f t="shared" si="6"/>
        <v>0</v>
      </c>
      <c r="I30" s="11"/>
      <c r="J30" s="11"/>
      <c r="K30" s="45"/>
      <c r="L30" s="110">
        <f t="shared" si="7"/>
        <v>8024</v>
      </c>
      <c r="M30" s="11">
        <v>8024</v>
      </c>
      <c r="N30" s="11">
        <v>7910</v>
      </c>
      <c r="O30" s="86"/>
      <c r="P30" s="96">
        <f t="shared" si="8"/>
        <v>0</v>
      </c>
      <c r="Q30" s="11"/>
      <c r="R30" s="11"/>
      <c r="S30" s="86"/>
      <c r="T30" s="130"/>
      <c r="U30" s="134"/>
      <c r="V30" s="134"/>
      <c r="W30" s="135"/>
      <c r="X30" s="135"/>
      <c r="Y30" s="3"/>
      <c r="Z30" s="3"/>
      <c r="AA30" s="3"/>
      <c r="AB30" s="3"/>
      <c r="AC30" s="3"/>
      <c r="AD30" s="70"/>
      <c r="AE30" s="66"/>
      <c r="AF30" s="66"/>
      <c r="AG30" s="66"/>
    </row>
    <row r="31" spans="2:33" ht="15.75">
      <c r="B31" s="19">
        <v>17</v>
      </c>
      <c r="C31" s="46" t="s">
        <v>12</v>
      </c>
      <c r="D31" s="44">
        <f t="shared" si="3"/>
        <v>9309</v>
      </c>
      <c r="E31" s="44">
        <f t="shared" si="9"/>
        <v>9309</v>
      </c>
      <c r="F31" s="44">
        <f t="shared" si="4"/>
        <v>8512</v>
      </c>
      <c r="G31" s="105">
        <f t="shared" si="5"/>
        <v>0</v>
      </c>
      <c r="H31" s="96">
        <f t="shared" si="6"/>
        <v>6809</v>
      </c>
      <c r="I31" s="11">
        <v>6809</v>
      </c>
      <c r="J31" s="11">
        <v>6712</v>
      </c>
      <c r="K31" s="45"/>
      <c r="L31" s="110">
        <f t="shared" si="7"/>
        <v>2500</v>
      </c>
      <c r="M31" s="11">
        <v>2500</v>
      </c>
      <c r="N31" s="11">
        <v>1800</v>
      </c>
      <c r="O31" s="86"/>
      <c r="P31" s="96">
        <f t="shared" si="8"/>
        <v>0</v>
      </c>
      <c r="Q31" s="11"/>
      <c r="R31" s="11"/>
      <c r="S31" s="86"/>
      <c r="T31" s="130"/>
      <c r="U31" s="134"/>
      <c r="V31" s="134"/>
      <c r="W31" s="135"/>
      <c r="X31" s="135"/>
      <c r="Y31" s="3"/>
      <c r="Z31" s="3"/>
      <c r="AA31" s="3"/>
      <c r="AB31" s="3"/>
      <c r="AC31" s="3"/>
      <c r="AD31" s="70"/>
      <c r="AE31" s="66"/>
      <c r="AF31" s="66"/>
      <c r="AG31" s="66"/>
    </row>
    <row r="32" spans="2:33" ht="15.75">
      <c r="B32" s="19">
        <v>18</v>
      </c>
      <c r="C32" s="11" t="s">
        <v>15</v>
      </c>
      <c r="D32" s="44">
        <f t="shared" si="3"/>
        <v>24580</v>
      </c>
      <c r="E32" s="44">
        <f t="shared" si="9"/>
        <v>24580</v>
      </c>
      <c r="F32" s="44">
        <f t="shared" si="4"/>
        <v>21649</v>
      </c>
      <c r="G32" s="105">
        <f t="shared" si="5"/>
        <v>0</v>
      </c>
      <c r="H32" s="96">
        <f t="shared" si="6"/>
        <v>6880</v>
      </c>
      <c r="I32" s="11">
        <v>6880</v>
      </c>
      <c r="J32" s="11">
        <v>4202</v>
      </c>
      <c r="K32" s="45"/>
      <c r="L32" s="110">
        <f t="shared" si="7"/>
        <v>17700</v>
      </c>
      <c r="M32" s="11">
        <v>17700</v>
      </c>
      <c r="N32" s="11">
        <v>17447</v>
      </c>
      <c r="O32" s="86"/>
      <c r="P32" s="96">
        <f t="shared" si="8"/>
        <v>0</v>
      </c>
      <c r="Q32" s="11"/>
      <c r="R32" s="11"/>
      <c r="S32" s="86"/>
      <c r="T32" s="130"/>
      <c r="U32" s="134"/>
      <c r="V32" s="134"/>
      <c r="W32" s="135"/>
      <c r="X32" s="135"/>
      <c r="Y32" s="3"/>
      <c r="Z32" s="3"/>
      <c r="AA32" s="3"/>
      <c r="AB32" s="3"/>
      <c r="AC32" s="3"/>
      <c r="AD32" s="70"/>
      <c r="AE32" s="66"/>
      <c r="AF32" s="66"/>
      <c r="AG32" s="66"/>
    </row>
    <row r="33" spans="2:33" ht="15.75">
      <c r="B33" s="19">
        <v>19</v>
      </c>
      <c r="C33" s="11" t="s">
        <v>4</v>
      </c>
      <c r="D33" s="44">
        <f t="shared" si="3"/>
        <v>1200</v>
      </c>
      <c r="E33" s="44">
        <f t="shared" si="9"/>
        <v>1200</v>
      </c>
      <c r="F33" s="44">
        <f t="shared" si="4"/>
        <v>1183</v>
      </c>
      <c r="G33" s="105">
        <f t="shared" si="5"/>
        <v>0</v>
      </c>
      <c r="H33" s="96">
        <f t="shared" si="6"/>
        <v>0</v>
      </c>
      <c r="I33" s="11"/>
      <c r="J33" s="11"/>
      <c r="K33" s="45"/>
      <c r="L33" s="110">
        <f t="shared" si="7"/>
        <v>1200</v>
      </c>
      <c r="M33" s="11">
        <v>1200</v>
      </c>
      <c r="N33" s="11">
        <v>1183</v>
      </c>
      <c r="O33" s="86"/>
      <c r="P33" s="96">
        <f t="shared" si="8"/>
        <v>0</v>
      </c>
      <c r="Q33" s="11"/>
      <c r="R33" s="11"/>
      <c r="S33" s="86"/>
      <c r="T33" s="130"/>
      <c r="U33" s="134"/>
      <c r="V33" s="134"/>
      <c r="W33" s="135"/>
      <c r="X33" s="135"/>
      <c r="Y33" s="3"/>
      <c r="Z33" s="3"/>
      <c r="AA33" s="3"/>
      <c r="AB33" s="3"/>
      <c r="AC33" s="3"/>
      <c r="AD33" s="70"/>
      <c r="AE33" s="66"/>
      <c r="AF33" s="66"/>
      <c r="AG33" s="66"/>
    </row>
    <row r="34" spans="2:33" ht="15.75">
      <c r="B34" s="19">
        <v>20</v>
      </c>
      <c r="C34" s="11" t="s">
        <v>1</v>
      </c>
      <c r="D34" s="44">
        <f t="shared" si="3"/>
        <v>8820</v>
      </c>
      <c r="E34" s="44">
        <f t="shared" si="9"/>
        <v>8820</v>
      </c>
      <c r="F34" s="44">
        <f t="shared" si="4"/>
        <v>0</v>
      </c>
      <c r="G34" s="105">
        <f t="shared" si="5"/>
        <v>0</v>
      </c>
      <c r="H34" s="96">
        <f t="shared" si="6"/>
        <v>8820</v>
      </c>
      <c r="I34" s="11">
        <v>8820</v>
      </c>
      <c r="J34" s="11"/>
      <c r="K34" s="45"/>
      <c r="L34" s="110">
        <f t="shared" si="7"/>
        <v>0</v>
      </c>
      <c r="M34" s="11"/>
      <c r="N34" s="11"/>
      <c r="O34" s="86"/>
      <c r="P34" s="96">
        <f t="shared" si="8"/>
        <v>0</v>
      </c>
      <c r="Q34" s="11"/>
      <c r="R34" s="11"/>
      <c r="S34" s="86"/>
      <c r="T34" s="130"/>
      <c r="U34" s="134"/>
      <c r="V34" s="134"/>
      <c r="W34" s="135"/>
      <c r="X34" s="135"/>
      <c r="Y34" s="3"/>
      <c r="Z34" s="3"/>
      <c r="AA34" s="3"/>
      <c r="AB34" s="3"/>
      <c r="AC34" s="3"/>
      <c r="AD34" s="70"/>
      <c r="AE34" s="66"/>
      <c r="AF34" s="66"/>
      <c r="AG34" s="66"/>
    </row>
    <row r="35" spans="2:33" ht="30.75" customHeight="1">
      <c r="B35" s="19">
        <v>21</v>
      </c>
      <c r="C35" s="46" t="s">
        <v>7</v>
      </c>
      <c r="D35" s="44">
        <f t="shared" si="3"/>
        <v>100</v>
      </c>
      <c r="E35" s="44">
        <f t="shared" si="9"/>
        <v>100</v>
      </c>
      <c r="F35" s="44">
        <f t="shared" si="4"/>
        <v>99</v>
      </c>
      <c r="G35" s="105">
        <f t="shared" si="5"/>
        <v>0</v>
      </c>
      <c r="H35" s="96">
        <f t="shared" si="6"/>
        <v>0</v>
      </c>
      <c r="I35" s="11"/>
      <c r="J35" s="11"/>
      <c r="K35" s="45"/>
      <c r="L35" s="110">
        <f t="shared" si="7"/>
        <v>100</v>
      </c>
      <c r="M35" s="11">
        <v>100</v>
      </c>
      <c r="N35" s="11">
        <v>99</v>
      </c>
      <c r="O35" s="86"/>
      <c r="P35" s="96">
        <f t="shared" si="8"/>
        <v>0</v>
      </c>
      <c r="Q35" s="11"/>
      <c r="R35" s="11"/>
      <c r="S35" s="86"/>
      <c r="T35" s="130"/>
      <c r="U35" s="134"/>
      <c r="V35" s="134"/>
      <c r="W35" s="135"/>
      <c r="X35" s="135"/>
      <c r="Y35" s="3"/>
      <c r="Z35" s="3"/>
      <c r="AA35" s="3"/>
      <c r="AB35" s="3"/>
      <c r="AC35" s="3"/>
      <c r="AD35" s="70"/>
      <c r="AE35" s="66"/>
      <c r="AF35" s="66"/>
      <c r="AG35" s="66"/>
    </row>
    <row r="36" spans="2:33" ht="48" customHeight="1">
      <c r="B36" s="19">
        <v>22</v>
      </c>
      <c r="C36" s="46" t="s">
        <v>121</v>
      </c>
      <c r="D36" s="44">
        <f t="shared" si="3"/>
        <v>3900</v>
      </c>
      <c r="E36" s="44">
        <f t="shared" si="9"/>
        <v>3900</v>
      </c>
      <c r="F36" s="44">
        <f t="shared" si="4"/>
        <v>3844</v>
      </c>
      <c r="G36" s="105">
        <f t="shared" si="5"/>
        <v>0</v>
      </c>
      <c r="H36" s="96">
        <f t="shared" si="6"/>
        <v>0</v>
      </c>
      <c r="I36" s="11"/>
      <c r="J36" s="11"/>
      <c r="K36" s="45"/>
      <c r="L36" s="110">
        <f t="shared" si="7"/>
        <v>3900</v>
      </c>
      <c r="M36" s="11">
        <v>3900</v>
      </c>
      <c r="N36" s="11">
        <v>3844</v>
      </c>
      <c r="O36" s="86"/>
      <c r="P36" s="96">
        <f t="shared" si="8"/>
        <v>0</v>
      </c>
      <c r="Q36" s="11"/>
      <c r="R36" s="11"/>
      <c r="S36" s="86"/>
      <c r="T36" s="130"/>
      <c r="U36" s="134"/>
      <c r="V36" s="134"/>
      <c r="W36" s="135"/>
      <c r="X36" s="135"/>
      <c r="Y36" s="3"/>
      <c r="Z36" s="3"/>
      <c r="AA36" s="3"/>
      <c r="AB36" s="3"/>
      <c r="AC36" s="3"/>
      <c r="AD36" s="70"/>
      <c r="AE36" s="66"/>
      <c r="AF36" s="66"/>
      <c r="AG36" s="66"/>
    </row>
    <row r="37" spans="2:33" ht="13.5" customHeight="1">
      <c r="B37" s="19">
        <v>23</v>
      </c>
      <c r="C37" s="11" t="s">
        <v>2</v>
      </c>
      <c r="D37" s="44">
        <f t="shared" si="3"/>
        <v>2911</v>
      </c>
      <c r="E37" s="44">
        <f t="shared" si="9"/>
        <v>2911</v>
      </c>
      <c r="F37" s="44">
        <f t="shared" si="4"/>
        <v>0</v>
      </c>
      <c r="G37" s="105">
        <f t="shared" si="5"/>
        <v>0</v>
      </c>
      <c r="H37" s="96">
        <f t="shared" si="6"/>
        <v>2911</v>
      </c>
      <c r="I37" s="11">
        <v>2911</v>
      </c>
      <c r="J37" s="11"/>
      <c r="K37" s="45"/>
      <c r="L37" s="110">
        <f t="shared" si="7"/>
        <v>0</v>
      </c>
      <c r="M37" s="11"/>
      <c r="N37" s="11"/>
      <c r="O37" s="86"/>
      <c r="P37" s="96">
        <f t="shared" si="8"/>
        <v>0</v>
      </c>
      <c r="Q37" s="11"/>
      <c r="R37" s="11"/>
      <c r="S37" s="86"/>
      <c r="T37" s="130"/>
      <c r="U37" s="134"/>
      <c r="V37" s="134"/>
      <c r="W37" s="135"/>
      <c r="X37" s="135"/>
      <c r="Y37" s="3"/>
      <c r="Z37" s="3"/>
      <c r="AA37" s="3"/>
      <c r="AB37" s="3"/>
      <c r="AC37" s="3"/>
      <c r="AD37" s="70"/>
      <c r="AE37" s="66"/>
      <c r="AF37" s="66"/>
      <c r="AG37" s="66"/>
    </row>
    <row r="38" spans="2:33" ht="15.75">
      <c r="B38" s="19">
        <v>24</v>
      </c>
      <c r="C38" s="11" t="s">
        <v>51</v>
      </c>
      <c r="D38" s="44">
        <f t="shared" ref="D38:G39" si="10">SUM(H38,L38,P38)</f>
        <v>289517</v>
      </c>
      <c r="E38" s="44">
        <f t="shared" si="10"/>
        <v>0</v>
      </c>
      <c r="F38" s="44">
        <f t="shared" si="10"/>
        <v>0</v>
      </c>
      <c r="G38" s="105">
        <f t="shared" si="10"/>
        <v>289517</v>
      </c>
      <c r="H38" s="96">
        <f t="shared" si="6"/>
        <v>289517</v>
      </c>
      <c r="I38" s="11"/>
      <c r="J38" s="11"/>
      <c r="K38" s="45">
        <v>289517</v>
      </c>
      <c r="L38" s="110">
        <f t="shared" si="7"/>
        <v>0</v>
      </c>
      <c r="M38" s="11"/>
      <c r="N38" s="11"/>
      <c r="O38" s="86"/>
      <c r="P38" s="96">
        <f t="shared" si="8"/>
        <v>0</v>
      </c>
      <c r="Q38" s="11"/>
      <c r="R38" s="11"/>
      <c r="S38" s="86"/>
      <c r="T38" s="130"/>
      <c r="U38" s="134"/>
      <c r="V38" s="134"/>
      <c r="W38" s="135"/>
      <c r="X38" s="135"/>
      <c r="Y38" s="3"/>
      <c r="Z38" s="3"/>
      <c r="AA38" s="3"/>
      <c r="AB38" s="3"/>
      <c r="AC38" s="3"/>
      <c r="AD38" s="70"/>
      <c r="AE38" s="66"/>
      <c r="AF38" s="66"/>
      <c r="AG38" s="66"/>
    </row>
    <row r="39" spans="2:33" ht="15.75">
      <c r="B39" s="19">
        <v>25</v>
      </c>
      <c r="C39" s="11" t="s">
        <v>0</v>
      </c>
      <c r="D39" s="44">
        <f t="shared" si="10"/>
        <v>26600</v>
      </c>
      <c r="E39" s="44">
        <f t="shared" si="10"/>
        <v>26600</v>
      </c>
      <c r="F39" s="44">
        <f t="shared" si="10"/>
        <v>0</v>
      </c>
      <c r="G39" s="105">
        <f t="shared" si="10"/>
        <v>0</v>
      </c>
      <c r="H39" s="96">
        <f t="shared" si="6"/>
        <v>26600</v>
      </c>
      <c r="I39" s="11">
        <v>26600</v>
      </c>
      <c r="J39" s="11"/>
      <c r="K39" s="45"/>
      <c r="L39" s="110">
        <f t="shared" si="7"/>
        <v>0</v>
      </c>
      <c r="M39" s="11"/>
      <c r="N39" s="11"/>
      <c r="O39" s="86"/>
      <c r="P39" s="95">
        <f t="shared" si="8"/>
        <v>0</v>
      </c>
      <c r="Q39" s="11"/>
      <c r="R39" s="11"/>
      <c r="S39" s="86"/>
      <c r="T39" s="130"/>
      <c r="U39" s="134"/>
      <c r="V39" s="134"/>
      <c r="W39" s="135"/>
      <c r="X39" s="135"/>
      <c r="Y39" s="3"/>
      <c r="Z39" s="3"/>
      <c r="AA39" s="3"/>
      <c r="AB39" s="3"/>
      <c r="AC39" s="3"/>
      <c r="AD39" s="70"/>
      <c r="AE39" s="66"/>
      <c r="AF39" s="66"/>
      <c r="AG39" s="66"/>
    </row>
    <row r="40" spans="2:33" ht="15.75">
      <c r="B40" s="19">
        <v>26</v>
      </c>
      <c r="C40" s="5" t="s">
        <v>101</v>
      </c>
      <c r="D40" s="7">
        <f>SUM(D41:D42)</f>
        <v>30900</v>
      </c>
      <c r="E40" s="7">
        <f>SUM(E41:E42)</f>
        <v>30900</v>
      </c>
      <c r="F40" s="7">
        <f>SUM(F41:F42)</f>
        <v>19008</v>
      </c>
      <c r="G40" s="7">
        <f>SUM(G41:G42)</f>
        <v>0</v>
      </c>
      <c r="H40" s="95">
        <f t="shared" ref="H40:S40" si="11">SUM(H41:H42)</f>
        <v>0</v>
      </c>
      <c r="I40" s="5">
        <f t="shared" si="11"/>
        <v>0</v>
      </c>
      <c r="J40" s="5">
        <f t="shared" si="11"/>
        <v>0</v>
      </c>
      <c r="K40" s="6">
        <f t="shared" si="11"/>
        <v>0</v>
      </c>
      <c r="L40" s="109">
        <f t="shared" si="11"/>
        <v>30900</v>
      </c>
      <c r="M40" s="5">
        <f t="shared" si="11"/>
        <v>30900</v>
      </c>
      <c r="N40" s="5">
        <f t="shared" si="11"/>
        <v>19008</v>
      </c>
      <c r="O40" s="85">
        <f t="shared" si="11"/>
        <v>0</v>
      </c>
      <c r="P40" s="95">
        <f t="shared" si="11"/>
        <v>0</v>
      </c>
      <c r="Q40" s="5">
        <f t="shared" si="11"/>
        <v>0</v>
      </c>
      <c r="R40" s="5">
        <f t="shared" si="11"/>
        <v>0</v>
      </c>
      <c r="S40" s="85">
        <f t="shared" si="11"/>
        <v>0</v>
      </c>
      <c r="T40" s="130"/>
      <c r="U40" s="134"/>
      <c r="V40" s="134"/>
      <c r="W40" s="135"/>
      <c r="X40" s="135"/>
      <c r="Y40" s="3"/>
      <c r="Z40" s="3"/>
      <c r="AA40" s="3"/>
      <c r="AB40" s="3"/>
      <c r="AC40" s="3"/>
      <c r="AD40" s="116"/>
      <c r="AE40" s="66"/>
      <c r="AF40" s="66"/>
      <c r="AG40" s="66"/>
    </row>
    <row r="41" spans="2:33" ht="15.75">
      <c r="B41" s="19">
        <v>27</v>
      </c>
      <c r="C41" s="46" t="s">
        <v>17</v>
      </c>
      <c r="D41" s="44">
        <f t="shared" ref="D41:G42" si="12">SUM(H41,L41,P41)</f>
        <v>12200</v>
      </c>
      <c r="E41" s="44">
        <f t="shared" si="12"/>
        <v>12200</v>
      </c>
      <c r="F41" s="44">
        <f t="shared" si="12"/>
        <v>10700</v>
      </c>
      <c r="G41" s="105">
        <f t="shared" si="12"/>
        <v>0</v>
      </c>
      <c r="H41" s="96">
        <f>SUM(I41+K41)</f>
        <v>0</v>
      </c>
      <c r="I41" s="11"/>
      <c r="J41" s="11"/>
      <c r="K41" s="45">
        <v>0</v>
      </c>
      <c r="L41" s="110">
        <f>SUM(M41+O41)</f>
        <v>12200</v>
      </c>
      <c r="M41" s="11">
        <v>12200</v>
      </c>
      <c r="N41" s="11">
        <v>10700</v>
      </c>
      <c r="O41" s="86"/>
      <c r="P41" s="96">
        <f>SUM(Q41,S41)</f>
        <v>0</v>
      </c>
      <c r="Q41" s="11"/>
      <c r="R41" s="11"/>
      <c r="S41" s="86"/>
      <c r="T41" s="130"/>
      <c r="U41" s="134"/>
      <c r="V41" s="134"/>
      <c r="W41" s="135"/>
      <c r="X41" s="135"/>
      <c r="Y41" s="3"/>
      <c r="Z41" s="3"/>
      <c r="AA41" s="3"/>
      <c r="AB41" s="3"/>
      <c r="AC41" s="3"/>
      <c r="AD41" s="70"/>
      <c r="AE41" s="66"/>
      <c r="AF41" s="66"/>
      <c r="AG41" s="66"/>
    </row>
    <row r="42" spans="2:33" ht="15.75">
      <c r="B42" s="19">
        <v>28</v>
      </c>
      <c r="C42" s="11" t="s">
        <v>32</v>
      </c>
      <c r="D42" s="44">
        <f t="shared" si="12"/>
        <v>18700</v>
      </c>
      <c r="E42" s="44">
        <f t="shared" si="12"/>
        <v>18700</v>
      </c>
      <c r="F42" s="44">
        <f t="shared" si="12"/>
        <v>8308</v>
      </c>
      <c r="G42" s="105">
        <f t="shared" si="12"/>
        <v>0</v>
      </c>
      <c r="H42" s="96">
        <f>SUM(I42+K42)</f>
        <v>0</v>
      </c>
      <c r="I42" s="11"/>
      <c r="J42" s="11"/>
      <c r="K42" s="45">
        <v>0</v>
      </c>
      <c r="L42" s="110">
        <f>SUM(M42+O42)</f>
        <v>18700</v>
      </c>
      <c r="M42" s="11">
        <v>18700</v>
      </c>
      <c r="N42" s="11">
        <v>8308</v>
      </c>
      <c r="O42" s="86"/>
      <c r="P42" s="96">
        <f>SUM(Q42,S42)</f>
        <v>0</v>
      </c>
      <c r="Q42" s="11"/>
      <c r="R42" s="11"/>
      <c r="S42" s="86"/>
      <c r="T42" s="130"/>
      <c r="U42" s="134"/>
      <c r="V42" s="134"/>
      <c r="W42" s="135"/>
      <c r="X42" s="135"/>
      <c r="Y42" s="3"/>
      <c r="Z42" s="3"/>
      <c r="AA42" s="3"/>
      <c r="AB42" s="3"/>
      <c r="AC42" s="3"/>
      <c r="AD42" s="70"/>
      <c r="AE42" s="66"/>
      <c r="AF42" s="66"/>
      <c r="AG42" s="66"/>
    </row>
    <row r="43" spans="2:33" ht="15.75">
      <c r="B43" s="19">
        <v>29</v>
      </c>
      <c r="C43" s="5" t="s">
        <v>103</v>
      </c>
      <c r="D43" s="7">
        <f t="shared" ref="D43:S43" si="13">SUM(D44:D44)</f>
        <v>140056</v>
      </c>
      <c r="E43" s="7">
        <f t="shared" si="13"/>
        <v>140056</v>
      </c>
      <c r="F43" s="7">
        <f t="shared" si="13"/>
        <v>128200</v>
      </c>
      <c r="G43" s="7">
        <f t="shared" si="13"/>
        <v>0</v>
      </c>
      <c r="H43" s="95">
        <f t="shared" si="13"/>
        <v>7056</v>
      </c>
      <c r="I43" s="5">
        <f t="shared" si="13"/>
        <v>7056</v>
      </c>
      <c r="J43" s="5">
        <f t="shared" si="13"/>
        <v>0</v>
      </c>
      <c r="K43" s="6">
        <f t="shared" si="13"/>
        <v>0</v>
      </c>
      <c r="L43" s="109">
        <f t="shared" si="13"/>
        <v>133000</v>
      </c>
      <c r="M43" s="5">
        <f t="shared" si="13"/>
        <v>133000</v>
      </c>
      <c r="N43" s="5">
        <f t="shared" si="13"/>
        <v>128200</v>
      </c>
      <c r="O43" s="85">
        <f t="shared" si="13"/>
        <v>0</v>
      </c>
      <c r="P43" s="95">
        <f t="shared" si="13"/>
        <v>0</v>
      </c>
      <c r="Q43" s="5">
        <f t="shared" si="13"/>
        <v>0</v>
      </c>
      <c r="R43" s="5">
        <f t="shared" si="13"/>
        <v>0</v>
      </c>
      <c r="S43" s="85">
        <f t="shared" si="13"/>
        <v>0</v>
      </c>
      <c r="T43" s="130"/>
      <c r="U43" s="134"/>
      <c r="V43" s="134"/>
      <c r="W43" s="135"/>
      <c r="X43" s="135"/>
      <c r="Y43" s="3"/>
      <c r="Z43" s="3"/>
      <c r="AA43" s="3"/>
      <c r="AB43" s="3"/>
      <c r="AC43" s="3"/>
      <c r="AD43" s="116"/>
      <c r="AE43" s="66"/>
      <c r="AF43" s="66"/>
      <c r="AG43" s="66"/>
    </row>
    <row r="44" spans="2:33" ht="15.75">
      <c r="B44" s="19">
        <v>30</v>
      </c>
      <c r="C44" s="11" t="s">
        <v>114</v>
      </c>
      <c r="D44" s="44">
        <f>SUM(H44,L44,P44)</f>
        <v>140056</v>
      </c>
      <c r="E44" s="44">
        <f>SUM(I44,M44,Q44)</f>
        <v>140056</v>
      </c>
      <c r="F44" s="44">
        <f>SUM(J44,N44,R44)</f>
        <v>128200</v>
      </c>
      <c r="G44" s="105">
        <f>SUM(K44,O44,S44)</f>
        <v>0</v>
      </c>
      <c r="H44" s="96">
        <f>SUM(I44,K44)</f>
        <v>7056</v>
      </c>
      <c r="I44" s="11">
        <v>7056</v>
      </c>
      <c r="J44" s="11"/>
      <c r="K44" s="45"/>
      <c r="L44" s="110">
        <f>SUM(M44+O44)</f>
        <v>133000</v>
      </c>
      <c r="M44" s="11">
        <v>133000</v>
      </c>
      <c r="N44" s="11">
        <v>128200</v>
      </c>
      <c r="O44" s="86"/>
      <c r="P44" s="96">
        <f>SUM(Q44,S44)</f>
        <v>0</v>
      </c>
      <c r="Q44" s="11"/>
      <c r="R44" s="11"/>
      <c r="S44" s="86"/>
      <c r="T44" s="130"/>
      <c r="U44" s="134"/>
      <c r="V44" s="134"/>
      <c r="W44" s="135"/>
      <c r="X44" s="135"/>
      <c r="Y44" s="3"/>
      <c r="Z44" s="3"/>
      <c r="AA44" s="3"/>
      <c r="AB44" s="3"/>
      <c r="AC44" s="3"/>
      <c r="AD44" s="70"/>
      <c r="AE44" s="66"/>
      <c r="AF44" s="66"/>
      <c r="AG44" s="66"/>
    </row>
    <row r="45" spans="2:33" ht="15.75">
      <c r="B45" s="19">
        <v>31</v>
      </c>
      <c r="C45" s="5" t="s">
        <v>104</v>
      </c>
      <c r="D45" s="7">
        <f t="shared" ref="D45:S45" si="14">SUM(D46:D46)</f>
        <v>69800</v>
      </c>
      <c r="E45" s="7">
        <f t="shared" si="14"/>
        <v>69800</v>
      </c>
      <c r="F45" s="7">
        <f t="shared" si="14"/>
        <v>67205</v>
      </c>
      <c r="G45" s="7">
        <f t="shared" si="14"/>
        <v>0</v>
      </c>
      <c r="H45" s="95">
        <f t="shared" si="14"/>
        <v>69800</v>
      </c>
      <c r="I45" s="5">
        <f t="shared" si="14"/>
        <v>69800</v>
      </c>
      <c r="J45" s="5">
        <f t="shared" si="14"/>
        <v>67205</v>
      </c>
      <c r="K45" s="6">
        <f t="shared" si="14"/>
        <v>0</v>
      </c>
      <c r="L45" s="109">
        <f t="shared" si="14"/>
        <v>0</v>
      </c>
      <c r="M45" s="5">
        <f t="shared" si="14"/>
        <v>0</v>
      </c>
      <c r="N45" s="5">
        <f t="shared" si="14"/>
        <v>0</v>
      </c>
      <c r="O45" s="85">
        <f t="shared" si="14"/>
        <v>0</v>
      </c>
      <c r="P45" s="95">
        <f t="shared" si="14"/>
        <v>0</v>
      </c>
      <c r="Q45" s="5">
        <f t="shared" si="14"/>
        <v>0</v>
      </c>
      <c r="R45" s="5">
        <f t="shared" si="14"/>
        <v>0</v>
      </c>
      <c r="S45" s="85">
        <f t="shared" si="14"/>
        <v>0</v>
      </c>
      <c r="T45" s="130"/>
      <c r="U45" s="134"/>
      <c r="V45" s="134"/>
      <c r="W45" s="135"/>
      <c r="X45" s="135"/>
      <c r="Y45" s="3"/>
      <c r="Z45" s="3"/>
      <c r="AA45" s="3"/>
      <c r="AB45" s="3"/>
      <c r="AC45" s="3"/>
      <c r="AD45" s="116"/>
      <c r="AE45" s="66"/>
      <c r="AF45" s="66"/>
      <c r="AG45" s="66"/>
    </row>
    <row r="46" spans="2:33" ht="15.75">
      <c r="B46" s="19">
        <v>32</v>
      </c>
      <c r="C46" s="11" t="s">
        <v>113</v>
      </c>
      <c r="D46" s="44">
        <f t="shared" ref="D46:G47" si="15">SUM(H46,L46,P46)</f>
        <v>69800</v>
      </c>
      <c r="E46" s="44">
        <f t="shared" si="15"/>
        <v>69800</v>
      </c>
      <c r="F46" s="44">
        <f t="shared" si="15"/>
        <v>67205</v>
      </c>
      <c r="G46" s="105">
        <f t="shared" si="15"/>
        <v>0</v>
      </c>
      <c r="H46" s="96">
        <f>SUM(I46+K46)</f>
        <v>69800</v>
      </c>
      <c r="I46" s="11">
        <v>69800</v>
      </c>
      <c r="J46" s="11">
        <v>67205</v>
      </c>
      <c r="K46" s="45">
        <v>0</v>
      </c>
      <c r="L46" s="110">
        <f>SUM(M46,O46)</f>
        <v>0</v>
      </c>
      <c r="M46" s="11"/>
      <c r="N46" s="11"/>
      <c r="O46" s="86"/>
      <c r="P46" s="96">
        <f>SUM(Q46,S46)</f>
        <v>0</v>
      </c>
      <c r="Q46" s="11"/>
      <c r="R46" s="11"/>
      <c r="S46" s="86"/>
      <c r="T46" s="130"/>
      <c r="U46" s="134"/>
      <c r="V46" s="134"/>
      <c r="W46" s="135"/>
      <c r="X46" s="135"/>
      <c r="Y46" s="3"/>
      <c r="Z46" s="3"/>
      <c r="AA46" s="3"/>
      <c r="AB46" s="3"/>
      <c r="AC46" s="3"/>
      <c r="AD46" s="70"/>
      <c r="AE46" s="66"/>
      <c r="AF46" s="66"/>
      <c r="AG46" s="66"/>
    </row>
    <row r="47" spans="2:33" ht="15.75">
      <c r="B47" s="19">
        <v>33</v>
      </c>
      <c r="C47" s="48"/>
      <c r="D47" s="44">
        <f t="shared" si="15"/>
        <v>0</v>
      </c>
      <c r="E47" s="44">
        <f t="shared" si="15"/>
        <v>0</v>
      </c>
      <c r="F47" s="44">
        <f t="shared" si="15"/>
        <v>0</v>
      </c>
      <c r="G47" s="105">
        <f t="shared" si="15"/>
        <v>0</v>
      </c>
      <c r="H47" s="96">
        <f>SUM(I47+K47)</f>
        <v>0</v>
      </c>
      <c r="I47" s="48"/>
      <c r="J47" s="48"/>
      <c r="K47" s="51"/>
      <c r="L47" s="110">
        <f>SUM(M47,O47)</f>
        <v>0</v>
      </c>
      <c r="M47" s="48"/>
      <c r="N47" s="48"/>
      <c r="O47" s="87"/>
      <c r="P47" s="96">
        <f>SUM(Q47,S47)</f>
        <v>0</v>
      </c>
      <c r="Q47" s="48"/>
      <c r="R47" s="48"/>
      <c r="S47" s="87"/>
      <c r="T47" s="130"/>
      <c r="U47" s="134"/>
      <c r="V47" s="134"/>
      <c r="W47" s="135"/>
      <c r="X47" s="135"/>
      <c r="Y47" s="3"/>
      <c r="Z47" s="3"/>
      <c r="AA47" s="3"/>
      <c r="AB47" s="3"/>
      <c r="AC47" s="3"/>
      <c r="AD47" s="70"/>
      <c r="AE47" s="66"/>
      <c r="AF47" s="66"/>
      <c r="AG47" s="66"/>
    </row>
    <row r="48" spans="2:33" ht="31.5">
      <c r="B48" s="19">
        <v>34</v>
      </c>
      <c r="C48" s="68" t="s">
        <v>129</v>
      </c>
      <c r="D48" s="7">
        <f>SUM(D49)</f>
        <v>246538</v>
      </c>
      <c r="E48" s="7">
        <f>SUM(E49)</f>
        <v>246538</v>
      </c>
      <c r="F48" s="7">
        <f>SUM(F49)</f>
        <v>229822</v>
      </c>
      <c r="G48" s="7">
        <f>SUM(G49)</f>
        <v>0</v>
      </c>
      <c r="H48" s="95">
        <f t="shared" ref="H48:S48" si="16">SUM(H49)</f>
        <v>4838</v>
      </c>
      <c r="I48" s="5">
        <f t="shared" si="16"/>
        <v>4838</v>
      </c>
      <c r="J48" s="5">
        <f t="shared" si="16"/>
        <v>0</v>
      </c>
      <c r="K48" s="6">
        <f t="shared" si="16"/>
        <v>0</v>
      </c>
      <c r="L48" s="109">
        <f t="shared" si="16"/>
        <v>241700</v>
      </c>
      <c r="M48" s="5">
        <f t="shared" si="16"/>
        <v>241700</v>
      </c>
      <c r="N48" s="5">
        <f t="shared" si="16"/>
        <v>229822</v>
      </c>
      <c r="O48" s="85">
        <f t="shared" si="16"/>
        <v>0</v>
      </c>
      <c r="P48" s="95">
        <f t="shared" si="16"/>
        <v>0</v>
      </c>
      <c r="Q48" s="5">
        <f t="shared" si="16"/>
        <v>0</v>
      </c>
      <c r="R48" s="5">
        <f t="shared" si="16"/>
        <v>0</v>
      </c>
      <c r="S48" s="85">
        <f t="shared" si="16"/>
        <v>0</v>
      </c>
      <c r="T48" s="130"/>
      <c r="U48" s="134"/>
      <c r="V48" s="134"/>
      <c r="W48" s="135"/>
      <c r="X48" s="135"/>
      <c r="Y48" s="3"/>
      <c r="Z48" s="3"/>
      <c r="AA48" s="3"/>
      <c r="AB48" s="3"/>
      <c r="AC48" s="3"/>
      <c r="AD48" s="116"/>
      <c r="AE48" s="66"/>
      <c r="AF48" s="66"/>
      <c r="AG48" s="66"/>
    </row>
    <row r="49" spans="2:33" ht="31.5">
      <c r="B49" s="19">
        <v>35</v>
      </c>
      <c r="C49" s="47" t="s">
        <v>102</v>
      </c>
      <c r="D49" s="7">
        <f>SUM(D50:D51)</f>
        <v>246538</v>
      </c>
      <c r="E49" s="7">
        <f>SUM(E50:E51)</f>
        <v>246538</v>
      </c>
      <c r="F49" s="7">
        <f>SUM(F50:F51)</f>
        <v>229822</v>
      </c>
      <c r="G49" s="7">
        <f>SUM(G50:G51)</f>
        <v>0</v>
      </c>
      <c r="H49" s="129">
        <f>SUM(H50:H51)</f>
        <v>4838</v>
      </c>
      <c r="I49" s="5">
        <f t="shared" ref="I49:S49" si="17">SUM(I50:I51)</f>
        <v>4838</v>
      </c>
      <c r="J49" s="5">
        <f t="shared" si="17"/>
        <v>0</v>
      </c>
      <c r="K49" s="109">
        <f t="shared" si="17"/>
        <v>0</v>
      </c>
      <c r="L49" s="129">
        <f t="shared" si="17"/>
        <v>241700</v>
      </c>
      <c r="M49" s="5">
        <f t="shared" si="17"/>
        <v>241700</v>
      </c>
      <c r="N49" s="5">
        <f t="shared" si="17"/>
        <v>229822</v>
      </c>
      <c r="O49" s="109">
        <f t="shared" si="17"/>
        <v>0</v>
      </c>
      <c r="P49" s="95">
        <f t="shared" si="17"/>
        <v>0</v>
      </c>
      <c r="Q49" s="95">
        <f t="shared" si="17"/>
        <v>0</v>
      </c>
      <c r="R49" s="95">
        <f t="shared" si="17"/>
        <v>0</v>
      </c>
      <c r="S49" s="129">
        <f t="shared" si="17"/>
        <v>0</v>
      </c>
      <c r="T49" s="130"/>
      <c r="U49" s="134"/>
      <c r="V49" s="134"/>
      <c r="W49" s="135"/>
      <c r="X49" s="135"/>
      <c r="Y49" s="3"/>
      <c r="Z49" s="3"/>
      <c r="AA49" s="3"/>
      <c r="AB49" s="3"/>
      <c r="AC49" s="3"/>
      <c r="AD49" s="116"/>
      <c r="AE49" s="66"/>
      <c r="AF49" s="66"/>
      <c r="AG49" s="66"/>
    </row>
    <row r="50" spans="2:33" ht="15.75">
      <c r="B50" s="19">
        <v>36</v>
      </c>
      <c r="C50" s="11" t="s">
        <v>130</v>
      </c>
      <c r="D50" s="44">
        <f t="shared" ref="D50:G51" si="18">SUM(H50,L50,P50)</f>
        <v>246538</v>
      </c>
      <c r="E50" s="44">
        <f t="shared" si="18"/>
        <v>246538</v>
      </c>
      <c r="F50" s="44">
        <f t="shared" si="18"/>
        <v>229822</v>
      </c>
      <c r="G50" s="105">
        <f t="shared" si="18"/>
        <v>0</v>
      </c>
      <c r="H50" s="96">
        <f>SUM(I50+K50)</f>
        <v>4838</v>
      </c>
      <c r="I50" s="48">
        <v>4838</v>
      </c>
      <c r="J50" s="48"/>
      <c r="K50" s="51"/>
      <c r="L50" s="110">
        <f>SUM(M50,O50)</f>
        <v>241700</v>
      </c>
      <c r="M50" s="48">
        <v>241700</v>
      </c>
      <c r="N50" s="48">
        <v>229822</v>
      </c>
      <c r="O50" s="87"/>
      <c r="P50" s="96">
        <f>SUM(Q50,S50)</f>
        <v>0</v>
      </c>
      <c r="Q50" s="48"/>
      <c r="R50" s="48"/>
      <c r="S50" s="87"/>
      <c r="T50" s="130"/>
      <c r="U50" s="134"/>
      <c r="V50" s="134"/>
      <c r="W50" s="135"/>
      <c r="X50" s="135"/>
      <c r="Y50" s="3"/>
      <c r="Z50" s="3"/>
      <c r="AA50" s="3"/>
      <c r="AB50" s="3"/>
      <c r="AC50" s="3"/>
      <c r="AD50" s="70"/>
      <c r="AE50" s="66"/>
      <c r="AF50" s="66"/>
      <c r="AG50" s="66"/>
    </row>
    <row r="51" spans="2:33" ht="18.75" customHeight="1" thickBot="1">
      <c r="B51" s="19">
        <v>37</v>
      </c>
      <c r="C51" s="54"/>
      <c r="D51" s="44">
        <f t="shared" si="18"/>
        <v>0</v>
      </c>
      <c r="E51" s="44">
        <f t="shared" si="18"/>
        <v>0</v>
      </c>
      <c r="F51" s="44">
        <f t="shared" si="18"/>
        <v>0</v>
      </c>
      <c r="G51" s="105">
        <f t="shared" si="18"/>
        <v>0</v>
      </c>
      <c r="H51" s="96">
        <f>SUM(I51+K51)</f>
        <v>0</v>
      </c>
      <c r="I51" s="48"/>
      <c r="J51" s="48"/>
      <c r="K51" s="51"/>
      <c r="L51" s="110">
        <f>SUM(M51,O51)</f>
        <v>0</v>
      </c>
      <c r="M51" s="48"/>
      <c r="N51" s="48"/>
      <c r="O51" s="87"/>
      <c r="P51" s="96">
        <f>SUM(Q51,S51)</f>
        <v>0</v>
      </c>
      <c r="Q51" s="48"/>
      <c r="R51" s="48"/>
      <c r="S51" s="87"/>
      <c r="T51" s="130"/>
      <c r="U51" s="134"/>
      <c r="V51" s="134"/>
      <c r="W51" s="135"/>
      <c r="X51" s="135"/>
      <c r="Y51" s="3"/>
      <c r="Z51" s="3"/>
      <c r="AA51" s="3"/>
      <c r="AB51" s="3"/>
      <c r="AC51" s="3"/>
      <c r="AD51" s="70"/>
      <c r="AE51" s="66"/>
      <c r="AF51" s="66"/>
      <c r="AG51" s="66"/>
    </row>
    <row r="52" spans="2:33" ht="36.75" customHeight="1" thickBot="1">
      <c r="B52" s="19">
        <v>38</v>
      </c>
      <c r="C52" s="10" t="s">
        <v>137</v>
      </c>
      <c r="D52" s="41">
        <f t="shared" ref="D52:S52" si="19">SUM(D53+D61+D67+D72+D77+D82+D88+D93+D99)</f>
        <v>3329205</v>
      </c>
      <c r="E52" s="41">
        <f t="shared" si="19"/>
        <v>3329205</v>
      </c>
      <c r="F52" s="41">
        <f t="shared" si="19"/>
        <v>2856588</v>
      </c>
      <c r="G52" s="41">
        <f t="shared" si="19"/>
        <v>0</v>
      </c>
      <c r="H52" s="93">
        <f t="shared" si="19"/>
        <v>1193006</v>
      </c>
      <c r="I52" s="41">
        <f t="shared" si="19"/>
        <v>1193006</v>
      </c>
      <c r="J52" s="41">
        <f t="shared" si="19"/>
        <v>937521</v>
      </c>
      <c r="K52" s="42">
        <f t="shared" si="19"/>
        <v>0</v>
      </c>
      <c r="L52" s="107">
        <f t="shared" si="19"/>
        <v>2044300</v>
      </c>
      <c r="M52" s="41">
        <f t="shared" si="19"/>
        <v>2044300</v>
      </c>
      <c r="N52" s="41">
        <f t="shared" si="19"/>
        <v>1919067</v>
      </c>
      <c r="O52" s="83">
        <f t="shared" si="19"/>
        <v>0</v>
      </c>
      <c r="P52" s="93">
        <f t="shared" si="19"/>
        <v>91899</v>
      </c>
      <c r="Q52" s="41">
        <f t="shared" si="19"/>
        <v>91899</v>
      </c>
      <c r="R52" s="41">
        <f t="shared" si="19"/>
        <v>0</v>
      </c>
      <c r="S52" s="83">
        <f t="shared" si="19"/>
        <v>0</v>
      </c>
      <c r="T52" s="130"/>
      <c r="U52" s="134"/>
      <c r="V52" s="134"/>
      <c r="W52" s="135"/>
      <c r="X52" s="135"/>
      <c r="Y52" s="3"/>
      <c r="Z52" s="3"/>
      <c r="AA52" s="3"/>
      <c r="AB52" s="3"/>
      <c r="AC52" s="3"/>
      <c r="AD52" s="116"/>
      <c r="AE52" s="66"/>
      <c r="AF52" s="66"/>
      <c r="AG52" s="66"/>
    </row>
    <row r="53" spans="2:33" ht="15.75">
      <c r="B53" s="19">
        <v>39</v>
      </c>
      <c r="C53" s="39" t="s">
        <v>94</v>
      </c>
      <c r="D53" s="43">
        <f>SUM(D55)</f>
        <v>74004</v>
      </c>
      <c r="E53" s="43">
        <f>SUM(E55)</f>
        <v>74004</v>
      </c>
      <c r="F53" s="43">
        <f>SUM(F55)</f>
        <v>0</v>
      </c>
      <c r="G53" s="43">
        <f>SUM(G55)</f>
        <v>0</v>
      </c>
      <c r="H53" s="94">
        <f t="shared" ref="H53:S53" si="20">SUM(H55)</f>
        <v>33075</v>
      </c>
      <c r="I53" s="56">
        <f t="shared" si="20"/>
        <v>33075</v>
      </c>
      <c r="J53" s="56">
        <f t="shared" si="20"/>
        <v>0</v>
      </c>
      <c r="K53" s="62">
        <f t="shared" si="20"/>
        <v>0</v>
      </c>
      <c r="L53" s="108">
        <f t="shared" si="20"/>
        <v>40929</v>
      </c>
      <c r="M53" s="56">
        <f t="shared" si="20"/>
        <v>40929</v>
      </c>
      <c r="N53" s="56">
        <f t="shared" si="20"/>
        <v>0</v>
      </c>
      <c r="O53" s="84">
        <f t="shared" si="20"/>
        <v>0</v>
      </c>
      <c r="P53" s="94">
        <f t="shared" si="20"/>
        <v>0</v>
      </c>
      <c r="Q53" s="56">
        <f t="shared" si="20"/>
        <v>0</v>
      </c>
      <c r="R53" s="56">
        <f t="shared" si="20"/>
        <v>0</v>
      </c>
      <c r="S53" s="84">
        <f t="shared" si="20"/>
        <v>0</v>
      </c>
      <c r="T53" s="130"/>
      <c r="U53" s="134"/>
      <c r="V53" s="134"/>
      <c r="W53" s="135"/>
      <c r="X53" s="135"/>
      <c r="Y53" s="3"/>
      <c r="Z53" s="3"/>
      <c r="AA53" s="3"/>
      <c r="AB53" s="3"/>
      <c r="AC53" s="3"/>
      <c r="AD53" s="116"/>
      <c r="AE53" s="66"/>
      <c r="AF53" s="66"/>
      <c r="AG53" s="66"/>
    </row>
    <row r="54" spans="2:33" ht="15.75">
      <c r="B54" s="19">
        <v>40</v>
      </c>
      <c r="C54" s="8"/>
      <c r="D54" s="7"/>
      <c r="E54" s="7"/>
      <c r="F54" s="7"/>
      <c r="G54" s="90"/>
      <c r="H54" s="95"/>
      <c r="I54" s="5"/>
      <c r="J54" s="5"/>
      <c r="K54" s="6"/>
      <c r="L54" s="109"/>
      <c r="M54" s="5"/>
      <c r="N54" s="5"/>
      <c r="O54" s="85"/>
      <c r="P54" s="95"/>
      <c r="Q54" s="5"/>
      <c r="R54" s="5"/>
      <c r="S54" s="85"/>
      <c r="T54" s="130"/>
      <c r="U54" s="134"/>
      <c r="V54" s="134"/>
      <c r="W54" s="135"/>
      <c r="X54" s="135"/>
      <c r="Y54" s="3"/>
      <c r="Z54" s="3"/>
      <c r="AA54" s="3"/>
      <c r="AB54" s="3"/>
      <c r="AC54" s="3"/>
      <c r="AD54" s="116"/>
      <c r="AE54" s="66"/>
      <c r="AF54" s="66"/>
      <c r="AG54" s="66"/>
    </row>
    <row r="55" spans="2:33" ht="13.5" customHeight="1">
      <c r="B55" s="19">
        <v>41</v>
      </c>
      <c r="C55" s="47" t="s">
        <v>105</v>
      </c>
      <c r="D55" s="7">
        <f t="shared" ref="D55:S55" si="21">SUM(D56:D59)</f>
        <v>74004</v>
      </c>
      <c r="E55" s="7">
        <f t="shared" si="21"/>
        <v>74004</v>
      </c>
      <c r="F55" s="7">
        <f t="shared" si="21"/>
        <v>0</v>
      </c>
      <c r="G55" s="7">
        <f t="shared" si="21"/>
        <v>0</v>
      </c>
      <c r="H55" s="95">
        <f t="shared" si="21"/>
        <v>33075</v>
      </c>
      <c r="I55" s="5">
        <f t="shared" si="21"/>
        <v>33075</v>
      </c>
      <c r="J55" s="5">
        <f t="shared" si="21"/>
        <v>0</v>
      </c>
      <c r="K55" s="6">
        <f t="shared" si="21"/>
        <v>0</v>
      </c>
      <c r="L55" s="109">
        <f t="shared" si="21"/>
        <v>40929</v>
      </c>
      <c r="M55" s="5">
        <f t="shared" si="21"/>
        <v>40929</v>
      </c>
      <c r="N55" s="5">
        <f t="shared" si="21"/>
        <v>0</v>
      </c>
      <c r="O55" s="85">
        <f t="shared" si="21"/>
        <v>0</v>
      </c>
      <c r="P55" s="95">
        <f t="shared" si="21"/>
        <v>0</v>
      </c>
      <c r="Q55" s="5">
        <f t="shared" si="21"/>
        <v>0</v>
      </c>
      <c r="R55" s="5">
        <f t="shared" si="21"/>
        <v>0</v>
      </c>
      <c r="S55" s="85">
        <f t="shared" si="21"/>
        <v>0</v>
      </c>
      <c r="T55" s="130"/>
      <c r="U55" s="134"/>
      <c r="V55" s="134"/>
      <c r="W55" s="135"/>
      <c r="X55" s="135"/>
      <c r="Y55" s="3"/>
      <c r="Z55" s="3"/>
      <c r="AA55" s="3"/>
      <c r="AB55" s="3"/>
      <c r="AC55" s="3"/>
      <c r="AD55" s="116"/>
      <c r="AE55" s="66"/>
      <c r="AF55" s="66"/>
      <c r="AG55" s="66"/>
    </row>
    <row r="56" spans="2:33" ht="15.75">
      <c r="B56" s="19">
        <v>42</v>
      </c>
      <c r="C56" s="11" t="s">
        <v>64</v>
      </c>
      <c r="D56" s="44">
        <f t="shared" ref="D56:G59" si="22">SUM(H56,L56,P56)</f>
        <v>4851</v>
      </c>
      <c r="E56" s="44">
        <f t="shared" si="22"/>
        <v>4851</v>
      </c>
      <c r="F56" s="44">
        <f t="shared" si="22"/>
        <v>0</v>
      </c>
      <c r="G56" s="105">
        <f t="shared" si="22"/>
        <v>0</v>
      </c>
      <c r="H56" s="96">
        <f>SUM(I56+K56)</f>
        <v>4851</v>
      </c>
      <c r="I56" s="11">
        <v>4851</v>
      </c>
      <c r="J56" s="11"/>
      <c r="K56" s="45">
        <v>0</v>
      </c>
      <c r="L56" s="110">
        <f>SUM(M56+O56)</f>
        <v>0</v>
      </c>
      <c r="M56" s="11"/>
      <c r="N56" s="11"/>
      <c r="O56" s="86"/>
      <c r="P56" s="96">
        <f>SUM(Q56,S56)</f>
        <v>0</v>
      </c>
      <c r="Q56" s="11"/>
      <c r="R56" s="11"/>
      <c r="S56" s="86"/>
      <c r="T56" s="130"/>
      <c r="U56" s="134"/>
      <c r="V56" s="134"/>
      <c r="W56" s="135"/>
      <c r="X56" s="135"/>
      <c r="Y56" s="3"/>
      <c r="Z56" s="3"/>
      <c r="AA56" s="3"/>
      <c r="AB56" s="3"/>
      <c r="AC56" s="3"/>
      <c r="AD56" s="70"/>
      <c r="AE56" s="66"/>
      <c r="AF56" s="66"/>
      <c r="AG56" s="66"/>
    </row>
    <row r="57" spans="2:33" ht="15.75">
      <c r="B57" s="19">
        <v>43</v>
      </c>
      <c r="C57" s="11" t="s">
        <v>120</v>
      </c>
      <c r="D57" s="44">
        <f t="shared" si="22"/>
        <v>0</v>
      </c>
      <c r="E57" s="44">
        <f t="shared" si="22"/>
        <v>0</v>
      </c>
      <c r="F57" s="44">
        <f t="shared" si="22"/>
        <v>0</v>
      </c>
      <c r="G57" s="105">
        <f t="shared" si="22"/>
        <v>0</v>
      </c>
      <c r="H57" s="96">
        <f>SUM(I57+K57)</f>
        <v>0</v>
      </c>
      <c r="I57" s="11"/>
      <c r="J57" s="11"/>
      <c r="K57" s="45"/>
      <c r="L57" s="110">
        <f>SUM(M57+O57)</f>
        <v>0</v>
      </c>
      <c r="M57" s="11"/>
      <c r="N57" s="11"/>
      <c r="O57" s="86"/>
      <c r="P57" s="96">
        <f>SUM(Q57,S57)</f>
        <v>0</v>
      </c>
      <c r="Q57" s="11"/>
      <c r="R57" s="11"/>
      <c r="S57" s="86"/>
      <c r="T57" s="130"/>
      <c r="U57" s="134"/>
      <c r="V57" s="134"/>
      <c r="W57" s="135"/>
      <c r="X57" s="135"/>
      <c r="Y57" s="3"/>
      <c r="Z57" s="3"/>
      <c r="AA57" s="3"/>
      <c r="AB57" s="3"/>
      <c r="AC57" s="3"/>
      <c r="AD57" s="70"/>
      <c r="AE57" s="66"/>
      <c r="AF57" s="66"/>
      <c r="AG57" s="66"/>
    </row>
    <row r="58" spans="2:33" ht="15.75">
      <c r="B58" s="19">
        <v>44</v>
      </c>
      <c r="C58" s="11" t="s">
        <v>112</v>
      </c>
      <c r="D58" s="44">
        <f t="shared" si="22"/>
        <v>40929</v>
      </c>
      <c r="E58" s="44">
        <f t="shared" si="22"/>
        <v>40929</v>
      </c>
      <c r="F58" s="44">
        <f t="shared" si="22"/>
        <v>0</v>
      </c>
      <c r="G58" s="105">
        <f t="shared" si="22"/>
        <v>0</v>
      </c>
      <c r="H58" s="96">
        <f>SUM(I58+K58)</f>
        <v>0</v>
      </c>
      <c r="I58" s="11"/>
      <c r="J58" s="11"/>
      <c r="K58" s="45"/>
      <c r="L58" s="110">
        <f>SUM(M58+O58)</f>
        <v>40929</v>
      </c>
      <c r="M58" s="11">
        <v>40929</v>
      </c>
      <c r="N58" s="11"/>
      <c r="O58" s="86"/>
      <c r="P58" s="96">
        <f>SUM(Q58,S58)</f>
        <v>0</v>
      </c>
      <c r="Q58" s="11"/>
      <c r="R58" s="11"/>
      <c r="S58" s="86"/>
      <c r="T58" s="130"/>
      <c r="U58" s="134"/>
      <c r="V58" s="134"/>
      <c r="W58" s="135"/>
      <c r="X58" s="135"/>
      <c r="Y58" s="3"/>
      <c r="Z58" s="3"/>
      <c r="AA58" s="3"/>
      <c r="AB58" s="3"/>
      <c r="AC58" s="3"/>
      <c r="AD58" s="70"/>
      <c r="AE58" s="66"/>
      <c r="AF58" s="66"/>
      <c r="AG58" s="66"/>
    </row>
    <row r="59" spans="2:33" ht="15.75">
      <c r="B59" s="19">
        <v>45</v>
      </c>
      <c r="C59" s="11" t="s">
        <v>33</v>
      </c>
      <c r="D59" s="44">
        <f t="shared" si="22"/>
        <v>28224</v>
      </c>
      <c r="E59" s="44">
        <f t="shared" si="22"/>
        <v>28224</v>
      </c>
      <c r="F59" s="44">
        <f t="shared" si="22"/>
        <v>0</v>
      </c>
      <c r="G59" s="105">
        <f t="shared" si="22"/>
        <v>0</v>
      </c>
      <c r="H59" s="96">
        <f>SUM(I59+K59)</f>
        <v>28224</v>
      </c>
      <c r="I59" s="11">
        <v>28224</v>
      </c>
      <c r="J59" s="11"/>
      <c r="K59" s="45">
        <v>0</v>
      </c>
      <c r="L59" s="110">
        <f>SUM(M59+O59)</f>
        <v>0</v>
      </c>
      <c r="M59" s="11"/>
      <c r="N59" s="11"/>
      <c r="O59" s="86"/>
      <c r="P59" s="96">
        <f>SUM(Q59,S59)</f>
        <v>0</v>
      </c>
      <c r="Q59" s="11"/>
      <c r="R59" s="11"/>
      <c r="S59" s="86"/>
      <c r="T59" s="130"/>
      <c r="U59" s="134"/>
      <c r="V59" s="134"/>
      <c r="W59" s="135"/>
      <c r="X59" s="135"/>
      <c r="Y59" s="3"/>
      <c r="Z59" s="3"/>
      <c r="AA59" s="3"/>
      <c r="AB59" s="3"/>
      <c r="AC59" s="3"/>
      <c r="AD59" s="70"/>
      <c r="AE59" s="66"/>
      <c r="AF59" s="66"/>
      <c r="AG59" s="66"/>
    </row>
    <row r="60" spans="2:33" ht="15.75">
      <c r="B60" s="19">
        <v>46</v>
      </c>
      <c r="C60" s="11"/>
      <c r="D60" s="44"/>
      <c r="E60" s="44"/>
      <c r="F60" s="44"/>
      <c r="G60" s="105"/>
      <c r="H60" s="95"/>
      <c r="I60" s="11"/>
      <c r="J60" s="11"/>
      <c r="K60" s="45"/>
      <c r="L60" s="109"/>
      <c r="M60" s="11"/>
      <c r="N60" s="11"/>
      <c r="O60" s="86"/>
      <c r="P60" s="95"/>
      <c r="Q60" s="11"/>
      <c r="R60" s="11"/>
      <c r="S60" s="86"/>
      <c r="T60" s="130"/>
      <c r="U60" s="134"/>
      <c r="V60" s="134"/>
      <c r="W60" s="135"/>
      <c r="X60" s="135"/>
      <c r="Y60" s="3"/>
      <c r="Z60" s="3"/>
      <c r="AA60" s="3"/>
      <c r="AB60" s="3"/>
      <c r="AC60" s="3"/>
      <c r="AD60" s="70"/>
      <c r="AE60" s="66"/>
      <c r="AF60" s="66"/>
      <c r="AG60" s="66"/>
    </row>
    <row r="61" spans="2:33" ht="15.75">
      <c r="B61" s="19">
        <v>47</v>
      </c>
      <c r="C61" s="47" t="s">
        <v>79</v>
      </c>
      <c r="D61" s="7">
        <f>SUM(D63)</f>
        <v>396312</v>
      </c>
      <c r="E61" s="7">
        <f t="shared" ref="E61:S61" si="23">SUM(E63)</f>
        <v>396312</v>
      </c>
      <c r="F61" s="7">
        <f t="shared" si="23"/>
        <v>330040</v>
      </c>
      <c r="G61" s="90">
        <f t="shared" si="23"/>
        <v>0</v>
      </c>
      <c r="H61" s="95">
        <f t="shared" si="23"/>
        <v>179777</v>
      </c>
      <c r="I61" s="5">
        <f t="shared" si="23"/>
        <v>179777</v>
      </c>
      <c r="J61" s="5">
        <f t="shared" si="23"/>
        <v>169712</v>
      </c>
      <c r="K61" s="6">
        <f t="shared" si="23"/>
        <v>0</v>
      </c>
      <c r="L61" s="109">
        <f t="shared" si="23"/>
        <v>169899</v>
      </c>
      <c r="M61" s="5">
        <f t="shared" si="23"/>
        <v>169899</v>
      </c>
      <c r="N61" s="5">
        <f t="shared" si="23"/>
        <v>160328</v>
      </c>
      <c r="O61" s="85">
        <f t="shared" si="23"/>
        <v>0</v>
      </c>
      <c r="P61" s="95">
        <f t="shared" si="23"/>
        <v>46636</v>
      </c>
      <c r="Q61" s="5">
        <f t="shared" si="23"/>
        <v>46636</v>
      </c>
      <c r="R61" s="5">
        <f t="shared" si="23"/>
        <v>0</v>
      </c>
      <c r="S61" s="85">
        <f t="shared" si="23"/>
        <v>0</v>
      </c>
      <c r="T61" s="130"/>
      <c r="U61" s="134"/>
      <c r="V61" s="134"/>
      <c r="W61" s="135"/>
      <c r="X61" s="135"/>
      <c r="Y61" s="3"/>
      <c r="Z61" s="3"/>
      <c r="AA61" s="3"/>
      <c r="AB61" s="3"/>
      <c r="AC61" s="3"/>
      <c r="AD61" s="116"/>
      <c r="AE61" s="66"/>
      <c r="AF61" s="66"/>
      <c r="AG61" s="66"/>
    </row>
    <row r="62" spans="2:33" ht="15.75">
      <c r="B62" s="19">
        <v>48</v>
      </c>
      <c r="C62" s="46"/>
      <c r="D62" s="44"/>
      <c r="E62" s="44"/>
      <c r="F62" s="44"/>
      <c r="G62" s="105"/>
      <c r="H62" s="95"/>
      <c r="I62" s="11"/>
      <c r="J62" s="11"/>
      <c r="K62" s="45"/>
      <c r="L62" s="110"/>
      <c r="M62" s="11"/>
      <c r="N62" s="11"/>
      <c r="O62" s="86"/>
      <c r="P62" s="96"/>
      <c r="Q62" s="11"/>
      <c r="R62" s="11"/>
      <c r="S62" s="86"/>
      <c r="T62" s="130"/>
      <c r="U62" s="134"/>
      <c r="V62" s="134"/>
      <c r="W62" s="135"/>
      <c r="X62" s="135"/>
      <c r="Y62" s="3"/>
      <c r="Z62" s="3"/>
      <c r="AA62" s="3"/>
      <c r="AB62" s="3"/>
      <c r="AC62" s="3"/>
      <c r="AD62" s="70"/>
      <c r="AE62" s="66"/>
      <c r="AF62" s="66"/>
      <c r="AG62" s="66"/>
    </row>
    <row r="63" spans="2:33" ht="13.5" customHeight="1">
      <c r="B63" s="19">
        <v>49</v>
      </c>
      <c r="C63" s="47" t="s">
        <v>105</v>
      </c>
      <c r="D63" s="7">
        <f>SUM(D64+D65)</f>
        <v>396312</v>
      </c>
      <c r="E63" s="7">
        <f t="shared" ref="E63:S63" si="24">SUM(E64+E65)</f>
        <v>396312</v>
      </c>
      <c r="F63" s="7">
        <f t="shared" si="24"/>
        <v>330040</v>
      </c>
      <c r="G63" s="90">
        <f t="shared" si="24"/>
        <v>0</v>
      </c>
      <c r="H63" s="95">
        <f t="shared" si="24"/>
        <v>179777</v>
      </c>
      <c r="I63" s="5">
        <f t="shared" si="24"/>
        <v>179777</v>
      </c>
      <c r="J63" s="5">
        <f t="shared" si="24"/>
        <v>169712</v>
      </c>
      <c r="K63" s="6">
        <f t="shared" si="24"/>
        <v>0</v>
      </c>
      <c r="L63" s="109">
        <f t="shared" si="24"/>
        <v>169899</v>
      </c>
      <c r="M63" s="5">
        <f t="shared" si="24"/>
        <v>169899</v>
      </c>
      <c r="N63" s="5">
        <f t="shared" si="24"/>
        <v>160328</v>
      </c>
      <c r="O63" s="85">
        <f t="shared" si="24"/>
        <v>0</v>
      </c>
      <c r="P63" s="95">
        <f t="shared" si="24"/>
        <v>46636</v>
      </c>
      <c r="Q63" s="5">
        <f t="shared" si="24"/>
        <v>46636</v>
      </c>
      <c r="R63" s="5">
        <f t="shared" si="24"/>
        <v>0</v>
      </c>
      <c r="S63" s="85">
        <f t="shared" si="24"/>
        <v>0</v>
      </c>
      <c r="T63" s="130"/>
      <c r="U63" s="134"/>
      <c r="V63" s="134"/>
      <c r="W63" s="135"/>
      <c r="X63" s="135"/>
      <c r="Y63" s="3"/>
      <c r="Z63" s="3"/>
      <c r="AA63" s="3"/>
      <c r="AB63" s="3"/>
      <c r="AC63" s="3"/>
      <c r="AD63" s="116"/>
      <c r="AE63" s="66"/>
      <c r="AF63" s="66"/>
      <c r="AG63" s="66"/>
    </row>
    <row r="64" spans="2:33" ht="31.5" customHeight="1">
      <c r="B64" s="19">
        <v>50</v>
      </c>
      <c r="C64" s="46" t="s">
        <v>58</v>
      </c>
      <c r="D64" s="44">
        <f t="shared" ref="D64:G65" si="25">SUM(H64,L64,P64)</f>
        <v>23426</v>
      </c>
      <c r="E64" s="44">
        <f t="shared" si="25"/>
        <v>23426</v>
      </c>
      <c r="F64" s="44">
        <f t="shared" si="25"/>
        <v>22294</v>
      </c>
      <c r="G64" s="105">
        <f t="shared" si="25"/>
        <v>0</v>
      </c>
      <c r="H64" s="96">
        <f>SUM(I64+K64)</f>
        <v>0</v>
      </c>
      <c r="I64" s="11"/>
      <c r="J64" s="11"/>
      <c r="K64" s="45"/>
      <c r="L64" s="110">
        <f>SUM(M64+O64)</f>
        <v>23426</v>
      </c>
      <c r="M64" s="11">
        <v>23426</v>
      </c>
      <c r="N64" s="11">
        <v>22294</v>
      </c>
      <c r="O64" s="86"/>
      <c r="P64" s="96">
        <f>SUM(Q64,S64)</f>
        <v>0</v>
      </c>
      <c r="Q64" s="11">
        <v>0</v>
      </c>
      <c r="R64" s="11">
        <v>0</v>
      </c>
      <c r="S64" s="86">
        <v>0</v>
      </c>
      <c r="T64" s="130"/>
      <c r="U64" s="134"/>
      <c r="V64" s="134"/>
      <c r="W64" s="135"/>
      <c r="X64" s="135"/>
      <c r="Y64" s="3"/>
      <c r="Z64" s="3"/>
      <c r="AA64" s="3"/>
      <c r="AB64" s="3"/>
      <c r="AC64" s="3"/>
      <c r="AD64" s="70"/>
      <c r="AE64" s="66"/>
      <c r="AF64" s="66"/>
      <c r="AG64" s="66"/>
    </row>
    <row r="65" spans="2:33" ht="32.25" customHeight="1">
      <c r="B65" s="19">
        <v>51</v>
      </c>
      <c r="C65" s="46" t="s">
        <v>59</v>
      </c>
      <c r="D65" s="44">
        <f t="shared" si="25"/>
        <v>372886</v>
      </c>
      <c r="E65" s="44">
        <f t="shared" si="25"/>
        <v>372886</v>
      </c>
      <c r="F65" s="44">
        <f t="shared" si="25"/>
        <v>307746</v>
      </c>
      <c r="G65" s="105">
        <f t="shared" si="25"/>
        <v>0</v>
      </c>
      <c r="H65" s="96">
        <f>SUM(I65+K65)</f>
        <v>179777</v>
      </c>
      <c r="I65" s="11">
        <v>179777</v>
      </c>
      <c r="J65" s="11">
        <v>169712</v>
      </c>
      <c r="K65" s="45"/>
      <c r="L65" s="110">
        <f>SUM(M65+O65)</f>
        <v>146473</v>
      </c>
      <c r="M65" s="11">
        <v>146473</v>
      </c>
      <c r="N65" s="11">
        <v>138034</v>
      </c>
      <c r="O65" s="86"/>
      <c r="P65" s="96">
        <f>SUM(Q65,S65)</f>
        <v>46636</v>
      </c>
      <c r="Q65" s="11">
        <v>46636</v>
      </c>
      <c r="R65" s="11">
        <v>0</v>
      </c>
      <c r="S65" s="86">
        <v>0</v>
      </c>
      <c r="T65" s="130"/>
      <c r="U65" s="134"/>
      <c r="V65" s="134"/>
      <c r="W65" s="135"/>
      <c r="X65" s="135"/>
      <c r="Y65" s="3"/>
      <c r="Z65" s="3"/>
      <c r="AA65" s="3"/>
      <c r="AB65" s="3"/>
      <c r="AC65" s="3"/>
      <c r="AD65" s="70"/>
      <c r="AE65" s="66"/>
      <c r="AF65" s="66"/>
      <c r="AG65" s="66"/>
    </row>
    <row r="66" spans="2:33" ht="15.75">
      <c r="B66" s="19">
        <v>52</v>
      </c>
      <c r="C66" s="46"/>
      <c r="D66" s="44"/>
      <c r="E66" s="44"/>
      <c r="F66" s="44"/>
      <c r="G66" s="105"/>
      <c r="H66" s="95"/>
      <c r="I66" s="11"/>
      <c r="J66" s="11"/>
      <c r="K66" s="45"/>
      <c r="L66" s="110"/>
      <c r="M66" s="11"/>
      <c r="N66" s="11"/>
      <c r="O66" s="86"/>
      <c r="P66" s="96"/>
      <c r="Q66" s="11"/>
      <c r="R66" s="11"/>
      <c r="S66" s="86"/>
      <c r="T66" s="130"/>
      <c r="U66" s="134"/>
      <c r="V66" s="134"/>
      <c r="W66" s="135"/>
      <c r="X66" s="135"/>
      <c r="Y66" s="3"/>
      <c r="Z66" s="3"/>
      <c r="AA66" s="3"/>
      <c r="AB66" s="3"/>
      <c r="AC66" s="3"/>
      <c r="AD66" s="70"/>
      <c r="AE66" s="66"/>
      <c r="AF66" s="66"/>
      <c r="AG66" s="66"/>
    </row>
    <row r="67" spans="2:33" ht="15.75">
      <c r="B67" s="19">
        <v>53</v>
      </c>
      <c r="C67" s="47" t="s">
        <v>80</v>
      </c>
      <c r="D67" s="7">
        <f>SUM(D69)</f>
        <v>248613</v>
      </c>
      <c r="E67" s="7">
        <f t="shared" ref="E67:S67" si="26">SUM(E69)</f>
        <v>248613</v>
      </c>
      <c r="F67" s="7">
        <f t="shared" si="26"/>
        <v>207526</v>
      </c>
      <c r="G67" s="90">
        <f t="shared" si="26"/>
        <v>0</v>
      </c>
      <c r="H67" s="95">
        <f t="shared" si="26"/>
        <v>70790</v>
      </c>
      <c r="I67" s="5">
        <f t="shared" si="26"/>
        <v>70790</v>
      </c>
      <c r="J67" s="5">
        <f t="shared" si="26"/>
        <v>39495</v>
      </c>
      <c r="K67" s="6">
        <f t="shared" si="26"/>
        <v>0</v>
      </c>
      <c r="L67" s="109">
        <f t="shared" si="26"/>
        <v>177823</v>
      </c>
      <c r="M67" s="5">
        <f>SUM(M69)</f>
        <v>177823</v>
      </c>
      <c r="N67" s="5">
        <f t="shared" si="26"/>
        <v>168031</v>
      </c>
      <c r="O67" s="85">
        <f t="shared" si="26"/>
        <v>0</v>
      </c>
      <c r="P67" s="95">
        <f t="shared" si="26"/>
        <v>0</v>
      </c>
      <c r="Q67" s="5">
        <f t="shared" si="26"/>
        <v>0</v>
      </c>
      <c r="R67" s="5">
        <f t="shared" si="26"/>
        <v>0</v>
      </c>
      <c r="S67" s="85">
        <f t="shared" si="26"/>
        <v>0</v>
      </c>
      <c r="T67" s="130"/>
      <c r="U67" s="134"/>
      <c r="V67" s="134"/>
      <c r="W67" s="135"/>
      <c r="X67" s="135"/>
      <c r="Y67" s="3"/>
      <c r="Z67" s="3"/>
      <c r="AA67" s="3"/>
      <c r="AB67" s="3"/>
      <c r="AC67" s="3"/>
      <c r="AD67" s="116"/>
      <c r="AE67" s="66"/>
      <c r="AF67" s="66"/>
      <c r="AG67" s="66"/>
    </row>
    <row r="68" spans="2:33" ht="15.75">
      <c r="B68" s="19">
        <v>54</v>
      </c>
      <c r="C68" s="47"/>
      <c r="D68" s="7"/>
      <c r="E68" s="7"/>
      <c r="F68" s="7"/>
      <c r="G68" s="90"/>
      <c r="H68" s="95"/>
      <c r="I68" s="5"/>
      <c r="J68" s="5"/>
      <c r="K68" s="6"/>
      <c r="L68" s="109"/>
      <c r="M68" s="5"/>
      <c r="N68" s="5"/>
      <c r="O68" s="85"/>
      <c r="P68" s="95"/>
      <c r="Q68" s="5"/>
      <c r="R68" s="5"/>
      <c r="S68" s="85"/>
      <c r="T68" s="130"/>
      <c r="U68" s="134"/>
      <c r="V68" s="134"/>
      <c r="W68" s="135"/>
      <c r="X68" s="135"/>
      <c r="Y68" s="3"/>
      <c r="Z68" s="3"/>
      <c r="AA68" s="3"/>
      <c r="AB68" s="3"/>
      <c r="AC68" s="3"/>
      <c r="AD68" s="116"/>
      <c r="AE68" s="66"/>
      <c r="AF68" s="66"/>
      <c r="AG68" s="66"/>
    </row>
    <row r="69" spans="2:33" ht="15.75" customHeight="1">
      <c r="B69" s="19">
        <v>55</v>
      </c>
      <c r="C69" s="47" t="s">
        <v>105</v>
      </c>
      <c r="D69" s="7">
        <f>SUM(D70)</f>
        <v>248613</v>
      </c>
      <c r="E69" s="7">
        <f t="shared" ref="E69:S69" si="27">SUM(E70)</f>
        <v>248613</v>
      </c>
      <c r="F69" s="7">
        <f t="shared" si="27"/>
        <v>207526</v>
      </c>
      <c r="G69" s="90">
        <f t="shared" si="27"/>
        <v>0</v>
      </c>
      <c r="H69" s="95">
        <f t="shared" si="27"/>
        <v>70790</v>
      </c>
      <c r="I69" s="5">
        <f t="shared" si="27"/>
        <v>70790</v>
      </c>
      <c r="J69" s="5">
        <f t="shared" si="27"/>
        <v>39495</v>
      </c>
      <c r="K69" s="6">
        <f t="shared" si="27"/>
        <v>0</v>
      </c>
      <c r="L69" s="109">
        <f t="shared" si="27"/>
        <v>177823</v>
      </c>
      <c r="M69" s="5">
        <f t="shared" si="27"/>
        <v>177823</v>
      </c>
      <c r="N69" s="5">
        <f t="shared" si="27"/>
        <v>168031</v>
      </c>
      <c r="O69" s="85">
        <f t="shared" si="27"/>
        <v>0</v>
      </c>
      <c r="P69" s="95">
        <f t="shared" si="27"/>
        <v>0</v>
      </c>
      <c r="Q69" s="5">
        <f t="shared" si="27"/>
        <v>0</v>
      </c>
      <c r="R69" s="5">
        <f t="shared" si="27"/>
        <v>0</v>
      </c>
      <c r="S69" s="85">
        <f t="shared" si="27"/>
        <v>0</v>
      </c>
      <c r="T69" s="130"/>
      <c r="U69" s="134"/>
      <c r="V69" s="134"/>
      <c r="W69" s="135"/>
      <c r="X69" s="135"/>
      <c r="Y69" s="3"/>
      <c r="Z69" s="3"/>
      <c r="AA69" s="3"/>
      <c r="AB69" s="3"/>
      <c r="AC69" s="3"/>
      <c r="AD69" s="116"/>
      <c r="AE69" s="66"/>
      <c r="AF69" s="66"/>
      <c r="AG69" s="66"/>
    </row>
    <row r="70" spans="2:33" ht="15.75" customHeight="1">
      <c r="B70" s="19">
        <v>56</v>
      </c>
      <c r="C70" s="11" t="s">
        <v>60</v>
      </c>
      <c r="D70" s="44">
        <f>SUM(H70,L70,P70)</f>
        <v>248613</v>
      </c>
      <c r="E70" s="44">
        <f>SUM(I70,M70,Q70)</f>
        <v>248613</v>
      </c>
      <c r="F70" s="44">
        <f>SUM(J70,N70,R70)</f>
        <v>207526</v>
      </c>
      <c r="G70" s="105">
        <f>SUM(K70,O70,S70)</f>
        <v>0</v>
      </c>
      <c r="H70" s="96">
        <f>SUM(I70+K70)</f>
        <v>70790</v>
      </c>
      <c r="I70" s="11">
        <v>70790</v>
      </c>
      <c r="J70" s="11">
        <v>39495</v>
      </c>
      <c r="K70" s="45">
        <v>0</v>
      </c>
      <c r="L70" s="110">
        <f>SUM(M70+O70)</f>
        <v>177823</v>
      </c>
      <c r="M70" s="11">
        <v>177823</v>
      </c>
      <c r="N70" s="11">
        <v>168031</v>
      </c>
      <c r="O70" s="86"/>
      <c r="P70" s="96">
        <f>SUM(Q70,S70)</f>
        <v>0</v>
      </c>
      <c r="Q70" s="5"/>
      <c r="R70" s="5"/>
      <c r="S70" s="85"/>
      <c r="T70" s="130"/>
      <c r="U70" s="134"/>
      <c r="V70" s="134"/>
      <c r="W70" s="135"/>
      <c r="X70" s="135"/>
      <c r="Y70" s="3"/>
      <c r="Z70" s="3"/>
      <c r="AA70" s="3"/>
      <c r="AB70" s="3"/>
      <c r="AC70" s="3"/>
      <c r="AD70" s="70"/>
      <c r="AE70" s="66"/>
      <c r="AF70" s="66"/>
      <c r="AG70" s="66"/>
    </row>
    <row r="71" spans="2:33" ht="15.75">
      <c r="B71" s="19">
        <v>57</v>
      </c>
      <c r="C71" s="11"/>
      <c r="D71" s="7"/>
      <c r="E71" s="7"/>
      <c r="F71" s="7"/>
      <c r="G71" s="90"/>
      <c r="H71" s="95"/>
      <c r="I71" s="5"/>
      <c r="J71" s="5"/>
      <c r="K71" s="6"/>
      <c r="L71" s="109"/>
      <c r="M71" s="5"/>
      <c r="N71" s="5"/>
      <c r="O71" s="85"/>
      <c r="P71" s="95"/>
      <c r="Q71" s="5"/>
      <c r="R71" s="5"/>
      <c r="S71" s="85"/>
      <c r="T71" s="130"/>
      <c r="U71" s="134"/>
      <c r="V71" s="134"/>
      <c r="W71" s="135"/>
      <c r="X71" s="135"/>
      <c r="Y71" s="3"/>
      <c r="Z71" s="3"/>
      <c r="AA71" s="3"/>
      <c r="AB71" s="3"/>
      <c r="AC71" s="3"/>
      <c r="AD71" s="116"/>
      <c r="AE71" s="66"/>
      <c r="AF71" s="66"/>
      <c r="AG71" s="66"/>
    </row>
    <row r="72" spans="2:33" ht="31.5">
      <c r="B72" s="19">
        <v>58</v>
      </c>
      <c r="C72" s="47" t="s">
        <v>81</v>
      </c>
      <c r="D72" s="7">
        <f>SUM(D74)</f>
        <v>798543</v>
      </c>
      <c r="E72" s="7">
        <f t="shared" ref="E72:S72" si="28">SUM(E74)</f>
        <v>798543</v>
      </c>
      <c r="F72" s="7">
        <f t="shared" si="28"/>
        <v>723316</v>
      </c>
      <c r="G72" s="90">
        <f t="shared" si="28"/>
        <v>0</v>
      </c>
      <c r="H72" s="95">
        <f t="shared" si="28"/>
        <v>204747</v>
      </c>
      <c r="I72" s="5">
        <f t="shared" si="28"/>
        <v>204747</v>
      </c>
      <c r="J72" s="5">
        <f t="shared" si="28"/>
        <v>156940</v>
      </c>
      <c r="K72" s="6">
        <f t="shared" si="28"/>
        <v>0</v>
      </c>
      <c r="L72" s="109">
        <f t="shared" si="28"/>
        <v>590796</v>
      </c>
      <c r="M72" s="5">
        <f t="shared" si="28"/>
        <v>590796</v>
      </c>
      <c r="N72" s="5">
        <f t="shared" si="28"/>
        <v>566376</v>
      </c>
      <c r="O72" s="85">
        <f t="shared" si="28"/>
        <v>0</v>
      </c>
      <c r="P72" s="95">
        <f t="shared" si="28"/>
        <v>3000</v>
      </c>
      <c r="Q72" s="5">
        <f t="shared" si="28"/>
        <v>3000</v>
      </c>
      <c r="R72" s="5">
        <f t="shared" si="28"/>
        <v>0</v>
      </c>
      <c r="S72" s="85">
        <f t="shared" si="28"/>
        <v>0</v>
      </c>
      <c r="T72" s="130"/>
      <c r="U72" s="134"/>
      <c r="V72" s="134"/>
      <c r="W72" s="135"/>
      <c r="X72" s="135"/>
      <c r="Y72" s="3"/>
      <c r="Z72" s="3"/>
      <c r="AA72" s="3"/>
      <c r="AB72" s="3"/>
      <c r="AC72" s="3"/>
      <c r="AD72" s="116"/>
      <c r="AE72" s="66"/>
      <c r="AF72" s="66"/>
      <c r="AG72" s="66"/>
    </row>
    <row r="73" spans="2:33" ht="15.75">
      <c r="B73" s="19">
        <v>59</v>
      </c>
      <c r="C73" s="47"/>
      <c r="D73" s="7"/>
      <c r="E73" s="7"/>
      <c r="F73" s="7"/>
      <c r="G73" s="90"/>
      <c r="H73" s="95"/>
      <c r="I73" s="5"/>
      <c r="J73" s="5"/>
      <c r="K73" s="6"/>
      <c r="L73" s="109"/>
      <c r="M73" s="5"/>
      <c r="N73" s="5"/>
      <c r="O73" s="85"/>
      <c r="P73" s="95"/>
      <c r="Q73" s="5"/>
      <c r="R73" s="5"/>
      <c r="S73" s="85"/>
      <c r="T73" s="130"/>
      <c r="U73" s="134"/>
      <c r="V73" s="134"/>
      <c r="W73" s="135"/>
      <c r="X73" s="135"/>
      <c r="Y73" s="3"/>
      <c r="Z73" s="3"/>
      <c r="AA73" s="3"/>
      <c r="AB73" s="3"/>
      <c r="AC73" s="3"/>
      <c r="AD73" s="116"/>
      <c r="AE73" s="66"/>
      <c r="AF73" s="66"/>
      <c r="AG73" s="66"/>
    </row>
    <row r="74" spans="2:33" ht="13.5" customHeight="1">
      <c r="B74" s="19">
        <v>60</v>
      </c>
      <c r="C74" s="47" t="s">
        <v>105</v>
      </c>
      <c r="D74" s="7">
        <f>SUM(D75)</f>
        <v>798543</v>
      </c>
      <c r="E74" s="7">
        <f t="shared" ref="E74:S74" si="29">SUM(E75)</f>
        <v>798543</v>
      </c>
      <c r="F74" s="7">
        <f t="shared" si="29"/>
        <v>723316</v>
      </c>
      <c r="G74" s="90">
        <f t="shared" si="29"/>
        <v>0</v>
      </c>
      <c r="H74" s="95">
        <f t="shared" si="29"/>
        <v>204747</v>
      </c>
      <c r="I74" s="5">
        <f t="shared" si="29"/>
        <v>204747</v>
      </c>
      <c r="J74" s="5">
        <f t="shared" si="29"/>
        <v>156940</v>
      </c>
      <c r="K74" s="6">
        <f t="shared" si="29"/>
        <v>0</v>
      </c>
      <c r="L74" s="109">
        <f t="shared" si="29"/>
        <v>590796</v>
      </c>
      <c r="M74" s="5">
        <f t="shared" si="29"/>
        <v>590796</v>
      </c>
      <c r="N74" s="5">
        <f t="shared" si="29"/>
        <v>566376</v>
      </c>
      <c r="O74" s="85">
        <f t="shared" si="29"/>
        <v>0</v>
      </c>
      <c r="P74" s="95">
        <f t="shared" si="29"/>
        <v>3000</v>
      </c>
      <c r="Q74" s="5">
        <f t="shared" si="29"/>
        <v>3000</v>
      </c>
      <c r="R74" s="5">
        <f t="shared" si="29"/>
        <v>0</v>
      </c>
      <c r="S74" s="85">
        <f t="shared" si="29"/>
        <v>0</v>
      </c>
      <c r="T74" s="130"/>
      <c r="U74" s="134"/>
      <c r="V74" s="134"/>
      <c r="W74" s="135"/>
      <c r="X74" s="135"/>
      <c r="Y74" s="3"/>
      <c r="Z74" s="3"/>
      <c r="AA74" s="3"/>
      <c r="AB74" s="3"/>
      <c r="AC74" s="3"/>
      <c r="AD74" s="116"/>
      <c r="AE74" s="66"/>
      <c r="AF74" s="66"/>
      <c r="AG74" s="66"/>
    </row>
    <row r="75" spans="2:33" ht="15.75">
      <c r="B75" s="19">
        <v>61</v>
      </c>
      <c r="C75" s="46" t="s">
        <v>23</v>
      </c>
      <c r="D75" s="44">
        <f>SUM(H75+L75+P75)</f>
        <v>798543</v>
      </c>
      <c r="E75" s="44">
        <f>SUM(I75+M75+Q75)</f>
        <v>798543</v>
      </c>
      <c r="F75" s="44">
        <f>SUM(J75+N75+R75)</f>
        <v>723316</v>
      </c>
      <c r="G75" s="105">
        <f>SUM(K75+O75+S75)</f>
        <v>0</v>
      </c>
      <c r="H75" s="96">
        <f>SUM(I75+K75)</f>
        <v>204747</v>
      </c>
      <c r="I75" s="11">
        <v>204747</v>
      </c>
      <c r="J75" s="11">
        <v>156940</v>
      </c>
      <c r="K75" s="45">
        <v>0</v>
      </c>
      <c r="L75" s="110">
        <f>SUM(M75+O75)</f>
        <v>590796</v>
      </c>
      <c r="M75" s="11">
        <v>590796</v>
      </c>
      <c r="N75" s="52">
        <v>566376</v>
      </c>
      <c r="O75" s="88"/>
      <c r="P75" s="97">
        <f>SUM(Q75+S75)</f>
        <v>3000</v>
      </c>
      <c r="Q75" s="52">
        <v>3000</v>
      </c>
      <c r="R75" s="52">
        <v>0</v>
      </c>
      <c r="S75" s="88">
        <v>0</v>
      </c>
      <c r="T75" s="130"/>
      <c r="U75" s="134"/>
      <c r="V75" s="134"/>
      <c r="W75" s="135"/>
      <c r="X75" s="135"/>
      <c r="Y75" s="3"/>
      <c r="Z75" s="3"/>
      <c r="AA75" s="3"/>
      <c r="AB75" s="3"/>
      <c r="AC75" s="3"/>
      <c r="AD75" s="70"/>
      <c r="AE75" s="66"/>
      <c r="AF75" s="66"/>
      <c r="AG75" s="66"/>
    </row>
    <row r="76" spans="2:33" ht="15.75">
      <c r="B76" s="19">
        <v>62</v>
      </c>
      <c r="C76" s="46"/>
      <c r="D76" s="44"/>
      <c r="E76" s="44"/>
      <c r="F76" s="44"/>
      <c r="G76" s="105"/>
      <c r="H76" s="97"/>
      <c r="I76" s="52"/>
      <c r="J76" s="11"/>
      <c r="K76" s="45"/>
      <c r="L76" s="111"/>
      <c r="M76" s="52"/>
      <c r="N76" s="52"/>
      <c r="O76" s="88"/>
      <c r="P76" s="97"/>
      <c r="Q76" s="52"/>
      <c r="R76" s="52"/>
      <c r="S76" s="88"/>
      <c r="T76" s="130"/>
      <c r="U76" s="134"/>
      <c r="V76" s="134"/>
      <c r="W76" s="135"/>
      <c r="X76" s="135"/>
      <c r="Y76" s="3"/>
      <c r="Z76" s="3"/>
      <c r="AA76" s="3"/>
      <c r="AB76" s="3"/>
      <c r="AC76" s="3"/>
      <c r="AD76" s="70"/>
      <c r="AE76" s="66"/>
      <c r="AF76" s="66"/>
      <c r="AG76" s="66"/>
    </row>
    <row r="77" spans="2:33" ht="31.5">
      <c r="B77" s="19">
        <v>63</v>
      </c>
      <c r="C77" s="47" t="s">
        <v>82</v>
      </c>
      <c r="D77" s="7">
        <f>SUM(D79)</f>
        <v>248153</v>
      </c>
      <c r="E77" s="7">
        <f t="shared" ref="E77:S77" si="30">SUM(E79)</f>
        <v>248153</v>
      </c>
      <c r="F77" s="7">
        <f t="shared" si="30"/>
        <v>227559</v>
      </c>
      <c r="G77" s="90">
        <f t="shared" si="30"/>
        <v>0</v>
      </c>
      <c r="H77" s="95">
        <f t="shared" si="30"/>
        <v>83785</v>
      </c>
      <c r="I77" s="5">
        <f t="shared" si="30"/>
        <v>83785</v>
      </c>
      <c r="J77" s="5">
        <f t="shared" si="30"/>
        <v>68989</v>
      </c>
      <c r="K77" s="6">
        <f t="shared" si="30"/>
        <v>0</v>
      </c>
      <c r="L77" s="109">
        <f t="shared" si="30"/>
        <v>163968</v>
      </c>
      <c r="M77" s="5">
        <f t="shared" si="30"/>
        <v>163968</v>
      </c>
      <c r="N77" s="5">
        <f t="shared" si="30"/>
        <v>158570</v>
      </c>
      <c r="O77" s="85">
        <f t="shared" si="30"/>
        <v>0</v>
      </c>
      <c r="P77" s="95">
        <f t="shared" si="30"/>
        <v>400</v>
      </c>
      <c r="Q77" s="5">
        <f t="shared" si="30"/>
        <v>400</v>
      </c>
      <c r="R77" s="5">
        <f t="shared" si="30"/>
        <v>0</v>
      </c>
      <c r="S77" s="85">
        <f t="shared" si="30"/>
        <v>0</v>
      </c>
      <c r="T77" s="130"/>
      <c r="U77" s="134"/>
      <c r="V77" s="134"/>
      <c r="W77" s="135"/>
      <c r="X77" s="135"/>
      <c r="Y77" s="3"/>
      <c r="Z77" s="3"/>
      <c r="AA77" s="3"/>
      <c r="AB77" s="3"/>
      <c r="AC77" s="3"/>
      <c r="AD77" s="116"/>
      <c r="AE77" s="66"/>
      <c r="AF77" s="66"/>
      <c r="AG77" s="66"/>
    </row>
    <row r="78" spans="2:33" ht="15.75">
      <c r="B78" s="19">
        <v>64</v>
      </c>
      <c r="C78" s="47"/>
      <c r="D78" s="44"/>
      <c r="E78" s="44"/>
      <c r="F78" s="44"/>
      <c r="G78" s="105"/>
      <c r="H78" s="97"/>
      <c r="I78" s="52"/>
      <c r="J78" s="11"/>
      <c r="K78" s="45"/>
      <c r="L78" s="111"/>
      <c r="M78" s="52"/>
      <c r="N78" s="52"/>
      <c r="O78" s="88"/>
      <c r="P78" s="97"/>
      <c r="Q78" s="52"/>
      <c r="R78" s="52"/>
      <c r="S78" s="88"/>
      <c r="T78" s="130"/>
      <c r="U78" s="134"/>
      <c r="V78" s="134"/>
      <c r="W78" s="135"/>
      <c r="X78" s="135"/>
      <c r="Y78" s="3"/>
      <c r="Z78" s="3"/>
      <c r="AA78" s="3"/>
      <c r="AB78" s="3"/>
      <c r="AC78" s="3"/>
      <c r="AD78" s="70"/>
      <c r="AE78" s="66"/>
      <c r="AF78" s="66"/>
      <c r="AG78" s="66"/>
    </row>
    <row r="79" spans="2:33" ht="13.5" customHeight="1">
      <c r="B79" s="19">
        <v>65</v>
      </c>
      <c r="C79" s="47" t="s">
        <v>105</v>
      </c>
      <c r="D79" s="7">
        <f>SUM(D80)</f>
        <v>248153</v>
      </c>
      <c r="E79" s="7">
        <f t="shared" ref="E79:S79" si="31">SUM(E80)</f>
        <v>248153</v>
      </c>
      <c r="F79" s="7">
        <f t="shared" si="31"/>
        <v>227559</v>
      </c>
      <c r="G79" s="90">
        <f t="shared" si="31"/>
        <v>0</v>
      </c>
      <c r="H79" s="95">
        <f t="shared" si="31"/>
        <v>83785</v>
      </c>
      <c r="I79" s="5">
        <f t="shared" si="31"/>
        <v>83785</v>
      </c>
      <c r="J79" s="5">
        <f t="shared" si="31"/>
        <v>68989</v>
      </c>
      <c r="K79" s="6">
        <f t="shared" si="31"/>
        <v>0</v>
      </c>
      <c r="L79" s="109">
        <f t="shared" si="31"/>
        <v>163968</v>
      </c>
      <c r="M79" s="5">
        <f t="shared" si="31"/>
        <v>163968</v>
      </c>
      <c r="N79" s="5">
        <f t="shared" si="31"/>
        <v>158570</v>
      </c>
      <c r="O79" s="85">
        <f t="shared" si="31"/>
        <v>0</v>
      </c>
      <c r="P79" s="95">
        <f t="shared" si="31"/>
        <v>400</v>
      </c>
      <c r="Q79" s="5">
        <f t="shared" si="31"/>
        <v>400</v>
      </c>
      <c r="R79" s="5">
        <f t="shared" si="31"/>
        <v>0</v>
      </c>
      <c r="S79" s="85">
        <f t="shared" si="31"/>
        <v>0</v>
      </c>
      <c r="T79" s="130"/>
      <c r="U79" s="134"/>
      <c r="V79" s="134"/>
      <c r="W79" s="135"/>
      <c r="X79" s="135"/>
      <c r="Y79" s="3"/>
      <c r="Z79" s="3"/>
      <c r="AA79" s="3"/>
      <c r="AB79" s="3"/>
      <c r="AC79" s="3"/>
      <c r="AD79" s="116"/>
      <c r="AE79" s="66"/>
      <c r="AF79" s="66"/>
      <c r="AG79" s="66"/>
    </row>
    <row r="80" spans="2:33" ht="15.75">
      <c r="B80" s="19">
        <v>66</v>
      </c>
      <c r="C80" s="11" t="s">
        <v>61</v>
      </c>
      <c r="D80" s="44">
        <f>SUM(H80+L80+P80)</f>
        <v>248153</v>
      </c>
      <c r="E80" s="44">
        <f>SUM(I80+M80+Q80)</f>
        <v>248153</v>
      </c>
      <c r="F80" s="44">
        <f>SUM(J80+N80+R80)</f>
        <v>227559</v>
      </c>
      <c r="G80" s="105">
        <f>SUM(K80+O80+S80)</f>
        <v>0</v>
      </c>
      <c r="H80" s="96">
        <f>SUM(I80+K80)</f>
        <v>83785</v>
      </c>
      <c r="I80" s="11">
        <v>83785</v>
      </c>
      <c r="J80" s="11">
        <v>68989</v>
      </c>
      <c r="K80" s="45"/>
      <c r="L80" s="110">
        <f>SUM(M80+O80)</f>
        <v>163968</v>
      </c>
      <c r="M80" s="11">
        <v>163968</v>
      </c>
      <c r="N80" s="52">
        <v>158570</v>
      </c>
      <c r="O80" s="88"/>
      <c r="P80" s="97">
        <f>SUM(Q80+S80)</f>
        <v>400</v>
      </c>
      <c r="Q80" s="52">
        <v>400</v>
      </c>
      <c r="R80" s="52">
        <v>0</v>
      </c>
      <c r="S80" s="88"/>
      <c r="T80" s="130"/>
      <c r="U80" s="134"/>
      <c r="V80" s="134"/>
      <c r="W80" s="135"/>
      <c r="X80" s="135"/>
      <c r="Y80" s="3"/>
      <c r="Z80" s="3"/>
      <c r="AA80" s="3"/>
      <c r="AB80" s="3"/>
      <c r="AC80" s="3"/>
      <c r="AD80" s="70"/>
      <c r="AE80" s="66"/>
      <c r="AF80" s="66"/>
      <c r="AG80" s="66"/>
    </row>
    <row r="81" spans="2:33" ht="15.75">
      <c r="B81" s="19">
        <v>67</v>
      </c>
      <c r="C81" s="46"/>
      <c r="D81" s="44"/>
      <c r="E81" s="44"/>
      <c r="F81" s="44"/>
      <c r="G81" s="105"/>
      <c r="H81" s="97"/>
      <c r="I81" s="52"/>
      <c r="J81" s="11"/>
      <c r="K81" s="45"/>
      <c r="L81" s="111"/>
      <c r="M81" s="52"/>
      <c r="N81" s="52"/>
      <c r="O81" s="88"/>
      <c r="P81" s="97"/>
      <c r="Q81" s="52"/>
      <c r="R81" s="52"/>
      <c r="S81" s="88"/>
      <c r="T81" s="130"/>
      <c r="U81" s="134"/>
      <c r="V81" s="134"/>
      <c r="W81" s="135"/>
      <c r="X81" s="135"/>
      <c r="Y81" s="3"/>
      <c r="Z81" s="3"/>
      <c r="AA81" s="3"/>
      <c r="AB81" s="3"/>
      <c r="AC81" s="3"/>
      <c r="AD81" s="70"/>
      <c r="AE81" s="66"/>
      <c r="AF81" s="66"/>
      <c r="AG81" s="66"/>
    </row>
    <row r="82" spans="2:33" ht="33.75" customHeight="1">
      <c r="B82" s="19">
        <v>68</v>
      </c>
      <c r="C82" s="53" t="s">
        <v>83</v>
      </c>
      <c r="D82" s="7">
        <f>SUM(D84)</f>
        <v>373481</v>
      </c>
      <c r="E82" s="7">
        <f t="shared" ref="E82:S82" si="32">SUM(E84)</f>
        <v>373481</v>
      </c>
      <c r="F82" s="7">
        <f t="shared" si="32"/>
        <v>314436</v>
      </c>
      <c r="G82" s="90">
        <f t="shared" si="32"/>
        <v>0</v>
      </c>
      <c r="H82" s="95">
        <f t="shared" si="32"/>
        <v>167463</v>
      </c>
      <c r="I82" s="5">
        <f t="shared" si="32"/>
        <v>167463</v>
      </c>
      <c r="J82" s="5">
        <f t="shared" si="32"/>
        <v>126984</v>
      </c>
      <c r="K82" s="6">
        <f t="shared" si="32"/>
        <v>0</v>
      </c>
      <c r="L82" s="109">
        <f t="shared" si="32"/>
        <v>195096</v>
      </c>
      <c r="M82" s="5">
        <f t="shared" si="32"/>
        <v>195096</v>
      </c>
      <c r="N82" s="5">
        <f t="shared" si="32"/>
        <v>187452</v>
      </c>
      <c r="O82" s="85">
        <f t="shared" si="32"/>
        <v>0</v>
      </c>
      <c r="P82" s="95">
        <f t="shared" si="32"/>
        <v>10922</v>
      </c>
      <c r="Q82" s="5">
        <f t="shared" si="32"/>
        <v>10922</v>
      </c>
      <c r="R82" s="5">
        <f t="shared" si="32"/>
        <v>0</v>
      </c>
      <c r="S82" s="85">
        <f t="shared" si="32"/>
        <v>0</v>
      </c>
      <c r="T82" s="130"/>
      <c r="U82" s="134"/>
      <c r="V82" s="134"/>
      <c r="W82" s="135"/>
      <c r="X82" s="135"/>
      <c r="Y82" s="3"/>
      <c r="Z82" s="3"/>
      <c r="AA82" s="3"/>
      <c r="AB82" s="3"/>
      <c r="AC82" s="3"/>
      <c r="AD82" s="116"/>
      <c r="AE82" s="66"/>
      <c r="AF82" s="66"/>
      <c r="AG82" s="66"/>
    </row>
    <row r="83" spans="2:33" ht="19.5" customHeight="1">
      <c r="B83" s="19">
        <v>69</v>
      </c>
      <c r="C83" s="8"/>
      <c r="D83" s="44"/>
      <c r="E83" s="44"/>
      <c r="F83" s="44"/>
      <c r="G83" s="105"/>
      <c r="H83" s="97"/>
      <c r="I83" s="52"/>
      <c r="J83" s="11"/>
      <c r="K83" s="45"/>
      <c r="L83" s="111"/>
      <c r="M83" s="52"/>
      <c r="N83" s="52"/>
      <c r="O83" s="88"/>
      <c r="P83" s="97"/>
      <c r="Q83" s="52"/>
      <c r="R83" s="52"/>
      <c r="S83" s="88"/>
      <c r="T83" s="130"/>
      <c r="U83" s="134"/>
      <c r="V83" s="134"/>
      <c r="W83" s="135"/>
      <c r="X83" s="135"/>
      <c r="Y83" s="3"/>
      <c r="Z83" s="3"/>
      <c r="AA83" s="3"/>
      <c r="AB83" s="3"/>
      <c r="AC83" s="3"/>
      <c r="AD83" s="70"/>
      <c r="AE83" s="66"/>
      <c r="AF83" s="66"/>
      <c r="AG83" s="66"/>
    </row>
    <row r="84" spans="2:33" ht="13.5" customHeight="1">
      <c r="B84" s="19">
        <v>70</v>
      </c>
      <c r="C84" s="47" t="s">
        <v>105</v>
      </c>
      <c r="D84" s="7">
        <f>SUM(D85+D86)</f>
        <v>373481</v>
      </c>
      <c r="E84" s="7">
        <f t="shared" ref="E84:S84" si="33">SUM(E85+E86)</f>
        <v>373481</v>
      </c>
      <c r="F84" s="7">
        <f t="shared" si="33"/>
        <v>314436</v>
      </c>
      <c r="G84" s="90">
        <f t="shared" si="33"/>
        <v>0</v>
      </c>
      <c r="H84" s="95">
        <f t="shared" si="33"/>
        <v>167463</v>
      </c>
      <c r="I84" s="5">
        <f t="shared" si="33"/>
        <v>167463</v>
      </c>
      <c r="J84" s="5">
        <f t="shared" si="33"/>
        <v>126984</v>
      </c>
      <c r="K84" s="6">
        <f t="shared" si="33"/>
        <v>0</v>
      </c>
      <c r="L84" s="109">
        <f t="shared" si="33"/>
        <v>195096</v>
      </c>
      <c r="M84" s="5">
        <f t="shared" si="33"/>
        <v>195096</v>
      </c>
      <c r="N84" s="5">
        <f t="shared" si="33"/>
        <v>187452</v>
      </c>
      <c r="O84" s="85">
        <f t="shared" si="33"/>
        <v>0</v>
      </c>
      <c r="P84" s="95">
        <f t="shared" si="33"/>
        <v>10922</v>
      </c>
      <c r="Q84" s="5">
        <f t="shared" si="33"/>
        <v>10922</v>
      </c>
      <c r="R84" s="5">
        <f t="shared" si="33"/>
        <v>0</v>
      </c>
      <c r="S84" s="85">
        <f t="shared" si="33"/>
        <v>0</v>
      </c>
      <c r="T84" s="130"/>
      <c r="U84" s="134"/>
      <c r="V84" s="134"/>
      <c r="W84" s="135"/>
      <c r="X84" s="135"/>
      <c r="Y84" s="3"/>
      <c r="Z84" s="3"/>
      <c r="AA84" s="3"/>
      <c r="AB84" s="3"/>
      <c r="AC84" s="3"/>
      <c r="AD84" s="116"/>
      <c r="AE84" s="66"/>
      <c r="AF84" s="66"/>
      <c r="AG84" s="66"/>
    </row>
    <row r="85" spans="2:33" ht="15.75">
      <c r="B85" s="19">
        <v>71</v>
      </c>
      <c r="C85" s="11" t="s">
        <v>62</v>
      </c>
      <c r="D85" s="44">
        <f t="shared" ref="D85:G86" si="34">SUM(H85+L85+P85)</f>
        <v>286854</v>
      </c>
      <c r="E85" s="44">
        <f t="shared" si="34"/>
        <v>286854</v>
      </c>
      <c r="F85" s="44">
        <f t="shared" si="34"/>
        <v>252016</v>
      </c>
      <c r="G85" s="105">
        <f t="shared" si="34"/>
        <v>0</v>
      </c>
      <c r="H85" s="96">
        <f>SUM(I85+K85)</f>
        <v>112347</v>
      </c>
      <c r="I85" s="11">
        <v>112347</v>
      </c>
      <c r="J85" s="11">
        <v>85376</v>
      </c>
      <c r="K85" s="45">
        <v>0</v>
      </c>
      <c r="L85" s="110">
        <f>SUM(M85+O85)</f>
        <v>173207</v>
      </c>
      <c r="M85" s="11">
        <v>173207</v>
      </c>
      <c r="N85" s="52">
        <v>166640</v>
      </c>
      <c r="O85" s="88"/>
      <c r="P85" s="97">
        <f>SUM(Q85+S85)</f>
        <v>1300</v>
      </c>
      <c r="Q85" s="52">
        <v>1300</v>
      </c>
      <c r="R85" s="52">
        <v>0</v>
      </c>
      <c r="S85" s="88">
        <v>0</v>
      </c>
      <c r="T85" s="130"/>
      <c r="U85" s="134"/>
      <c r="V85" s="134"/>
      <c r="W85" s="135"/>
      <c r="X85" s="135"/>
      <c r="Y85" s="3"/>
      <c r="Z85" s="3"/>
      <c r="AA85" s="3"/>
      <c r="AB85" s="3"/>
      <c r="AC85" s="3"/>
      <c r="AD85" s="70"/>
      <c r="AE85" s="66"/>
      <c r="AF85" s="66"/>
      <c r="AG85" s="66"/>
    </row>
    <row r="86" spans="2:33" ht="31.5">
      <c r="B86" s="19">
        <v>72</v>
      </c>
      <c r="C86" s="46" t="s">
        <v>65</v>
      </c>
      <c r="D86" s="44">
        <f t="shared" si="34"/>
        <v>86627</v>
      </c>
      <c r="E86" s="44">
        <f t="shared" si="34"/>
        <v>86627</v>
      </c>
      <c r="F86" s="44">
        <f t="shared" si="34"/>
        <v>62420</v>
      </c>
      <c r="G86" s="105">
        <f t="shared" si="34"/>
        <v>0</v>
      </c>
      <c r="H86" s="96">
        <f>SUM(I86+K86)</f>
        <v>55116</v>
      </c>
      <c r="I86" s="11">
        <v>55116</v>
      </c>
      <c r="J86" s="11">
        <v>41608</v>
      </c>
      <c r="K86" s="45">
        <v>0</v>
      </c>
      <c r="L86" s="110">
        <f>SUM(M86+O86)</f>
        <v>21889</v>
      </c>
      <c r="M86" s="11">
        <v>21889</v>
      </c>
      <c r="N86" s="52">
        <v>20812</v>
      </c>
      <c r="O86" s="88"/>
      <c r="P86" s="97">
        <f>SUM(Q86+S86)</f>
        <v>9622</v>
      </c>
      <c r="Q86" s="52">
        <v>9622</v>
      </c>
      <c r="R86" s="52">
        <v>0</v>
      </c>
      <c r="S86" s="88">
        <v>0</v>
      </c>
      <c r="T86" s="130"/>
      <c r="U86" s="134"/>
      <c r="V86" s="134"/>
      <c r="W86" s="135"/>
      <c r="X86" s="135"/>
      <c r="Y86" s="3"/>
      <c r="Z86" s="3"/>
      <c r="AA86" s="3"/>
      <c r="AB86" s="3"/>
      <c r="AC86" s="3"/>
      <c r="AD86" s="70"/>
      <c r="AE86" s="66"/>
      <c r="AF86" s="66"/>
      <c r="AG86" s="66"/>
    </row>
    <row r="87" spans="2:33" ht="16.5" customHeight="1">
      <c r="B87" s="19">
        <v>73</v>
      </c>
      <c r="C87" s="52"/>
      <c r="D87" s="44"/>
      <c r="E87" s="44"/>
      <c r="F87" s="44"/>
      <c r="G87" s="105"/>
      <c r="H87" s="96"/>
      <c r="I87" s="11"/>
      <c r="J87" s="11"/>
      <c r="K87" s="45"/>
      <c r="L87" s="110"/>
      <c r="M87" s="11"/>
      <c r="N87" s="11"/>
      <c r="O87" s="86"/>
      <c r="P87" s="96"/>
      <c r="Q87" s="5"/>
      <c r="R87" s="5"/>
      <c r="S87" s="85"/>
      <c r="T87" s="130"/>
      <c r="U87" s="134"/>
      <c r="V87" s="134"/>
      <c r="W87" s="135"/>
      <c r="X87" s="135"/>
      <c r="Y87" s="3"/>
      <c r="Z87" s="3"/>
      <c r="AA87" s="3"/>
      <c r="AB87" s="3"/>
      <c r="AC87" s="3"/>
      <c r="AD87" s="70"/>
      <c r="AE87" s="66"/>
      <c r="AF87" s="66"/>
      <c r="AG87" s="66"/>
    </row>
    <row r="88" spans="2:33" ht="31.5" customHeight="1">
      <c r="B88" s="19">
        <v>74</v>
      </c>
      <c r="C88" s="53" t="s">
        <v>84</v>
      </c>
      <c r="D88" s="7">
        <f>SUM(D90)</f>
        <v>295878</v>
      </c>
      <c r="E88" s="7">
        <f t="shared" ref="E88:S88" si="35">SUM(E90)</f>
        <v>295878</v>
      </c>
      <c r="F88" s="7">
        <f t="shared" si="35"/>
        <v>264027</v>
      </c>
      <c r="G88" s="90">
        <f t="shared" si="35"/>
        <v>0</v>
      </c>
      <c r="H88" s="95">
        <f t="shared" si="35"/>
        <v>84120</v>
      </c>
      <c r="I88" s="5">
        <f t="shared" si="35"/>
        <v>84120</v>
      </c>
      <c r="J88" s="5">
        <f t="shared" si="35"/>
        <v>59615</v>
      </c>
      <c r="K88" s="6">
        <f t="shared" si="35"/>
        <v>0</v>
      </c>
      <c r="L88" s="109">
        <f t="shared" si="35"/>
        <v>211358</v>
      </c>
      <c r="M88" s="5">
        <f t="shared" si="35"/>
        <v>211358</v>
      </c>
      <c r="N88" s="5">
        <f t="shared" si="35"/>
        <v>204412</v>
      </c>
      <c r="O88" s="85">
        <f t="shared" si="35"/>
        <v>0</v>
      </c>
      <c r="P88" s="95">
        <f t="shared" si="35"/>
        <v>400</v>
      </c>
      <c r="Q88" s="5">
        <f t="shared" si="35"/>
        <v>400</v>
      </c>
      <c r="R88" s="5">
        <f t="shared" si="35"/>
        <v>0</v>
      </c>
      <c r="S88" s="85">
        <f t="shared" si="35"/>
        <v>0</v>
      </c>
      <c r="T88" s="130"/>
      <c r="U88" s="134"/>
      <c r="V88" s="134"/>
      <c r="W88" s="135"/>
      <c r="X88" s="135"/>
      <c r="Y88" s="3"/>
      <c r="Z88" s="3"/>
      <c r="AA88" s="3"/>
      <c r="AB88" s="3"/>
      <c r="AC88" s="3"/>
      <c r="AD88" s="116"/>
      <c r="AE88" s="66"/>
      <c r="AF88" s="66"/>
      <c r="AG88" s="66"/>
    </row>
    <row r="89" spans="2:33" ht="17.25" customHeight="1">
      <c r="B89" s="19">
        <v>75</v>
      </c>
      <c r="C89" s="53"/>
      <c r="D89" s="44"/>
      <c r="E89" s="44"/>
      <c r="F89" s="44"/>
      <c r="G89" s="105"/>
      <c r="H89" s="96"/>
      <c r="I89" s="11"/>
      <c r="J89" s="11"/>
      <c r="K89" s="45"/>
      <c r="L89" s="110"/>
      <c r="M89" s="11"/>
      <c r="N89" s="11"/>
      <c r="O89" s="86"/>
      <c r="P89" s="96"/>
      <c r="Q89" s="5"/>
      <c r="R89" s="5"/>
      <c r="S89" s="85"/>
      <c r="T89" s="130"/>
      <c r="U89" s="134"/>
      <c r="V89" s="134"/>
      <c r="W89" s="135"/>
      <c r="X89" s="135"/>
      <c r="Y89" s="3"/>
      <c r="Z89" s="3"/>
      <c r="AA89" s="3"/>
      <c r="AB89" s="3"/>
      <c r="AC89" s="3"/>
      <c r="AD89" s="70"/>
      <c r="AE89" s="66"/>
      <c r="AF89" s="66"/>
      <c r="AG89" s="66"/>
    </row>
    <row r="90" spans="2:33" ht="17.25" customHeight="1">
      <c r="B90" s="19">
        <v>76</v>
      </c>
      <c r="C90" s="47" t="s">
        <v>105</v>
      </c>
      <c r="D90" s="7">
        <f>SUM(D91)</f>
        <v>295878</v>
      </c>
      <c r="E90" s="7">
        <f t="shared" ref="E90:S90" si="36">SUM(E91)</f>
        <v>295878</v>
      </c>
      <c r="F90" s="7">
        <f t="shared" si="36"/>
        <v>264027</v>
      </c>
      <c r="G90" s="90">
        <f t="shared" si="36"/>
        <v>0</v>
      </c>
      <c r="H90" s="95">
        <f t="shared" si="36"/>
        <v>84120</v>
      </c>
      <c r="I90" s="5">
        <f t="shared" si="36"/>
        <v>84120</v>
      </c>
      <c r="J90" s="5">
        <f t="shared" si="36"/>
        <v>59615</v>
      </c>
      <c r="K90" s="6">
        <f t="shared" si="36"/>
        <v>0</v>
      </c>
      <c r="L90" s="109">
        <f t="shared" si="36"/>
        <v>211358</v>
      </c>
      <c r="M90" s="5">
        <f t="shared" si="36"/>
        <v>211358</v>
      </c>
      <c r="N90" s="5">
        <f t="shared" si="36"/>
        <v>204412</v>
      </c>
      <c r="O90" s="85">
        <f t="shared" si="36"/>
        <v>0</v>
      </c>
      <c r="P90" s="95">
        <f t="shared" si="36"/>
        <v>400</v>
      </c>
      <c r="Q90" s="5">
        <f t="shared" si="36"/>
        <v>400</v>
      </c>
      <c r="R90" s="5">
        <f t="shared" si="36"/>
        <v>0</v>
      </c>
      <c r="S90" s="85">
        <f t="shared" si="36"/>
        <v>0</v>
      </c>
      <c r="T90" s="130"/>
      <c r="U90" s="134"/>
      <c r="V90" s="134"/>
      <c r="W90" s="135"/>
      <c r="X90" s="135"/>
      <c r="Y90" s="3"/>
      <c r="Z90" s="3"/>
      <c r="AA90" s="3"/>
      <c r="AB90" s="3"/>
      <c r="AC90" s="3"/>
      <c r="AD90" s="116"/>
      <c r="AE90" s="66"/>
      <c r="AF90" s="66"/>
      <c r="AG90" s="66"/>
    </row>
    <row r="91" spans="2:33" ht="32.25" customHeight="1">
      <c r="B91" s="19">
        <v>77</v>
      </c>
      <c r="C91" s="46" t="s">
        <v>63</v>
      </c>
      <c r="D91" s="44">
        <f>SUM(H91+L91+P91)</f>
        <v>295878</v>
      </c>
      <c r="E91" s="44">
        <f>SUM(I91+M91+Q91)</f>
        <v>295878</v>
      </c>
      <c r="F91" s="44">
        <f>SUM(J91+N91+R91)</f>
        <v>264027</v>
      </c>
      <c r="G91" s="105">
        <f>SUM(K91+O91+S91)</f>
        <v>0</v>
      </c>
      <c r="H91" s="96">
        <f>SUM(I91+K91)</f>
        <v>84120</v>
      </c>
      <c r="I91" s="11">
        <v>84120</v>
      </c>
      <c r="J91" s="11">
        <v>59615</v>
      </c>
      <c r="K91" s="45"/>
      <c r="L91" s="110">
        <f>SUM(M91+O91)</f>
        <v>211358</v>
      </c>
      <c r="M91" s="11">
        <v>211358</v>
      </c>
      <c r="N91" s="11">
        <v>204412</v>
      </c>
      <c r="O91" s="86"/>
      <c r="P91" s="96">
        <f>SUM(Q91+S91)</f>
        <v>400</v>
      </c>
      <c r="Q91" s="11">
        <v>400</v>
      </c>
      <c r="R91" s="11">
        <v>0</v>
      </c>
      <c r="S91" s="86">
        <v>0</v>
      </c>
      <c r="T91" s="130"/>
      <c r="U91" s="134"/>
      <c r="V91" s="134"/>
      <c r="W91" s="135"/>
      <c r="X91" s="135"/>
      <c r="Y91" s="3"/>
      <c r="Z91" s="3"/>
      <c r="AA91" s="3"/>
      <c r="AB91" s="3"/>
      <c r="AC91" s="3"/>
      <c r="AD91" s="70"/>
      <c r="AE91" s="66"/>
      <c r="AF91" s="66"/>
      <c r="AG91" s="66"/>
    </row>
    <row r="92" spans="2:33" ht="14.25" customHeight="1">
      <c r="B92" s="19">
        <v>78</v>
      </c>
      <c r="C92" s="46"/>
      <c r="D92" s="44"/>
      <c r="E92" s="44"/>
      <c r="F92" s="44"/>
      <c r="G92" s="105"/>
      <c r="H92" s="96"/>
      <c r="I92" s="11"/>
      <c r="J92" s="11"/>
      <c r="K92" s="45"/>
      <c r="L92" s="110"/>
      <c r="M92" s="11"/>
      <c r="N92" s="11"/>
      <c r="O92" s="86"/>
      <c r="P92" s="96"/>
      <c r="Q92" s="5"/>
      <c r="R92" s="5"/>
      <c r="S92" s="85"/>
      <c r="T92" s="130"/>
      <c r="U92" s="134"/>
      <c r="V92" s="134"/>
      <c r="W92" s="135"/>
      <c r="X92" s="135"/>
      <c r="Y92" s="3"/>
      <c r="Z92" s="3"/>
      <c r="AA92" s="3"/>
      <c r="AB92" s="3"/>
      <c r="AC92" s="3"/>
      <c r="AD92" s="70"/>
      <c r="AE92" s="66"/>
      <c r="AF92" s="66"/>
      <c r="AG92" s="66"/>
    </row>
    <row r="93" spans="2:33" ht="31.5" customHeight="1">
      <c r="B93" s="19">
        <v>79</v>
      </c>
      <c r="C93" s="47" t="s">
        <v>85</v>
      </c>
      <c r="D93" s="7">
        <f>SUM(D95)</f>
        <v>693774</v>
      </c>
      <c r="E93" s="7">
        <f t="shared" ref="E93:S93" si="37">SUM(E95)</f>
        <v>693774</v>
      </c>
      <c r="F93" s="7">
        <f t="shared" si="37"/>
        <v>608588</v>
      </c>
      <c r="G93" s="90">
        <f t="shared" si="37"/>
        <v>0</v>
      </c>
      <c r="H93" s="95">
        <f t="shared" si="37"/>
        <v>191246</v>
      </c>
      <c r="I93" s="5">
        <f t="shared" si="37"/>
        <v>191246</v>
      </c>
      <c r="J93" s="5">
        <f t="shared" si="37"/>
        <v>141790</v>
      </c>
      <c r="K93" s="6">
        <f t="shared" si="37"/>
        <v>0</v>
      </c>
      <c r="L93" s="109">
        <f t="shared" si="37"/>
        <v>487231</v>
      </c>
      <c r="M93" s="5">
        <f t="shared" si="37"/>
        <v>487231</v>
      </c>
      <c r="N93" s="5">
        <f t="shared" si="37"/>
        <v>466798</v>
      </c>
      <c r="O93" s="85">
        <f t="shared" si="37"/>
        <v>0</v>
      </c>
      <c r="P93" s="95">
        <f t="shared" si="37"/>
        <v>15297</v>
      </c>
      <c r="Q93" s="5">
        <f t="shared" si="37"/>
        <v>15297</v>
      </c>
      <c r="R93" s="5">
        <f t="shared" si="37"/>
        <v>0</v>
      </c>
      <c r="S93" s="85">
        <f t="shared" si="37"/>
        <v>0</v>
      </c>
      <c r="T93" s="130"/>
      <c r="U93" s="134"/>
      <c r="V93" s="134"/>
      <c r="W93" s="135"/>
      <c r="X93" s="135"/>
      <c r="Y93" s="3"/>
      <c r="Z93" s="3"/>
      <c r="AA93" s="3"/>
      <c r="AB93" s="3"/>
      <c r="AC93" s="3"/>
      <c r="AD93" s="116"/>
      <c r="AE93" s="66"/>
      <c r="AF93" s="66"/>
      <c r="AG93" s="66"/>
    </row>
    <row r="94" spans="2:33" ht="15" customHeight="1">
      <c r="B94" s="19">
        <v>80</v>
      </c>
      <c r="C94" s="47"/>
      <c r="D94" s="44"/>
      <c r="E94" s="44"/>
      <c r="F94" s="44"/>
      <c r="G94" s="105"/>
      <c r="H94" s="96"/>
      <c r="I94" s="11"/>
      <c r="J94" s="11"/>
      <c r="K94" s="45"/>
      <c r="L94" s="110"/>
      <c r="M94" s="11"/>
      <c r="N94" s="11"/>
      <c r="O94" s="86"/>
      <c r="P94" s="96"/>
      <c r="Q94" s="5"/>
      <c r="R94" s="5"/>
      <c r="S94" s="85"/>
      <c r="T94" s="130"/>
      <c r="U94" s="134"/>
      <c r="V94" s="134"/>
      <c r="W94" s="135"/>
      <c r="X94" s="135"/>
      <c r="Y94" s="3"/>
      <c r="Z94" s="3"/>
      <c r="AA94" s="3"/>
      <c r="AB94" s="3"/>
      <c r="AC94" s="3"/>
      <c r="AD94" s="70"/>
      <c r="AE94" s="66"/>
      <c r="AF94" s="66"/>
      <c r="AG94" s="66"/>
    </row>
    <row r="95" spans="2:33" ht="17.25" customHeight="1">
      <c r="B95" s="19">
        <v>81</v>
      </c>
      <c r="C95" s="47" t="s">
        <v>105</v>
      </c>
      <c r="D95" s="7">
        <f t="shared" ref="D95:S95" si="38">SUM(D96:D97)</f>
        <v>693774</v>
      </c>
      <c r="E95" s="7">
        <f t="shared" si="38"/>
        <v>693774</v>
      </c>
      <c r="F95" s="7">
        <f t="shared" si="38"/>
        <v>608588</v>
      </c>
      <c r="G95" s="7">
        <f t="shared" si="38"/>
        <v>0</v>
      </c>
      <c r="H95" s="95">
        <f t="shared" si="38"/>
        <v>191246</v>
      </c>
      <c r="I95" s="5">
        <f t="shared" si="38"/>
        <v>191246</v>
      </c>
      <c r="J95" s="5">
        <f t="shared" si="38"/>
        <v>141790</v>
      </c>
      <c r="K95" s="6">
        <f t="shared" si="38"/>
        <v>0</v>
      </c>
      <c r="L95" s="109">
        <f t="shared" si="38"/>
        <v>487231</v>
      </c>
      <c r="M95" s="5">
        <f t="shared" si="38"/>
        <v>487231</v>
      </c>
      <c r="N95" s="5">
        <f t="shared" si="38"/>
        <v>466798</v>
      </c>
      <c r="O95" s="85">
        <f t="shared" si="38"/>
        <v>0</v>
      </c>
      <c r="P95" s="95">
        <f t="shared" si="38"/>
        <v>15297</v>
      </c>
      <c r="Q95" s="5">
        <f t="shared" si="38"/>
        <v>15297</v>
      </c>
      <c r="R95" s="5">
        <f t="shared" si="38"/>
        <v>0</v>
      </c>
      <c r="S95" s="85">
        <f t="shared" si="38"/>
        <v>0</v>
      </c>
      <c r="T95" s="130"/>
      <c r="U95" s="134"/>
      <c r="V95" s="134"/>
      <c r="W95" s="135"/>
      <c r="X95" s="135"/>
      <c r="Y95" s="3"/>
      <c r="Z95" s="3"/>
      <c r="AA95" s="3"/>
      <c r="AB95" s="3"/>
      <c r="AC95" s="3"/>
      <c r="AD95" s="116"/>
      <c r="AE95" s="66"/>
      <c r="AF95" s="66"/>
      <c r="AG95" s="66"/>
    </row>
    <row r="96" spans="2:33" ht="30.75" customHeight="1">
      <c r="B96" s="19">
        <v>82</v>
      </c>
      <c r="C96" s="46" t="s">
        <v>76</v>
      </c>
      <c r="D96" s="44">
        <f t="shared" ref="D96:G97" si="39">SUM(H96+L96+P96)</f>
        <v>652602</v>
      </c>
      <c r="E96" s="44">
        <f t="shared" si="39"/>
        <v>652602</v>
      </c>
      <c r="F96" s="44">
        <f t="shared" si="39"/>
        <v>582404</v>
      </c>
      <c r="G96" s="105">
        <f t="shared" si="39"/>
        <v>0</v>
      </c>
      <c r="H96" s="96">
        <f>SUM(I96+K96)</f>
        <v>178713</v>
      </c>
      <c r="I96" s="11">
        <v>178713</v>
      </c>
      <c r="J96" s="11">
        <v>129267</v>
      </c>
      <c r="K96" s="45"/>
      <c r="L96" s="110">
        <f>SUM(M96+O96)</f>
        <v>472289</v>
      </c>
      <c r="M96" s="11">
        <v>472289</v>
      </c>
      <c r="N96" s="11">
        <v>453137</v>
      </c>
      <c r="O96" s="86"/>
      <c r="P96" s="96">
        <f>SUM(Q96+S96)</f>
        <v>1600</v>
      </c>
      <c r="Q96" s="11">
        <v>1600</v>
      </c>
      <c r="R96" s="11">
        <v>0</v>
      </c>
      <c r="S96" s="86">
        <v>0</v>
      </c>
      <c r="T96" s="130"/>
      <c r="U96" s="134"/>
      <c r="V96" s="134"/>
      <c r="W96" s="135"/>
      <c r="X96" s="135"/>
      <c r="Y96" s="3"/>
      <c r="Z96" s="3"/>
      <c r="AA96" s="3"/>
      <c r="AB96" s="3"/>
      <c r="AC96" s="3"/>
      <c r="AD96" s="70"/>
      <c r="AE96" s="66"/>
      <c r="AF96" s="66"/>
      <c r="AG96" s="66"/>
    </row>
    <row r="97" spans="2:33" ht="30" customHeight="1">
      <c r="B97" s="19">
        <v>83</v>
      </c>
      <c r="C97" s="46" t="s">
        <v>77</v>
      </c>
      <c r="D97" s="44">
        <f t="shared" si="39"/>
        <v>41172</v>
      </c>
      <c r="E97" s="44">
        <f t="shared" si="39"/>
        <v>41172</v>
      </c>
      <c r="F97" s="44">
        <f t="shared" si="39"/>
        <v>26184</v>
      </c>
      <c r="G97" s="105">
        <f t="shared" si="39"/>
        <v>0</v>
      </c>
      <c r="H97" s="96">
        <f>SUM(I97+K97)</f>
        <v>12533</v>
      </c>
      <c r="I97" s="11">
        <v>12533</v>
      </c>
      <c r="J97" s="11">
        <v>12523</v>
      </c>
      <c r="K97" s="45"/>
      <c r="L97" s="110">
        <f>SUM(M97+O97)</f>
        <v>14942</v>
      </c>
      <c r="M97" s="11">
        <v>14942</v>
      </c>
      <c r="N97" s="11">
        <v>13661</v>
      </c>
      <c r="O97" s="86"/>
      <c r="P97" s="96">
        <f>SUM(Q97+S97)</f>
        <v>13697</v>
      </c>
      <c r="Q97" s="11">
        <v>13697</v>
      </c>
      <c r="R97" s="11"/>
      <c r="S97" s="86"/>
      <c r="T97" s="130"/>
      <c r="U97" s="134"/>
      <c r="V97" s="134"/>
      <c r="W97" s="135"/>
      <c r="X97" s="135"/>
      <c r="Y97" s="3"/>
      <c r="Z97" s="3"/>
      <c r="AA97" s="3"/>
      <c r="AB97" s="3"/>
      <c r="AC97" s="3"/>
      <c r="AD97" s="70"/>
      <c r="AE97" s="66"/>
      <c r="AF97" s="66"/>
      <c r="AG97" s="66"/>
    </row>
    <row r="98" spans="2:33" ht="15.75">
      <c r="B98" s="19">
        <v>84</v>
      </c>
      <c r="C98" s="46"/>
      <c r="D98" s="44"/>
      <c r="E98" s="44"/>
      <c r="F98" s="44"/>
      <c r="G98" s="105"/>
      <c r="H98" s="95"/>
      <c r="I98" s="11"/>
      <c r="J98" s="11"/>
      <c r="K98" s="45"/>
      <c r="L98" s="109"/>
      <c r="M98" s="11"/>
      <c r="N98" s="11"/>
      <c r="O98" s="86"/>
      <c r="P98" s="95"/>
      <c r="Q98" s="11"/>
      <c r="R98" s="11"/>
      <c r="S98" s="86"/>
      <c r="T98" s="130"/>
      <c r="U98" s="134"/>
      <c r="V98" s="134"/>
      <c r="W98" s="135"/>
      <c r="X98" s="135"/>
      <c r="Y98" s="3"/>
      <c r="Z98" s="3"/>
      <c r="AA98" s="3"/>
      <c r="AB98" s="3"/>
      <c r="AC98" s="3"/>
      <c r="AD98" s="70"/>
      <c r="AE98" s="66"/>
      <c r="AF98" s="66"/>
      <c r="AG98" s="66"/>
    </row>
    <row r="99" spans="2:33" ht="33" customHeight="1">
      <c r="B99" s="19">
        <v>85</v>
      </c>
      <c r="C99" s="53" t="s">
        <v>87</v>
      </c>
      <c r="D99" s="7">
        <f>SUM(D101)</f>
        <v>200447</v>
      </c>
      <c r="E99" s="7">
        <f t="shared" ref="E99:S99" si="40">SUM(E101)</f>
        <v>200447</v>
      </c>
      <c r="F99" s="7">
        <f t="shared" si="40"/>
        <v>181096</v>
      </c>
      <c r="G99" s="90">
        <f t="shared" si="40"/>
        <v>0</v>
      </c>
      <c r="H99" s="95">
        <f t="shared" si="40"/>
        <v>178003</v>
      </c>
      <c r="I99" s="5">
        <f t="shared" si="40"/>
        <v>178003</v>
      </c>
      <c r="J99" s="5">
        <f t="shared" si="40"/>
        <v>173996</v>
      </c>
      <c r="K99" s="6">
        <f t="shared" si="40"/>
        <v>0</v>
      </c>
      <c r="L99" s="109">
        <f t="shared" si="40"/>
        <v>7200</v>
      </c>
      <c r="M99" s="5">
        <f t="shared" si="40"/>
        <v>7200</v>
      </c>
      <c r="N99" s="5">
        <f t="shared" si="40"/>
        <v>7100</v>
      </c>
      <c r="O99" s="85">
        <f t="shared" si="40"/>
        <v>0</v>
      </c>
      <c r="P99" s="95">
        <f t="shared" si="40"/>
        <v>15244</v>
      </c>
      <c r="Q99" s="5">
        <f t="shared" si="40"/>
        <v>15244</v>
      </c>
      <c r="R99" s="5">
        <f t="shared" si="40"/>
        <v>0</v>
      </c>
      <c r="S99" s="85">
        <f t="shared" si="40"/>
        <v>0</v>
      </c>
      <c r="T99" s="130"/>
      <c r="U99" s="134"/>
      <c r="V99" s="134"/>
      <c r="W99" s="135"/>
      <c r="X99" s="135"/>
      <c r="Y99" s="3"/>
      <c r="Z99" s="3"/>
      <c r="AA99" s="3"/>
      <c r="AB99" s="3"/>
      <c r="AC99" s="3"/>
      <c r="AD99" s="116"/>
      <c r="AE99" s="66"/>
      <c r="AF99" s="66"/>
      <c r="AG99" s="66"/>
    </row>
    <row r="100" spans="2:33" ht="15.75">
      <c r="B100" s="19">
        <v>86</v>
      </c>
      <c r="C100" s="53"/>
      <c r="D100" s="44"/>
      <c r="E100" s="44"/>
      <c r="F100" s="44"/>
      <c r="G100" s="105"/>
      <c r="H100" s="96"/>
      <c r="I100" s="11"/>
      <c r="J100" s="11"/>
      <c r="K100" s="45"/>
      <c r="L100" s="110"/>
      <c r="M100" s="11"/>
      <c r="N100" s="11"/>
      <c r="O100" s="86"/>
      <c r="P100" s="96"/>
      <c r="Q100" s="11"/>
      <c r="R100" s="11"/>
      <c r="S100" s="86"/>
      <c r="T100" s="130"/>
      <c r="U100" s="134"/>
      <c r="V100" s="134"/>
      <c r="W100" s="135"/>
      <c r="X100" s="135"/>
      <c r="Y100" s="3"/>
      <c r="Z100" s="3"/>
      <c r="AA100" s="3"/>
      <c r="AB100" s="3"/>
      <c r="AC100" s="3"/>
      <c r="AD100" s="70"/>
      <c r="AE100" s="66"/>
      <c r="AF100" s="66"/>
      <c r="AG100" s="66"/>
    </row>
    <row r="101" spans="2:33" ht="15.75">
      <c r="B101" s="19">
        <v>87</v>
      </c>
      <c r="C101" s="47" t="s">
        <v>119</v>
      </c>
      <c r="D101" s="7">
        <f>SUM(D102)</f>
        <v>200447</v>
      </c>
      <c r="E101" s="7">
        <f t="shared" ref="E101:S101" si="41">SUM(E102)</f>
        <v>200447</v>
      </c>
      <c r="F101" s="7">
        <f t="shared" si="41"/>
        <v>181096</v>
      </c>
      <c r="G101" s="90">
        <f t="shared" si="41"/>
        <v>0</v>
      </c>
      <c r="H101" s="95">
        <f t="shared" si="41"/>
        <v>178003</v>
      </c>
      <c r="I101" s="5">
        <f t="shared" si="41"/>
        <v>178003</v>
      </c>
      <c r="J101" s="5">
        <f t="shared" si="41"/>
        <v>173996</v>
      </c>
      <c r="K101" s="6">
        <f t="shared" si="41"/>
        <v>0</v>
      </c>
      <c r="L101" s="109">
        <f t="shared" si="41"/>
        <v>7200</v>
      </c>
      <c r="M101" s="5">
        <f t="shared" si="41"/>
        <v>7200</v>
      </c>
      <c r="N101" s="5">
        <f t="shared" si="41"/>
        <v>7100</v>
      </c>
      <c r="O101" s="85">
        <f t="shared" si="41"/>
        <v>0</v>
      </c>
      <c r="P101" s="95">
        <f t="shared" si="41"/>
        <v>15244</v>
      </c>
      <c r="Q101" s="5">
        <f t="shared" si="41"/>
        <v>15244</v>
      </c>
      <c r="R101" s="5">
        <f t="shared" si="41"/>
        <v>0</v>
      </c>
      <c r="S101" s="85">
        <f t="shared" si="41"/>
        <v>0</v>
      </c>
      <c r="T101" s="130"/>
      <c r="U101" s="134"/>
      <c r="V101" s="134"/>
      <c r="W101" s="135"/>
      <c r="X101" s="135"/>
      <c r="Y101" s="3"/>
      <c r="Z101" s="3"/>
      <c r="AA101" s="3"/>
      <c r="AB101" s="3"/>
      <c r="AC101" s="3"/>
      <c r="AD101" s="116"/>
      <c r="AE101" s="66"/>
      <c r="AF101" s="66"/>
      <c r="AG101" s="66"/>
    </row>
    <row r="102" spans="2:33" ht="15.75">
      <c r="B102" s="19">
        <v>88</v>
      </c>
      <c r="C102" s="46" t="s">
        <v>86</v>
      </c>
      <c r="D102" s="44">
        <f>SUM(H102,L102,P102)</f>
        <v>200447</v>
      </c>
      <c r="E102" s="44">
        <f>SUM(I102,M102,Q102)</f>
        <v>200447</v>
      </c>
      <c r="F102" s="44">
        <f>SUM(J102,N102,R102)</f>
        <v>181096</v>
      </c>
      <c r="G102" s="105">
        <f>SUM(K102,O102,S102)</f>
        <v>0</v>
      </c>
      <c r="H102" s="96">
        <f>SUM(I102,K102)</f>
        <v>178003</v>
      </c>
      <c r="I102" s="11">
        <v>178003</v>
      </c>
      <c r="J102" s="11">
        <v>173996</v>
      </c>
      <c r="K102" s="45">
        <v>0</v>
      </c>
      <c r="L102" s="110">
        <f>SUM(M102,O102)</f>
        <v>7200</v>
      </c>
      <c r="M102" s="11">
        <v>7200</v>
      </c>
      <c r="N102" s="11">
        <v>7100</v>
      </c>
      <c r="O102" s="85"/>
      <c r="P102" s="96">
        <f>SUM(Q102+S102)</f>
        <v>15244</v>
      </c>
      <c r="Q102" s="11">
        <v>15244</v>
      </c>
      <c r="R102" s="11"/>
      <c r="S102" s="86"/>
      <c r="T102" s="130"/>
      <c r="U102" s="134"/>
      <c r="V102" s="134"/>
      <c r="W102" s="135"/>
      <c r="X102" s="135"/>
      <c r="Y102" s="3"/>
      <c r="Z102" s="3"/>
      <c r="AA102" s="3"/>
      <c r="AB102" s="3"/>
      <c r="AC102" s="3"/>
      <c r="AD102" s="70"/>
      <c r="AE102" s="66"/>
      <c r="AF102" s="66"/>
      <c r="AG102" s="66"/>
    </row>
    <row r="103" spans="2:33" ht="16.5" thickBot="1">
      <c r="B103" s="19">
        <v>89</v>
      </c>
      <c r="C103" s="54"/>
      <c r="D103" s="49"/>
      <c r="E103" s="49"/>
      <c r="F103" s="49"/>
      <c r="G103" s="106"/>
      <c r="H103" s="98"/>
      <c r="I103" s="48"/>
      <c r="J103" s="48"/>
      <c r="K103" s="51"/>
      <c r="L103" s="112"/>
      <c r="M103" s="50"/>
      <c r="N103" s="50"/>
      <c r="O103" s="89"/>
      <c r="P103" s="98"/>
      <c r="Q103" s="48"/>
      <c r="R103" s="48"/>
      <c r="S103" s="87"/>
      <c r="T103" s="130"/>
      <c r="U103" s="134"/>
      <c r="V103" s="134"/>
      <c r="W103" s="135"/>
      <c r="X103" s="135"/>
      <c r="Y103" s="3"/>
      <c r="Z103" s="3"/>
      <c r="AA103" s="3"/>
      <c r="AB103" s="3"/>
      <c r="AC103" s="3"/>
      <c r="AD103" s="70"/>
      <c r="AE103" s="66"/>
      <c r="AF103" s="66"/>
      <c r="AG103" s="66"/>
    </row>
    <row r="104" spans="2:33" ht="41.25" customHeight="1" thickBot="1">
      <c r="B104" s="19">
        <v>90</v>
      </c>
      <c r="C104" s="9" t="s">
        <v>136</v>
      </c>
      <c r="D104" s="41">
        <f t="shared" ref="D104:S104" si="42">SUM(D105+D113+D118+D123)</f>
        <v>599750</v>
      </c>
      <c r="E104" s="41">
        <f t="shared" si="42"/>
        <v>596250</v>
      </c>
      <c r="F104" s="41">
        <f t="shared" si="42"/>
        <v>406733</v>
      </c>
      <c r="G104" s="41">
        <f t="shared" si="42"/>
        <v>3500</v>
      </c>
      <c r="H104" s="93">
        <f t="shared" si="42"/>
        <v>588246</v>
      </c>
      <c r="I104" s="93">
        <f t="shared" si="42"/>
        <v>584746</v>
      </c>
      <c r="J104" s="93">
        <f t="shared" si="42"/>
        <v>405533</v>
      </c>
      <c r="K104" s="93">
        <f t="shared" si="42"/>
        <v>3500</v>
      </c>
      <c r="L104" s="107">
        <f t="shared" si="42"/>
        <v>0</v>
      </c>
      <c r="M104" s="41">
        <f t="shared" si="42"/>
        <v>0</v>
      </c>
      <c r="N104" s="41">
        <f t="shared" si="42"/>
        <v>0</v>
      </c>
      <c r="O104" s="83">
        <f t="shared" si="42"/>
        <v>0</v>
      </c>
      <c r="P104" s="93">
        <f t="shared" si="42"/>
        <v>11504</v>
      </c>
      <c r="Q104" s="41">
        <f t="shared" si="42"/>
        <v>11504</v>
      </c>
      <c r="R104" s="41">
        <f t="shared" si="42"/>
        <v>1200</v>
      </c>
      <c r="S104" s="83">
        <f t="shared" si="42"/>
        <v>0</v>
      </c>
      <c r="T104" s="130"/>
      <c r="U104" s="134"/>
      <c r="V104" s="134"/>
      <c r="W104" s="135"/>
      <c r="X104" s="135"/>
      <c r="Y104" s="3"/>
      <c r="Z104" s="3"/>
      <c r="AA104" s="3"/>
      <c r="AB104" s="3"/>
      <c r="AC104" s="3"/>
      <c r="AD104" s="116"/>
      <c r="AE104" s="66"/>
      <c r="AF104" s="66"/>
      <c r="AG104" s="66"/>
    </row>
    <row r="105" spans="2:33" ht="15.75">
      <c r="B105" s="19">
        <v>91</v>
      </c>
      <c r="C105" s="39" t="s">
        <v>94</v>
      </c>
      <c r="D105" s="43">
        <f>SUM(D106,D109)</f>
        <v>105578</v>
      </c>
      <c r="E105" s="43">
        <f t="shared" ref="E105:S105" si="43">SUM(E106,E109)</f>
        <v>105578</v>
      </c>
      <c r="F105" s="43">
        <f t="shared" si="43"/>
        <v>0</v>
      </c>
      <c r="G105" s="43">
        <f t="shared" si="43"/>
        <v>0</v>
      </c>
      <c r="H105" s="56">
        <f t="shared" si="43"/>
        <v>105578</v>
      </c>
      <c r="I105" s="56">
        <f t="shared" si="43"/>
        <v>105578</v>
      </c>
      <c r="J105" s="56">
        <f t="shared" si="43"/>
        <v>0</v>
      </c>
      <c r="K105" s="56">
        <f t="shared" si="43"/>
        <v>0</v>
      </c>
      <c r="L105" s="56">
        <f t="shared" si="43"/>
        <v>0</v>
      </c>
      <c r="M105" s="56">
        <f t="shared" si="43"/>
        <v>0</v>
      </c>
      <c r="N105" s="56">
        <f t="shared" si="43"/>
        <v>0</v>
      </c>
      <c r="O105" s="56">
        <f t="shared" si="43"/>
        <v>0</v>
      </c>
      <c r="P105" s="56">
        <f t="shared" si="43"/>
        <v>0</v>
      </c>
      <c r="Q105" s="56">
        <f t="shared" si="43"/>
        <v>0</v>
      </c>
      <c r="R105" s="56">
        <f t="shared" si="43"/>
        <v>0</v>
      </c>
      <c r="S105" s="84">
        <f t="shared" si="43"/>
        <v>0</v>
      </c>
      <c r="T105" s="130"/>
      <c r="U105" s="134"/>
      <c r="V105" s="134"/>
      <c r="W105" s="135"/>
      <c r="X105" s="135"/>
      <c r="Y105" s="3"/>
      <c r="Z105" s="3"/>
      <c r="AA105" s="3"/>
      <c r="AB105" s="3"/>
      <c r="AC105" s="3"/>
      <c r="AD105" s="116"/>
      <c r="AE105" s="66"/>
      <c r="AF105" s="66"/>
      <c r="AG105" s="66"/>
    </row>
    <row r="106" spans="2:33" ht="15.75">
      <c r="B106" s="19">
        <v>92</v>
      </c>
      <c r="C106" s="47" t="s">
        <v>144</v>
      </c>
      <c r="D106" s="7">
        <f>SUM(D107)</f>
        <v>40000</v>
      </c>
      <c r="E106" s="7">
        <f t="shared" ref="E106:S106" si="44">SUM(E107)</f>
        <v>40000</v>
      </c>
      <c r="F106" s="7">
        <f t="shared" si="44"/>
        <v>0</v>
      </c>
      <c r="G106" s="7">
        <f t="shared" si="44"/>
        <v>0</v>
      </c>
      <c r="H106" s="5">
        <f t="shared" si="44"/>
        <v>40000</v>
      </c>
      <c r="I106" s="5">
        <f t="shared" si="44"/>
        <v>40000</v>
      </c>
      <c r="J106" s="5">
        <f t="shared" si="44"/>
        <v>0</v>
      </c>
      <c r="K106" s="5">
        <f t="shared" si="44"/>
        <v>0</v>
      </c>
      <c r="L106" s="5">
        <f t="shared" si="44"/>
        <v>0</v>
      </c>
      <c r="M106" s="5">
        <f t="shared" si="44"/>
        <v>0</v>
      </c>
      <c r="N106" s="5">
        <f t="shared" si="44"/>
        <v>0</v>
      </c>
      <c r="O106" s="5">
        <f t="shared" si="44"/>
        <v>0</v>
      </c>
      <c r="P106" s="5">
        <f t="shared" si="44"/>
        <v>0</v>
      </c>
      <c r="Q106" s="5">
        <f t="shared" si="44"/>
        <v>0</v>
      </c>
      <c r="R106" s="5">
        <f t="shared" si="44"/>
        <v>0</v>
      </c>
      <c r="S106" s="85">
        <f t="shared" si="44"/>
        <v>0</v>
      </c>
      <c r="T106" s="130"/>
      <c r="U106" s="134"/>
      <c r="V106" s="134"/>
      <c r="W106" s="135"/>
      <c r="X106" s="135"/>
      <c r="Y106" s="3"/>
      <c r="Z106" s="3"/>
      <c r="AA106" s="3"/>
      <c r="AB106" s="3"/>
      <c r="AC106" s="3"/>
      <c r="AD106" s="116"/>
      <c r="AE106" s="66"/>
      <c r="AF106" s="66"/>
      <c r="AG106" s="66"/>
    </row>
    <row r="107" spans="2:33" ht="15.75">
      <c r="B107" s="19">
        <v>93</v>
      </c>
      <c r="C107" s="52" t="s">
        <v>126</v>
      </c>
      <c r="D107" s="44">
        <f t="shared" ref="D107:G112" si="45">SUM(H107,L107,P107)</f>
        <v>40000</v>
      </c>
      <c r="E107" s="44">
        <f t="shared" si="45"/>
        <v>40000</v>
      </c>
      <c r="F107" s="44">
        <f t="shared" si="45"/>
        <v>0</v>
      </c>
      <c r="G107" s="105">
        <f t="shared" si="45"/>
        <v>0</v>
      </c>
      <c r="H107" s="96">
        <f t="shared" ref="H107:H112" si="46">SUM(I107+K107)</f>
        <v>40000</v>
      </c>
      <c r="I107" s="11">
        <v>40000</v>
      </c>
      <c r="J107" s="11">
        <v>0</v>
      </c>
      <c r="K107" s="45">
        <v>0</v>
      </c>
      <c r="L107" s="110">
        <f t="shared" ref="L107:L112" si="47">SUM(M107+O107)</f>
        <v>0</v>
      </c>
      <c r="M107" s="11"/>
      <c r="N107" s="11"/>
      <c r="O107" s="86"/>
      <c r="P107" s="96">
        <f t="shared" ref="P107:P112" si="48">SUM(Q107,S107)</f>
        <v>0</v>
      </c>
      <c r="Q107" s="11"/>
      <c r="R107" s="11"/>
      <c r="S107" s="86"/>
      <c r="T107" s="130"/>
      <c r="U107" s="134"/>
      <c r="V107" s="134"/>
      <c r="W107" s="135"/>
      <c r="X107" s="135"/>
      <c r="Y107" s="3"/>
      <c r="Z107" s="3"/>
      <c r="AA107" s="3"/>
      <c r="AB107" s="3"/>
      <c r="AC107" s="3"/>
      <c r="AD107" s="70"/>
      <c r="AE107" s="66"/>
      <c r="AF107" s="66"/>
      <c r="AG107" s="66"/>
    </row>
    <row r="108" spans="2:33" ht="15.75">
      <c r="B108" s="19">
        <v>94</v>
      </c>
      <c r="C108" s="52"/>
      <c r="D108" s="44"/>
      <c r="E108" s="44"/>
      <c r="F108" s="44"/>
      <c r="G108" s="105"/>
      <c r="H108" s="96"/>
      <c r="I108" s="11"/>
      <c r="J108" s="11"/>
      <c r="K108" s="45"/>
      <c r="L108" s="110"/>
      <c r="M108" s="11"/>
      <c r="N108" s="11"/>
      <c r="O108" s="86"/>
      <c r="P108" s="96"/>
      <c r="Q108" s="11"/>
      <c r="R108" s="11"/>
      <c r="S108" s="86"/>
      <c r="T108" s="130"/>
      <c r="U108" s="134"/>
      <c r="V108" s="134"/>
      <c r="W108" s="135"/>
      <c r="X108" s="135"/>
      <c r="Y108" s="3"/>
      <c r="Z108" s="3"/>
      <c r="AA108" s="3"/>
      <c r="AB108" s="3"/>
      <c r="AC108" s="3"/>
      <c r="AD108" s="70"/>
      <c r="AE108" s="66"/>
      <c r="AF108" s="66"/>
      <c r="AG108" s="66"/>
    </row>
    <row r="109" spans="2:33" ht="15.75">
      <c r="B109" s="19">
        <v>95</v>
      </c>
      <c r="C109" s="47" t="s">
        <v>106</v>
      </c>
      <c r="D109" s="7">
        <f t="shared" ref="D109:S109" si="49">SUM(D110,D111:D112)</f>
        <v>65578</v>
      </c>
      <c r="E109" s="7">
        <f t="shared" si="49"/>
        <v>65578</v>
      </c>
      <c r="F109" s="7">
        <f t="shared" si="49"/>
        <v>0</v>
      </c>
      <c r="G109" s="7">
        <f t="shared" si="49"/>
        <v>0</v>
      </c>
      <c r="H109" s="5">
        <f t="shared" si="49"/>
        <v>65578</v>
      </c>
      <c r="I109" s="5">
        <f t="shared" si="49"/>
        <v>65578</v>
      </c>
      <c r="J109" s="5">
        <f t="shared" si="49"/>
        <v>0</v>
      </c>
      <c r="K109" s="5">
        <f t="shared" si="49"/>
        <v>0</v>
      </c>
      <c r="L109" s="5">
        <f t="shared" si="49"/>
        <v>0</v>
      </c>
      <c r="M109" s="5">
        <f t="shared" si="49"/>
        <v>0</v>
      </c>
      <c r="N109" s="5">
        <f t="shared" si="49"/>
        <v>0</v>
      </c>
      <c r="O109" s="5">
        <f t="shared" si="49"/>
        <v>0</v>
      </c>
      <c r="P109" s="5">
        <f t="shared" si="49"/>
        <v>0</v>
      </c>
      <c r="Q109" s="5">
        <f t="shared" si="49"/>
        <v>0</v>
      </c>
      <c r="R109" s="5">
        <f t="shared" si="49"/>
        <v>0</v>
      </c>
      <c r="S109" s="85">
        <f t="shared" si="49"/>
        <v>0</v>
      </c>
      <c r="T109" s="130"/>
      <c r="U109" s="134"/>
      <c r="V109" s="134"/>
      <c r="W109" s="135"/>
      <c r="X109" s="135"/>
      <c r="Y109" s="3"/>
      <c r="Z109" s="3"/>
      <c r="AA109" s="3"/>
      <c r="AB109" s="3"/>
      <c r="AC109" s="3"/>
      <c r="AD109" s="116"/>
      <c r="AE109" s="66"/>
      <c r="AF109" s="66"/>
      <c r="AG109" s="66"/>
    </row>
    <row r="110" spans="2:33" ht="15.75">
      <c r="B110" s="19">
        <v>96</v>
      </c>
      <c r="C110" s="46" t="s">
        <v>125</v>
      </c>
      <c r="D110" s="44">
        <f t="shared" si="45"/>
        <v>40000</v>
      </c>
      <c r="E110" s="44">
        <f t="shared" si="45"/>
        <v>40000</v>
      </c>
      <c r="F110" s="44">
        <f t="shared" si="45"/>
        <v>0</v>
      </c>
      <c r="G110" s="105">
        <f t="shared" si="45"/>
        <v>0</v>
      </c>
      <c r="H110" s="96">
        <f t="shared" si="46"/>
        <v>40000</v>
      </c>
      <c r="I110" s="11">
        <v>40000</v>
      </c>
      <c r="J110" s="11">
        <v>0</v>
      </c>
      <c r="K110" s="45">
        <v>0</v>
      </c>
      <c r="L110" s="110">
        <f t="shared" si="47"/>
        <v>0</v>
      </c>
      <c r="M110" s="11"/>
      <c r="N110" s="11"/>
      <c r="O110" s="86"/>
      <c r="P110" s="96">
        <f t="shared" si="48"/>
        <v>0</v>
      </c>
      <c r="Q110" s="11"/>
      <c r="R110" s="11"/>
      <c r="S110" s="86"/>
      <c r="T110" s="130"/>
      <c r="U110" s="134"/>
      <c r="V110" s="134"/>
      <c r="W110" s="135"/>
      <c r="X110" s="135"/>
      <c r="Y110" s="3"/>
      <c r="Z110" s="3"/>
      <c r="AA110" s="3"/>
      <c r="AB110" s="3"/>
      <c r="AC110" s="3"/>
      <c r="AD110" s="70"/>
      <c r="AE110" s="66"/>
      <c r="AF110" s="66"/>
      <c r="AG110" s="66"/>
    </row>
    <row r="111" spans="2:33" ht="15.75">
      <c r="B111" s="19">
        <v>97</v>
      </c>
      <c r="C111" s="11" t="s">
        <v>141</v>
      </c>
      <c r="D111" s="44">
        <f t="shared" si="45"/>
        <v>25578</v>
      </c>
      <c r="E111" s="44">
        <f t="shared" si="45"/>
        <v>25578</v>
      </c>
      <c r="F111" s="44">
        <f t="shared" si="45"/>
        <v>0</v>
      </c>
      <c r="G111" s="105">
        <f t="shared" si="45"/>
        <v>0</v>
      </c>
      <c r="H111" s="96">
        <f t="shared" si="46"/>
        <v>25578</v>
      </c>
      <c r="I111" s="11">
        <v>25578</v>
      </c>
      <c r="J111" s="11">
        <v>0</v>
      </c>
      <c r="K111" s="45">
        <v>0</v>
      </c>
      <c r="L111" s="110">
        <f t="shared" si="47"/>
        <v>0</v>
      </c>
      <c r="M111" s="11"/>
      <c r="N111" s="11"/>
      <c r="O111" s="86"/>
      <c r="P111" s="96">
        <f t="shared" si="48"/>
        <v>0</v>
      </c>
      <c r="Q111" s="11"/>
      <c r="R111" s="11"/>
      <c r="S111" s="86"/>
      <c r="T111" s="130"/>
      <c r="U111" s="134"/>
      <c r="V111" s="134"/>
      <c r="W111" s="135"/>
      <c r="X111" s="135"/>
      <c r="Y111" s="3"/>
      <c r="Z111" s="3"/>
      <c r="AA111" s="3"/>
      <c r="AB111" s="3"/>
      <c r="AC111" s="3"/>
      <c r="AD111" s="70"/>
      <c r="AE111" s="66"/>
      <c r="AF111" s="66"/>
      <c r="AG111" s="66"/>
    </row>
    <row r="112" spans="2:33" ht="15.75">
      <c r="B112" s="19">
        <v>98</v>
      </c>
      <c r="C112" s="11"/>
      <c r="D112" s="44">
        <f t="shared" si="45"/>
        <v>0</v>
      </c>
      <c r="E112" s="44">
        <f t="shared" si="45"/>
        <v>0</v>
      </c>
      <c r="F112" s="44">
        <f t="shared" si="45"/>
        <v>0</v>
      </c>
      <c r="G112" s="105">
        <f t="shared" si="45"/>
        <v>0</v>
      </c>
      <c r="H112" s="96">
        <f t="shared" si="46"/>
        <v>0</v>
      </c>
      <c r="I112" s="11"/>
      <c r="J112" s="11"/>
      <c r="K112" s="45">
        <v>0</v>
      </c>
      <c r="L112" s="110">
        <f t="shared" si="47"/>
        <v>0</v>
      </c>
      <c r="M112" s="11"/>
      <c r="N112" s="11"/>
      <c r="O112" s="86"/>
      <c r="P112" s="96">
        <f t="shared" si="48"/>
        <v>0</v>
      </c>
      <c r="Q112" s="11"/>
      <c r="R112" s="11"/>
      <c r="S112" s="86"/>
      <c r="T112" s="130"/>
      <c r="U112" s="134"/>
      <c r="V112" s="134"/>
      <c r="W112" s="135"/>
      <c r="X112" s="135"/>
      <c r="Y112" s="3"/>
      <c r="Z112" s="3"/>
      <c r="AA112" s="3"/>
      <c r="AB112" s="3"/>
      <c r="AC112" s="3"/>
      <c r="AD112" s="70"/>
      <c r="AE112" s="66"/>
      <c r="AF112" s="66"/>
      <c r="AG112" s="66"/>
    </row>
    <row r="113" spans="2:33" ht="31.5">
      <c r="B113" s="19">
        <v>99</v>
      </c>
      <c r="C113" s="47" t="s">
        <v>166</v>
      </c>
      <c r="D113" s="7">
        <f>SUM(D115)</f>
        <v>233596</v>
      </c>
      <c r="E113" s="7">
        <f t="shared" ref="E113:S113" si="50">SUM(E115)</f>
        <v>233596</v>
      </c>
      <c r="F113" s="7">
        <f t="shared" si="50"/>
        <v>193060</v>
      </c>
      <c r="G113" s="90">
        <f t="shared" si="50"/>
        <v>0</v>
      </c>
      <c r="H113" s="95">
        <f t="shared" si="50"/>
        <v>233196</v>
      </c>
      <c r="I113" s="5">
        <f t="shared" si="50"/>
        <v>233196</v>
      </c>
      <c r="J113" s="5">
        <f t="shared" si="50"/>
        <v>193060</v>
      </c>
      <c r="K113" s="6">
        <f t="shared" si="50"/>
        <v>0</v>
      </c>
      <c r="L113" s="109">
        <f t="shared" si="50"/>
        <v>0</v>
      </c>
      <c r="M113" s="5">
        <f t="shared" si="50"/>
        <v>0</v>
      </c>
      <c r="N113" s="5">
        <f t="shared" si="50"/>
        <v>0</v>
      </c>
      <c r="O113" s="85">
        <f t="shared" si="50"/>
        <v>0</v>
      </c>
      <c r="P113" s="95">
        <f t="shared" si="50"/>
        <v>400</v>
      </c>
      <c r="Q113" s="5">
        <f t="shared" si="50"/>
        <v>400</v>
      </c>
      <c r="R113" s="5">
        <f t="shared" si="50"/>
        <v>0</v>
      </c>
      <c r="S113" s="85">
        <f t="shared" si="50"/>
        <v>0</v>
      </c>
      <c r="T113" s="130"/>
      <c r="U113" s="134"/>
      <c r="V113" s="134"/>
      <c r="W113" s="135"/>
      <c r="X113" s="135"/>
      <c r="Y113" s="3"/>
      <c r="Z113" s="3"/>
      <c r="AA113" s="3"/>
      <c r="AB113" s="3"/>
      <c r="AC113" s="3"/>
      <c r="AD113" s="116"/>
      <c r="AE113" s="66"/>
      <c r="AF113" s="66"/>
      <c r="AG113" s="66"/>
    </row>
    <row r="114" spans="2:33" ht="15.75">
      <c r="B114" s="19">
        <v>100</v>
      </c>
      <c r="C114" s="47"/>
      <c r="D114" s="7"/>
      <c r="E114" s="7"/>
      <c r="F114" s="7"/>
      <c r="G114" s="90"/>
      <c r="H114" s="95"/>
      <c r="I114" s="5"/>
      <c r="J114" s="5"/>
      <c r="K114" s="6"/>
      <c r="L114" s="109"/>
      <c r="M114" s="5"/>
      <c r="N114" s="5"/>
      <c r="O114" s="85"/>
      <c r="P114" s="95"/>
      <c r="Q114" s="5"/>
      <c r="R114" s="5"/>
      <c r="S114" s="85"/>
      <c r="T114" s="130"/>
      <c r="U114" s="134"/>
      <c r="V114" s="134"/>
      <c r="W114" s="135"/>
      <c r="X114" s="135"/>
      <c r="Y114" s="3"/>
      <c r="Z114" s="3"/>
      <c r="AA114" s="3"/>
      <c r="AB114" s="3"/>
      <c r="AC114" s="3"/>
      <c r="AD114" s="116"/>
      <c r="AE114" s="66"/>
      <c r="AF114" s="66"/>
      <c r="AG114" s="66"/>
    </row>
    <row r="115" spans="2:33" ht="15.75">
      <c r="B115" s="19">
        <v>101</v>
      </c>
      <c r="C115" s="47" t="s">
        <v>106</v>
      </c>
      <c r="D115" s="7">
        <f>SUM(D116:D117)</f>
        <v>233596</v>
      </c>
      <c r="E115" s="7">
        <f t="shared" ref="E115:S115" si="51">SUM(E116:E117)</f>
        <v>233596</v>
      </c>
      <c r="F115" s="7">
        <f t="shared" si="51"/>
        <v>193060</v>
      </c>
      <c r="G115" s="90">
        <f t="shared" si="51"/>
        <v>0</v>
      </c>
      <c r="H115" s="95">
        <f t="shared" si="51"/>
        <v>233196</v>
      </c>
      <c r="I115" s="5">
        <f t="shared" si="51"/>
        <v>233196</v>
      </c>
      <c r="J115" s="5">
        <f t="shared" si="51"/>
        <v>193060</v>
      </c>
      <c r="K115" s="6">
        <f t="shared" si="51"/>
        <v>0</v>
      </c>
      <c r="L115" s="109">
        <f t="shared" si="51"/>
        <v>0</v>
      </c>
      <c r="M115" s="5">
        <f t="shared" si="51"/>
        <v>0</v>
      </c>
      <c r="N115" s="5">
        <f t="shared" si="51"/>
        <v>0</v>
      </c>
      <c r="O115" s="85">
        <f t="shared" si="51"/>
        <v>0</v>
      </c>
      <c r="P115" s="95">
        <f t="shared" si="51"/>
        <v>400</v>
      </c>
      <c r="Q115" s="5">
        <f t="shared" si="51"/>
        <v>400</v>
      </c>
      <c r="R115" s="5">
        <f t="shared" si="51"/>
        <v>0</v>
      </c>
      <c r="S115" s="85">
        <f t="shared" si="51"/>
        <v>0</v>
      </c>
      <c r="T115" s="130"/>
      <c r="U115" s="134"/>
      <c r="V115" s="134"/>
      <c r="W115" s="135"/>
      <c r="X115" s="135"/>
      <c r="Y115" s="3"/>
      <c r="Z115" s="3"/>
      <c r="AA115" s="3"/>
      <c r="AB115" s="3"/>
      <c r="AC115" s="3"/>
      <c r="AD115" s="116"/>
      <c r="AE115" s="66"/>
      <c r="AF115" s="66"/>
      <c r="AG115" s="66"/>
    </row>
    <row r="116" spans="2:33" ht="15" customHeight="1">
      <c r="B116" s="19">
        <v>102</v>
      </c>
      <c r="C116" s="11" t="s">
        <v>167</v>
      </c>
      <c r="D116" s="44">
        <f t="shared" ref="D116:G117" si="52">SUM(H116+L116+P116)</f>
        <v>229627</v>
      </c>
      <c r="E116" s="44">
        <f t="shared" si="52"/>
        <v>229627</v>
      </c>
      <c r="F116" s="44">
        <f t="shared" si="52"/>
        <v>193060</v>
      </c>
      <c r="G116" s="105">
        <f t="shared" si="52"/>
        <v>0</v>
      </c>
      <c r="H116" s="96">
        <f>SUM(I116+K116)</f>
        <v>229227</v>
      </c>
      <c r="I116" s="11">
        <v>229227</v>
      </c>
      <c r="J116" s="11">
        <v>193060</v>
      </c>
      <c r="K116" s="45"/>
      <c r="L116" s="110"/>
      <c r="M116" s="11"/>
      <c r="N116" s="5"/>
      <c r="O116" s="85"/>
      <c r="P116" s="96">
        <f>SUM(Q116+S116)</f>
        <v>400</v>
      </c>
      <c r="Q116" s="11">
        <v>400</v>
      </c>
      <c r="R116" s="11">
        <v>0</v>
      </c>
      <c r="S116" s="86">
        <v>0</v>
      </c>
      <c r="T116" s="130"/>
      <c r="U116" s="134"/>
      <c r="V116" s="134"/>
      <c r="W116" s="135"/>
      <c r="X116" s="135"/>
      <c r="Y116" s="3"/>
      <c r="Z116" s="3"/>
      <c r="AA116" s="3"/>
      <c r="AB116" s="3"/>
      <c r="AC116" s="3"/>
      <c r="AD116" s="70"/>
      <c r="AE116" s="66"/>
      <c r="AF116" s="66"/>
      <c r="AG116" s="66"/>
    </row>
    <row r="117" spans="2:33" ht="17.25" customHeight="1">
      <c r="B117" s="19">
        <v>103</v>
      </c>
      <c r="C117" s="11" t="s">
        <v>142</v>
      </c>
      <c r="D117" s="44">
        <f t="shared" si="52"/>
        <v>3969</v>
      </c>
      <c r="E117" s="44">
        <f t="shared" si="52"/>
        <v>3969</v>
      </c>
      <c r="F117" s="44">
        <f t="shared" si="52"/>
        <v>0</v>
      </c>
      <c r="G117" s="105">
        <f t="shared" si="52"/>
        <v>0</v>
      </c>
      <c r="H117" s="96">
        <f>SUM(I117+K117)</f>
        <v>3969</v>
      </c>
      <c r="I117" s="11">
        <v>3969</v>
      </c>
      <c r="J117" s="5"/>
      <c r="K117" s="6"/>
      <c r="L117" s="109"/>
      <c r="M117" s="5"/>
      <c r="N117" s="5"/>
      <c r="O117" s="85"/>
      <c r="P117" s="95"/>
      <c r="Q117" s="5"/>
      <c r="R117" s="5"/>
      <c r="S117" s="85"/>
      <c r="T117" s="130"/>
      <c r="U117" s="134"/>
      <c r="V117" s="134"/>
      <c r="W117" s="135"/>
      <c r="X117" s="135"/>
      <c r="Y117" s="3"/>
      <c r="Z117" s="3"/>
      <c r="AA117" s="3"/>
      <c r="AB117" s="3"/>
      <c r="AC117" s="3"/>
      <c r="AD117" s="70"/>
      <c r="AE117" s="66"/>
      <c r="AF117" s="66"/>
      <c r="AG117" s="66"/>
    </row>
    <row r="118" spans="2:33" ht="15" customHeight="1">
      <c r="B118" s="19">
        <v>104</v>
      </c>
      <c r="C118" s="5" t="s">
        <v>88</v>
      </c>
      <c r="D118" s="7">
        <f>SUM(D120)</f>
        <v>173682</v>
      </c>
      <c r="E118" s="7">
        <f t="shared" ref="E118:S118" si="53">SUM(E120)</f>
        <v>173682</v>
      </c>
      <c r="F118" s="7">
        <f t="shared" si="53"/>
        <v>140338</v>
      </c>
      <c r="G118" s="90">
        <f t="shared" si="53"/>
        <v>0</v>
      </c>
      <c r="H118" s="95">
        <f t="shared" si="53"/>
        <v>167682</v>
      </c>
      <c r="I118" s="5">
        <f t="shared" si="53"/>
        <v>167682</v>
      </c>
      <c r="J118" s="5">
        <f t="shared" si="53"/>
        <v>140338</v>
      </c>
      <c r="K118" s="6">
        <f t="shared" si="53"/>
        <v>0</v>
      </c>
      <c r="L118" s="109">
        <f t="shared" si="53"/>
        <v>0</v>
      </c>
      <c r="M118" s="5">
        <f t="shared" si="53"/>
        <v>0</v>
      </c>
      <c r="N118" s="5">
        <f t="shared" si="53"/>
        <v>0</v>
      </c>
      <c r="O118" s="85">
        <f t="shared" si="53"/>
        <v>0</v>
      </c>
      <c r="P118" s="95">
        <f t="shared" si="53"/>
        <v>6000</v>
      </c>
      <c r="Q118" s="5">
        <f t="shared" si="53"/>
        <v>6000</v>
      </c>
      <c r="R118" s="5">
        <f t="shared" si="53"/>
        <v>0</v>
      </c>
      <c r="S118" s="85">
        <f t="shared" si="53"/>
        <v>0</v>
      </c>
      <c r="T118" s="130"/>
      <c r="U118" s="134"/>
      <c r="V118" s="134"/>
      <c r="W118" s="135"/>
      <c r="X118" s="135"/>
      <c r="Y118" s="3"/>
      <c r="Z118" s="3"/>
      <c r="AA118" s="3"/>
      <c r="AB118" s="3"/>
      <c r="AC118" s="3"/>
      <c r="AD118" s="116"/>
      <c r="AE118" s="66"/>
      <c r="AF118" s="66"/>
      <c r="AG118" s="66"/>
    </row>
    <row r="119" spans="2:33" ht="15.75" customHeight="1">
      <c r="B119" s="19">
        <v>105</v>
      </c>
      <c r="C119" s="5"/>
      <c r="D119" s="7"/>
      <c r="E119" s="7"/>
      <c r="F119" s="7"/>
      <c r="G119" s="90"/>
      <c r="H119" s="95"/>
      <c r="I119" s="5"/>
      <c r="J119" s="5"/>
      <c r="K119" s="6"/>
      <c r="L119" s="109"/>
      <c r="M119" s="5"/>
      <c r="N119" s="5"/>
      <c r="O119" s="85"/>
      <c r="P119" s="95"/>
      <c r="Q119" s="5"/>
      <c r="R119" s="5"/>
      <c r="S119" s="85"/>
      <c r="T119" s="130"/>
      <c r="U119" s="134"/>
      <c r="V119" s="134"/>
      <c r="W119" s="135"/>
      <c r="X119" s="135"/>
      <c r="Y119" s="3"/>
      <c r="Z119" s="3"/>
      <c r="AA119" s="3"/>
      <c r="AB119" s="3"/>
      <c r="AC119" s="3"/>
      <c r="AD119" s="116"/>
      <c r="AE119" s="66"/>
      <c r="AF119" s="66"/>
      <c r="AG119" s="66"/>
    </row>
    <row r="120" spans="2:33" ht="15.75">
      <c r="B120" s="19">
        <v>106</v>
      </c>
      <c r="C120" s="47" t="s">
        <v>106</v>
      </c>
      <c r="D120" s="7">
        <f>SUM(D121)</f>
        <v>173682</v>
      </c>
      <c r="E120" s="7">
        <f t="shared" ref="E120:S120" si="54">SUM(E121)</f>
        <v>173682</v>
      </c>
      <c r="F120" s="7">
        <f t="shared" si="54"/>
        <v>140338</v>
      </c>
      <c r="G120" s="90">
        <f t="shared" si="54"/>
        <v>0</v>
      </c>
      <c r="H120" s="95">
        <f t="shared" si="54"/>
        <v>167682</v>
      </c>
      <c r="I120" s="5">
        <f t="shared" si="54"/>
        <v>167682</v>
      </c>
      <c r="J120" s="5">
        <f t="shared" si="54"/>
        <v>140338</v>
      </c>
      <c r="K120" s="6">
        <f t="shared" si="54"/>
        <v>0</v>
      </c>
      <c r="L120" s="109">
        <f t="shared" si="54"/>
        <v>0</v>
      </c>
      <c r="M120" s="5">
        <f t="shared" si="54"/>
        <v>0</v>
      </c>
      <c r="N120" s="5">
        <f t="shared" si="54"/>
        <v>0</v>
      </c>
      <c r="O120" s="85">
        <f t="shared" si="54"/>
        <v>0</v>
      </c>
      <c r="P120" s="95">
        <f t="shared" si="54"/>
        <v>6000</v>
      </c>
      <c r="Q120" s="5">
        <f t="shared" si="54"/>
        <v>6000</v>
      </c>
      <c r="R120" s="5">
        <f t="shared" si="54"/>
        <v>0</v>
      </c>
      <c r="S120" s="85">
        <f t="shared" si="54"/>
        <v>0</v>
      </c>
      <c r="T120" s="130"/>
      <c r="U120" s="134"/>
      <c r="V120" s="134"/>
      <c r="W120" s="135"/>
      <c r="X120" s="135"/>
      <c r="Y120" s="3"/>
      <c r="Z120" s="3"/>
      <c r="AA120" s="3"/>
      <c r="AB120" s="3"/>
      <c r="AC120" s="3"/>
      <c r="AD120" s="116"/>
      <c r="AE120" s="66"/>
      <c r="AF120" s="66"/>
      <c r="AG120" s="66"/>
    </row>
    <row r="121" spans="2:33" ht="15" customHeight="1">
      <c r="B121" s="19">
        <v>107</v>
      </c>
      <c r="C121" s="11" t="s">
        <v>89</v>
      </c>
      <c r="D121" s="44">
        <f>SUM(H121+L121+P121)</f>
        <v>173682</v>
      </c>
      <c r="E121" s="44">
        <f>SUM(I121+M121+Q121)</f>
        <v>173682</v>
      </c>
      <c r="F121" s="44">
        <f>SUM(J121+N121+R121)</f>
        <v>140338</v>
      </c>
      <c r="G121" s="105">
        <f>SUM(K121+O121+S121)</f>
        <v>0</v>
      </c>
      <c r="H121" s="96">
        <f>SUM(I121+K121)</f>
        <v>167682</v>
      </c>
      <c r="I121" s="11">
        <v>167682</v>
      </c>
      <c r="J121" s="11">
        <v>140338</v>
      </c>
      <c r="K121" s="45"/>
      <c r="L121" s="110"/>
      <c r="M121" s="11"/>
      <c r="N121" s="11"/>
      <c r="O121" s="85"/>
      <c r="P121" s="96">
        <f>SUM(Q121+S121)</f>
        <v>6000</v>
      </c>
      <c r="Q121" s="11">
        <v>6000</v>
      </c>
      <c r="R121" s="11"/>
      <c r="S121" s="86"/>
      <c r="T121" s="130"/>
      <c r="U121" s="134"/>
      <c r="V121" s="134"/>
      <c r="W121" s="135"/>
      <c r="X121" s="135"/>
      <c r="Y121" s="3"/>
      <c r="Z121" s="3"/>
      <c r="AA121" s="3"/>
      <c r="AB121" s="3"/>
      <c r="AC121" s="3"/>
      <c r="AD121" s="70"/>
      <c r="AE121" s="66"/>
      <c r="AF121" s="66"/>
      <c r="AG121" s="66"/>
    </row>
    <row r="122" spans="2:33" ht="12.75" customHeight="1">
      <c r="B122" s="19">
        <v>108</v>
      </c>
      <c r="C122" s="5"/>
      <c r="D122" s="7"/>
      <c r="E122" s="7"/>
      <c r="F122" s="7"/>
      <c r="G122" s="90"/>
      <c r="H122" s="95"/>
      <c r="I122" s="5"/>
      <c r="J122" s="5"/>
      <c r="K122" s="6"/>
      <c r="L122" s="109"/>
      <c r="M122" s="5"/>
      <c r="N122" s="5"/>
      <c r="O122" s="85"/>
      <c r="P122" s="95"/>
      <c r="Q122" s="5"/>
      <c r="R122" s="5"/>
      <c r="S122" s="85"/>
      <c r="T122" s="130"/>
      <c r="U122" s="134"/>
      <c r="V122" s="134"/>
      <c r="W122" s="135"/>
      <c r="X122" s="135"/>
      <c r="Y122" s="3"/>
      <c r="Z122" s="3"/>
      <c r="AA122" s="3"/>
      <c r="AB122" s="3"/>
      <c r="AC122" s="3"/>
      <c r="AD122" s="116"/>
      <c r="AE122" s="66"/>
      <c r="AF122" s="66"/>
      <c r="AG122" s="66"/>
    </row>
    <row r="123" spans="2:33" ht="15" customHeight="1">
      <c r="B123" s="19">
        <v>109</v>
      </c>
      <c r="C123" s="5" t="s">
        <v>90</v>
      </c>
      <c r="D123" s="7">
        <f>SUM(D125)</f>
        <v>86894</v>
      </c>
      <c r="E123" s="7">
        <f t="shared" ref="E123:S123" si="55">SUM(E125)</f>
        <v>83394</v>
      </c>
      <c r="F123" s="7">
        <f t="shared" si="55"/>
        <v>73335</v>
      </c>
      <c r="G123" s="90">
        <f t="shared" si="55"/>
        <v>3500</v>
      </c>
      <c r="H123" s="95">
        <f t="shared" si="55"/>
        <v>81790</v>
      </c>
      <c r="I123" s="5">
        <f t="shared" si="55"/>
        <v>78290</v>
      </c>
      <c r="J123" s="5">
        <f t="shared" si="55"/>
        <v>72135</v>
      </c>
      <c r="K123" s="6">
        <f t="shared" si="55"/>
        <v>3500</v>
      </c>
      <c r="L123" s="109">
        <f t="shared" si="55"/>
        <v>0</v>
      </c>
      <c r="M123" s="5">
        <f t="shared" si="55"/>
        <v>0</v>
      </c>
      <c r="N123" s="5">
        <f t="shared" si="55"/>
        <v>0</v>
      </c>
      <c r="O123" s="85">
        <f t="shared" si="55"/>
        <v>0</v>
      </c>
      <c r="P123" s="95">
        <f t="shared" si="55"/>
        <v>5104</v>
      </c>
      <c r="Q123" s="5">
        <f t="shared" si="55"/>
        <v>5104</v>
      </c>
      <c r="R123" s="5">
        <f t="shared" si="55"/>
        <v>1200</v>
      </c>
      <c r="S123" s="85">
        <f t="shared" si="55"/>
        <v>0</v>
      </c>
      <c r="T123" s="130"/>
      <c r="U123" s="134"/>
      <c r="V123" s="134"/>
      <c r="W123" s="135"/>
      <c r="X123" s="135"/>
      <c r="Y123" s="3"/>
      <c r="Z123" s="3"/>
      <c r="AA123" s="3"/>
      <c r="AB123" s="3"/>
      <c r="AC123" s="3"/>
      <c r="AD123" s="116"/>
      <c r="AE123" s="66"/>
      <c r="AF123" s="66"/>
      <c r="AG123" s="66"/>
    </row>
    <row r="124" spans="2:33" ht="15" customHeight="1">
      <c r="B124" s="19">
        <v>110</v>
      </c>
      <c r="C124" s="5"/>
      <c r="D124" s="7"/>
      <c r="E124" s="7"/>
      <c r="F124" s="7"/>
      <c r="G124" s="90"/>
      <c r="H124" s="95"/>
      <c r="I124" s="5"/>
      <c r="J124" s="5"/>
      <c r="K124" s="6"/>
      <c r="L124" s="109"/>
      <c r="M124" s="5"/>
      <c r="N124" s="5"/>
      <c r="O124" s="85"/>
      <c r="P124" s="95"/>
      <c r="Q124" s="5"/>
      <c r="R124" s="5"/>
      <c r="S124" s="85"/>
      <c r="T124" s="130"/>
      <c r="U124" s="134"/>
      <c r="V124" s="134"/>
      <c r="W124" s="135"/>
      <c r="X124" s="135"/>
      <c r="Y124" s="3"/>
      <c r="Z124" s="3"/>
      <c r="AA124" s="3"/>
      <c r="AB124" s="3"/>
      <c r="AC124" s="3"/>
      <c r="AD124" s="116"/>
      <c r="AE124" s="66"/>
      <c r="AF124" s="66"/>
      <c r="AG124" s="66"/>
    </row>
    <row r="125" spans="2:33" ht="15.75">
      <c r="B125" s="19">
        <v>111</v>
      </c>
      <c r="C125" s="47" t="s">
        <v>106</v>
      </c>
      <c r="D125" s="7">
        <f>SUM(D126)</f>
        <v>86894</v>
      </c>
      <c r="E125" s="7">
        <f t="shared" ref="E125:R125" si="56">SUM(E126)</f>
        <v>83394</v>
      </c>
      <c r="F125" s="7">
        <f t="shared" si="56"/>
        <v>73335</v>
      </c>
      <c r="G125" s="90">
        <f t="shared" si="56"/>
        <v>3500</v>
      </c>
      <c r="H125" s="95">
        <f t="shared" si="56"/>
        <v>81790</v>
      </c>
      <c r="I125" s="5">
        <f t="shared" si="56"/>
        <v>78290</v>
      </c>
      <c r="J125" s="5">
        <f t="shared" si="56"/>
        <v>72135</v>
      </c>
      <c r="K125" s="6">
        <f t="shared" si="56"/>
        <v>3500</v>
      </c>
      <c r="L125" s="109">
        <f t="shared" si="56"/>
        <v>0</v>
      </c>
      <c r="M125" s="5">
        <f t="shared" si="56"/>
        <v>0</v>
      </c>
      <c r="N125" s="5">
        <f t="shared" si="56"/>
        <v>0</v>
      </c>
      <c r="O125" s="85">
        <f t="shared" si="56"/>
        <v>0</v>
      </c>
      <c r="P125" s="95">
        <f t="shared" si="56"/>
        <v>5104</v>
      </c>
      <c r="Q125" s="5">
        <f t="shared" si="56"/>
        <v>5104</v>
      </c>
      <c r="R125" s="5">
        <f t="shared" si="56"/>
        <v>1200</v>
      </c>
      <c r="S125" s="85">
        <f>SUM(S126)</f>
        <v>0</v>
      </c>
      <c r="T125" s="130"/>
      <c r="U125" s="134"/>
      <c r="V125" s="134"/>
      <c r="W125" s="135"/>
      <c r="X125" s="135"/>
      <c r="Y125" s="3"/>
      <c r="Z125" s="3"/>
      <c r="AA125" s="3"/>
      <c r="AB125" s="3"/>
      <c r="AC125" s="3"/>
      <c r="AD125" s="116"/>
      <c r="AE125" s="66"/>
      <c r="AF125" s="66"/>
      <c r="AG125" s="66"/>
    </row>
    <row r="126" spans="2:33" ht="15" customHeight="1">
      <c r="B126" s="19">
        <v>112</v>
      </c>
      <c r="C126" s="11" t="s">
        <v>34</v>
      </c>
      <c r="D126" s="44">
        <f>SUM(H126+L126+P126)</f>
        <v>86894</v>
      </c>
      <c r="E126" s="44">
        <f>SUM(I126+M126+Q126)</f>
        <v>83394</v>
      </c>
      <c r="F126" s="44">
        <f>SUM(J126+N126+R126)</f>
        <v>73335</v>
      </c>
      <c r="G126" s="105">
        <f>SUM(K126+O126+S126)</f>
        <v>3500</v>
      </c>
      <c r="H126" s="96">
        <f>SUM(I126+K126)</f>
        <v>81790</v>
      </c>
      <c r="I126" s="11">
        <v>78290</v>
      </c>
      <c r="J126" s="11">
        <v>72135</v>
      </c>
      <c r="K126" s="45">
        <v>3500</v>
      </c>
      <c r="L126" s="110"/>
      <c r="M126" s="11"/>
      <c r="N126" s="5"/>
      <c r="O126" s="85"/>
      <c r="P126" s="96">
        <f>SUM(Q126+S126)</f>
        <v>5104</v>
      </c>
      <c r="Q126" s="11">
        <v>5104</v>
      </c>
      <c r="R126" s="11">
        <v>1200</v>
      </c>
      <c r="S126" s="86"/>
      <c r="T126" s="130"/>
      <c r="U126" s="134"/>
      <c r="V126" s="134"/>
      <c r="W126" s="135"/>
      <c r="X126" s="135"/>
      <c r="Y126" s="3"/>
      <c r="Z126" s="3"/>
      <c r="AA126" s="3"/>
      <c r="AB126" s="3"/>
      <c r="AC126" s="3"/>
      <c r="AD126" s="70"/>
      <c r="AE126" s="66"/>
      <c r="AF126" s="66"/>
      <c r="AG126" s="66"/>
    </row>
    <row r="127" spans="2:33" ht="16.5" thickBot="1">
      <c r="B127" s="19">
        <v>113</v>
      </c>
      <c r="C127" s="48"/>
      <c r="D127" s="49"/>
      <c r="E127" s="49"/>
      <c r="F127" s="49"/>
      <c r="G127" s="106"/>
      <c r="H127" s="98"/>
      <c r="I127" s="48"/>
      <c r="J127" s="48"/>
      <c r="K127" s="51"/>
      <c r="L127" s="112"/>
      <c r="M127" s="48"/>
      <c r="N127" s="48"/>
      <c r="O127" s="87"/>
      <c r="P127" s="98"/>
      <c r="Q127" s="48"/>
      <c r="R127" s="48"/>
      <c r="S127" s="87"/>
      <c r="T127" s="130"/>
      <c r="U127" s="134"/>
      <c r="V127" s="134"/>
      <c r="W127" s="135"/>
      <c r="X127" s="135"/>
      <c r="Y127" s="3"/>
      <c r="Z127" s="3"/>
      <c r="AA127" s="3"/>
      <c r="AB127" s="3"/>
      <c r="AC127" s="3"/>
      <c r="AD127" s="70"/>
      <c r="AE127" s="66"/>
      <c r="AF127" s="66"/>
      <c r="AG127" s="66"/>
    </row>
    <row r="128" spans="2:33" ht="54" customHeight="1" thickBot="1">
      <c r="B128" s="19">
        <v>114</v>
      </c>
      <c r="C128" s="9" t="s">
        <v>135</v>
      </c>
      <c r="D128" s="41">
        <f>SUM(D129)</f>
        <v>1162492</v>
      </c>
      <c r="E128" s="41">
        <f t="shared" ref="E128:S129" si="57">SUM(E129)</f>
        <v>107144</v>
      </c>
      <c r="F128" s="41">
        <f t="shared" si="57"/>
        <v>2113</v>
      </c>
      <c r="G128" s="83">
        <f t="shared" si="57"/>
        <v>1055348</v>
      </c>
      <c r="H128" s="93">
        <f t="shared" si="57"/>
        <v>603027</v>
      </c>
      <c r="I128" s="41">
        <f t="shared" si="57"/>
        <v>105000</v>
      </c>
      <c r="J128" s="41">
        <f t="shared" si="57"/>
        <v>0</v>
      </c>
      <c r="K128" s="42">
        <f t="shared" si="57"/>
        <v>498027</v>
      </c>
      <c r="L128" s="107">
        <f t="shared" si="57"/>
        <v>559465</v>
      </c>
      <c r="M128" s="41">
        <f t="shared" si="57"/>
        <v>2144</v>
      </c>
      <c r="N128" s="41">
        <f t="shared" si="57"/>
        <v>2113</v>
      </c>
      <c r="O128" s="83">
        <f t="shared" si="57"/>
        <v>557321</v>
      </c>
      <c r="P128" s="93">
        <f t="shared" si="57"/>
        <v>0</v>
      </c>
      <c r="Q128" s="41">
        <f t="shared" si="57"/>
        <v>0</v>
      </c>
      <c r="R128" s="41">
        <f t="shared" si="57"/>
        <v>0</v>
      </c>
      <c r="S128" s="83">
        <f t="shared" si="57"/>
        <v>0</v>
      </c>
      <c r="T128" s="130"/>
      <c r="U128" s="134"/>
      <c r="V128" s="134"/>
      <c r="W128" s="135"/>
      <c r="X128" s="135"/>
      <c r="Y128" s="3"/>
      <c r="Z128" s="3"/>
      <c r="AA128" s="3"/>
      <c r="AB128" s="3"/>
      <c r="AC128" s="3"/>
      <c r="AD128" s="116"/>
      <c r="AE128" s="66"/>
      <c r="AF128" s="66"/>
      <c r="AG128" s="66"/>
    </row>
    <row r="129" spans="2:33" ht="15.75">
      <c r="B129" s="19">
        <v>115</v>
      </c>
      <c r="C129" s="39" t="s">
        <v>94</v>
      </c>
      <c r="D129" s="43">
        <f>SUM(D130)</f>
        <v>1162492</v>
      </c>
      <c r="E129" s="43">
        <f t="shared" si="57"/>
        <v>107144</v>
      </c>
      <c r="F129" s="43">
        <f t="shared" si="57"/>
        <v>2113</v>
      </c>
      <c r="G129" s="104">
        <f t="shared" si="57"/>
        <v>1055348</v>
      </c>
      <c r="H129" s="94">
        <f t="shared" si="57"/>
        <v>603027</v>
      </c>
      <c r="I129" s="56">
        <f t="shared" si="57"/>
        <v>105000</v>
      </c>
      <c r="J129" s="56">
        <f t="shared" si="57"/>
        <v>0</v>
      </c>
      <c r="K129" s="62">
        <f t="shared" si="57"/>
        <v>498027</v>
      </c>
      <c r="L129" s="108">
        <f t="shared" si="57"/>
        <v>559465</v>
      </c>
      <c r="M129" s="56">
        <f t="shared" si="57"/>
        <v>2144</v>
      </c>
      <c r="N129" s="56">
        <f t="shared" si="57"/>
        <v>2113</v>
      </c>
      <c r="O129" s="84">
        <f t="shared" si="57"/>
        <v>557321</v>
      </c>
      <c r="P129" s="94">
        <f t="shared" si="57"/>
        <v>0</v>
      </c>
      <c r="Q129" s="56">
        <f t="shared" si="57"/>
        <v>0</v>
      </c>
      <c r="R129" s="56">
        <f t="shared" si="57"/>
        <v>0</v>
      </c>
      <c r="S129" s="84">
        <f t="shared" si="57"/>
        <v>0</v>
      </c>
      <c r="T129" s="130"/>
      <c r="U129" s="134"/>
      <c r="V129" s="134"/>
      <c r="W129" s="135"/>
      <c r="X129" s="135"/>
      <c r="Y129" s="3"/>
      <c r="Z129" s="3"/>
      <c r="AA129" s="3"/>
      <c r="AB129" s="3"/>
      <c r="AC129" s="3"/>
      <c r="AD129" s="116"/>
      <c r="AE129" s="66"/>
      <c r="AF129" s="66"/>
      <c r="AG129" s="66"/>
    </row>
    <row r="130" spans="2:33" ht="15" customHeight="1">
      <c r="B130" s="19">
        <v>116</v>
      </c>
      <c r="C130" s="5" t="s">
        <v>103</v>
      </c>
      <c r="D130" s="7">
        <f t="shared" ref="D130:S130" si="58">SUM(D132:D138)</f>
        <v>1162492</v>
      </c>
      <c r="E130" s="7">
        <f t="shared" si="58"/>
        <v>107144</v>
      </c>
      <c r="F130" s="7">
        <f t="shared" si="58"/>
        <v>2113</v>
      </c>
      <c r="G130" s="7">
        <f t="shared" si="58"/>
        <v>1055348</v>
      </c>
      <c r="H130" s="95">
        <f t="shared" si="58"/>
        <v>603027</v>
      </c>
      <c r="I130" s="95">
        <f t="shared" si="58"/>
        <v>105000</v>
      </c>
      <c r="J130" s="95">
        <f t="shared" si="58"/>
        <v>0</v>
      </c>
      <c r="K130" s="95">
        <f t="shared" si="58"/>
        <v>498027</v>
      </c>
      <c r="L130" s="109">
        <f t="shared" si="58"/>
        <v>559465</v>
      </c>
      <c r="M130" s="5">
        <f>SUM(M132:M138)</f>
        <v>2144</v>
      </c>
      <c r="N130" s="5">
        <f>SUM(N132:N138)</f>
        <v>2113</v>
      </c>
      <c r="O130" s="85">
        <f>SUM(O132:O138)</f>
        <v>557321</v>
      </c>
      <c r="P130" s="95">
        <f t="shared" si="58"/>
        <v>0</v>
      </c>
      <c r="Q130" s="5">
        <f t="shared" si="58"/>
        <v>0</v>
      </c>
      <c r="R130" s="5">
        <f t="shared" si="58"/>
        <v>0</v>
      </c>
      <c r="S130" s="85">
        <f t="shared" si="58"/>
        <v>0</v>
      </c>
      <c r="T130" s="130"/>
      <c r="U130" s="134"/>
      <c r="V130" s="134"/>
      <c r="W130" s="135"/>
      <c r="X130" s="135"/>
      <c r="Y130" s="3"/>
      <c r="Z130" s="3"/>
      <c r="AA130" s="3"/>
      <c r="AB130" s="3"/>
      <c r="AC130" s="3"/>
      <c r="AD130" s="116"/>
      <c r="AE130" s="66"/>
      <c r="AF130" s="66"/>
      <c r="AG130" s="66"/>
    </row>
    <row r="131" spans="2:33" ht="15.75" customHeight="1">
      <c r="B131" s="19">
        <v>117</v>
      </c>
      <c r="C131" s="5"/>
      <c r="D131" s="7"/>
      <c r="E131" s="7"/>
      <c r="F131" s="7"/>
      <c r="G131" s="90"/>
      <c r="H131" s="95"/>
      <c r="I131" s="5"/>
      <c r="J131" s="5"/>
      <c r="K131" s="6"/>
      <c r="L131" s="109"/>
      <c r="M131" s="5"/>
      <c r="N131" s="5"/>
      <c r="O131" s="85"/>
      <c r="P131" s="95"/>
      <c r="Q131" s="5"/>
      <c r="R131" s="5"/>
      <c r="S131" s="85"/>
      <c r="T131" s="130"/>
      <c r="U131" s="134"/>
      <c r="V131" s="134"/>
      <c r="W131" s="135"/>
      <c r="X131" s="135"/>
      <c r="Y131" s="3"/>
      <c r="Z131" s="3"/>
      <c r="AA131" s="3"/>
      <c r="AB131" s="3"/>
      <c r="AC131" s="3"/>
      <c r="AD131" s="116"/>
      <c r="AE131" s="66"/>
      <c r="AF131" s="66"/>
      <c r="AG131" s="66"/>
    </row>
    <row r="132" spans="2:33" ht="15.75">
      <c r="B132" s="19">
        <v>118</v>
      </c>
      <c r="C132" s="55" t="s">
        <v>116</v>
      </c>
      <c r="D132" s="44">
        <f t="shared" ref="D132:G137" si="59">SUM(H132,L132,P132)</f>
        <v>244041</v>
      </c>
      <c r="E132" s="44">
        <f>SUM(I132,M132,Q132)</f>
        <v>95000</v>
      </c>
      <c r="F132" s="44">
        <f>SUM(J132,N132,R132)</f>
        <v>0</v>
      </c>
      <c r="G132" s="105">
        <f>SUM(K132,O132,S132)</f>
        <v>149041</v>
      </c>
      <c r="H132" s="96">
        <f t="shared" ref="H132:H138" si="60">SUM(I132+K132)</f>
        <v>244041</v>
      </c>
      <c r="I132" s="11">
        <v>95000</v>
      </c>
      <c r="J132" s="11"/>
      <c r="K132" s="45">
        <v>149041</v>
      </c>
      <c r="L132" s="110">
        <f t="shared" ref="L132:L138" si="61">SUM(M132+O132)</f>
        <v>0</v>
      </c>
      <c r="M132" s="11"/>
      <c r="N132" s="11"/>
      <c r="O132" s="86"/>
      <c r="P132" s="96">
        <f t="shared" ref="P132:P138" si="62">SUM(Q132+S132)</f>
        <v>0</v>
      </c>
      <c r="Q132" s="11"/>
      <c r="R132" s="11"/>
      <c r="S132" s="86"/>
      <c r="T132" s="130"/>
      <c r="U132" s="134"/>
      <c r="V132" s="134"/>
      <c r="W132" s="135"/>
      <c r="X132" s="135"/>
      <c r="Y132" s="3"/>
      <c r="Z132" s="3"/>
      <c r="AA132" s="3"/>
      <c r="AB132" s="3"/>
      <c r="AC132" s="3"/>
      <c r="AD132" s="70"/>
      <c r="AE132" s="66"/>
      <c r="AF132" s="66"/>
      <c r="AG132" s="66"/>
    </row>
    <row r="133" spans="2:33" ht="18" customHeight="1">
      <c r="B133" s="19">
        <v>119</v>
      </c>
      <c r="C133" s="46" t="s">
        <v>117</v>
      </c>
      <c r="D133" s="44">
        <f t="shared" si="59"/>
        <v>12000</v>
      </c>
      <c r="E133" s="44">
        <f t="shared" si="59"/>
        <v>10000</v>
      </c>
      <c r="F133" s="44">
        <f t="shared" si="59"/>
        <v>0</v>
      </c>
      <c r="G133" s="105">
        <f t="shared" si="59"/>
        <v>2000</v>
      </c>
      <c r="H133" s="96">
        <f t="shared" si="60"/>
        <v>12000</v>
      </c>
      <c r="I133" s="11">
        <v>10000</v>
      </c>
      <c r="J133" s="11"/>
      <c r="K133" s="45">
        <v>2000</v>
      </c>
      <c r="L133" s="110">
        <f t="shared" si="61"/>
        <v>0</v>
      </c>
      <c r="M133" s="11"/>
      <c r="N133" s="11"/>
      <c r="O133" s="86"/>
      <c r="P133" s="96">
        <f t="shared" si="62"/>
        <v>0</v>
      </c>
      <c r="Q133" s="11"/>
      <c r="R133" s="11"/>
      <c r="S133" s="86"/>
      <c r="T133" s="130"/>
      <c r="U133" s="134"/>
      <c r="V133" s="134"/>
      <c r="W133" s="135"/>
      <c r="X133" s="135"/>
      <c r="Y133" s="3"/>
      <c r="Z133" s="3"/>
      <c r="AA133" s="3"/>
      <c r="AB133" s="3"/>
      <c r="AC133" s="3"/>
      <c r="AD133" s="70"/>
      <c r="AE133" s="66"/>
      <c r="AF133" s="66"/>
      <c r="AG133" s="66"/>
    </row>
    <row r="134" spans="2:33" ht="18" customHeight="1">
      <c r="B134" s="19">
        <v>120</v>
      </c>
      <c r="C134" s="11" t="s">
        <v>52</v>
      </c>
      <c r="D134" s="44">
        <f t="shared" si="59"/>
        <v>289000</v>
      </c>
      <c r="E134" s="44">
        <f t="shared" si="59"/>
        <v>0</v>
      </c>
      <c r="F134" s="44">
        <f t="shared" si="59"/>
        <v>0</v>
      </c>
      <c r="G134" s="105">
        <f t="shared" si="59"/>
        <v>289000</v>
      </c>
      <c r="H134" s="96">
        <f t="shared" si="60"/>
        <v>289000</v>
      </c>
      <c r="I134" s="11"/>
      <c r="J134" s="11"/>
      <c r="K134" s="45">
        <v>289000</v>
      </c>
      <c r="L134" s="110">
        <f t="shared" si="61"/>
        <v>0</v>
      </c>
      <c r="M134" s="11"/>
      <c r="N134" s="11"/>
      <c r="O134" s="86"/>
      <c r="P134" s="96">
        <f t="shared" si="62"/>
        <v>0</v>
      </c>
      <c r="Q134" s="11"/>
      <c r="R134" s="11"/>
      <c r="S134" s="86"/>
      <c r="T134" s="130"/>
      <c r="U134" s="134"/>
      <c r="V134" s="134"/>
      <c r="W134" s="135"/>
      <c r="X134" s="135"/>
      <c r="Y134" s="3"/>
      <c r="Z134" s="3"/>
      <c r="AA134" s="3"/>
      <c r="AB134" s="3"/>
      <c r="AC134" s="3"/>
      <c r="AD134" s="70"/>
      <c r="AE134" s="66"/>
      <c r="AF134" s="66"/>
      <c r="AG134" s="66"/>
    </row>
    <row r="135" spans="2:33" ht="18" customHeight="1">
      <c r="B135" s="19">
        <v>121</v>
      </c>
      <c r="C135" s="11" t="s">
        <v>168</v>
      </c>
      <c r="D135" s="44">
        <f>SUM(H135,L135,P135)</f>
        <v>57986</v>
      </c>
      <c r="E135" s="44">
        <f>SUM(I135,M135,Q135)</f>
        <v>0</v>
      </c>
      <c r="F135" s="44">
        <f>SUM(J135,N135,R135)</f>
        <v>0</v>
      </c>
      <c r="G135" s="105">
        <f>SUM(K135,O135,S135)</f>
        <v>57986</v>
      </c>
      <c r="H135" s="96">
        <f t="shared" si="60"/>
        <v>57986</v>
      </c>
      <c r="I135" s="11"/>
      <c r="J135" s="11"/>
      <c r="K135" s="45">
        <v>57986</v>
      </c>
      <c r="L135" s="110"/>
      <c r="M135" s="11"/>
      <c r="N135" s="11"/>
      <c r="O135" s="86"/>
      <c r="P135" s="96"/>
      <c r="Q135" s="11"/>
      <c r="R135" s="11"/>
      <c r="S135" s="86"/>
      <c r="T135" s="130"/>
      <c r="U135" s="134"/>
      <c r="V135" s="134"/>
      <c r="W135" s="135"/>
      <c r="X135" s="135"/>
      <c r="Y135" s="3"/>
      <c r="Z135" s="3"/>
      <c r="AA135" s="3"/>
      <c r="AB135" s="3"/>
      <c r="AC135" s="3"/>
      <c r="AD135" s="70"/>
      <c r="AE135" s="66"/>
      <c r="AF135" s="66"/>
      <c r="AG135" s="66"/>
    </row>
    <row r="136" spans="2:33" ht="35.25" customHeight="1">
      <c r="B136" s="19">
        <v>122</v>
      </c>
      <c r="C136" s="46" t="s">
        <v>170</v>
      </c>
      <c r="D136" s="44">
        <f t="shared" si="59"/>
        <v>87860</v>
      </c>
      <c r="E136" s="44">
        <f t="shared" si="59"/>
        <v>0</v>
      </c>
      <c r="F136" s="44">
        <f t="shared" si="59"/>
        <v>0</v>
      </c>
      <c r="G136" s="105">
        <f t="shared" si="59"/>
        <v>87860</v>
      </c>
      <c r="H136" s="96">
        <f t="shared" si="60"/>
        <v>0</v>
      </c>
      <c r="I136" s="11"/>
      <c r="J136" s="11"/>
      <c r="K136" s="45"/>
      <c r="L136" s="110">
        <f t="shared" si="61"/>
        <v>87860</v>
      </c>
      <c r="M136" s="11"/>
      <c r="N136" s="11"/>
      <c r="O136" s="86">
        <v>87860</v>
      </c>
      <c r="P136" s="96">
        <f t="shared" si="62"/>
        <v>0</v>
      </c>
      <c r="Q136" s="11"/>
      <c r="R136" s="11"/>
      <c r="S136" s="86"/>
      <c r="T136" s="130"/>
      <c r="U136" s="134"/>
      <c r="V136" s="134"/>
      <c r="W136" s="135"/>
      <c r="X136" s="135"/>
      <c r="Y136" s="3"/>
      <c r="Z136" s="3"/>
      <c r="AA136" s="3"/>
      <c r="AB136" s="3"/>
      <c r="AC136" s="3"/>
      <c r="AD136" s="70"/>
      <c r="AE136" s="66"/>
      <c r="AF136" s="66"/>
      <c r="AG136" s="66"/>
    </row>
    <row r="137" spans="2:33" ht="36.75" customHeight="1">
      <c r="B137" s="19">
        <v>123</v>
      </c>
      <c r="C137" s="46" t="s">
        <v>161</v>
      </c>
      <c r="D137" s="44">
        <f t="shared" si="59"/>
        <v>469461</v>
      </c>
      <c r="E137" s="44">
        <f t="shared" ref="E137:G138" si="63">SUM(I137,M137,Q137)</f>
        <v>0</v>
      </c>
      <c r="F137" s="44">
        <f t="shared" si="63"/>
        <v>0</v>
      </c>
      <c r="G137" s="105">
        <f t="shared" si="63"/>
        <v>469461</v>
      </c>
      <c r="H137" s="96">
        <f t="shared" si="60"/>
        <v>0</v>
      </c>
      <c r="I137" s="11"/>
      <c r="J137" s="11"/>
      <c r="K137" s="45"/>
      <c r="L137" s="110">
        <f t="shared" si="61"/>
        <v>469461</v>
      </c>
      <c r="M137" s="11"/>
      <c r="N137" s="11"/>
      <c r="O137" s="86">
        <v>469461</v>
      </c>
      <c r="P137" s="96">
        <f t="shared" si="62"/>
        <v>0</v>
      </c>
      <c r="Q137" s="11"/>
      <c r="R137" s="11"/>
      <c r="S137" s="86"/>
      <c r="T137" s="130"/>
      <c r="U137" s="134"/>
      <c r="V137" s="134"/>
      <c r="W137" s="135"/>
      <c r="X137" s="135"/>
      <c r="Y137" s="3"/>
      <c r="Z137" s="3"/>
      <c r="AA137" s="3"/>
      <c r="AB137" s="3"/>
      <c r="AC137" s="3"/>
      <c r="AD137" s="70"/>
      <c r="AE137" s="66"/>
      <c r="AF137" s="66"/>
      <c r="AG137" s="66"/>
    </row>
    <row r="138" spans="2:33" ht="31.5">
      <c r="B138" s="19">
        <v>124</v>
      </c>
      <c r="C138" s="55" t="s">
        <v>146</v>
      </c>
      <c r="D138" s="44">
        <f>SUM(H138,L138,P138)</f>
        <v>2144</v>
      </c>
      <c r="E138" s="44">
        <f t="shared" si="63"/>
        <v>2144</v>
      </c>
      <c r="F138" s="44">
        <f t="shared" si="63"/>
        <v>2113</v>
      </c>
      <c r="G138" s="105">
        <f t="shared" si="63"/>
        <v>0</v>
      </c>
      <c r="H138" s="95">
        <f t="shared" si="60"/>
        <v>0</v>
      </c>
      <c r="I138" s="11"/>
      <c r="J138" s="11">
        <v>0</v>
      </c>
      <c r="K138" s="45"/>
      <c r="L138" s="110">
        <f t="shared" si="61"/>
        <v>2144</v>
      </c>
      <c r="M138" s="11">
        <v>2144</v>
      </c>
      <c r="N138" s="11">
        <v>2113</v>
      </c>
      <c r="O138" s="86"/>
      <c r="P138" s="95">
        <f t="shared" si="62"/>
        <v>0</v>
      </c>
      <c r="Q138" s="11"/>
      <c r="R138" s="11"/>
      <c r="S138" s="86"/>
      <c r="T138" s="130"/>
      <c r="U138" s="134"/>
      <c r="V138" s="134"/>
      <c r="W138" s="135"/>
      <c r="X138" s="135"/>
      <c r="Y138" s="3"/>
      <c r="Z138" s="3"/>
      <c r="AA138" s="3"/>
      <c r="AB138" s="3"/>
      <c r="AC138" s="3"/>
      <c r="AD138" s="70"/>
      <c r="AE138" s="66"/>
      <c r="AF138" s="66"/>
      <c r="AG138" s="66"/>
    </row>
    <row r="139" spans="2:33" ht="16.5" thickBot="1">
      <c r="B139" s="19">
        <v>125</v>
      </c>
      <c r="C139" s="54"/>
      <c r="D139" s="49"/>
      <c r="E139" s="49"/>
      <c r="F139" s="49"/>
      <c r="G139" s="106"/>
      <c r="H139" s="98"/>
      <c r="I139" s="48"/>
      <c r="J139" s="48"/>
      <c r="K139" s="51"/>
      <c r="L139" s="112"/>
      <c r="M139" s="48"/>
      <c r="N139" s="48"/>
      <c r="O139" s="87"/>
      <c r="P139" s="98"/>
      <c r="Q139" s="48"/>
      <c r="R139" s="48"/>
      <c r="S139" s="87"/>
      <c r="T139" s="130"/>
      <c r="U139" s="134"/>
      <c r="V139" s="134"/>
      <c r="W139" s="135"/>
      <c r="X139" s="135"/>
      <c r="Y139" s="3"/>
      <c r="Z139" s="3"/>
      <c r="AA139" s="3"/>
      <c r="AB139" s="3"/>
      <c r="AC139" s="3"/>
      <c r="AD139" s="70"/>
      <c r="AE139" s="66"/>
      <c r="AF139" s="66"/>
      <c r="AG139" s="66"/>
    </row>
    <row r="140" spans="2:33" ht="33.75" customHeight="1" thickBot="1">
      <c r="B140" s="19">
        <v>126</v>
      </c>
      <c r="C140" s="9" t="s">
        <v>134</v>
      </c>
      <c r="D140" s="41">
        <f>SUM(D141)</f>
        <v>1286524</v>
      </c>
      <c r="E140" s="41">
        <f t="shared" ref="E140:S140" si="64">SUM(E141)</f>
        <v>950552</v>
      </c>
      <c r="F140" s="41">
        <f t="shared" si="64"/>
        <v>189394</v>
      </c>
      <c r="G140" s="41">
        <f t="shared" si="64"/>
        <v>335972</v>
      </c>
      <c r="H140" s="41">
        <f t="shared" si="64"/>
        <v>592856</v>
      </c>
      <c r="I140" s="41">
        <f t="shared" si="64"/>
        <v>559256</v>
      </c>
      <c r="J140" s="41">
        <f t="shared" si="64"/>
        <v>189394</v>
      </c>
      <c r="K140" s="41">
        <f t="shared" si="64"/>
        <v>33600</v>
      </c>
      <c r="L140" s="41">
        <f t="shared" si="64"/>
        <v>678752</v>
      </c>
      <c r="M140" s="41">
        <f t="shared" si="64"/>
        <v>376380</v>
      </c>
      <c r="N140" s="41">
        <f t="shared" si="64"/>
        <v>0</v>
      </c>
      <c r="O140" s="41">
        <f t="shared" si="64"/>
        <v>302372</v>
      </c>
      <c r="P140" s="41">
        <f t="shared" si="64"/>
        <v>14916</v>
      </c>
      <c r="Q140" s="41">
        <f t="shared" si="64"/>
        <v>14916</v>
      </c>
      <c r="R140" s="41">
        <f t="shared" si="64"/>
        <v>0</v>
      </c>
      <c r="S140" s="41">
        <f t="shared" si="64"/>
        <v>0</v>
      </c>
      <c r="T140" s="130"/>
      <c r="U140" s="134"/>
      <c r="V140" s="134"/>
      <c r="W140" s="135"/>
      <c r="X140" s="135"/>
      <c r="Y140" s="3"/>
      <c r="Z140" s="3"/>
      <c r="AA140" s="3"/>
      <c r="AB140" s="3"/>
      <c r="AC140" s="3"/>
      <c r="AD140" s="116"/>
      <c r="AE140" s="66"/>
      <c r="AF140" s="66"/>
      <c r="AG140" s="66"/>
    </row>
    <row r="141" spans="2:33" ht="15.75">
      <c r="B141" s="19">
        <v>127</v>
      </c>
      <c r="C141" s="39" t="s">
        <v>94</v>
      </c>
      <c r="D141" s="43">
        <f>SUM(D142+D153+D157+D163+D167)</f>
        <v>1286524</v>
      </c>
      <c r="E141" s="43">
        <f t="shared" ref="E141:S141" si="65">SUM(E142+E153+E157+E163+E167)</f>
        <v>950552</v>
      </c>
      <c r="F141" s="43">
        <f t="shared" si="65"/>
        <v>189394</v>
      </c>
      <c r="G141" s="43">
        <f t="shared" si="65"/>
        <v>335972</v>
      </c>
      <c r="H141" s="43">
        <f t="shared" si="65"/>
        <v>592856</v>
      </c>
      <c r="I141" s="43">
        <f t="shared" si="65"/>
        <v>559256</v>
      </c>
      <c r="J141" s="43">
        <f t="shared" si="65"/>
        <v>189394</v>
      </c>
      <c r="K141" s="43">
        <f t="shared" si="65"/>
        <v>33600</v>
      </c>
      <c r="L141" s="43">
        <f t="shared" si="65"/>
        <v>678752</v>
      </c>
      <c r="M141" s="43">
        <f t="shared" si="65"/>
        <v>376380</v>
      </c>
      <c r="N141" s="43">
        <f t="shared" si="65"/>
        <v>0</v>
      </c>
      <c r="O141" s="43">
        <f t="shared" si="65"/>
        <v>302372</v>
      </c>
      <c r="P141" s="43">
        <f t="shared" si="65"/>
        <v>14916</v>
      </c>
      <c r="Q141" s="43">
        <f t="shared" si="65"/>
        <v>14916</v>
      </c>
      <c r="R141" s="43">
        <f t="shared" si="65"/>
        <v>0</v>
      </c>
      <c r="S141" s="43">
        <f t="shared" si="65"/>
        <v>0</v>
      </c>
      <c r="T141" s="130"/>
      <c r="U141" s="134"/>
      <c r="V141" s="134"/>
      <c r="W141" s="135"/>
      <c r="X141" s="135"/>
      <c r="Y141" s="3"/>
      <c r="Z141" s="3"/>
      <c r="AA141" s="3"/>
      <c r="AB141" s="3"/>
      <c r="AC141" s="3"/>
      <c r="AD141" s="116"/>
      <c r="AE141" s="66"/>
      <c r="AF141" s="66"/>
      <c r="AG141" s="66"/>
    </row>
    <row r="142" spans="2:33" ht="15.75">
      <c r="B142" s="19">
        <v>128</v>
      </c>
      <c r="C142" s="47" t="s">
        <v>107</v>
      </c>
      <c r="D142" s="7">
        <f>SUM(D143:D152)</f>
        <v>281555</v>
      </c>
      <c r="E142" s="7">
        <f t="shared" ref="E142:S142" si="66">SUM(E143:E152)</f>
        <v>277555</v>
      </c>
      <c r="F142" s="7">
        <f t="shared" si="66"/>
        <v>189394</v>
      </c>
      <c r="G142" s="90">
        <f t="shared" si="66"/>
        <v>4000</v>
      </c>
      <c r="H142" s="95">
        <f t="shared" si="66"/>
        <v>266639</v>
      </c>
      <c r="I142" s="95">
        <f t="shared" si="66"/>
        <v>262639</v>
      </c>
      <c r="J142" s="95">
        <f t="shared" si="66"/>
        <v>189394</v>
      </c>
      <c r="K142" s="95">
        <f t="shared" si="66"/>
        <v>4000</v>
      </c>
      <c r="L142" s="109">
        <f t="shared" si="66"/>
        <v>0</v>
      </c>
      <c r="M142" s="5">
        <f t="shared" si="66"/>
        <v>0</v>
      </c>
      <c r="N142" s="5">
        <f t="shared" si="66"/>
        <v>0</v>
      </c>
      <c r="O142" s="85">
        <f t="shared" si="66"/>
        <v>0</v>
      </c>
      <c r="P142" s="95">
        <f t="shared" si="66"/>
        <v>14916</v>
      </c>
      <c r="Q142" s="5">
        <f t="shared" si="66"/>
        <v>14916</v>
      </c>
      <c r="R142" s="5">
        <f t="shared" si="66"/>
        <v>0</v>
      </c>
      <c r="S142" s="85">
        <f t="shared" si="66"/>
        <v>0</v>
      </c>
      <c r="T142" s="130"/>
      <c r="U142" s="134"/>
      <c r="V142" s="134"/>
      <c r="W142" s="135"/>
      <c r="X142" s="135"/>
      <c r="Y142" s="3"/>
      <c r="Z142" s="3"/>
      <c r="AA142" s="3"/>
      <c r="AB142" s="3"/>
      <c r="AC142" s="3"/>
      <c r="AD142" s="116"/>
      <c r="AE142" s="66"/>
      <c r="AF142" s="66"/>
      <c r="AG142" s="66"/>
    </row>
    <row r="143" spans="2:33" ht="15.75">
      <c r="B143" s="19">
        <v>129</v>
      </c>
      <c r="C143" s="11" t="s">
        <v>39</v>
      </c>
      <c r="D143" s="44">
        <f t="shared" ref="D143:G147" si="67">SUM(H143,L143,P143)</f>
        <v>18081</v>
      </c>
      <c r="E143" s="44">
        <f t="shared" si="67"/>
        <v>18081</v>
      </c>
      <c r="F143" s="44">
        <f t="shared" si="67"/>
        <v>0</v>
      </c>
      <c r="G143" s="105">
        <f t="shared" si="67"/>
        <v>0</v>
      </c>
      <c r="H143" s="96">
        <f>SUM(I143+K143)</f>
        <v>18081</v>
      </c>
      <c r="I143" s="11">
        <v>18081</v>
      </c>
      <c r="J143" s="11"/>
      <c r="K143" s="45"/>
      <c r="L143" s="110">
        <f>SUM(M143+O143)</f>
        <v>0</v>
      </c>
      <c r="M143" s="11"/>
      <c r="N143" s="11"/>
      <c r="O143" s="86"/>
      <c r="P143" s="96">
        <f>SUM(Q143,S143)</f>
        <v>0</v>
      </c>
      <c r="Q143" s="11"/>
      <c r="R143" s="11"/>
      <c r="S143" s="86"/>
      <c r="T143" s="130"/>
      <c r="U143" s="134"/>
      <c r="V143" s="134"/>
      <c r="W143" s="135"/>
      <c r="X143" s="135"/>
      <c r="Y143" s="3"/>
      <c r="Z143" s="3"/>
      <c r="AA143" s="3"/>
      <c r="AB143" s="3"/>
      <c r="AC143" s="3"/>
      <c r="AD143" s="70"/>
      <c r="AE143" s="66"/>
      <c r="AF143" s="66"/>
      <c r="AG143" s="66"/>
    </row>
    <row r="144" spans="2:33" ht="15.75">
      <c r="B144" s="19">
        <v>130</v>
      </c>
      <c r="C144" s="11" t="s">
        <v>40</v>
      </c>
      <c r="D144" s="44">
        <f t="shared" si="67"/>
        <v>2734</v>
      </c>
      <c r="E144" s="44">
        <f t="shared" si="67"/>
        <v>2734</v>
      </c>
      <c r="F144" s="44">
        <f t="shared" si="67"/>
        <v>0</v>
      </c>
      <c r="G144" s="105">
        <f t="shared" si="67"/>
        <v>0</v>
      </c>
      <c r="H144" s="96">
        <f t="shared" ref="H144:H169" si="68">SUM(I144+K144)</f>
        <v>2734</v>
      </c>
      <c r="I144" s="11">
        <v>2734</v>
      </c>
      <c r="J144" s="11"/>
      <c r="K144" s="45"/>
      <c r="L144" s="110">
        <f t="shared" ref="L144:L169" si="69">SUM(M144+O144)</f>
        <v>0</v>
      </c>
      <c r="M144" s="11"/>
      <c r="N144" s="11"/>
      <c r="O144" s="86"/>
      <c r="P144" s="96">
        <f t="shared" ref="P144:P169" si="70">SUM(Q144,S144)</f>
        <v>0</v>
      </c>
      <c r="Q144" s="11"/>
      <c r="R144" s="11"/>
      <c r="S144" s="86"/>
      <c r="T144" s="130"/>
      <c r="U144" s="134"/>
      <c r="V144" s="134"/>
      <c r="W144" s="135"/>
      <c r="X144" s="135"/>
      <c r="Y144" s="3"/>
      <c r="Z144" s="3"/>
      <c r="AA144" s="3"/>
      <c r="AB144" s="3"/>
      <c r="AC144" s="3"/>
      <c r="AD144" s="70"/>
      <c r="AE144" s="66"/>
      <c r="AF144" s="66"/>
      <c r="AG144" s="66"/>
    </row>
    <row r="145" spans="2:33" ht="15.75">
      <c r="B145" s="19">
        <v>131</v>
      </c>
      <c r="C145" s="11" t="s">
        <v>78</v>
      </c>
      <c r="D145" s="44">
        <f t="shared" si="67"/>
        <v>2293</v>
      </c>
      <c r="E145" s="44">
        <f t="shared" si="67"/>
        <v>2293</v>
      </c>
      <c r="F145" s="44">
        <f t="shared" si="67"/>
        <v>0</v>
      </c>
      <c r="G145" s="105">
        <f t="shared" si="67"/>
        <v>0</v>
      </c>
      <c r="H145" s="96">
        <f t="shared" si="68"/>
        <v>2293</v>
      </c>
      <c r="I145" s="11">
        <v>2293</v>
      </c>
      <c r="J145" s="11"/>
      <c r="K145" s="45"/>
      <c r="L145" s="110">
        <f t="shared" si="69"/>
        <v>0</v>
      </c>
      <c r="M145" s="11"/>
      <c r="N145" s="11"/>
      <c r="O145" s="86"/>
      <c r="P145" s="96">
        <f t="shared" si="70"/>
        <v>0</v>
      </c>
      <c r="Q145" s="11"/>
      <c r="R145" s="11"/>
      <c r="S145" s="86"/>
      <c r="T145" s="130"/>
      <c r="U145" s="134"/>
      <c r="V145" s="134"/>
      <c r="W145" s="135"/>
      <c r="X145" s="135"/>
      <c r="Y145" s="3"/>
      <c r="Z145" s="3"/>
      <c r="AA145" s="3"/>
      <c r="AB145" s="3"/>
      <c r="AC145" s="3"/>
      <c r="AD145" s="70"/>
      <c r="AE145" s="66"/>
      <c r="AF145" s="66"/>
      <c r="AG145" s="66"/>
    </row>
    <row r="146" spans="2:33" ht="15.75">
      <c r="B146" s="19">
        <v>132</v>
      </c>
      <c r="C146" s="11" t="s">
        <v>42</v>
      </c>
      <c r="D146" s="44">
        <f t="shared" si="67"/>
        <v>1799</v>
      </c>
      <c r="E146" s="44">
        <f t="shared" si="67"/>
        <v>1799</v>
      </c>
      <c r="F146" s="44">
        <f t="shared" si="67"/>
        <v>0</v>
      </c>
      <c r="G146" s="105">
        <f t="shared" si="67"/>
        <v>0</v>
      </c>
      <c r="H146" s="96">
        <f t="shared" si="68"/>
        <v>1799</v>
      </c>
      <c r="I146" s="11">
        <v>1799</v>
      </c>
      <c r="J146" s="11"/>
      <c r="K146" s="45"/>
      <c r="L146" s="110">
        <f t="shared" si="69"/>
        <v>0</v>
      </c>
      <c r="M146" s="11"/>
      <c r="N146" s="11"/>
      <c r="O146" s="86"/>
      <c r="P146" s="96">
        <f t="shared" si="70"/>
        <v>0</v>
      </c>
      <c r="Q146" s="11"/>
      <c r="R146" s="11"/>
      <c r="S146" s="86"/>
      <c r="T146" s="130"/>
      <c r="U146" s="134"/>
      <c r="V146" s="134"/>
      <c r="W146" s="135"/>
      <c r="X146" s="135"/>
      <c r="Y146" s="3"/>
      <c r="Z146" s="3"/>
      <c r="AA146" s="3"/>
      <c r="AB146" s="3"/>
      <c r="AC146" s="3"/>
      <c r="AD146" s="70"/>
      <c r="AE146" s="66"/>
      <c r="AF146" s="66"/>
      <c r="AG146" s="66"/>
    </row>
    <row r="147" spans="2:33" ht="15.75">
      <c r="B147" s="19">
        <v>133</v>
      </c>
      <c r="C147" s="11" t="s">
        <v>41</v>
      </c>
      <c r="D147" s="44">
        <f t="shared" si="67"/>
        <v>1411</v>
      </c>
      <c r="E147" s="44">
        <f t="shared" si="67"/>
        <v>1411</v>
      </c>
      <c r="F147" s="44">
        <f t="shared" si="67"/>
        <v>0</v>
      </c>
      <c r="G147" s="105">
        <f t="shared" si="67"/>
        <v>0</v>
      </c>
      <c r="H147" s="96">
        <f t="shared" si="68"/>
        <v>1411</v>
      </c>
      <c r="I147" s="11">
        <v>1411</v>
      </c>
      <c r="J147" s="11"/>
      <c r="K147" s="45"/>
      <c r="L147" s="110">
        <f t="shared" si="69"/>
        <v>0</v>
      </c>
      <c r="M147" s="11"/>
      <c r="N147" s="11"/>
      <c r="O147" s="86"/>
      <c r="P147" s="96">
        <f t="shared" si="70"/>
        <v>0</v>
      </c>
      <c r="Q147" s="11"/>
      <c r="R147" s="11"/>
      <c r="S147" s="86"/>
      <c r="T147" s="130"/>
      <c r="U147" s="134"/>
      <c r="V147" s="134"/>
      <c r="W147" s="135"/>
      <c r="X147" s="135"/>
      <c r="Y147" s="3"/>
      <c r="Z147" s="3"/>
      <c r="AA147" s="3"/>
      <c r="AB147" s="3"/>
      <c r="AC147" s="3"/>
      <c r="AD147" s="70"/>
      <c r="AE147" s="66"/>
      <c r="AF147" s="66"/>
      <c r="AG147" s="66"/>
    </row>
    <row r="148" spans="2:33" ht="15.75">
      <c r="B148" s="19">
        <v>134</v>
      </c>
      <c r="C148" s="11" t="s">
        <v>54</v>
      </c>
      <c r="D148" s="44">
        <f t="shared" ref="D148:G152" si="71">SUM(H148,L148,P148)</f>
        <v>117169</v>
      </c>
      <c r="E148" s="44">
        <f t="shared" si="71"/>
        <v>113169</v>
      </c>
      <c r="F148" s="44">
        <f t="shared" si="71"/>
        <v>84695</v>
      </c>
      <c r="G148" s="105">
        <f t="shared" si="71"/>
        <v>4000</v>
      </c>
      <c r="H148" s="96">
        <f t="shared" si="68"/>
        <v>111106</v>
      </c>
      <c r="I148" s="11">
        <v>107106</v>
      </c>
      <c r="J148" s="11">
        <v>84695</v>
      </c>
      <c r="K148" s="45">
        <v>4000</v>
      </c>
      <c r="L148" s="110">
        <f t="shared" si="69"/>
        <v>0</v>
      </c>
      <c r="M148" s="11"/>
      <c r="N148" s="11"/>
      <c r="O148" s="86"/>
      <c r="P148" s="96">
        <f t="shared" si="70"/>
        <v>6063</v>
      </c>
      <c r="Q148" s="11">
        <v>6063</v>
      </c>
      <c r="R148" s="11">
        <v>0</v>
      </c>
      <c r="S148" s="86">
        <v>0</v>
      </c>
      <c r="T148" s="130"/>
      <c r="U148" s="134"/>
      <c r="V148" s="134"/>
      <c r="W148" s="135"/>
      <c r="X148" s="135"/>
      <c r="Y148" s="3"/>
      <c r="Z148" s="3"/>
      <c r="AA148" s="3"/>
      <c r="AB148" s="3"/>
      <c r="AC148" s="3"/>
      <c r="AD148" s="70"/>
      <c r="AE148" s="66"/>
      <c r="AF148" s="66"/>
      <c r="AG148" s="66"/>
    </row>
    <row r="149" spans="2:33" ht="15.75">
      <c r="B149" s="19">
        <v>135</v>
      </c>
      <c r="C149" s="11" t="s">
        <v>37</v>
      </c>
      <c r="D149" s="44">
        <f t="shared" si="71"/>
        <v>37856</v>
      </c>
      <c r="E149" s="44">
        <f t="shared" si="71"/>
        <v>37856</v>
      </c>
      <c r="F149" s="44">
        <f t="shared" si="71"/>
        <v>26453</v>
      </c>
      <c r="G149" s="105">
        <f t="shared" si="71"/>
        <v>0</v>
      </c>
      <c r="H149" s="96">
        <f t="shared" si="68"/>
        <v>30798</v>
      </c>
      <c r="I149" s="11">
        <v>30798</v>
      </c>
      <c r="J149" s="11">
        <v>26453</v>
      </c>
      <c r="K149" s="45"/>
      <c r="L149" s="110">
        <f t="shared" si="69"/>
        <v>0</v>
      </c>
      <c r="M149" s="11"/>
      <c r="N149" s="11"/>
      <c r="O149" s="86"/>
      <c r="P149" s="96">
        <f t="shared" si="70"/>
        <v>7058</v>
      </c>
      <c r="Q149" s="11">
        <v>7058</v>
      </c>
      <c r="R149" s="11">
        <v>0</v>
      </c>
      <c r="S149" s="86">
        <v>0</v>
      </c>
      <c r="T149" s="130"/>
      <c r="U149" s="134"/>
      <c r="V149" s="134"/>
      <c r="W149" s="135"/>
      <c r="X149" s="135"/>
      <c r="Y149" s="3"/>
      <c r="Z149" s="3"/>
      <c r="AA149" s="3"/>
      <c r="AB149" s="3"/>
      <c r="AC149" s="3"/>
      <c r="AD149" s="70"/>
      <c r="AE149" s="66"/>
      <c r="AF149" s="66"/>
      <c r="AG149" s="66"/>
    </row>
    <row r="150" spans="2:33" ht="15.75">
      <c r="B150" s="19">
        <v>136</v>
      </c>
      <c r="C150" s="11" t="s">
        <v>36</v>
      </c>
      <c r="D150" s="44">
        <f t="shared" si="71"/>
        <v>35099</v>
      </c>
      <c r="E150" s="44">
        <f t="shared" si="71"/>
        <v>35099</v>
      </c>
      <c r="F150" s="44">
        <f t="shared" si="71"/>
        <v>24784</v>
      </c>
      <c r="G150" s="105">
        <f t="shared" si="71"/>
        <v>0</v>
      </c>
      <c r="H150" s="96">
        <f t="shared" si="68"/>
        <v>34439</v>
      </c>
      <c r="I150" s="11">
        <v>34439</v>
      </c>
      <c r="J150" s="11">
        <v>24784</v>
      </c>
      <c r="K150" s="45"/>
      <c r="L150" s="110">
        <f t="shared" si="69"/>
        <v>0</v>
      </c>
      <c r="M150" s="11"/>
      <c r="N150" s="11"/>
      <c r="O150" s="86"/>
      <c r="P150" s="96">
        <f t="shared" si="70"/>
        <v>660</v>
      </c>
      <c r="Q150" s="11">
        <v>660</v>
      </c>
      <c r="R150" s="11">
        <v>0</v>
      </c>
      <c r="S150" s="86">
        <v>0</v>
      </c>
      <c r="T150" s="130"/>
      <c r="U150" s="134"/>
      <c r="V150" s="134"/>
      <c r="W150" s="135"/>
      <c r="X150" s="135"/>
      <c r="Y150" s="3"/>
      <c r="Z150" s="3"/>
      <c r="AA150" s="3"/>
      <c r="AB150" s="3"/>
      <c r="AC150" s="3"/>
      <c r="AD150" s="70"/>
      <c r="AE150" s="66"/>
      <c r="AF150" s="66"/>
      <c r="AG150" s="66"/>
    </row>
    <row r="151" spans="2:33" ht="15.75">
      <c r="B151" s="19">
        <v>137</v>
      </c>
      <c r="C151" s="11" t="s">
        <v>35</v>
      </c>
      <c r="D151" s="44">
        <f t="shared" si="71"/>
        <v>36333</v>
      </c>
      <c r="E151" s="44">
        <f t="shared" si="71"/>
        <v>36333</v>
      </c>
      <c r="F151" s="44">
        <f t="shared" si="71"/>
        <v>29792</v>
      </c>
      <c r="G151" s="105">
        <f t="shared" si="71"/>
        <v>0</v>
      </c>
      <c r="H151" s="96">
        <f t="shared" si="68"/>
        <v>35498</v>
      </c>
      <c r="I151" s="11">
        <v>35498</v>
      </c>
      <c r="J151" s="11">
        <v>29792</v>
      </c>
      <c r="K151" s="45"/>
      <c r="L151" s="110">
        <f t="shared" si="69"/>
        <v>0</v>
      </c>
      <c r="M151" s="11"/>
      <c r="N151" s="11"/>
      <c r="O151" s="86"/>
      <c r="P151" s="96">
        <f t="shared" si="70"/>
        <v>835</v>
      </c>
      <c r="Q151" s="11">
        <v>835</v>
      </c>
      <c r="R151" s="11">
        <v>0</v>
      </c>
      <c r="S151" s="86">
        <v>0</v>
      </c>
      <c r="T151" s="130"/>
      <c r="U151" s="134"/>
      <c r="V151" s="134"/>
      <c r="W151" s="135"/>
      <c r="X151" s="135"/>
      <c r="Y151" s="3"/>
      <c r="Z151" s="3"/>
      <c r="AA151" s="3"/>
      <c r="AB151" s="3"/>
      <c r="AC151" s="3"/>
      <c r="AD151" s="70"/>
      <c r="AE151" s="66"/>
      <c r="AF151" s="66"/>
      <c r="AG151" s="66"/>
    </row>
    <row r="152" spans="2:33" ht="15.75">
      <c r="B152" s="19">
        <v>138</v>
      </c>
      <c r="C152" s="11" t="s">
        <v>38</v>
      </c>
      <c r="D152" s="44">
        <f t="shared" si="71"/>
        <v>28780</v>
      </c>
      <c r="E152" s="44">
        <f t="shared" si="71"/>
        <v>28780</v>
      </c>
      <c r="F152" s="44">
        <f t="shared" si="71"/>
        <v>23670</v>
      </c>
      <c r="G152" s="105">
        <f t="shared" si="71"/>
        <v>0</v>
      </c>
      <c r="H152" s="96">
        <f t="shared" si="68"/>
        <v>28480</v>
      </c>
      <c r="I152" s="11">
        <v>28480</v>
      </c>
      <c r="J152" s="11">
        <v>23670</v>
      </c>
      <c r="K152" s="45"/>
      <c r="L152" s="110">
        <f t="shared" si="69"/>
        <v>0</v>
      </c>
      <c r="M152" s="11"/>
      <c r="N152" s="11"/>
      <c r="O152" s="86"/>
      <c r="P152" s="96">
        <f t="shared" si="70"/>
        <v>300</v>
      </c>
      <c r="Q152" s="11">
        <v>300</v>
      </c>
      <c r="R152" s="11">
        <v>0</v>
      </c>
      <c r="S152" s="86">
        <v>0</v>
      </c>
      <c r="T152" s="130"/>
      <c r="U152" s="134"/>
      <c r="V152" s="134"/>
      <c r="W152" s="135"/>
      <c r="X152" s="135"/>
      <c r="Y152" s="3"/>
      <c r="Z152" s="3"/>
      <c r="AA152" s="3"/>
      <c r="AB152" s="3"/>
      <c r="AC152" s="3"/>
      <c r="AD152" s="70"/>
      <c r="AE152" s="66"/>
      <c r="AF152" s="66"/>
      <c r="AG152" s="66"/>
    </row>
    <row r="153" spans="2:33" ht="15.75">
      <c r="B153" s="19">
        <v>139</v>
      </c>
      <c r="C153" s="5" t="s">
        <v>100</v>
      </c>
      <c r="D153" s="7">
        <f>SUM(D154:D156)</f>
        <v>45571</v>
      </c>
      <c r="E153" s="7">
        <f t="shared" ref="E153:S153" si="72">SUM(E154:E156)</f>
        <v>45571</v>
      </c>
      <c r="F153" s="7">
        <f t="shared" si="72"/>
        <v>0</v>
      </c>
      <c r="G153" s="90">
        <f t="shared" si="72"/>
        <v>0</v>
      </c>
      <c r="H153" s="95">
        <f t="shared" si="72"/>
        <v>26191</v>
      </c>
      <c r="I153" s="5">
        <f t="shared" si="72"/>
        <v>26191</v>
      </c>
      <c r="J153" s="5">
        <f t="shared" si="72"/>
        <v>0</v>
      </c>
      <c r="K153" s="6">
        <f t="shared" si="72"/>
        <v>0</v>
      </c>
      <c r="L153" s="109">
        <f t="shared" si="72"/>
        <v>19380</v>
      </c>
      <c r="M153" s="5">
        <f t="shared" si="72"/>
        <v>19380</v>
      </c>
      <c r="N153" s="5">
        <f t="shared" si="72"/>
        <v>0</v>
      </c>
      <c r="O153" s="85">
        <f t="shared" si="72"/>
        <v>0</v>
      </c>
      <c r="P153" s="95">
        <f t="shared" si="72"/>
        <v>0</v>
      </c>
      <c r="Q153" s="5">
        <f t="shared" si="72"/>
        <v>0</v>
      </c>
      <c r="R153" s="5">
        <f t="shared" si="72"/>
        <v>0</v>
      </c>
      <c r="S153" s="85">
        <f t="shared" si="72"/>
        <v>0</v>
      </c>
      <c r="T153" s="130"/>
      <c r="U153" s="134"/>
      <c r="V153" s="134"/>
      <c r="W153" s="135"/>
      <c r="X153" s="135"/>
      <c r="Y153" s="3"/>
      <c r="Z153" s="3"/>
      <c r="AA153" s="3"/>
      <c r="AB153" s="3"/>
      <c r="AC153" s="3"/>
      <c r="AD153" s="116"/>
      <c r="AE153" s="66"/>
      <c r="AF153" s="66"/>
      <c r="AG153" s="66"/>
    </row>
    <row r="154" spans="2:33" ht="48.75" customHeight="1">
      <c r="B154" s="19">
        <v>140</v>
      </c>
      <c r="C154" s="46" t="s">
        <v>16</v>
      </c>
      <c r="D154" s="44">
        <f t="shared" ref="D154:G169" si="73">SUM(H154,L154,P154)</f>
        <v>0</v>
      </c>
      <c r="E154" s="44">
        <f t="shared" si="73"/>
        <v>0</v>
      </c>
      <c r="F154" s="44">
        <f t="shared" si="73"/>
        <v>0</v>
      </c>
      <c r="G154" s="105">
        <f t="shared" si="73"/>
        <v>0</v>
      </c>
      <c r="H154" s="96">
        <f t="shared" si="68"/>
        <v>0</v>
      </c>
      <c r="I154" s="11"/>
      <c r="J154" s="11"/>
      <c r="K154" s="45"/>
      <c r="L154" s="110">
        <f t="shared" si="69"/>
        <v>0</v>
      </c>
      <c r="M154" s="11"/>
      <c r="N154" s="11"/>
      <c r="O154" s="86"/>
      <c r="P154" s="96">
        <f t="shared" si="70"/>
        <v>0</v>
      </c>
      <c r="Q154" s="11"/>
      <c r="R154" s="11"/>
      <c r="S154" s="86"/>
      <c r="T154" s="130"/>
      <c r="U154" s="134"/>
      <c r="V154" s="134"/>
      <c r="W154" s="135"/>
      <c r="X154" s="135"/>
      <c r="Y154" s="3"/>
      <c r="Z154" s="3"/>
      <c r="AA154" s="3"/>
      <c r="AB154" s="3"/>
      <c r="AC154" s="3"/>
      <c r="AD154" s="70"/>
      <c r="AE154" s="66"/>
      <c r="AF154" s="66"/>
      <c r="AG154" s="66"/>
    </row>
    <row r="155" spans="2:33" ht="18.75" customHeight="1">
      <c r="B155" s="19">
        <v>141</v>
      </c>
      <c r="C155" s="46" t="s">
        <v>122</v>
      </c>
      <c r="D155" s="44">
        <f t="shared" si="73"/>
        <v>26191</v>
      </c>
      <c r="E155" s="44">
        <f t="shared" si="73"/>
        <v>26191</v>
      </c>
      <c r="F155" s="44">
        <f t="shared" si="73"/>
        <v>0</v>
      </c>
      <c r="G155" s="105">
        <f t="shared" si="73"/>
        <v>0</v>
      </c>
      <c r="H155" s="96">
        <f t="shared" si="68"/>
        <v>26191</v>
      </c>
      <c r="I155" s="11">
        <v>26191</v>
      </c>
      <c r="J155" s="11"/>
      <c r="K155" s="45"/>
      <c r="L155" s="110">
        <f t="shared" si="69"/>
        <v>0</v>
      </c>
      <c r="M155" s="11"/>
      <c r="N155" s="11"/>
      <c r="O155" s="86"/>
      <c r="P155" s="96">
        <f t="shared" si="70"/>
        <v>0</v>
      </c>
      <c r="Q155" s="11"/>
      <c r="R155" s="11"/>
      <c r="S155" s="86"/>
      <c r="T155" s="130"/>
      <c r="U155" s="134"/>
      <c r="V155" s="134"/>
      <c r="W155" s="135"/>
      <c r="X155" s="135"/>
      <c r="Y155" s="3"/>
      <c r="Z155" s="3"/>
      <c r="AA155" s="3"/>
      <c r="AB155" s="3"/>
      <c r="AC155" s="3"/>
      <c r="AD155" s="70"/>
      <c r="AE155" s="66"/>
      <c r="AF155" s="66"/>
      <c r="AG155" s="66"/>
    </row>
    <row r="156" spans="2:33" ht="18" customHeight="1">
      <c r="B156" s="19">
        <v>142</v>
      </c>
      <c r="C156" s="46" t="s">
        <v>159</v>
      </c>
      <c r="D156" s="44">
        <f t="shared" si="73"/>
        <v>19380</v>
      </c>
      <c r="E156" s="44">
        <f t="shared" si="73"/>
        <v>19380</v>
      </c>
      <c r="F156" s="44">
        <f t="shared" si="73"/>
        <v>0</v>
      </c>
      <c r="G156" s="105">
        <f t="shared" si="73"/>
        <v>0</v>
      </c>
      <c r="H156" s="96">
        <f t="shared" si="68"/>
        <v>0</v>
      </c>
      <c r="I156" s="11"/>
      <c r="J156" s="11"/>
      <c r="K156" s="45"/>
      <c r="L156" s="110">
        <f t="shared" si="69"/>
        <v>19380</v>
      </c>
      <c r="M156" s="11">
        <v>19380</v>
      </c>
      <c r="N156" s="11"/>
      <c r="O156" s="86"/>
      <c r="P156" s="96">
        <f t="shared" si="70"/>
        <v>0</v>
      </c>
      <c r="Q156" s="11"/>
      <c r="R156" s="11"/>
      <c r="S156" s="86"/>
      <c r="T156" s="130"/>
      <c r="U156" s="134"/>
      <c r="V156" s="134"/>
      <c r="W156" s="135"/>
      <c r="X156" s="135"/>
      <c r="Y156" s="3"/>
      <c r="Z156" s="3"/>
      <c r="AA156" s="3"/>
      <c r="AB156" s="3"/>
      <c r="AC156" s="3"/>
      <c r="AD156" s="70"/>
      <c r="AE156" s="66"/>
      <c r="AF156" s="66"/>
      <c r="AG156" s="66"/>
    </row>
    <row r="157" spans="2:33" ht="18.75" customHeight="1">
      <c r="B157" s="19">
        <v>143</v>
      </c>
      <c r="C157" s="5" t="s">
        <v>103</v>
      </c>
      <c r="D157" s="7">
        <f t="shared" ref="D157:S157" si="74">SUM(D158:D162)</f>
        <v>704600</v>
      </c>
      <c r="E157" s="7">
        <f t="shared" si="74"/>
        <v>385000</v>
      </c>
      <c r="F157" s="7">
        <f t="shared" si="74"/>
        <v>0</v>
      </c>
      <c r="G157" s="7">
        <f t="shared" si="74"/>
        <v>319600</v>
      </c>
      <c r="H157" s="95">
        <f t="shared" si="74"/>
        <v>57600</v>
      </c>
      <c r="I157" s="5">
        <f t="shared" si="74"/>
        <v>28000</v>
      </c>
      <c r="J157" s="5">
        <f t="shared" si="74"/>
        <v>0</v>
      </c>
      <c r="K157" s="6">
        <f t="shared" si="74"/>
        <v>29600</v>
      </c>
      <c r="L157" s="109">
        <f t="shared" si="74"/>
        <v>647000</v>
      </c>
      <c r="M157" s="5">
        <f t="shared" si="74"/>
        <v>357000</v>
      </c>
      <c r="N157" s="5">
        <f t="shared" si="74"/>
        <v>0</v>
      </c>
      <c r="O157" s="85">
        <f t="shared" si="74"/>
        <v>290000</v>
      </c>
      <c r="P157" s="95">
        <f t="shared" si="74"/>
        <v>0</v>
      </c>
      <c r="Q157" s="5">
        <f t="shared" si="74"/>
        <v>0</v>
      </c>
      <c r="R157" s="5">
        <f t="shared" si="74"/>
        <v>0</v>
      </c>
      <c r="S157" s="85">
        <f t="shared" si="74"/>
        <v>0</v>
      </c>
      <c r="T157" s="130"/>
      <c r="U157" s="134"/>
      <c r="V157" s="134"/>
      <c r="W157" s="135"/>
      <c r="X157" s="135"/>
      <c r="Y157" s="3"/>
      <c r="Z157" s="3"/>
      <c r="AA157" s="3"/>
      <c r="AB157" s="3"/>
      <c r="AC157" s="3"/>
      <c r="AD157" s="116"/>
      <c r="AE157" s="66"/>
      <c r="AF157" s="66"/>
      <c r="AG157" s="66"/>
    </row>
    <row r="158" spans="2:33" ht="33" customHeight="1">
      <c r="B158" s="19">
        <v>144</v>
      </c>
      <c r="C158" s="46" t="s">
        <v>147</v>
      </c>
      <c r="D158" s="44">
        <f>SUM(H158,L158,P158)</f>
        <v>23600</v>
      </c>
      <c r="E158" s="44">
        <f>SUM(I158,M158,Q158)</f>
        <v>23600</v>
      </c>
      <c r="F158" s="44">
        <f>SUM(J158,N158,R158)</f>
        <v>0</v>
      </c>
      <c r="G158" s="105">
        <f>SUM(K158,O158,S158)</f>
        <v>0</v>
      </c>
      <c r="H158" s="96">
        <f>SUM(I158+K158)</f>
        <v>0</v>
      </c>
      <c r="I158" s="11"/>
      <c r="J158" s="11"/>
      <c r="K158" s="45"/>
      <c r="L158" s="110">
        <f>SUM(M158+O158)</f>
        <v>23600</v>
      </c>
      <c r="M158" s="11">
        <v>23600</v>
      </c>
      <c r="N158" s="11"/>
      <c r="O158" s="86"/>
      <c r="P158" s="96">
        <f>SUM(Q158,S158)</f>
        <v>0</v>
      </c>
      <c r="Q158" s="11"/>
      <c r="R158" s="11"/>
      <c r="S158" s="86"/>
      <c r="T158" s="130"/>
      <c r="U158" s="134"/>
      <c r="V158" s="134"/>
      <c r="W158" s="135"/>
      <c r="X158" s="135"/>
      <c r="Y158" s="3"/>
      <c r="Z158" s="3"/>
      <c r="AA158" s="3"/>
      <c r="AB158" s="3"/>
      <c r="AC158" s="3"/>
      <c r="AD158" s="70"/>
      <c r="AE158" s="66"/>
      <c r="AF158" s="66"/>
      <c r="AG158" s="66"/>
    </row>
    <row r="159" spans="2:33" ht="16.5" customHeight="1">
      <c r="B159" s="19">
        <v>145</v>
      </c>
      <c r="C159" s="11" t="s">
        <v>57</v>
      </c>
      <c r="D159" s="44">
        <f t="shared" si="73"/>
        <v>130000</v>
      </c>
      <c r="E159" s="44">
        <f t="shared" si="73"/>
        <v>130000</v>
      </c>
      <c r="F159" s="44">
        <f t="shared" si="73"/>
        <v>0</v>
      </c>
      <c r="G159" s="105">
        <f t="shared" si="73"/>
        <v>0</v>
      </c>
      <c r="H159" s="96">
        <f t="shared" si="68"/>
        <v>0</v>
      </c>
      <c r="I159" s="11"/>
      <c r="J159" s="11"/>
      <c r="K159" s="45"/>
      <c r="L159" s="110">
        <f t="shared" si="69"/>
        <v>130000</v>
      </c>
      <c r="M159" s="11">
        <v>130000</v>
      </c>
      <c r="N159" s="11"/>
      <c r="O159" s="86"/>
      <c r="P159" s="96">
        <f t="shared" si="70"/>
        <v>0</v>
      </c>
      <c r="Q159" s="11"/>
      <c r="R159" s="11"/>
      <c r="S159" s="86"/>
      <c r="T159" s="130"/>
      <c r="U159" s="134"/>
      <c r="V159" s="134"/>
      <c r="W159" s="135"/>
      <c r="X159" s="135"/>
      <c r="Y159" s="3"/>
      <c r="Z159" s="3"/>
      <c r="AA159" s="3"/>
      <c r="AB159" s="3"/>
      <c r="AC159" s="3"/>
      <c r="AD159" s="70"/>
      <c r="AE159" s="66"/>
      <c r="AF159" s="66"/>
      <c r="AG159" s="66"/>
    </row>
    <row r="160" spans="2:33" ht="36.75" customHeight="1">
      <c r="B160" s="19">
        <v>146</v>
      </c>
      <c r="C160" s="126" t="s">
        <v>162</v>
      </c>
      <c r="D160" s="44">
        <f t="shared" si="73"/>
        <v>0</v>
      </c>
      <c r="E160" s="44">
        <f t="shared" si="73"/>
        <v>0</v>
      </c>
      <c r="F160" s="44">
        <f t="shared" si="73"/>
        <v>0</v>
      </c>
      <c r="G160" s="105">
        <f t="shared" si="73"/>
        <v>0</v>
      </c>
      <c r="H160" s="96">
        <f t="shared" si="68"/>
        <v>0</v>
      </c>
      <c r="I160" s="11"/>
      <c r="J160" s="11"/>
      <c r="K160" s="45"/>
      <c r="L160" s="110">
        <f t="shared" si="69"/>
        <v>0</v>
      </c>
      <c r="M160" s="11"/>
      <c r="N160" s="11"/>
      <c r="O160" s="86"/>
      <c r="P160" s="96">
        <f t="shared" si="70"/>
        <v>0</v>
      </c>
      <c r="Q160" s="11"/>
      <c r="R160" s="11"/>
      <c r="S160" s="86"/>
      <c r="T160" s="130"/>
      <c r="U160" s="134"/>
      <c r="V160" s="134"/>
      <c r="W160" s="135"/>
      <c r="X160" s="135"/>
      <c r="Y160" s="3"/>
      <c r="Z160" s="3"/>
      <c r="AA160" s="3"/>
      <c r="AB160" s="3"/>
      <c r="AC160" s="3"/>
      <c r="AD160" s="70"/>
      <c r="AE160" s="66"/>
      <c r="AF160" s="66"/>
      <c r="AG160" s="66"/>
    </row>
    <row r="161" spans="2:33" ht="67.5" customHeight="1">
      <c r="B161" s="19">
        <v>147</v>
      </c>
      <c r="C161" s="63" t="s">
        <v>127</v>
      </c>
      <c r="D161" s="44">
        <f t="shared" si="73"/>
        <v>493400</v>
      </c>
      <c r="E161" s="44">
        <f t="shared" si="73"/>
        <v>203400</v>
      </c>
      <c r="F161" s="44">
        <f t="shared" si="73"/>
        <v>0</v>
      </c>
      <c r="G161" s="105">
        <f t="shared" si="73"/>
        <v>290000</v>
      </c>
      <c r="H161" s="96">
        <f t="shared" si="68"/>
        <v>0</v>
      </c>
      <c r="I161" s="11"/>
      <c r="J161" s="11"/>
      <c r="K161" s="45"/>
      <c r="L161" s="110">
        <f t="shared" si="69"/>
        <v>493400</v>
      </c>
      <c r="M161" s="11">
        <v>203400</v>
      </c>
      <c r="N161" s="11"/>
      <c r="O161" s="86">
        <v>290000</v>
      </c>
      <c r="P161" s="96">
        <f t="shared" si="70"/>
        <v>0</v>
      </c>
      <c r="Q161" s="11"/>
      <c r="R161" s="11"/>
      <c r="S161" s="86"/>
      <c r="T161" s="130"/>
      <c r="U161" s="134"/>
      <c r="V161" s="134"/>
      <c r="W161" s="135"/>
      <c r="X161" s="135"/>
      <c r="Y161" s="3"/>
      <c r="Z161" s="3"/>
      <c r="AA161" s="3"/>
      <c r="AB161" s="3"/>
      <c r="AC161" s="3"/>
      <c r="AD161" s="70"/>
      <c r="AE161" s="66"/>
      <c r="AF161" s="66"/>
      <c r="AG161" s="66"/>
    </row>
    <row r="162" spans="2:33" ht="21" customHeight="1">
      <c r="B162" s="19">
        <v>148</v>
      </c>
      <c r="C162" s="46" t="s">
        <v>95</v>
      </c>
      <c r="D162" s="44">
        <f>SUM(H162,L162,P162)</f>
        <v>57600</v>
      </c>
      <c r="E162" s="44">
        <f>SUM(I162,M162,Q162)</f>
        <v>28000</v>
      </c>
      <c r="F162" s="44">
        <f>SUM(J162,N162,R162)</f>
        <v>0</v>
      </c>
      <c r="G162" s="105">
        <f>SUM(K162,O162,S162)</f>
        <v>29600</v>
      </c>
      <c r="H162" s="96">
        <f t="shared" si="68"/>
        <v>57600</v>
      </c>
      <c r="I162" s="11">
        <v>28000</v>
      </c>
      <c r="J162" s="11"/>
      <c r="K162" s="45">
        <v>29600</v>
      </c>
      <c r="L162" s="110">
        <f t="shared" si="69"/>
        <v>0</v>
      </c>
      <c r="M162" s="11"/>
      <c r="N162" s="11"/>
      <c r="O162" s="86"/>
      <c r="P162" s="96">
        <f t="shared" si="70"/>
        <v>0</v>
      </c>
      <c r="Q162" s="11"/>
      <c r="R162" s="11"/>
      <c r="S162" s="86"/>
      <c r="T162" s="130"/>
      <c r="U162" s="134"/>
      <c r="V162" s="134"/>
      <c r="W162" s="135"/>
      <c r="X162" s="135"/>
      <c r="Y162" s="3"/>
      <c r="Z162" s="3"/>
      <c r="AA162" s="3"/>
      <c r="AB162" s="3"/>
      <c r="AC162" s="3"/>
      <c r="AD162" s="70"/>
      <c r="AE162" s="66"/>
      <c r="AF162" s="66"/>
      <c r="AG162" s="66"/>
    </row>
    <row r="163" spans="2:33" ht="18" customHeight="1">
      <c r="B163" s="19">
        <v>149</v>
      </c>
      <c r="C163" s="47" t="s">
        <v>110</v>
      </c>
      <c r="D163" s="7">
        <f>SUM(D164:D166)</f>
        <v>253916</v>
      </c>
      <c r="E163" s="7">
        <f t="shared" ref="E163:S163" si="75">SUM(E164:E166)</f>
        <v>241544</v>
      </c>
      <c r="F163" s="7">
        <f t="shared" si="75"/>
        <v>0</v>
      </c>
      <c r="G163" s="7">
        <f t="shared" si="75"/>
        <v>12372</v>
      </c>
      <c r="H163" s="7">
        <f t="shared" si="75"/>
        <v>241544</v>
      </c>
      <c r="I163" s="5">
        <f t="shared" si="75"/>
        <v>241544</v>
      </c>
      <c r="J163" s="7">
        <f t="shared" si="75"/>
        <v>0</v>
      </c>
      <c r="K163" s="7">
        <f t="shared" si="75"/>
        <v>0</v>
      </c>
      <c r="L163" s="7">
        <f t="shared" si="75"/>
        <v>12372</v>
      </c>
      <c r="M163" s="7">
        <f t="shared" si="75"/>
        <v>0</v>
      </c>
      <c r="N163" s="7">
        <f t="shared" si="75"/>
        <v>0</v>
      </c>
      <c r="O163" s="7">
        <f t="shared" si="75"/>
        <v>12372</v>
      </c>
      <c r="P163" s="7">
        <f t="shared" si="75"/>
        <v>0</v>
      </c>
      <c r="Q163" s="7">
        <f t="shared" si="75"/>
        <v>0</v>
      </c>
      <c r="R163" s="7">
        <f t="shared" si="75"/>
        <v>0</v>
      </c>
      <c r="S163" s="7">
        <f t="shared" si="75"/>
        <v>0</v>
      </c>
      <c r="T163" s="130"/>
      <c r="U163" s="134"/>
      <c r="V163" s="134"/>
      <c r="W163" s="135"/>
      <c r="X163" s="135"/>
      <c r="Y163" s="3"/>
      <c r="Z163" s="3"/>
      <c r="AA163" s="3"/>
      <c r="AB163" s="3"/>
      <c r="AC163" s="3"/>
      <c r="AD163" s="116"/>
      <c r="AE163" s="66"/>
      <c r="AF163" s="66"/>
      <c r="AG163" s="66"/>
    </row>
    <row r="164" spans="2:33" ht="31.5">
      <c r="B164" s="19">
        <v>150</v>
      </c>
      <c r="C164" s="46" t="s">
        <v>10</v>
      </c>
      <c r="D164" s="44">
        <f t="shared" si="73"/>
        <v>36200</v>
      </c>
      <c r="E164" s="44">
        <f t="shared" si="73"/>
        <v>36200</v>
      </c>
      <c r="F164" s="44">
        <f t="shared" si="73"/>
        <v>0</v>
      </c>
      <c r="G164" s="105">
        <f t="shared" si="73"/>
        <v>0</v>
      </c>
      <c r="H164" s="96">
        <f t="shared" si="68"/>
        <v>36200</v>
      </c>
      <c r="I164" s="11">
        <v>36200</v>
      </c>
      <c r="J164" s="11"/>
      <c r="K164" s="45"/>
      <c r="L164" s="110">
        <f t="shared" si="69"/>
        <v>0</v>
      </c>
      <c r="M164" s="11"/>
      <c r="N164" s="11"/>
      <c r="O164" s="86"/>
      <c r="P164" s="96">
        <f t="shared" si="70"/>
        <v>0</v>
      </c>
      <c r="Q164" s="11"/>
      <c r="R164" s="11"/>
      <c r="S164" s="86"/>
      <c r="T164" s="130"/>
      <c r="U164" s="134"/>
      <c r="V164" s="134"/>
      <c r="W164" s="135"/>
      <c r="X164" s="135"/>
      <c r="Y164" s="3"/>
      <c r="Z164" s="3"/>
      <c r="AA164" s="3"/>
      <c r="AB164" s="3"/>
      <c r="AC164" s="3"/>
      <c r="AD164" s="70"/>
      <c r="AE164" s="66"/>
      <c r="AF164" s="66"/>
      <c r="AG164" s="66"/>
    </row>
    <row r="165" spans="2:33" ht="66.75" customHeight="1">
      <c r="B165" s="19">
        <v>151</v>
      </c>
      <c r="C165" s="46" t="s">
        <v>178</v>
      </c>
      <c r="D165" s="44">
        <f t="shared" si="73"/>
        <v>12372</v>
      </c>
      <c r="E165" s="44">
        <f t="shared" si="73"/>
        <v>0</v>
      </c>
      <c r="F165" s="44">
        <f t="shared" si="73"/>
        <v>0</v>
      </c>
      <c r="G165" s="105">
        <f t="shared" si="73"/>
        <v>12372</v>
      </c>
      <c r="H165" s="96">
        <f t="shared" si="68"/>
        <v>0</v>
      </c>
      <c r="I165" s="11"/>
      <c r="J165" s="11"/>
      <c r="K165" s="45"/>
      <c r="L165" s="110">
        <f t="shared" si="69"/>
        <v>12372</v>
      </c>
      <c r="M165" s="11"/>
      <c r="N165" s="11"/>
      <c r="O165" s="86">
        <v>12372</v>
      </c>
      <c r="P165" s="96">
        <f t="shared" si="70"/>
        <v>0</v>
      </c>
      <c r="Q165" s="11"/>
      <c r="R165" s="11"/>
      <c r="S165" s="86"/>
      <c r="T165" s="130"/>
      <c r="U165" s="134"/>
      <c r="V165" s="134"/>
      <c r="W165" s="135"/>
      <c r="X165" s="135"/>
      <c r="Y165" s="3"/>
      <c r="Z165" s="3"/>
      <c r="AA165" s="3"/>
      <c r="AB165" s="3"/>
      <c r="AC165" s="3"/>
      <c r="AD165" s="70"/>
      <c r="AE165" s="66"/>
      <c r="AF165" s="66"/>
      <c r="AG165" s="66"/>
    </row>
    <row r="166" spans="2:33" ht="53.25" customHeight="1">
      <c r="B166" s="19">
        <v>152</v>
      </c>
      <c r="C166" s="46" t="s">
        <v>123</v>
      </c>
      <c r="D166" s="44">
        <f t="shared" si="73"/>
        <v>205344</v>
      </c>
      <c r="E166" s="44">
        <f t="shared" si="73"/>
        <v>205344</v>
      </c>
      <c r="F166" s="44">
        <f t="shared" si="73"/>
        <v>0</v>
      </c>
      <c r="G166" s="105">
        <f t="shared" si="73"/>
        <v>0</v>
      </c>
      <c r="H166" s="96">
        <f t="shared" si="68"/>
        <v>205344</v>
      </c>
      <c r="I166" s="11">
        <v>205344</v>
      </c>
      <c r="J166" s="11"/>
      <c r="K166" s="45"/>
      <c r="L166" s="110">
        <f t="shared" si="69"/>
        <v>0</v>
      </c>
      <c r="M166" s="11"/>
      <c r="N166" s="11"/>
      <c r="O166" s="86"/>
      <c r="P166" s="96">
        <f t="shared" si="70"/>
        <v>0</v>
      </c>
      <c r="Q166" s="11"/>
      <c r="R166" s="11"/>
      <c r="S166" s="86"/>
      <c r="T166" s="130"/>
      <c r="U166" s="134"/>
      <c r="V166" s="134"/>
      <c r="W166" s="135"/>
      <c r="X166" s="135"/>
      <c r="Y166" s="3"/>
      <c r="Z166" s="3"/>
      <c r="AA166" s="3"/>
      <c r="AB166" s="3"/>
      <c r="AC166" s="3"/>
      <c r="AD166" s="70"/>
      <c r="AE166" s="66"/>
      <c r="AF166" s="66"/>
      <c r="AG166" s="66"/>
    </row>
    <row r="167" spans="2:33" ht="34.5" customHeight="1">
      <c r="B167" s="19">
        <v>153</v>
      </c>
      <c r="C167" s="47" t="s">
        <v>102</v>
      </c>
      <c r="D167" s="7">
        <f>SUM(D168)</f>
        <v>882</v>
      </c>
      <c r="E167" s="7">
        <f t="shared" ref="E167:S167" si="76">SUM(E168)</f>
        <v>882</v>
      </c>
      <c r="F167" s="7">
        <f t="shared" si="76"/>
        <v>0</v>
      </c>
      <c r="G167" s="7">
        <f t="shared" si="76"/>
        <v>0</v>
      </c>
      <c r="H167" s="7">
        <f t="shared" si="76"/>
        <v>882</v>
      </c>
      <c r="I167" s="5">
        <f t="shared" si="76"/>
        <v>882</v>
      </c>
      <c r="J167" s="7">
        <f t="shared" si="76"/>
        <v>0</v>
      </c>
      <c r="K167" s="7">
        <f t="shared" si="76"/>
        <v>0</v>
      </c>
      <c r="L167" s="7">
        <f t="shared" si="76"/>
        <v>0</v>
      </c>
      <c r="M167" s="7">
        <f t="shared" si="76"/>
        <v>0</v>
      </c>
      <c r="N167" s="7">
        <f t="shared" si="76"/>
        <v>0</v>
      </c>
      <c r="O167" s="7">
        <f t="shared" si="76"/>
        <v>0</v>
      </c>
      <c r="P167" s="7">
        <f t="shared" si="76"/>
        <v>0</v>
      </c>
      <c r="Q167" s="7">
        <f t="shared" si="76"/>
        <v>0</v>
      </c>
      <c r="R167" s="7">
        <f t="shared" si="76"/>
        <v>0</v>
      </c>
      <c r="S167" s="7">
        <f t="shared" si="76"/>
        <v>0</v>
      </c>
      <c r="T167" s="130"/>
      <c r="U167" s="134"/>
      <c r="V167" s="134"/>
      <c r="W167" s="135"/>
      <c r="X167" s="135"/>
      <c r="Y167" s="3"/>
      <c r="Z167" s="3"/>
      <c r="AA167" s="3"/>
      <c r="AB167" s="3"/>
      <c r="AC167" s="3"/>
      <c r="AD167" s="70"/>
      <c r="AE167" s="66"/>
      <c r="AF167" s="66"/>
      <c r="AG167" s="66"/>
    </row>
    <row r="168" spans="2:33" ht="27" customHeight="1">
      <c r="B168" s="19">
        <v>154</v>
      </c>
      <c r="C168" s="46" t="s">
        <v>174</v>
      </c>
      <c r="D168" s="44">
        <f t="shared" si="73"/>
        <v>882</v>
      </c>
      <c r="E168" s="44">
        <f t="shared" si="73"/>
        <v>882</v>
      </c>
      <c r="F168" s="44">
        <f t="shared" si="73"/>
        <v>0</v>
      </c>
      <c r="G168" s="105">
        <f t="shared" si="73"/>
        <v>0</v>
      </c>
      <c r="H168" s="96">
        <f t="shared" si="68"/>
        <v>882</v>
      </c>
      <c r="I168" s="48">
        <v>882</v>
      </c>
      <c r="J168" s="48"/>
      <c r="K168" s="51"/>
      <c r="L168" s="110">
        <f t="shared" si="69"/>
        <v>0</v>
      </c>
      <c r="M168" s="48"/>
      <c r="N168" s="48"/>
      <c r="O168" s="87"/>
      <c r="P168" s="96">
        <f t="shared" si="70"/>
        <v>0</v>
      </c>
      <c r="Q168" s="48"/>
      <c r="R168" s="48"/>
      <c r="S168" s="87"/>
      <c r="T168" s="130"/>
      <c r="U168" s="134"/>
      <c r="V168" s="134"/>
      <c r="W168" s="135"/>
      <c r="X168" s="135"/>
      <c r="Y168" s="3"/>
      <c r="Z168" s="3"/>
      <c r="AA168" s="3"/>
      <c r="AB168" s="3"/>
      <c r="AC168" s="3"/>
      <c r="AD168" s="70"/>
      <c r="AE168" s="66"/>
      <c r="AF168" s="66"/>
      <c r="AG168" s="66"/>
    </row>
    <row r="169" spans="2:33" ht="18.75" customHeight="1" thickBot="1">
      <c r="B169" s="19">
        <v>155</v>
      </c>
      <c r="C169" s="46"/>
      <c r="D169" s="44">
        <f t="shared" si="73"/>
        <v>0</v>
      </c>
      <c r="E169" s="44">
        <f t="shared" si="73"/>
        <v>0</v>
      </c>
      <c r="F169" s="44">
        <f t="shared" si="73"/>
        <v>0</v>
      </c>
      <c r="G169" s="105">
        <f t="shared" si="73"/>
        <v>0</v>
      </c>
      <c r="H169" s="96">
        <f t="shared" si="68"/>
        <v>0</v>
      </c>
      <c r="I169" s="48"/>
      <c r="J169" s="48"/>
      <c r="K169" s="51"/>
      <c r="L169" s="110">
        <f t="shared" si="69"/>
        <v>0</v>
      </c>
      <c r="M169" s="48"/>
      <c r="N169" s="48"/>
      <c r="O169" s="87"/>
      <c r="P169" s="96">
        <f t="shared" si="70"/>
        <v>0</v>
      </c>
      <c r="Q169" s="48"/>
      <c r="R169" s="48"/>
      <c r="S169" s="87"/>
      <c r="T169" s="130"/>
      <c r="U169" s="134"/>
      <c r="V169" s="134"/>
      <c r="W169" s="135"/>
      <c r="X169" s="135"/>
      <c r="Y169" s="3"/>
      <c r="Z169" s="3"/>
      <c r="AA169" s="3"/>
      <c r="AB169" s="3"/>
      <c r="AC169" s="3"/>
      <c r="AD169" s="70"/>
      <c r="AE169" s="66"/>
      <c r="AF169" s="66"/>
      <c r="AG169" s="66"/>
    </row>
    <row r="170" spans="2:33" ht="34.5" customHeight="1" thickBot="1">
      <c r="B170" s="19">
        <v>156</v>
      </c>
      <c r="C170" s="9" t="s">
        <v>133</v>
      </c>
      <c r="D170" s="41">
        <f>SUM(D171)</f>
        <v>47336</v>
      </c>
      <c r="E170" s="41">
        <f t="shared" ref="E170:S170" si="77">SUM(E171)</f>
        <v>47336</v>
      </c>
      <c r="F170" s="41">
        <f t="shared" si="77"/>
        <v>0</v>
      </c>
      <c r="G170" s="83">
        <f t="shared" si="77"/>
        <v>0</v>
      </c>
      <c r="H170" s="93">
        <f t="shared" si="77"/>
        <v>47336</v>
      </c>
      <c r="I170" s="41">
        <f t="shared" si="77"/>
        <v>47336</v>
      </c>
      <c r="J170" s="41">
        <f t="shared" si="77"/>
        <v>0</v>
      </c>
      <c r="K170" s="42">
        <f t="shared" si="77"/>
        <v>0</v>
      </c>
      <c r="L170" s="107">
        <f t="shared" si="77"/>
        <v>0</v>
      </c>
      <c r="M170" s="41">
        <f t="shared" si="77"/>
        <v>0</v>
      </c>
      <c r="N170" s="41">
        <f t="shared" si="77"/>
        <v>0</v>
      </c>
      <c r="O170" s="83">
        <f t="shared" si="77"/>
        <v>0</v>
      </c>
      <c r="P170" s="93">
        <f t="shared" si="77"/>
        <v>0</v>
      </c>
      <c r="Q170" s="41">
        <f t="shared" si="77"/>
        <v>0</v>
      </c>
      <c r="R170" s="41">
        <f t="shared" si="77"/>
        <v>0</v>
      </c>
      <c r="S170" s="83">
        <f t="shared" si="77"/>
        <v>0</v>
      </c>
      <c r="T170" s="130"/>
      <c r="U170" s="134"/>
      <c r="V170" s="134"/>
      <c r="W170" s="135"/>
      <c r="X170" s="135"/>
      <c r="Y170" s="3"/>
      <c r="Z170" s="3"/>
      <c r="AA170" s="3"/>
      <c r="AB170" s="3"/>
      <c r="AC170" s="3"/>
      <c r="AD170" s="116"/>
      <c r="AE170" s="66"/>
      <c r="AF170" s="66"/>
      <c r="AG170" s="66"/>
    </row>
    <row r="171" spans="2:33" ht="18" customHeight="1">
      <c r="B171" s="19">
        <v>157</v>
      </c>
      <c r="C171" s="56" t="s">
        <v>103</v>
      </c>
      <c r="D171" s="43">
        <f t="shared" ref="D171:S171" si="78">SUM(D172:D174)</f>
        <v>47336</v>
      </c>
      <c r="E171" s="43">
        <f t="shared" si="78"/>
        <v>47336</v>
      </c>
      <c r="F171" s="43">
        <f t="shared" si="78"/>
        <v>0</v>
      </c>
      <c r="G171" s="104">
        <f t="shared" si="78"/>
        <v>0</v>
      </c>
      <c r="H171" s="94">
        <f t="shared" si="78"/>
        <v>47336</v>
      </c>
      <c r="I171" s="94">
        <f t="shared" si="78"/>
        <v>47336</v>
      </c>
      <c r="J171" s="94">
        <f t="shared" si="78"/>
        <v>0</v>
      </c>
      <c r="K171" s="94">
        <f t="shared" si="78"/>
        <v>0</v>
      </c>
      <c r="L171" s="108">
        <f t="shared" si="78"/>
        <v>0</v>
      </c>
      <c r="M171" s="56">
        <f t="shared" si="78"/>
        <v>0</v>
      </c>
      <c r="N171" s="56">
        <f t="shared" si="78"/>
        <v>0</v>
      </c>
      <c r="O171" s="84">
        <f t="shared" si="78"/>
        <v>0</v>
      </c>
      <c r="P171" s="94">
        <f t="shared" si="78"/>
        <v>0</v>
      </c>
      <c r="Q171" s="56">
        <f t="shared" si="78"/>
        <v>0</v>
      </c>
      <c r="R171" s="56">
        <f t="shared" si="78"/>
        <v>0</v>
      </c>
      <c r="S171" s="84">
        <f t="shared" si="78"/>
        <v>0</v>
      </c>
      <c r="T171" s="130"/>
      <c r="U171" s="134"/>
      <c r="V171" s="134"/>
      <c r="W171" s="135"/>
      <c r="X171" s="135"/>
      <c r="Y171" s="3"/>
      <c r="Z171" s="3"/>
      <c r="AA171" s="3"/>
      <c r="AB171" s="3"/>
      <c r="AC171" s="3"/>
      <c r="AD171" s="116"/>
      <c r="AE171" s="66"/>
      <c r="AF171" s="66"/>
      <c r="AG171" s="66"/>
    </row>
    <row r="172" spans="2:33" ht="31.5">
      <c r="B172" s="19">
        <v>158</v>
      </c>
      <c r="C172" s="46" t="s">
        <v>11</v>
      </c>
      <c r="D172" s="44">
        <f t="shared" ref="D172:G174" si="79">SUM(H172,L172,P172)</f>
        <v>31460</v>
      </c>
      <c r="E172" s="44">
        <f t="shared" si="79"/>
        <v>31460</v>
      </c>
      <c r="F172" s="44">
        <f t="shared" si="79"/>
        <v>0</v>
      </c>
      <c r="G172" s="105">
        <f t="shared" si="79"/>
        <v>0</v>
      </c>
      <c r="H172" s="96">
        <f>SUM(I172+K172)</f>
        <v>31460</v>
      </c>
      <c r="I172" s="11">
        <v>31460</v>
      </c>
      <c r="J172" s="11"/>
      <c r="K172" s="45">
        <v>0</v>
      </c>
      <c r="L172" s="110">
        <f>SUM(M172+O172)</f>
        <v>0</v>
      </c>
      <c r="M172" s="11"/>
      <c r="N172" s="11"/>
      <c r="O172" s="86"/>
      <c r="P172" s="96">
        <f>SUM(Q172,S172)</f>
        <v>0</v>
      </c>
      <c r="Q172" s="11"/>
      <c r="R172" s="11"/>
      <c r="S172" s="86"/>
      <c r="T172" s="130"/>
      <c r="U172" s="134"/>
      <c r="V172" s="134"/>
      <c r="W172" s="135"/>
      <c r="X172" s="135"/>
      <c r="Y172" s="3"/>
      <c r="Z172" s="3"/>
      <c r="AA172" s="3"/>
      <c r="AB172" s="3"/>
      <c r="AC172" s="3"/>
      <c r="AD172" s="70"/>
      <c r="AE172" s="66"/>
      <c r="AF172" s="66"/>
      <c r="AG172" s="66"/>
    </row>
    <row r="173" spans="2:33" ht="47.25">
      <c r="B173" s="19">
        <v>159</v>
      </c>
      <c r="C173" s="46" t="s">
        <v>75</v>
      </c>
      <c r="D173" s="44">
        <f t="shared" si="79"/>
        <v>8820</v>
      </c>
      <c r="E173" s="44">
        <f t="shared" si="79"/>
        <v>8820</v>
      </c>
      <c r="F173" s="44">
        <f t="shared" si="79"/>
        <v>0</v>
      </c>
      <c r="G173" s="105">
        <f t="shared" si="79"/>
        <v>0</v>
      </c>
      <c r="H173" s="96">
        <f>SUM(I173+K173)</f>
        <v>8820</v>
      </c>
      <c r="I173" s="11">
        <v>8820</v>
      </c>
      <c r="J173" s="11"/>
      <c r="K173" s="45"/>
      <c r="L173" s="110">
        <f>SUM(M173+O173)</f>
        <v>0</v>
      </c>
      <c r="M173" s="11"/>
      <c r="N173" s="11"/>
      <c r="O173" s="86"/>
      <c r="P173" s="96">
        <f>SUM(Q173,S173)</f>
        <v>0</v>
      </c>
      <c r="Q173" s="11"/>
      <c r="R173" s="11"/>
      <c r="S173" s="86"/>
      <c r="T173" s="130"/>
      <c r="U173" s="134"/>
      <c r="V173" s="134"/>
      <c r="W173" s="135"/>
      <c r="X173" s="135"/>
      <c r="Y173" s="3"/>
      <c r="Z173" s="3"/>
      <c r="AA173" s="3"/>
      <c r="AB173" s="3"/>
      <c r="AC173" s="3"/>
      <c r="AD173" s="70"/>
      <c r="AE173" s="66"/>
      <c r="AF173" s="66"/>
      <c r="AG173" s="66"/>
    </row>
    <row r="174" spans="2:33" ht="18.75" customHeight="1" thickBot="1">
      <c r="B174" s="19">
        <v>160</v>
      </c>
      <c r="C174" s="54" t="s">
        <v>124</v>
      </c>
      <c r="D174" s="44">
        <f t="shared" si="79"/>
        <v>7056</v>
      </c>
      <c r="E174" s="44">
        <f t="shared" si="79"/>
        <v>7056</v>
      </c>
      <c r="F174" s="44">
        <f t="shared" si="79"/>
        <v>0</v>
      </c>
      <c r="G174" s="105">
        <f t="shared" si="79"/>
        <v>0</v>
      </c>
      <c r="H174" s="96">
        <f>SUM(I174+K174)</f>
        <v>7056</v>
      </c>
      <c r="I174" s="48">
        <v>7056</v>
      </c>
      <c r="J174" s="48"/>
      <c r="K174" s="51"/>
      <c r="L174" s="110">
        <f>SUM(M174+O174)</f>
        <v>0</v>
      </c>
      <c r="M174" s="48"/>
      <c r="N174" s="48"/>
      <c r="O174" s="87"/>
      <c r="P174" s="96">
        <f>SUM(Q174,S174)</f>
        <v>0</v>
      </c>
      <c r="Q174" s="48"/>
      <c r="R174" s="48"/>
      <c r="S174" s="87"/>
      <c r="T174" s="130"/>
      <c r="U174" s="134"/>
      <c r="V174" s="134"/>
      <c r="W174" s="135"/>
      <c r="X174" s="135"/>
      <c r="Y174" s="3"/>
      <c r="Z174" s="3"/>
      <c r="AA174" s="3"/>
      <c r="AB174" s="3"/>
      <c r="AC174" s="3"/>
      <c r="AD174" s="70"/>
      <c r="AE174" s="66"/>
      <c r="AF174" s="66"/>
      <c r="AG174" s="66"/>
    </row>
    <row r="175" spans="2:33" ht="56.25" customHeight="1" thickBot="1">
      <c r="B175" s="19">
        <v>161</v>
      </c>
      <c r="C175" s="9" t="s">
        <v>132</v>
      </c>
      <c r="D175" s="41">
        <f t="shared" ref="D175:S175" si="80">SUM(D176+D202+D208+D215)</f>
        <v>2467787</v>
      </c>
      <c r="E175" s="41">
        <f t="shared" si="80"/>
        <v>2440114</v>
      </c>
      <c r="F175" s="41">
        <f t="shared" si="80"/>
        <v>1042029</v>
      </c>
      <c r="G175" s="41">
        <f t="shared" si="80"/>
        <v>27673</v>
      </c>
      <c r="H175" s="93">
        <f t="shared" si="80"/>
        <v>1265947</v>
      </c>
      <c r="I175" s="41">
        <f t="shared" si="80"/>
        <v>1243274</v>
      </c>
      <c r="J175" s="41">
        <f t="shared" si="80"/>
        <v>630995</v>
      </c>
      <c r="K175" s="42">
        <f t="shared" si="80"/>
        <v>22673</v>
      </c>
      <c r="L175" s="107">
        <f t="shared" si="80"/>
        <v>818940</v>
      </c>
      <c r="M175" s="41">
        <f t="shared" si="80"/>
        <v>818940</v>
      </c>
      <c r="N175" s="41">
        <f t="shared" si="80"/>
        <v>212422</v>
      </c>
      <c r="O175" s="83">
        <f t="shared" si="80"/>
        <v>0</v>
      </c>
      <c r="P175" s="93">
        <f t="shared" si="80"/>
        <v>382900</v>
      </c>
      <c r="Q175" s="41">
        <f t="shared" si="80"/>
        <v>377900</v>
      </c>
      <c r="R175" s="41">
        <f t="shared" si="80"/>
        <v>198612</v>
      </c>
      <c r="S175" s="83">
        <f t="shared" si="80"/>
        <v>5000</v>
      </c>
      <c r="T175" s="130"/>
      <c r="U175" s="134"/>
      <c r="V175" s="134"/>
      <c r="W175" s="135"/>
      <c r="X175" s="135"/>
      <c r="Y175" s="3"/>
      <c r="Z175" s="3"/>
      <c r="AA175" s="3"/>
      <c r="AB175" s="3"/>
      <c r="AC175" s="3"/>
      <c r="AD175" s="116"/>
      <c r="AE175" s="66"/>
      <c r="AF175" s="66"/>
      <c r="AG175" s="66"/>
    </row>
    <row r="176" spans="2:33" ht="15.75">
      <c r="B176" s="19">
        <v>162</v>
      </c>
      <c r="C176" s="39" t="s">
        <v>94</v>
      </c>
      <c r="D176" s="43">
        <f>SUM(D177+D196)</f>
        <v>1227075</v>
      </c>
      <c r="E176" s="43">
        <f>SUM(E177+E196)</f>
        <v>1223075</v>
      </c>
      <c r="F176" s="43">
        <f>SUM(F177+F196)</f>
        <v>107514</v>
      </c>
      <c r="G176" s="43">
        <f>SUM(G177+G196)</f>
        <v>4000</v>
      </c>
      <c r="H176" s="94">
        <f t="shared" ref="H176:S176" si="81">SUM(H177+H196)</f>
        <v>561929</v>
      </c>
      <c r="I176" s="56">
        <f t="shared" si="81"/>
        <v>557929</v>
      </c>
      <c r="J176" s="56">
        <f t="shared" si="81"/>
        <v>0</v>
      </c>
      <c r="K176" s="62">
        <f t="shared" si="81"/>
        <v>4000</v>
      </c>
      <c r="L176" s="108">
        <f t="shared" si="81"/>
        <v>665146</v>
      </c>
      <c r="M176" s="56">
        <f t="shared" si="81"/>
        <v>665146</v>
      </c>
      <c r="N176" s="56">
        <f t="shared" si="81"/>
        <v>107514</v>
      </c>
      <c r="O176" s="84">
        <f t="shared" si="81"/>
        <v>0</v>
      </c>
      <c r="P176" s="94">
        <f t="shared" si="81"/>
        <v>0</v>
      </c>
      <c r="Q176" s="56">
        <f t="shared" si="81"/>
        <v>0</v>
      </c>
      <c r="R176" s="56">
        <f t="shared" si="81"/>
        <v>0</v>
      </c>
      <c r="S176" s="84">
        <f t="shared" si="81"/>
        <v>0</v>
      </c>
      <c r="T176" s="130"/>
      <c r="U176" s="134"/>
      <c r="V176" s="134"/>
      <c r="W176" s="135"/>
      <c r="X176" s="135"/>
      <c r="Y176" s="3"/>
      <c r="Z176" s="3"/>
      <c r="AA176" s="3"/>
      <c r="AB176" s="3"/>
      <c r="AC176" s="3"/>
      <c r="AD176" s="116"/>
      <c r="AE176" s="66"/>
      <c r="AF176" s="66"/>
      <c r="AG176" s="66"/>
    </row>
    <row r="177" spans="2:33" ht="18.75" customHeight="1">
      <c r="B177" s="19">
        <v>163</v>
      </c>
      <c r="C177" s="47" t="s">
        <v>108</v>
      </c>
      <c r="D177" s="7">
        <f>SUM(D178:D195)</f>
        <v>1151675</v>
      </c>
      <c r="E177" s="7">
        <f>SUM(E178:E195)</f>
        <v>1147675</v>
      </c>
      <c r="F177" s="7">
        <f>SUM(F178:F195)</f>
        <v>107514</v>
      </c>
      <c r="G177" s="90">
        <f t="shared" ref="G177:S177" si="82">SUM(G178:G195)</f>
        <v>4000</v>
      </c>
      <c r="H177" s="95">
        <f t="shared" si="82"/>
        <v>560729</v>
      </c>
      <c r="I177" s="95">
        <f t="shared" si="82"/>
        <v>556729</v>
      </c>
      <c r="J177" s="95">
        <f t="shared" si="82"/>
        <v>0</v>
      </c>
      <c r="K177" s="95">
        <f t="shared" si="82"/>
        <v>4000</v>
      </c>
      <c r="L177" s="109">
        <f t="shared" si="82"/>
        <v>590946</v>
      </c>
      <c r="M177" s="5">
        <f t="shared" si="82"/>
        <v>590946</v>
      </c>
      <c r="N177" s="5">
        <f t="shared" si="82"/>
        <v>107514</v>
      </c>
      <c r="O177" s="85">
        <f t="shared" si="82"/>
        <v>0</v>
      </c>
      <c r="P177" s="95">
        <f t="shared" si="82"/>
        <v>0</v>
      </c>
      <c r="Q177" s="5">
        <f t="shared" si="82"/>
        <v>0</v>
      </c>
      <c r="R177" s="5">
        <f t="shared" si="82"/>
        <v>0</v>
      </c>
      <c r="S177" s="85">
        <f t="shared" si="82"/>
        <v>0</v>
      </c>
      <c r="T177" s="130"/>
      <c r="U177" s="134"/>
      <c r="V177" s="134"/>
      <c r="W177" s="135"/>
      <c r="X177" s="135"/>
      <c r="Y177" s="3"/>
      <c r="Z177" s="3"/>
      <c r="AA177" s="3"/>
      <c r="AB177" s="3"/>
      <c r="AC177" s="3"/>
      <c r="AD177" s="116"/>
      <c r="AE177" s="66"/>
      <c r="AF177" s="66"/>
      <c r="AG177" s="66"/>
    </row>
    <row r="178" spans="2:33" ht="18" customHeight="1">
      <c r="B178" s="19">
        <v>164</v>
      </c>
      <c r="C178" s="11" t="s">
        <v>5</v>
      </c>
      <c r="D178" s="44">
        <f t="shared" ref="D178:D190" si="83">SUM(H178,L178,P178)</f>
        <v>31399</v>
      </c>
      <c r="E178" s="44">
        <f t="shared" ref="E178:E190" si="84">SUM(I178,M178,Q178)</f>
        <v>31399</v>
      </c>
      <c r="F178" s="44">
        <f t="shared" ref="F178:F194" si="85">SUM(J178,N178,R178)</f>
        <v>0</v>
      </c>
      <c r="G178" s="105">
        <f t="shared" ref="G178:G190" si="86">SUM(K178,O178,S178)</f>
        <v>0</v>
      </c>
      <c r="H178" s="96">
        <f>SUM(I178+K178)</f>
        <v>31399</v>
      </c>
      <c r="I178" s="11">
        <v>31399</v>
      </c>
      <c r="J178" s="11">
        <v>0</v>
      </c>
      <c r="K178" s="45">
        <v>0</v>
      </c>
      <c r="L178" s="110">
        <f>SUM(M178+O178)</f>
        <v>0</v>
      </c>
      <c r="M178" s="11"/>
      <c r="N178" s="11"/>
      <c r="O178" s="86"/>
      <c r="P178" s="96">
        <f t="shared" ref="P178:P201" si="87">SUM(Q178,S178)</f>
        <v>0</v>
      </c>
      <c r="Q178" s="11"/>
      <c r="R178" s="11"/>
      <c r="S178" s="86"/>
      <c r="T178" s="130"/>
      <c r="U178" s="134"/>
      <c r="V178" s="134"/>
      <c r="W178" s="135"/>
      <c r="X178" s="135"/>
      <c r="Y178" s="3"/>
      <c r="Z178" s="3"/>
      <c r="AA178" s="3"/>
      <c r="AB178" s="3"/>
      <c r="AC178" s="3"/>
      <c r="AD178" s="70"/>
      <c r="AE178" s="66"/>
      <c r="AF178" s="66"/>
      <c r="AG178" s="66"/>
    </row>
    <row r="179" spans="2:33" ht="33.75" customHeight="1">
      <c r="B179" s="19">
        <v>165</v>
      </c>
      <c r="C179" s="46" t="s">
        <v>24</v>
      </c>
      <c r="D179" s="44">
        <f t="shared" si="83"/>
        <v>283000</v>
      </c>
      <c r="E179" s="44">
        <f t="shared" si="84"/>
        <v>283000</v>
      </c>
      <c r="F179" s="44">
        <f t="shared" si="85"/>
        <v>0</v>
      </c>
      <c r="G179" s="105">
        <f t="shared" si="86"/>
        <v>0</v>
      </c>
      <c r="H179" s="96">
        <f t="shared" ref="H179:H201" si="88">SUM(I179+K179)</f>
        <v>0</v>
      </c>
      <c r="I179" s="11"/>
      <c r="J179" s="11"/>
      <c r="K179" s="45"/>
      <c r="L179" s="110">
        <f t="shared" ref="L179:L201" si="89">SUM(M179+O179)</f>
        <v>283000</v>
      </c>
      <c r="M179" s="11">
        <v>283000</v>
      </c>
      <c r="N179" s="11"/>
      <c r="O179" s="86">
        <v>0</v>
      </c>
      <c r="P179" s="96">
        <f t="shared" si="87"/>
        <v>0</v>
      </c>
      <c r="Q179" s="11"/>
      <c r="R179" s="11"/>
      <c r="S179" s="86"/>
      <c r="T179" s="130"/>
      <c r="U179" s="134"/>
      <c r="V179" s="134"/>
      <c r="W179" s="135"/>
      <c r="X179" s="135"/>
      <c r="Y179" s="3"/>
      <c r="Z179" s="3"/>
      <c r="AA179" s="3"/>
      <c r="AB179" s="3"/>
      <c r="AC179" s="3"/>
      <c r="AD179" s="70"/>
      <c r="AE179" s="66"/>
      <c r="AF179" s="66"/>
      <c r="AG179" s="66"/>
    </row>
    <row r="180" spans="2:33" ht="48.75" customHeight="1">
      <c r="B180" s="19">
        <v>166</v>
      </c>
      <c r="C180" s="46" t="s">
        <v>25</v>
      </c>
      <c r="D180" s="44">
        <f t="shared" si="83"/>
        <v>8400</v>
      </c>
      <c r="E180" s="44">
        <f t="shared" si="84"/>
        <v>8400</v>
      </c>
      <c r="F180" s="44">
        <f t="shared" si="85"/>
        <v>5500</v>
      </c>
      <c r="G180" s="105">
        <f t="shared" si="86"/>
        <v>0</v>
      </c>
      <c r="H180" s="96">
        <f t="shared" si="88"/>
        <v>0</v>
      </c>
      <c r="I180" s="11"/>
      <c r="J180" s="11"/>
      <c r="K180" s="45"/>
      <c r="L180" s="110">
        <f t="shared" si="89"/>
        <v>8400</v>
      </c>
      <c r="M180" s="11">
        <v>8400</v>
      </c>
      <c r="N180" s="11">
        <v>5500</v>
      </c>
      <c r="O180" s="86">
        <v>0</v>
      </c>
      <c r="P180" s="96">
        <f t="shared" si="87"/>
        <v>0</v>
      </c>
      <c r="Q180" s="11"/>
      <c r="R180" s="11"/>
      <c r="S180" s="86"/>
      <c r="T180" s="130"/>
      <c r="U180" s="134"/>
      <c r="V180" s="134"/>
      <c r="W180" s="135"/>
      <c r="X180" s="135"/>
      <c r="Y180" s="3"/>
      <c r="Z180" s="3"/>
      <c r="AA180" s="3"/>
      <c r="AB180" s="3"/>
      <c r="AC180" s="3"/>
      <c r="AD180" s="70"/>
      <c r="AE180" s="66"/>
      <c r="AF180" s="66"/>
      <c r="AG180" s="66"/>
    </row>
    <row r="181" spans="2:33" ht="28.5" customHeight="1">
      <c r="B181" s="19">
        <v>167</v>
      </c>
      <c r="C181" s="46" t="s">
        <v>18</v>
      </c>
      <c r="D181" s="44">
        <f t="shared" si="83"/>
        <v>118646</v>
      </c>
      <c r="E181" s="44">
        <f t="shared" si="84"/>
        <v>118646</v>
      </c>
      <c r="F181" s="44">
        <f t="shared" si="85"/>
        <v>97714</v>
      </c>
      <c r="G181" s="105">
        <f t="shared" si="86"/>
        <v>0</v>
      </c>
      <c r="H181" s="96">
        <f t="shared" si="88"/>
        <v>0</v>
      </c>
      <c r="I181" s="11"/>
      <c r="J181" s="11"/>
      <c r="K181" s="45"/>
      <c r="L181" s="110">
        <f t="shared" si="89"/>
        <v>118646</v>
      </c>
      <c r="M181" s="11">
        <v>118646</v>
      </c>
      <c r="N181" s="11">
        <v>97714</v>
      </c>
      <c r="O181" s="86">
        <v>0</v>
      </c>
      <c r="P181" s="96">
        <f t="shared" si="87"/>
        <v>0</v>
      </c>
      <c r="Q181" s="11"/>
      <c r="R181" s="11"/>
      <c r="S181" s="86"/>
      <c r="T181" s="130"/>
      <c r="U181" s="134"/>
      <c r="V181" s="134"/>
      <c r="W181" s="135"/>
      <c r="X181" s="135"/>
      <c r="Y181" s="3"/>
      <c r="Z181" s="3"/>
      <c r="AA181" s="3"/>
      <c r="AB181" s="3"/>
      <c r="AC181" s="3"/>
      <c r="AD181" s="70"/>
      <c r="AE181" s="66"/>
      <c r="AF181" s="66"/>
      <c r="AG181" s="66"/>
    </row>
    <row r="182" spans="2:33" ht="31.5" customHeight="1">
      <c r="B182" s="19">
        <v>168</v>
      </c>
      <c r="C182" s="46" t="s">
        <v>19</v>
      </c>
      <c r="D182" s="44">
        <f t="shared" si="83"/>
        <v>5000</v>
      </c>
      <c r="E182" s="44">
        <f t="shared" si="84"/>
        <v>5000</v>
      </c>
      <c r="F182" s="44">
        <f t="shared" si="85"/>
        <v>4300</v>
      </c>
      <c r="G182" s="105">
        <f t="shared" si="86"/>
        <v>0</v>
      </c>
      <c r="H182" s="96">
        <f t="shared" si="88"/>
        <v>0</v>
      </c>
      <c r="I182" s="11"/>
      <c r="J182" s="11"/>
      <c r="K182" s="45"/>
      <c r="L182" s="110">
        <f t="shared" si="89"/>
        <v>5000</v>
      </c>
      <c r="M182" s="11">
        <v>5000</v>
      </c>
      <c r="N182" s="11">
        <v>4300</v>
      </c>
      <c r="O182" s="86">
        <v>0</v>
      </c>
      <c r="P182" s="96">
        <f t="shared" si="87"/>
        <v>0</v>
      </c>
      <c r="Q182" s="11"/>
      <c r="R182" s="11"/>
      <c r="S182" s="86"/>
      <c r="T182" s="130"/>
      <c r="U182" s="134"/>
      <c r="V182" s="134"/>
      <c r="W182" s="135"/>
      <c r="X182" s="135"/>
      <c r="Y182" s="3"/>
      <c r="Z182" s="3"/>
      <c r="AA182" s="3"/>
      <c r="AB182" s="3"/>
      <c r="AC182" s="3"/>
      <c r="AD182" s="70"/>
      <c r="AE182" s="66"/>
      <c r="AF182" s="66"/>
      <c r="AG182" s="66"/>
    </row>
    <row r="183" spans="2:33" ht="30.75" customHeight="1">
      <c r="B183" s="19">
        <v>169</v>
      </c>
      <c r="C183" s="46" t="s">
        <v>177</v>
      </c>
      <c r="D183" s="44">
        <f t="shared" si="83"/>
        <v>1164</v>
      </c>
      <c r="E183" s="44">
        <f t="shared" si="84"/>
        <v>1164</v>
      </c>
      <c r="F183" s="44">
        <f t="shared" si="85"/>
        <v>0</v>
      </c>
      <c r="G183" s="105">
        <f t="shared" si="86"/>
        <v>0</v>
      </c>
      <c r="H183" s="96">
        <f t="shared" si="88"/>
        <v>0</v>
      </c>
      <c r="I183" s="11"/>
      <c r="J183" s="11"/>
      <c r="K183" s="45"/>
      <c r="L183" s="110">
        <f t="shared" si="89"/>
        <v>1164</v>
      </c>
      <c r="M183" s="11">
        <v>1164</v>
      </c>
      <c r="N183" s="11"/>
      <c r="O183" s="86">
        <v>0</v>
      </c>
      <c r="P183" s="96">
        <f t="shared" si="87"/>
        <v>0</v>
      </c>
      <c r="Q183" s="11"/>
      <c r="R183" s="11"/>
      <c r="S183" s="86"/>
      <c r="T183" s="130"/>
      <c r="U183" s="134"/>
      <c r="V183" s="134"/>
      <c r="W183" s="135"/>
      <c r="X183" s="135"/>
      <c r="Y183" s="3"/>
      <c r="Z183" s="3"/>
      <c r="AA183" s="3"/>
      <c r="AB183" s="3"/>
      <c r="AC183" s="3"/>
      <c r="AD183" s="70"/>
      <c r="AE183" s="66"/>
      <c r="AF183" s="66"/>
      <c r="AG183" s="66"/>
    </row>
    <row r="184" spans="2:33" ht="16.5" customHeight="1">
      <c r="B184" s="19">
        <v>170</v>
      </c>
      <c r="C184" s="11" t="s">
        <v>3</v>
      </c>
      <c r="D184" s="44">
        <f t="shared" si="83"/>
        <v>48336</v>
      </c>
      <c r="E184" s="44">
        <f t="shared" si="84"/>
        <v>48336</v>
      </c>
      <c r="F184" s="44">
        <f t="shared" si="85"/>
        <v>0</v>
      </c>
      <c r="G184" s="105">
        <f t="shared" si="86"/>
        <v>0</v>
      </c>
      <c r="H184" s="96">
        <f t="shared" si="88"/>
        <v>0</v>
      </c>
      <c r="I184" s="11"/>
      <c r="J184" s="11"/>
      <c r="K184" s="45"/>
      <c r="L184" s="110">
        <f t="shared" si="89"/>
        <v>48336</v>
      </c>
      <c r="M184" s="11">
        <v>48336</v>
      </c>
      <c r="N184" s="11"/>
      <c r="O184" s="86"/>
      <c r="P184" s="96">
        <f t="shared" si="87"/>
        <v>0</v>
      </c>
      <c r="Q184" s="11"/>
      <c r="R184" s="11"/>
      <c r="S184" s="86"/>
      <c r="T184" s="130"/>
      <c r="U184" s="134"/>
      <c r="V184" s="134"/>
      <c r="W184" s="135"/>
      <c r="X184" s="135"/>
      <c r="Y184" s="3"/>
      <c r="Z184" s="3"/>
      <c r="AA184" s="3"/>
      <c r="AB184" s="3"/>
      <c r="AC184" s="3"/>
      <c r="AD184" s="70"/>
      <c r="AE184" s="66"/>
      <c r="AF184" s="66"/>
      <c r="AG184" s="66"/>
    </row>
    <row r="185" spans="2:33" ht="16.5" customHeight="1">
      <c r="B185" s="19">
        <v>171</v>
      </c>
      <c r="C185" s="11" t="s">
        <v>9</v>
      </c>
      <c r="D185" s="44">
        <f t="shared" si="83"/>
        <v>304286</v>
      </c>
      <c r="E185" s="44">
        <f t="shared" si="84"/>
        <v>304286</v>
      </c>
      <c r="F185" s="44">
        <f t="shared" si="85"/>
        <v>0</v>
      </c>
      <c r="G185" s="105">
        <f t="shared" si="86"/>
        <v>0</v>
      </c>
      <c r="H185" s="96">
        <f t="shared" si="88"/>
        <v>304286</v>
      </c>
      <c r="I185" s="11">
        <v>304286</v>
      </c>
      <c r="J185" s="11">
        <v>0</v>
      </c>
      <c r="K185" s="45">
        <v>0</v>
      </c>
      <c r="L185" s="110">
        <f t="shared" si="89"/>
        <v>0</v>
      </c>
      <c r="M185" s="11"/>
      <c r="N185" s="11"/>
      <c r="O185" s="86"/>
      <c r="P185" s="96">
        <f t="shared" si="87"/>
        <v>0</v>
      </c>
      <c r="Q185" s="11"/>
      <c r="R185" s="11"/>
      <c r="S185" s="86"/>
      <c r="T185" s="130"/>
      <c r="U185" s="134"/>
      <c r="V185" s="134"/>
      <c r="W185" s="135"/>
      <c r="X185" s="135"/>
      <c r="Y185" s="3"/>
      <c r="Z185" s="3"/>
      <c r="AA185" s="3"/>
      <c r="AB185" s="3"/>
      <c r="AC185" s="3"/>
      <c r="AD185" s="70"/>
      <c r="AE185" s="66"/>
      <c r="AF185" s="66"/>
      <c r="AG185" s="66"/>
    </row>
    <row r="186" spans="2:33" ht="16.5" customHeight="1">
      <c r="B186" s="19">
        <v>172</v>
      </c>
      <c r="C186" s="11" t="s">
        <v>111</v>
      </c>
      <c r="D186" s="44">
        <f t="shared" si="83"/>
        <v>54187</v>
      </c>
      <c r="E186" s="44">
        <f t="shared" si="84"/>
        <v>54187</v>
      </c>
      <c r="F186" s="44">
        <f t="shared" si="85"/>
        <v>0</v>
      </c>
      <c r="G186" s="105">
        <f t="shared" si="86"/>
        <v>0</v>
      </c>
      <c r="H186" s="96">
        <f t="shared" si="88"/>
        <v>54187</v>
      </c>
      <c r="I186" s="11">
        <v>54187</v>
      </c>
      <c r="J186" s="11">
        <v>0</v>
      </c>
      <c r="K186" s="45">
        <v>0</v>
      </c>
      <c r="L186" s="110">
        <f t="shared" si="89"/>
        <v>0</v>
      </c>
      <c r="M186" s="11"/>
      <c r="N186" s="11"/>
      <c r="O186" s="86"/>
      <c r="P186" s="96">
        <f t="shared" si="87"/>
        <v>0</v>
      </c>
      <c r="Q186" s="11"/>
      <c r="R186" s="11"/>
      <c r="S186" s="86"/>
      <c r="T186" s="130"/>
      <c r="U186" s="134"/>
      <c r="V186" s="134"/>
      <c r="W186" s="135"/>
      <c r="X186" s="135"/>
      <c r="Y186" s="3"/>
      <c r="Z186" s="3"/>
      <c r="AA186" s="3"/>
      <c r="AB186" s="3"/>
      <c r="AC186" s="3"/>
      <c r="AD186" s="70"/>
      <c r="AE186" s="66"/>
      <c r="AF186" s="66"/>
      <c r="AG186" s="66"/>
    </row>
    <row r="187" spans="2:33" ht="16.5" customHeight="1">
      <c r="B187" s="19">
        <v>173</v>
      </c>
      <c r="C187" s="11" t="s">
        <v>131</v>
      </c>
      <c r="D187" s="44">
        <f t="shared" si="83"/>
        <v>139970</v>
      </c>
      <c r="E187" s="44">
        <f t="shared" si="84"/>
        <v>139970</v>
      </c>
      <c r="F187" s="44">
        <f t="shared" si="85"/>
        <v>0</v>
      </c>
      <c r="G187" s="105">
        <f t="shared" si="86"/>
        <v>0</v>
      </c>
      <c r="H187" s="96">
        <f t="shared" si="88"/>
        <v>139970</v>
      </c>
      <c r="I187" s="11">
        <v>139970</v>
      </c>
      <c r="J187" s="11"/>
      <c r="K187" s="45"/>
      <c r="L187" s="110">
        <f t="shared" si="89"/>
        <v>0</v>
      </c>
      <c r="M187" s="11"/>
      <c r="N187" s="11"/>
      <c r="O187" s="86"/>
      <c r="P187" s="96">
        <f t="shared" si="87"/>
        <v>0</v>
      </c>
      <c r="Q187" s="11"/>
      <c r="R187" s="11"/>
      <c r="S187" s="86"/>
      <c r="T187" s="130"/>
      <c r="U187" s="134"/>
      <c r="V187" s="134"/>
      <c r="W187" s="135"/>
      <c r="X187" s="135"/>
      <c r="Y187" s="3"/>
      <c r="Z187" s="3"/>
      <c r="AA187" s="3"/>
      <c r="AB187" s="3"/>
      <c r="AC187" s="3"/>
      <c r="AD187" s="70"/>
      <c r="AE187" s="66"/>
      <c r="AF187" s="66"/>
      <c r="AG187" s="66"/>
    </row>
    <row r="188" spans="2:33" ht="32.25" customHeight="1">
      <c r="B188" s="19">
        <v>174</v>
      </c>
      <c r="C188" s="46" t="s">
        <v>20</v>
      </c>
      <c r="D188" s="44">
        <f t="shared" si="83"/>
        <v>20064</v>
      </c>
      <c r="E188" s="44">
        <f t="shared" si="84"/>
        <v>20064</v>
      </c>
      <c r="F188" s="44">
        <f t="shared" si="85"/>
        <v>0</v>
      </c>
      <c r="G188" s="105">
        <f t="shared" si="86"/>
        <v>0</v>
      </c>
      <c r="H188" s="96">
        <f t="shared" si="88"/>
        <v>0</v>
      </c>
      <c r="I188" s="11"/>
      <c r="J188" s="11"/>
      <c r="K188" s="45"/>
      <c r="L188" s="110">
        <f t="shared" si="89"/>
        <v>20064</v>
      </c>
      <c r="M188" s="11">
        <v>20064</v>
      </c>
      <c r="N188" s="11"/>
      <c r="O188" s="86">
        <v>0</v>
      </c>
      <c r="P188" s="96">
        <f t="shared" si="87"/>
        <v>0</v>
      </c>
      <c r="Q188" s="11"/>
      <c r="R188" s="11"/>
      <c r="S188" s="86"/>
      <c r="T188" s="130"/>
      <c r="U188" s="134"/>
      <c r="V188" s="134"/>
      <c r="W188" s="135"/>
      <c r="X188" s="135"/>
      <c r="Y188" s="3"/>
      <c r="Z188" s="3"/>
      <c r="AA188" s="3"/>
      <c r="AB188" s="3"/>
      <c r="AC188" s="3"/>
      <c r="AD188" s="70"/>
      <c r="AE188" s="66"/>
      <c r="AF188" s="66"/>
      <c r="AG188" s="66"/>
    </row>
    <row r="189" spans="2:33" ht="28.5" customHeight="1">
      <c r="B189" s="19">
        <v>175</v>
      </c>
      <c r="C189" s="46" t="s">
        <v>21</v>
      </c>
      <c r="D189" s="44">
        <f t="shared" si="83"/>
        <v>105936</v>
      </c>
      <c r="E189" s="44">
        <f t="shared" si="84"/>
        <v>105936</v>
      </c>
      <c r="F189" s="44">
        <f t="shared" si="85"/>
        <v>0</v>
      </c>
      <c r="G189" s="105">
        <f t="shared" si="86"/>
        <v>0</v>
      </c>
      <c r="H189" s="96">
        <f t="shared" si="88"/>
        <v>0</v>
      </c>
      <c r="I189" s="11"/>
      <c r="J189" s="11"/>
      <c r="K189" s="45"/>
      <c r="L189" s="110">
        <f t="shared" si="89"/>
        <v>105936</v>
      </c>
      <c r="M189" s="11">
        <v>105936</v>
      </c>
      <c r="N189" s="11"/>
      <c r="O189" s="86">
        <v>0</v>
      </c>
      <c r="P189" s="96">
        <f t="shared" si="87"/>
        <v>0</v>
      </c>
      <c r="Q189" s="11"/>
      <c r="R189" s="11"/>
      <c r="S189" s="86"/>
      <c r="T189" s="130"/>
      <c r="U189" s="134"/>
      <c r="V189" s="134"/>
      <c r="W189" s="135"/>
      <c r="X189" s="135"/>
      <c r="Y189" s="3"/>
      <c r="Z189" s="3"/>
      <c r="AA189" s="3"/>
      <c r="AB189" s="3"/>
      <c r="AC189" s="3"/>
      <c r="AD189" s="70"/>
      <c r="AE189" s="66"/>
      <c r="AF189" s="66"/>
      <c r="AG189" s="66"/>
    </row>
    <row r="190" spans="2:33" ht="22.5" customHeight="1">
      <c r="B190" s="19">
        <v>176</v>
      </c>
      <c r="C190" s="46" t="s">
        <v>22</v>
      </c>
      <c r="D190" s="44">
        <f t="shared" si="83"/>
        <v>5000</v>
      </c>
      <c r="E190" s="44">
        <f t="shared" si="84"/>
        <v>5000</v>
      </c>
      <c r="F190" s="44">
        <f t="shared" si="85"/>
        <v>0</v>
      </c>
      <c r="G190" s="105">
        <f t="shared" si="86"/>
        <v>0</v>
      </c>
      <c r="H190" s="96">
        <f t="shared" si="88"/>
        <v>5000</v>
      </c>
      <c r="I190" s="11">
        <v>5000</v>
      </c>
      <c r="J190" s="11">
        <v>0</v>
      </c>
      <c r="K190" s="45">
        <v>0</v>
      </c>
      <c r="L190" s="110">
        <f t="shared" si="89"/>
        <v>0</v>
      </c>
      <c r="M190" s="11"/>
      <c r="N190" s="11"/>
      <c r="O190" s="86"/>
      <c r="P190" s="96">
        <f t="shared" si="87"/>
        <v>0</v>
      </c>
      <c r="Q190" s="11"/>
      <c r="R190" s="11"/>
      <c r="S190" s="86"/>
      <c r="T190" s="130"/>
      <c r="U190" s="134"/>
      <c r="V190" s="134"/>
      <c r="W190" s="135"/>
      <c r="X190" s="135"/>
      <c r="Y190" s="3"/>
      <c r="Z190" s="3"/>
      <c r="AA190" s="3"/>
      <c r="AB190" s="3"/>
      <c r="AC190" s="3"/>
      <c r="AD190" s="70"/>
      <c r="AE190" s="66"/>
      <c r="AF190" s="66"/>
      <c r="AG190" s="66"/>
    </row>
    <row r="191" spans="2:33" ht="33" customHeight="1">
      <c r="B191" s="19">
        <v>177</v>
      </c>
      <c r="C191" s="46" t="s">
        <v>55</v>
      </c>
      <c r="D191" s="44">
        <f t="shared" ref="D191:E195" si="90">SUM(H191,L191,P191)</f>
        <v>2593</v>
      </c>
      <c r="E191" s="44">
        <f t="shared" si="90"/>
        <v>2593</v>
      </c>
      <c r="F191" s="44">
        <f t="shared" si="85"/>
        <v>0</v>
      </c>
      <c r="G191" s="105">
        <f>SUM(K191,O191,S191)</f>
        <v>0</v>
      </c>
      <c r="H191" s="96">
        <f t="shared" si="88"/>
        <v>2593</v>
      </c>
      <c r="I191" s="11">
        <v>2593</v>
      </c>
      <c r="J191" s="11">
        <v>0</v>
      </c>
      <c r="K191" s="45">
        <v>0</v>
      </c>
      <c r="L191" s="110">
        <f t="shared" si="89"/>
        <v>0</v>
      </c>
      <c r="M191" s="11"/>
      <c r="N191" s="11"/>
      <c r="O191" s="86"/>
      <c r="P191" s="96">
        <f t="shared" si="87"/>
        <v>0</v>
      </c>
      <c r="Q191" s="11"/>
      <c r="R191" s="11"/>
      <c r="S191" s="86"/>
      <c r="T191" s="130"/>
      <c r="U191" s="134"/>
      <c r="V191" s="134"/>
      <c r="W191" s="135"/>
      <c r="X191" s="135"/>
      <c r="Y191" s="3"/>
      <c r="Z191" s="3"/>
      <c r="AA191" s="3"/>
      <c r="AB191" s="3"/>
      <c r="AC191" s="3"/>
      <c r="AD191" s="70"/>
      <c r="AE191" s="66"/>
      <c r="AF191" s="66"/>
      <c r="AG191" s="66"/>
    </row>
    <row r="192" spans="2:33" ht="19.5" customHeight="1">
      <c r="B192" s="19">
        <v>178</v>
      </c>
      <c r="C192" s="118" t="s">
        <v>145</v>
      </c>
      <c r="D192" s="44">
        <f t="shared" si="90"/>
        <v>10000</v>
      </c>
      <c r="E192" s="44">
        <f t="shared" si="90"/>
        <v>6000</v>
      </c>
      <c r="F192" s="44">
        <f t="shared" si="85"/>
        <v>0</v>
      </c>
      <c r="G192" s="105">
        <f>SUM(K192,O192,S192)</f>
        <v>4000</v>
      </c>
      <c r="H192" s="96">
        <f t="shared" si="88"/>
        <v>10000</v>
      </c>
      <c r="I192" s="11">
        <v>6000</v>
      </c>
      <c r="J192" s="11"/>
      <c r="K192" s="45">
        <v>4000</v>
      </c>
      <c r="L192" s="110">
        <f t="shared" si="89"/>
        <v>0</v>
      </c>
      <c r="M192" s="11"/>
      <c r="N192" s="11"/>
      <c r="O192" s="86"/>
      <c r="P192" s="96">
        <f t="shared" si="87"/>
        <v>0</v>
      </c>
      <c r="Q192" s="11"/>
      <c r="R192" s="11"/>
      <c r="S192" s="86"/>
      <c r="T192" s="130"/>
      <c r="U192" s="134"/>
      <c r="V192" s="134"/>
      <c r="W192" s="135"/>
      <c r="X192" s="135"/>
      <c r="Y192" s="3"/>
      <c r="Z192" s="3"/>
      <c r="AA192" s="3"/>
      <c r="AB192" s="3"/>
      <c r="AC192" s="3"/>
      <c r="AD192" s="70"/>
      <c r="AE192" s="66"/>
      <c r="AF192" s="66"/>
      <c r="AG192" s="66"/>
    </row>
    <row r="193" spans="2:33" ht="33" customHeight="1">
      <c r="B193" s="19">
        <v>179</v>
      </c>
      <c r="C193" s="82" t="s">
        <v>140</v>
      </c>
      <c r="D193" s="44">
        <f t="shared" si="90"/>
        <v>300</v>
      </c>
      <c r="E193" s="44">
        <f t="shared" si="90"/>
        <v>300</v>
      </c>
      <c r="F193" s="44">
        <f t="shared" si="85"/>
        <v>0</v>
      </c>
      <c r="G193" s="105">
        <f>SUM(K193,O193,S193)</f>
        <v>0</v>
      </c>
      <c r="H193" s="96">
        <f t="shared" si="88"/>
        <v>0</v>
      </c>
      <c r="I193" s="11"/>
      <c r="J193" s="11"/>
      <c r="K193" s="45"/>
      <c r="L193" s="110">
        <f t="shared" si="89"/>
        <v>300</v>
      </c>
      <c r="M193" s="11">
        <v>300</v>
      </c>
      <c r="N193" s="11"/>
      <c r="O193" s="86"/>
      <c r="P193" s="96">
        <f t="shared" si="87"/>
        <v>0</v>
      </c>
      <c r="Q193" s="11"/>
      <c r="R193" s="11"/>
      <c r="S193" s="86"/>
      <c r="T193" s="130"/>
      <c r="U193" s="134"/>
      <c r="V193" s="134"/>
      <c r="W193" s="135"/>
      <c r="X193" s="135"/>
      <c r="Y193" s="3"/>
      <c r="Z193" s="3"/>
      <c r="AA193" s="3"/>
      <c r="AB193" s="3"/>
      <c r="AC193" s="3"/>
      <c r="AD193" s="70"/>
      <c r="AE193" s="66"/>
      <c r="AF193" s="66"/>
      <c r="AG193" s="66"/>
    </row>
    <row r="194" spans="2:33" ht="33" customHeight="1">
      <c r="B194" s="19">
        <v>180</v>
      </c>
      <c r="C194" s="46" t="s">
        <v>169</v>
      </c>
      <c r="D194" s="44">
        <f t="shared" si="90"/>
        <v>13294</v>
      </c>
      <c r="E194" s="44">
        <f t="shared" si="90"/>
        <v>13294</v>
      </c>
      <c r="F194" s="44">
        <f t="shared" si="85"/>
        <v>0</v>
      </c>
      <c r="G194" s="105">
        <f>SUM(K194,O194,S194)</f>
        <v>0</v>
      </c>
      <c r="H194" s="96">
        <f t="shared" si="88"/>
        <v>13294</v>
      </c>
      <c r="I194" s="11">
        <v>13294</v>
      </c>
      <c r="J194" s="11"/>
      <c r="K194" s="45"/>
      <c r="L194" s="110">
        <f t="shared" si="89"/>
        <v>0</v>
      </c>
      <c r="M194" s="11"/>
      <c r="N194" s="11"/>
      <c r="O194" s="86"/>
      <c r="P194" s="96">
        <f t="shared" si="87"/>
        <v>0</v>
      </c>
      <c r="Q194" s="11"/>
      <c r="R194" s="11"/>
      <c r="S194" s="86"/>
      <c r="T194" s="130"/>
      <c r="U194" s="134"/>
      <c r="V194" s="134"/>
      <c r="W194" s="135"/>
      <c r="X194" s="135"/>
      <c r="Y194" s="3"/>
      <c r="Z194" s="3"/>
      <c r="AA194" s="3"/>
      <c r="AB194" s="3"/>
      <c r="AC194" s="3"/>
      <c r="AD194" s="70"/>
      <c r="AE194" s="66"/>
      <c r="AF194" s="66"/>
      <c r="AG194" s="66"/>
    </row>
    <row r="195" spans="2:33" ht="31.5">
      <c r="B195" s="19">
        <v>181</v>
      </c>
      <c r="C195" s="46" t="s">
        <v>99</v>
      </c>
      <c r="D195" s="44">
        <f t="shared" si="90"/>
        <v>100</v>
      </c>
      <c r="E195" s="44">
        <f t="shared" si="90"/>
        <v>100</v>
      </c>
      <c r="F195" s="44">
        <f>SUM(J195,N195,R195)</f>
        <v>0</v>
      </c>
      <c r="G195" s="105">
        <f>SUM(K195,O195,S195)</f>
        <v>0</v>
      </c>
      <c r="H195" s="96">
        <f>SUM(I195+K195)</f>
        <v>0</v>
      </c>
      <c r="I195" s="11"/>
      <c r="J195" s="11"/>
      <c r="K195" s="45"/>
      <c r="L195" s="110">
        <f>SUM(M195+O195)</f>
        <v>100</v>
      </c>
      <c r="M195" s="11">
        <v>100</v>
      </c>
      <c r="N195" s="11"/>
      <c r="O195" s="86"/>
      <c r="P195" s="96"/>
      <c r="Q195" s="11"/>
      <c r="R195" s="11"/>
      <c r="S195" s="86"/>
      <c r="T195" s="130"/>
      <c r="U195" s="134"/>
      <c r="V195" s="134"/>
      <c r="W195" s="135"/>
      <c r="X195" s="135"/>
      <c r="Y195" s="3"/>
      <c r="Z195" s="3"/>
      <c r="AA195" s="3"/>
      <c r="AB195" s="3"/>
      <c r="AC195" s="3"/>
      <c r="AD195" s="70"/>
      <c r="AE195" s="66"/>
      <c r="AF195" s="66"/>
      <c r="AG195" s="66"/>
    </row>
    <row r="196" spans="2:33" ht="15.75">
      <c r="B196" s="19">
        <v>182</v>
      </c>
      <c r="C196" s="47" t="s">
        <v>109</v>
      </c>
      <c r="D196" s="7">
        <f t="shared" ref="D196:S196" si="91">SUM(D197:D201)</f>
        <v>75400</v>
      </c>
      <c r="E196" s="7">
        <f t="shared" si="91"/>
        <v>75400</v>
      </c>
      <c r="F196" s="7">
        <f t="shared" si="91"/>
        <v>0</v>
      </c>
      <c r="G196" s="7">
        <f t="shared" si="91"/>
        <v>0</v>
      </c>
      <c r="H196" s="95">
        <f t="shared" si="91"/>
        <v>1200</v>
      </c>
      <c r="I196" s="95">
        <f t="shared" si="91"/>
        <v>1200</v>
      </c>
      <c r="J196" s="95">
        <f t="shared" si="91"/>
        <v>0</v>
      </c>
      <c r="K196" s="95">
        <f t="shared" si="91"/>
        <v>0</v>
      </c>
      <c r="L196" s="109">
        <f t="shared" si="91"/>
        <v>74200</v>
      </c>
      <c r="M196" s="5">
        <f t="shared" si="91"/>
        <v>74200</v>
      </c>
      <c r="N196" s="5">
        <f t="shared" si="91"/>
        <v>0</v>
      </c>
      <c r="O196" s="85">
        <f t="shared" si="91"/>
        <v>0</v>
      </c>
      <c r="P196" s="95">
        <f t="shared" si="91"/>
        <v>0</v>
      </c>
      <c r="Q196" s="5">
        <f t="shared" si="91"/>
        <v>0</v>
      </c>
      <c r="R196" s="5">
        <f t="shared" si="91"/>
        <v>0</v>
      </c>
      <c r="S196" s="85">
        <f t="shared" si="91"/>
        <v>0</v>
      </c>
      <c r="T196" s="130"/>
      <c r="U196" s="134"/>
      <c r="V196" s="134"/>
      <c r="W196" s="135"/>
      <c r="X196" s="135"/>
      <c r="Y196" s="3"/>
      <c r="Z196" s="3"/>
      <c r="AA196" s="3"/>
      <c r="AB196" s="3"/>
      <c r="AC196" s="3"/>
      <c r="AD196" s="116"/>
      <c r="AE196" s="66"/>
      <c r="AF196" s="66"/>
      <c r="AG196" s="66"/>
    </row>
    <row r="197" spans="2:33" ht="15.75">
      <c r="B197" s="19">
        <v>183</v>
      </c>
      <c r="C197" s="46" t="s">
        <v>73</v>
      </c>
      <c r="D197" s="44">
        <f t="shared" ref="D197:G201" si="92">SUM(H197,L197,P197)</f>
        <v>41900</v>
      </c>
      <c r="E197" s="44">
        <f t="shared" si="92"/>
        <v>41900</v>
      </c>
      <c r="F197" s="44">
        <f t="shared" si="92"/>
        <v>0</v>
      </c>
      <c r="G197" s="105">
        <f t="shared" si="92"/>
        <v>0</v>
      </c>
      <c r="H197" s="96">
        <f t="shared" si="88"/>
        <v>0</v>
      </c>
      <c r="I197" s="11"/>
      <c r="J197" s="11">
        <v>0</v>
      </c>
      <c r="K197" s="45">
        <v>0</v>
      </c>
      <c r="L197" s="110">
        <f t="shared" si="89"/>
        <v>41900</v>
      </c>
      <c r="M197" s="11">
        <v>41900</v>
      </c>
      <c r="N197" s="11"/>
      <c r="O197" s="86"/>
      <c r="P197" s="96">
        <f t="shared" si="87"/>
        <v>0</v>
      </c>
      <c r="Q197" s="11"/>
      <c r="R197" s="11"/>
      <c r="S197" s="86"/>
      <c r="T197" s="130"/>
      <c r="U197" s="134"/>
      <c r="V197" s="134"/>
      <c r="W197" s="135"/>
      <c r="X197" s="135"/>
      <c r="Y197" s="3"/>
      <c r="Z197" s="3"/>
      <c r="AA197" s="3"/>
      <c r="AB197" s="3"/>
      <c r="AC197" s="3"/>
      <c r="AD197" s="70"/>
      <c r="AE197" s="66"/>
      <c r="AF197" s="66"/>
      <c r="AG197" s="66"/>
    </row>
    <row r="198" spans="2:33" ht="31.5">
      <c r="B198" s="19">
        <v>184</v>
      </c>
      <c r="C198" s="46" t="s">
        <v>74</v>
      </c>
      <c r="D198" s="44">
        <f t="shared" si="92"/>
        <v>22500</v>
      </c>
      <c r="E198" s="44">
        <f t="shared" si="92"/>
        <v>22500</v>
      </c>
      <c r="F198" s="44">
        <f t="shared" si="92"/>
        <v>0</v>
      </c>
      <c r="G198" s="105">
        <f t="shared" si="92"/>
        <v>0</v>
      </c>
      <c r="H198" s="96">
        <f t="shared" si="88"/>
        <v>0</v>
      </c>
      <c r="I198" s="11"/>
      <c r="J198" s="11">
        <v>0</v>
      </c>
      <c r="K198" s="45">
        <v>0</v>
      </c>
      <c r="L198" s="110">
        <f t="shared" si="89"/>
        <v>22500</v>
      </c>
      <c r="M198" s="11">
        <v>22500</v>
      </c>
      <c r="N198" s="11"/>
      <c r="O198" s="86"/>
      <c r="P198" s="96">
        <f t="shared" si="87"/>
        <v>0</v>
      </c>
      <c r="Q198" s="11"/>
      <c r="R198" s="11"/>
      <c r="S198" s="86"/>
      <c r="T198" s="130"/>
      <c r="U198" s="134"/>
      <c r="V198" s="134"/>
      <c r="W198" s="135"/>
      <c r="X198" s="135"/>
      <c r="Y198" s="3"/>
      <c r="Z198" s="3"/>
      <c r="AA198" s="3"/>
      <c r="AB198" s="3"/>
      <c r="AC198" s="3"/>
      <c r="AD198" s="70"/>
      <c r="AE198" s="66"/>
      <c r="AF198" s="66"/>
      <c r="AG198" s="66"/>
    </row>
    <row r="199" spans="2:33" ht="15.75">
      <c r="B199" s="19">
        <v>185</v>
      </c>
      <c r="C199" s="46" t="s">
        <v>149</v>
      </c>
      <c r="D199" s="44">
        <f t="shared" si="92"/>
        <v>9800</v>
      </c>
      <c r="E199" s="44">
        <f t="shared" si="92"/>
        <v>9800</v>
      </c>
      <c r="F199" s="44"/>
      <c r="G199" s="105"/>
      <c r="H199" s="96"/>
      <c r="I199" s="11"/>
      <c r="J199" s="11"/>
      <c r="K199" s="45"/>
      <c r="L199" s="110">
        <f t="shared" si="89"/>
        <v>9800</v>
      </c>
      <c r="M199" s="11">
        <v>9800</v>
      </c>
      <c r="N199" s="11"/>
      <c r="O199" s="86"/>
      <c r="P199" s="96"/>
      <c r="Q199" s="11"/>
      <c r="R199" s="11"/>
      <c r="S199" s="86"/>
      <c r="T199" s="130"/>
      <c r="U199" s="134"/>
      <c r="V199" s="134"/>
      <c r="W199" s="135"/>
      <c r="X199" s="135"/>
      <c r="Y199" s="3"/>
      <c r="Z199" s="3"/>
      <c r="AA199" s="3"/>
      <c r="AB199" s="3"/>
      <c r="AC199" s="3"/>
      <c r="AD199" s="70"/>
      <c r="AE199" s="66"/>
      <c r="AF199" s="66"/>
      <c r="AG199" s="66"/>
    </row>
    <row r="200" spans="2:33" ht="15.75">
      <c r="B200" s="19">
        <v>186</v>
      </c>
      <c r="C200" s="46" t="s">
        <v>118</v>
      </c>
      <c r="D200" s="44">
        <f t="shared" si="92"/>
        <v>1200</v>
      </c>
      <c r="E200" s="44">
        <f t="shared" si="92"/>
        <v>1200</v>
      </c>
      <c r="F200" s="44">
        <f t="shared" si="92"/>
        <v>0</v>
      </c>
      <c r="G200" s="105">
        <f t="shared" si="92"/>
        <v>0</v>
      </c>
      <c r="H200" s="96">
        <f t="shared" si="88"/>
        <v>1200</v>
      </c>
      <c r="I200" s="11">
        <v>1200</v>
      </c>
      <c r="J200" s="11">
        <v>0</v>
      </c>
      <c r="K200" s="45">
        <v>0</v>
      </c>
      <c r="L200" s="110">
        <f t="shared" si="89"/>
        <v>0</v>
      </c>
      <c r="M200" s="11"/>
      <c r="N200" s="11"/>
      <c r="O200" s="86"/>
      <c r="P200" s="96">
        <f t="shared" si="87"/>
        <v>0</v>
      </c>
      <c r="Q200" s="11"/>
      <c r="R200" s="11"/>
      <c r="S200" s="86"/>
      <c r="T200" s="130"/>
      <c r="U200" s="134"/>
      <c r="V200" s="134"/>
      <c r="W200" s="135"/>
      <c r="X200" s="135"/>
      <c r="Y200" s="3"/>
      <c r="Z200" s="3"/>
      <c r="AA200" s="3"/>
      <c r="AB200" s="3"/>
      <c r="AC200" s="3"/>
      <c r="AD200" s="70"/>
      <c r="AE200" s="66"/>
      <c r="AF200" s="66"/>
      <c r="AG200" s="66"/>
    </row>
    <row r="201" spans="2:33" ht="15.75">
      <c r="B201" s="19">
        <v>187</v>
      </c>
      <c r="C201" s="46"/>
      <c r="D201" s="44">
        <f t="shared" si="92"/>
        <v>0</v>
      </c>
      <c r="E201" s="44">
        <f t="shared" si="92"/>
        <v>0</v>
      </c>
      <c r="F201" s="44">
        <f t="shared" si="92"/>
        <v>0</v>
      </c>
      <c r="G201" s="105">
        <f t="shared" si="92"/>
        <v>0</v>
      </c>
      <c r="H201" s="96">
        <f t="shared" si="88"/>
        <v>0</v>
      </c>
      <c r="I201" s="11"/>
      <c r="J201" s="11"/>
      <c r="K201" s="45"/>
      <c r="L201" s="110">
        <f t="shared" si="89"/>
        <v>0</v>
      </c>
      <c r="M201" s="11"/>
      <c r="N201" s="11"/>
      <c r="O201" s="86"/>
      <c r="P201" s="96">
        <f t="shared" si="87"/>
        <v>0</v>
      </c>
      <c r="Q201" s="11"/>
      <c r="R201" s="11"/>
      <c r="S201" s="86"/>
      <c r="T201" s="130"/>
      <c r="U201" s="134"/>
      <c r="V201" s="134"/>
      <c r="W201" s="135"/>
      <c r="X201" s="135"/>
      <c r="Y201" s="3"/>
      <c r="Z201" s="3"/>
      <c r="AA201" s="3"/>
      <c r="AB201" s="3"/>
      <c r="AC201" s="3"/>
      <c r="AD201" s="70"/>
      <c r="AE201" s="66"/>
      <c r="AF201" s="66"/>
      <c r="AG201" s="66"/>
    </row>
    <row r="202" spans="2:33" ht="31.5" customHeight="1">
      <c r="B202" s="19">
        <v>188</v>
      </c>
      <c r="C202" s="47" t="s">
        <v>96</v>
      </c>
      <c r="D202" s="7">
        <f>SUM(D204)</f>
        <v>540551</v>
      </c>
      <c r="E202" s="7">
        <f t="shared" ref="E202:S202" si="93">SUM(E204)</f>
        <v>535551</v>
      </c>
      <c r="F202" s="7">
        <f t="shared" si="93"/>
        <v>369955</v>
      </c>
      <c r="G202" s="90">
        <f t="shared" si="93"/>
        <v>5000</v>
      </c>
      <c r="H202" s="95">
        <f t="shared" si="93"/>
        <v>185551</v>
      </c>
      <c r="I202" s="5">
        <f t="shared" si="93"/>
        <v>185551</v>
      </c>
      <c r="J202" s="5">
        <f t="shared" si="93"/>
        <v>180843</v>
      </c>
      <c r="K202" s="6">
        <f t="shared" si="93"/>
        <v>0</v>
      </c>
      <c r="L202" s="109">
        <f t="shared" si="93"/>
        <v>0</v>
      </c>
      <c r="M202" s="5">
        <f t="shared" si="93"/>
        <v>0</v>
      </c>
      <c r="N202" s="5">
        <f t="shared" si="93"/>
        <v>0</v>
      </c>
      <c r="O202" s="85">
        <f t="shared" si="93"/>
        <v>0</v>
      </c>
      <c r="P202" s="95">
        <f t="shared" si="93"/>
        <v>355000</v>
      </c>
      <c r="Q202" s="5">
        <f t="shared" si="93"/>
        <v>350000</v>
      </c>
      <c r="R202" s="5">
        <f t="shared" si="93"/>
        <v>189112</v>
      </c>
      <c r="S202" s="85">
        <f t="shared" si="93"/>
        <v>5000</v>
      </c>
      <c r="T202" s="130"/>
      <c r="U202" s="134"/>
      <c r="V202" s="134"/>
      <c r="W202" s="135"/>
      <c r="X202" s="135"/>
      <c r="Y202" s="3"/>
      <c r="Z202" s="3"/>
      <c r="AA202" s="3"/>
      <c r="AB202" s="3"/>
      <c r="AC202" s="3"/>
      <c r="AD202" s="116"/>
      <c r="AE202" s="66"/>
      <c r="AF202" s="66"/>
      <c r="AG202" s="66"/>
    </row>
    <row r="203" spans="2:33" ht="15" customHeight="1">
      <c r="B203" s="19">
        <v>189</v>
      </c>
      <c r="C203" s="47"/>
      <c r="D203" s="7"/>
      <c r="E203" s="7"/>
      <c r="F203" s="7"/>
      <c r="G203" s="90"/>
      <c r="H203" s="95"/>
      <c r="I203" s="5"/>
      <c r="J203" s="5"/>
      <c r="K203" s="6"/>
      <c r="L203" s="109"/>
      <c r="M203" s="5"/>
      <c r="N203" s="5"/>
      <c r="O203" s="85"/>
      <c r="P203" s="95"/>
      <c r="Q203" s="5"/>
      <c r="R203" s="5"/>
      <c r="S203" s="85"/>
      <c r="T203" s="130"/>
      <c r="U203" s="134"/>
      <c r="V203" s="134"/>
      <c r="W203" s="135"/>
      <c r="X203" s="135"/>
      <c r="Y203" s="3"/>
      <c r="Z203" s="3"/>
      <c r="AA203" s="3"/>
      <c r="AB203" s="3"/>
      <c r="AC203" s="3"/>
      <c r="AD203" s="116"/>
      <c r="AE203" s="66"/>
      <c r="AF203" s="66"/>
      <c r="AG203" s="66"/>
    </row>
    <row r="204" spans="2:33" ht="13.5" customHeight="1">
      <c r="B204" s="19">
        <v>190</v>
      </c>
      <c r="C204" s="47" t="s">
        <v>108</v>
      </c>
      <c r="D204" s="7">
        <f>SUM(D205+D206)</f>
        <v>540551</v>
      </c>
      <c r="E204" s="7">
        <f t="shared" ref="E204:S204" si="94">SUM(E205+E206)</f>
        <v>535551</v>
      </c>
      <c r="F204" s="7">
        <f t="shared" si="94"/>
        <v>369955</v>
      </c>
      <c r="G204" s="90">
        <f t="shared" si="94"/>
        <v>5000</v>
      </c>
      <c r="H204" s="95">
        <f t="shared" si="94"/>
        <v>185551</v>
      </c>
      <c r="I204" s="95">
        <f t="shared" si="94"/>
        <v>185551</v>
      </c>
      <c r="J204" s="95">
        <f t="shared" si="94"/>
        <v>180843</v>
      </c>
      <c r="K204" s="95">
        <f t="shared" si="94"/>
        <v>0</v>
      </c>
      <c r="L204" s="109">
        <f t="shared" si="94"/>
        <v>0</v>
      </c>
      <c r="M204" s="5">
        <f t="shared" si="94"/>
        <v>0</v>
      </c>
      <c r="N204" s="5">
        <f t="shared" si="94"/>
        <v>0</v>
      </c>
      <c r="O204" s="85">
        <f t="shared" si="94"/>
        <v>0</v>
      </c>
      <c r="P204" s="95">
        <f t="shared" si="94"/>
        <v>355000</v>
      </c>
      <c r="Q204" s="5">
        <f t="shared" si="94"/>
        <v>350000</v>
      </c>
      <c r="R204" s="5">
        <f t="shared" si="94"/>
        <v>189112</v>
      </c>
      <c r="S204" s="85">
        <f t="shared" si="94"/>
        <v>5000</v>
      </c>
      <c r="T204" s="130"/>
      <c r="U204" s="134"/>
      <c r="V204" s="134"/>
      <c r="W204" s="135"/>
      <c r="X204" s="135"/>
      <c r="Y204" s="3"/>
      <c r="Z204" s="3"/>
      <c r="AA204" s="3"/>
      <c r="AB204" s="3"/>
      <c r="AC204" s="3"/>
      <c r="AD204" s="116"/>
      <c r="AE204" s="66"/>
      <c r="AF204" s="66"/>
      <c r="AG204" s="66"/>
    </row>
    <row r="205" spans="2:33" ht="31.5" customHeight="1">
      <c r="B205" s="19">
        <v>191</v>
      </c>
      <c r="C205" s="46" t="s">
        <v>97</v>
      </c>
      <c r="D205" s="44">
        <f t="shared" ref="D205:G206" si="95">SUM(H205,L205,P205)</f>
        <v>492743</v>
      </c>
      <c r="E205" s="44">
        <f t="shared" si="95"/>
        <v>487743</v>
      </c>
      <c r="F205" s="44">
        <f t="shared" si="95"/>
        <v>326710</v>
      </c>
      <c r="G205" s="105">
        <f t="shared" si="95"/>
        <v>5000</v>
      </c>
      <c r="H205" s="96">
        <f>SUM(I205+K205)</f>
        <v>137743</v>
      </c>
      <c r="I205" s="11">
        <v>137743</v>
      </c>
      <c r="J205" s="11">
        <v>137598</v>
      </c>
      <c r="K205" s="45">
        <v>0</v>
      </c>
      <c r="L205" s="110">
        <f>SUM(M205+O205)</f>
        <v>0</v>
      </c>
      <c r="M205" s="11"/>
      <c r="N205" s="11"/>
      <c r="O205" s="86"/>
      <c r="P205" s="165">
        <f>SUM(Q205,S205)</f>
        <v>355000</v>
      </c>
      <c r="Q205" s="166">
        <v>350000</v>
      </c>
      <c r="R205" s="166">
        <v>189112</v>
      </c>
      <c r="S205" s="167">
        <v>5000</v>
      </c>
      <c r="T205" s="130"/>
      <c r="U205" s="134"/>
      <c r="V205" s="134"/>
      <c r="W205" s="135"/>
      <c r="X205" s="135"/>
      <c r="Y205" s="3"/>
      <c r="Z205" s="3"/>
      <c r="AA205" s="3"/>
      <c r="AB205" s="3"/>
      <c r="AC205" s="3"/>
      <c r="AD205" s="70"/>
      <c r="AE205" s="66"/>
      <c r="AF205" s="66"/>
      <c r="AG205" s="66"/>
    </row>
    <row r="206" spans="2:33" ht="31.5" customHeight="1">
      <c r="B206" s="19">
        <v>192</v>
      </c>
      <c r="C206" s="46" t="s">
        <v>98</v>
      </c>
      <c r="D206" s="44">
        <f t="shared" si="95"/>
        <v>47808</v>
      </c>
      <c r="E206" s="44">
        <f t="shared" si="95"/>
        <v>47808</v>
      </c>
      <c r="F206" s="44">
        <f t="shared" si="95"/>
        <v>43245</v>
      </c>
      <c r="G206" s="105">
        <f t="shared" si="95"/>
        <v>0</v>
      </c>
      <c r="H206" s="96">
        <f>SUM(I206+K206)</f>
        <v>47808</v>
      </c>
      <c r="I206" s="11">
        <v>47808</v>
      </c>
      <c r="J206" s="11">
        <v>43245</v>
      </c>
      <c r="K206" s="45">
        <v>0</v>
      </c>
      <c r="L206" s="110">
        <f>SUM(M206+O206)</f>
        <v>0</v>
      </c>
      <c r="M206" s="11"/>
      <c r="N206" s="11"/>
      <c r="O206" s="86"/>
      <c r="P206" s="165">
        <f>SUM(Q206,S206)</f>
        <v>0</v>
      </c>
      <c r="Q206" s="166"/>
      <c r="R206" s="166"/>
      <c r="S206" s="167"/>
      <c r="T206" s="130"/>
      <c r="U206" s="134"/>
      <c r="V206" s="134"/>
      <c r="W206" s="135"/>
      <c r="X206" s="135"/>
      <c r="Y206" s="3"/>
      <c r="Z206" s="3"/>
      <c r="AA206" s="3"/>
      <c r="AB206" s="3"/>
      <c r="AC206" s="3"/>
      <c r="AD206" s="70"/>
      <c r="AE206" s="66"/>
      <c r="AF206" s="66"/>
      <c r="AG206" s="66"/>
    </row>
    <row r="207" spans="2:33" ht="15.75">
      <c r="B207" s="19">
        <v>193</v>
      </c>
      <c r="C207" s="46"/>
      <c r="D207" s="44"/>
      <c r="E207" s="44"/>
      <c r="F207" s="44"/>
      <c r="G207" s="105"/>
      <c r="H207" s="96"/>
      <c r="I207" s="11"/>
      <c r="J207" s="11"/>
      <c r="K207" s="45"/>
      <c r="L207" s="110"/>
      <c r="M207" s="11"/>
      <c r="N207" s="11"/>
      <c r="O207" s="86"/>
      <c r="P207" s="96"/>
      <c r="Q207" s="11"/>
      <c r="R207" s="11"/>
      <c r="S207" s="86"/>
      <c r="T207" s="130"/>
      <c r="U207" s="134"/>
      <c r="V207" s="134"/>
      <c r="W207" s="135"/>
      <c r="X207" s="135"/>
      <c r="Y207" s="3"/>
      <c r="Z207" s="3"/>
      <c r="AA207" s="3"/>
      <c r="AB207" s="3"/>
      <c r="AC207" s="3"/>
      <c r="AD207" s="70"/>
      <c r="AE207" s="66"/>
      <c r="AF207" s="66"/>
      <c r="AG207" s="66"/>
    </row>
    <row r="208" spans="2:33" ht="15.75">
      <c r="B208" s="19">
        <v>194</v>
      </c>
      <c r="C208" s="47" t="s">
        <v>91</v>
      </c>
      <c r="D208" s="7">
        <f>SUM(D210)</f>
        <v>436236</v>
      </c>
      <c r="E208" s="7">
        <f t="shared" ref="E208:S208" si="96">SUM(E210)</f>
        <v>436236</v>
      </c>
      <c r="F208" s="7">
        <f t="shared" si="96"/>
        <v>389296</v>
      </c>
      <c r="G208" s="90">
        <f t="shared" si="96"/>
        <v>0</v>
      </c>
      <c r="H208" s="95">
        <f t="shared" si="96"/>
        <v>364036</v>
      </c>
      <c r="I208" s="5">
        <f t="shared" si="96"/>
        <v>364036</v>
      </c>
      <c r="J208" s="5">
        <f t="shared" si="96"/>
        <v>321356</v>
      </c>
      <c r="K208" s="6">
        <f t="shared" si="96"/>
        <v>0</v>
      </c>
      <c r="L208" s="109">
        <f t="shared" si="96"/>
        <v>72200</v>
      </c>
      <c r="M208" s="5">
        <f t="shared" si="96"/>
        <v>72200</v>
      </c>
      <c r="N208" s="5">
        <f t="shared" si="96"/>
        <v>67940</v>
      </c>
      <c r="O208" s="85">
        <f t="shared" si="96"/>
        <v>0</v>
      </c>
      <c r="P208" s="95">
        <f t="shared" si="96"/>
        <v>0</v>
      </c>
      <c r="Q208" s="5">
        <f t="shared" si="96"/>
        <v>0</v>
      </c>
      <c r="R208" s="5">
        <f t="shared" si="96"/>
        <v>0</v>
      </c>
      <c r="S208" s="85">
        <f t="shared" si="96"/>
        <v>0</v>
      </c>
      <c r="T208" s="130"/>
      <c r="U208" s="134"/>
      <c r="V208" s="134"/>
      <c r="W208" s="135"/>
      <c r="X208" s="135"/>
      <c r="Y208" s="3"/>
      <c r="Z208" s="3"/>
      <c r="AA208" s="3"/>
      <c r="AB208" s="3"/>
      <c r="AC208" s="3"/>
      <c r="AD208" s="116"/>
      <c r="AE208" s="66"/>
      <c r="AF208" s="66"/>
      <c r="AG208" s="66"/>
    </row>
    <row r="209" spans="2:33" ht="15.75">
      <c r="B209" s="19">
        <v>195</v>
      </c>
      <c r="C209" s="47"/>
      <c r="D209" s="44"/>
      <c r="E209" s="44"/>
      <c r="F209" s="44"/>
      <c r="G209" s="105"/>
      <c r="H209" s="96"/>
      <c r="I209" s="11"/>
      <c r="J209" s="11"/>
      <c r="K209" s="45"/>
      <c r="L209" s="110"/>
      <c r="M209" s="11"/>
      <c r="N209" s="11"/>
      <c r="O209" s="86"/>
      <c r="P209" s="96"/>
      <c r="Q209" s="11"/>
      <c r="R209" s="11"/>
      <c r="S209" s="86"/>
      <c r="T209" s="130"/>
      <c r="U209" s="134"/>
      <c r="V209" s="134"/>
      <c r="W209" s="135"/>
      <c r="X209" s="135"/>
      <c r="Y209" s="3"/>
      <c r="Z209" s="3"/>
      <c r="AA209" s="3"/>
      <c r="AB209" s="3"/>
      <c r="AC209" s="3"/>
      <c r="AD209" s="70"/>
      <c r="AE209" s="66"/>
      <c r="AF209" s="66"/>
      <c r="AG209" s="66"/>
    </row>
    <row r="210" spans="2:33" ht="13.5" customHeight="1">
      <c r="B210" s="19">
        <v>196</v>
      </c>
      <c r="C210" s="47" t="s">
        <v>108</v>
      </c>
      <c r="D210" s="7">
        <f>SUM(D211:D213)</f>
        <v>436236</v>
      </c>
      <c r="E210" s="7">
        <f t="shared" ref="E210:S210" si="97">SUM(E211:E213)</f>
        <v>436236</v>
      </c>
      <c r="F210" s="7">
        <f t="shared" si="97"/>
        <v>389296</v>
      </c>
      <c r="G210" s="7">
        <f t="shared" si="97"/>
        <v>0</v>
      </c>
      <c r="H210" s="5">
        <f t="shared" si="97"/>
        <v>364036</v>
      </c>
      <c r="I210" s="5">
        <f t="shared" si="97"/>
        <v>364036</v>
      </c>
      <c r="J210" s="5">
        <f t="shared" si="97"/>
        <v>321356</v>
      </c>
      <c r="K210" s="5">
        <f t="shared" si="97"/>
        <v>0</v>
      </c>
      <c r="L210" s="5">
        <f t="shared" si="97"/>
        <v>72200</v>
      </c>
      <c r="M210" s="5">
        <f t="shared" si="97"/>
        <v>72200</v>
      </c>
      <c r="N210" s="5">
        <f t="shared" si="97"/>
        <v>67940</v>
      </c>
      <c r="O210" s="5">
        <f t="shared" si="97"/>
        <v>0</v>
      </c>
      <c r="P210" s="5">
        <f t="shared" si="97"/>
        <v>0</v>
      </c>
      <c r="Q210" s="5">
        <f t="shared" si="97"/>
        <v>0</v>
      </c>
      <c r="R210" s="5">
        <f t="shared" si="97"/>
        <v>0</v>
      </c>
      <c r="S210" s="85">
        <f t="shared" si="97"/>
        <v>0</v>
      </c>
      <c r="T210" s="130"/>
      <c r="U210" s="134"/>
      <c r="V210" s="134"/>
      <c r="W210" s="135"/>
      <c r="X210" s="135"/>
      <c r="Y210" s="3"/>
      <c r="Z210" s="3"/>
      <c r="AA210" s="3"/>
      <c r="AB210" s="3"/>
      <c r="AC210" s="3"/>
      <c r="AD210" s="116"/>
      <c r="AE210" s="66"/>
      <c r="AF210" s="66"/>
      <c r="AG210" s="66"/>
    </row>
    <row r="211" spans="2:33" ht="15.75">
      <c r="B211" s="19">
        <v>197</v>
      </c>
      <c r="C211" s="46" t="s">
        <v>148</v>
      </c>
      <c r="D211" s="44">
        <f t="shared" ref="D211:G213" si="98">SUM(H211+L211+P211)</f>
        <v>386959</v>
      </c>
      <c r="E211" s="44">
        <f t="shared" si="98"/>
        <v>386959</v>
      </c>
      <c r="F211" s="44">
        <f t="shared" si="98"/>
        <v>341756</v>
      </c>
      <c r="G211" s="105">
        <f t="shared" si="98"/>
        <v>0</v>
      </c>
      <c r="H211" s="96">
        <f>SUM(I211+K211)</f>
        <v>336959</v>
      </c>
      <c r="I211" s="11">
        <v>336959</v>
      </c>
      <c r="J211" s="11">
        <v>295176</v>
      </c>
      <c r="K211" s="45"/>
      <c r="L211" s="110">
        <f>SUM(M211+O211)</f>
        <v>50000</v>
      </c>
      <c r="M211" s="11">
        <v>50000</v>
      </c>
      <c r="N211" s="11">
        <v>46580</v>
      </c>
      <c r="O211" s="86"/>
      <c r="P211" s="96">
        <f>SUM(Q211+S211)</f>
        <v>0</v>
      </c>
      <c r="Q211" s="11"/>
      <c r="R211" s="11"/>
      <c r="S211" s="86"/>
      <c r="T211" s="130"/>
      <c r="U211" s="134"/>
      <c r="V211" s="134"/>
      <c r="W211" s="135"/>
      <c r="X211" s="135"/>
      <c r="Y211" s="3"/>
      <c r="Z211" s="3"/>
      <c r="AA211" s="3"/>
      <c r="AB211" s="3"/>
      <c r="AC211" s="3"/>
      <c r="AD211" s="70"/>
      <c r="AE211" s="66"/>
      <c r="AF211" s="66"/>
      <c r="AG211" s="66"/>
    </row>
    <row r="212" spans="2:33" ht="69.75" customHeight="1">
      <c r="B212" s="19">
        <v>198</v>
      </c>
      <c r="C212" s="46" t="s">
        <v>173</v>
      </c>
      <c r="D212" s="44">
        <f>SUM(H212+L212+P212)</f>
        <v>22200</v>
      </c>
      <c r="E212" s="44">
        <f>SUM(I212+M212+Q212)</f>
        <v>22200</v>
      </c>
      <c r="F212" s="44">
        <f>SUM(J212+N212+R212)</f>
        <v>21360</v>
      </c>
      <c r="G212" s="105">
        <f>SUM(K212+O212+S212)</f>
        <v>0</v>
      </c>
      <c r="H212" s="96"/>
      <c r="I212" s="11"/>
      <c r="J212" s="11"/>
      <c r="K212" s="45"/>
      <c r="L212" s="110">
        <f>SUM(M212+O212)</f>
        <v>22200</v>
      </c>
      <c r="M212" s="11">
        <v>22200</v>
      </c>
      <c r="N212" s="11">
        <v>21360</v>
      </c>
      <c r="O212" s="86"/>
      <c r="P212" s="96"/>
      <c r="Q212" s="11"/>
      <c r="R212" s="11"/>
      <c r="S212" s="86"/>
      <c r="T212" s="130"/>
      <c r="U212" s="134"/>
      <c r="V212" s="134"/>
      <c r="W212" s="135"/>
      <c r="X212" s="135"/>
      <c r="Y212" s="3"/>
      <c r="Z212" s="3"/>
      <c r="AA212" s="3"/>
      <c r="AB212" s="3"/>
      <c r="AC212" s="3"/>
      <c r="AD212" s="70"/>
      <c r="AE212" s="66"/>
      <c r="AF212" s="66"/>
      <c r="AG212" s="66"/>
    </row>
    <row r="213" spans="2:33" ht="32.25" customHeight="1">
      <c r="B213" s="19">
        <v>199</v>
      </c>
      <c r="C213" s="46" t="s">
        <v>172</v>
      </c>
      <c r="D213" s="44">
        <f t="shared" si="98"/>
        <v>27077</v>
      </c>
      <c r="E213" s="44">
        <f t="shared" si="98"/>
        <v>27077</v>
      </c>
      <c r="F213" s="44">
        <f t="shared" si="98"/>
        <v>26180</v>
      </c>
      <c r="G213" s="105">
        <f t="shared" si="98"/>
        <v>0</v>
      </c>
      <c r="H213" s="96">
        <f>SUM(I213+K213)</f>
        <v>27077</v>
      </c>
      <c r="I213" s="136">
        <v>27077</v>
      </c>
      <c r="J213" s="11">
        <v>26180</v>
      </c>
      <c r="K213" s="6"/>
      <c r="L213" s="109"/>
      <c r="M213" s="5"/>
      <c r="N213" s="5"/>
      <c r="O213" s="85"/>
      <c r="P213" s="95"/>
      <c r="Q213" s="5"/>
      <c r="R213" s="5"/>
      <c r="S213" s="85"/>
      <c r="T213" s="130"/>
      <c r="U213" s="134"/>
      <c r="V213" s="134"/>
      <c r="W213" s="135"/>
      <c r="X213" s="135"/>
      <c r="Y213" s="3"/>
      <c r="Z213" s="3"/>
      <c r="AA213" s="3"/>
      <c r="AB213" s="3"/>
      <c r="AC213" s="3"/>
      <c r="AD213" s="131"/>
      <c r="AE213" s="66"/>
      <c r="AF213" s="66"/>
      <c r="AG213" s="66"/>
    </row>
    <row r="214" spans="2:33" ht="16.5" customHeight="1">
      <c r="B214" s="19">
        <v>200</v>
      </c>
      <c r="C214" s="46"/>
      <c r="D214" s="44"/>
      <c r="E214" s="44"/>
      <c r="F214" s="44"/>
      <c r="G214" s="105"/>
      <c r="H214" s="96"/>
      <c r="I214" s="136"/>
      <c r="J214" s="11"/>
      <c r="K214" s="6"/>
      <c r="L214" s="109"/>
      <c r="M214" s="5"/>
      <c r="N214" s="5"/>
      <c r="O214" s="85"/>
      <c r="P214" s="95"/>
      <c r="Q214" s="5"/>
      <c r="R214" s="5"/>
      <c r="S214" s="85"/>
      <c r="T214" s="130"/>
      <c r="U214" s="134"/>
      <c r="V214" s="134"/>
      <c r="W214" s="135"/>
      <c r="X214" s="135"/>
      <c r="Y214" s="3"/>
      <c r="Z214" s="3"/>
      <c r="AA214" s="3"/>
      <c r="AB214" s="3"/>
      <c r="AC214" s="3"/>
      <c r="AD214" s="131"/>
      <c r="AE214" s="66"/>
      <c r="AF214" s="66"/>
      <c r="AG214" s="66"/>
    </row>
    <row r="215" spans="2:33" ht="31.5">
      <c r="B215" s="19">
        <v>201</v>
      </c>
      <c r="C215" s="47" t="s">
        <v>92</v>
      </c>
      <c r="D215" s="7">
        <f>SUM(D217)</f>
        <v>263925</v>
      </c>
      <c r="E215" s="7">
        <f t="shared" ref="E215:S215" si="99">SUM(E217)</f>
        <v>245252</v>
      </c>
      <c r="F215" s="7">
        <f t="shared" si="99"/>
        <v>175264</v>
      </c>
      <c r="G215" s="90">
        <f t="shared" si="99"/>
        <v>18673</v>
      </c>
      <c r="H215" s="95">
        <f t="shared" si="99"/>
        <v>154431</v>
      </c>
      <c r="I215" s="5">
        <f t="shared" si="99"/>
        <v>135758</v>
      </c>
      <c r="J215" s="5">
        <f t="shared" si="99"/>
        <v>128796</v>
      </c>
      <c r="K215" s="6">
        <f t="shared" si="99"/>
        <v>18673</v>
      </c>
      <c r="L215" s="109">
        <f t="shared" si="99"/>
        <v>81594</v>
      </c>
      <c r="M215" s="5">
        <f t="shared" si="99"/>
        <v>81594</v>
      </c>
      <c r="N215" s="5">
        <f t="shared" si="99"/>
        <v>36968</v>
      </c>
      <c r="O215" s="85">
        <f t="shared" si="99"/>
        <v>0</v>
      </c>
      <c r="P215" s="95">
        <f t="shared" si="99"/>
        <v>27900</v>
      </c>
      <c r="Q215" s="5">
        <f t="shared" si="99"/>
        <v>27900</v>
      </c>
      <c r="R215" s="5">
        <f t="shared" si="99"/>
        <v>9500</v>
      </c>
      <c r="S215" s="85">
        <f t="shared" si="99"/>
        <v>0</v>
      </c>
      <c r="T215" s="130"/>
      <c r="U215" s="134"/>
      <c r="V215" s="134"/>
      <c r="W215" s="135"/>
      <c r="X215" s="135"/>
      <c r="Y215" s="3"/>
      <c r="Z215" s="3"/>
      <c r="AA215" s="3"/>
      <c r="AB215" s="3"/>
      <c r="AC215" s="3"/>
      <c r="AD215" s="116"/>
      <c r="AE215" s="66"/>
      <c r="AF215" s="66"/>
      <c r="AG215" s="66"/>
    </row>
    <row r="216" spans="2:33" ht="15.75">
      <c r="B216" s="19">
        <v>202</v>
      </c>
      <c r="C216" s="47"/>
      <c r="D216" s="7"/>
      <c r="E216" s="7"/>
      <c r="F216" s="7"/>
      <c r="G216" s="90"/>
      <c r="H216" s="95"/>
      <c r="I216" s="5"/>
      <c r="J216" s="5"/>
      <c r="K216" s="6"/>
      <c r="L216" s="109"/>
      <c r="M216" s="5"/>
      <c r="N216" s="5"/>
      <c r="O216" s="85"/>
      <c r="P216" s="95"/>
      <c r="Q216" s="5"/>
      <c r="R216" s="5"/>
      <c r="S216" s="85"/>
      <c r="T216" s="130"/>
      <c r="U216" s="134"/>
      <c r="V216" s="134"/>
      <c r="W216" s="135"/>
      <c r="X216" s="135"/>
      <c r="Y216" s="3"/>
      <c r="Z216" s="3"/>
      <c r="AA216" s="3"/>
      <c r="AB216" s="3"/>
      <c r="AC216" s="3"/>
      <c r="AD216" s="116"/>
      <c r="AE216" s="66"/>
      <c r="AF216" s="66"/>
      <c r="AG216" s="66"/>
    </row>
    <row r="217" spans="2:33" ht="13.5" customHeight="1">
      <c r="B217" s="19">
        <v>203</v>
      </c>
      <c r="C217" s="47" t="s">
        <v>108</v>
      </c>
      <c r="D217" s="7">
        <f>SUM(D218:D219)</f>
        <v>263925</v>
      </c>
      <c r="E217" s="7">
        <f t="shared" ref="E217:S217" si="100">SUM(E218:E219)</f>
        <v>245252</v>
      </c>
      <c r="F217" s="7">
        <f t="shared" si="100"/>
        <v>175264</v>
      </c>
      <c r="G217" s="7">
        <f t="shared" si="100"/>
        <v>18673</v>
      </c>
      <c r="H217" s="5">
        <f t="shared" si="100"/>
        <v>154431</v>
      </c>
      <c r="I217" s="5">
        <f t="shared" si="100"/>
        <v>135758</v>
      </c>
      <c r="J217" s="5">
        <f t="shared" si="100"/>
        <v>128796</v>
      </c>
      <c r="K217" s="5">
        <f t="shared" si="100"/>
        <v>18673</v>
      </c>
      <c r="L217" s="5">
        <f t="shared" si="100"/>
        <v>81594</v>
      </c>
      <c r="M217" s="5">
        <f t="shared" si="100"/>
        <v>81594</v>
      </c>
      <c r="N217" s="5">
        <f t="shared" si="100"/>
        <v>36968</v>
      </c>
      <c r="O217" s="5">
        <f t="shared" si="100"/>
        <v>0</v>
      </c>
      <c r="P217" s="5">
        <f t="shared" si="100"/>
        <v>27900</v>
      </c>
      <c r="Q217" s="5">
        <f t="shared" si="100"/>
        <v>27900</v>
      </c>
      <c r="R217" s="5">
        <f t="shared" si="100"/>
        <v>9500</v>
      </c>
      <c r="S217" s="85">
        <f t="shared" si="100"/>
        <v>0</v>
      </c>
      <c r="T217" s="130"/>
      <c r="U217" s="134"/>
      <c r="V217" s="134"/>
      <c r="W217" s="135"/>
      <c r="X217" s="135"/>
      <c r="Y217" s="3"/>
      <c r="Z217" s="3"/>
      <c r="AA217" s="3"/>
      <c r="AB217" s="3"/>
      <c r="AC217" s="3"/>
      <c r="AD217" s="116"/>
      <c r="AE217" s="66"/>
      <c r="AF217" s="66"/>
      <c r="AG217" s="66"/>
    </row>
    <row r="218" spans="2:33" ht="15.75">
      <c r="B218" s="19">
        <v>204</v>
      </c>
      <c r="C218" s="46" t="s">
        <v>93</v>
      </c>
      <c r="D218" s="44">
        <f t="shared" ref="D218:G219" si="101">SUM(H218+L218+P218)</f>
        <v>219985</v>
      </c>
      <c r="E218" s="44">
        <f t="shared" si="101"/>
        <v>201312</v>
      </c>
      <c r="F218" s="44">
        <f t="shared" si="101"/>
        <v>175264</v>
      </c>
      <c r="G218" s="105">
        <f t="shared" si="101"/>
        <v>18673</v>
      </c>
      <c r="H218" s="96">
        <f>SUM(I218+K218)</f>
        <v>154431</v>
      </c>
      <c r="I218" s="11">
        <v>135758</v>
      </c>
      <c r="J218" s="11">
        <v>128796</v>
      </c>
      <c r="K218" s="45">
        <v>18673</v>
      </c>
      <c r="L218" s="110">
        <f>SUM(M218+O218)</f>
        <v>37654</v>
      </c>
      <c r="M218" s="11">
        <v>37654</v>
      </c>
      <c r="N218" s="11">
        <v>36968</v>
      </c>
      <c r="O218" s="88"/>
      <c r="P218" s="97">
        <f>SUM(Q218+S218)</f>
        <v>27900</v>
      </c>
      <c r="Q218" s="52">
        <v>27900</v>
      </c>
      <c r="R218" s="52">
        <v>9500</v>
      </c>
      <c r="S218" s="88">
        <v>0</v>
      </c>
      <c r="T218" s="130"/>
      <c r="U218" s="134"/>
      <c r="V218" s="134"/>
      <c r="W218" s="135"/>
      <c r="X218" s="135"/>
      <c r="Y218" s="3"/>
      <c r="Z218" s="3"/>
      <c r="AA218" s="3"/>
      <c r="AB218" s="3"/>
      <c r="AC218" s="3"/>
      <c r="AD218" s="70"/>
      <c r="AE218" s="66"/>
      <c r="AF218" s="66"/>
      <c r="AG218" s="66"/>
    </row>
    <row r="219" spans="2:33" ht="18.75" customHeight="1" thickBot="1">
      <c r="B219" s="19">
        <v>205</v>
      </c>
      <c r="C219" s="54" t="s">
        <v>171</v>
      </c>
      <c r="D219" s="44">
        <f t="shared" si="101"/>
        <v>43940</v>
      </c>
      <c r="E219" s="44">
        <f t="shared" si="101"/>
        <v>43940</v>
      </c>
      <c r="F219" s="44">
        <f t="shared" si="101"/>
        <v>0</v>
      </c>
      <c r="G219" s="105">
        <f t="shared" si="101"/>
        <v>0</v>
      </c>
      <c r="H219" s="98"/>
      <c r="I219" s="48"/>
      <c r="J219" s="48"/>
      <c r="K219" s="51"/>
      <c r="L219" s="110">
        <f>SUM(M219+O219)</f>
        <v>43940</v>
      </c>
      <c r="M219" s="57">
        <v>43940</v>
      </c>
      <c r="N219" s="57"/>
      <c r="O219" s="91"/>
      <c r="P219" s="99"/>
      <c r="Q219" s="57"/>
      <c r="R219" s="57"/>
      <c r="S219" s="91"/>
      <c r="T219" s="130"/>
      <c r="U219" s="134"/>
      <c r="V219" s="134"/>
      <c r="W219" s="135"/>
      <c r="X219" s="135"/>
      <c r="Y219" s="3"/>
      <c r="Z219" s="3"/>
      <c r="AA219" s="3"/>
      <c r="AB219" s="3"/>
      <c r="AC219" s="3"/>
      <c r="AD219" s="70"/>
      <c r="AE219" s="66"/>
      <c r="AF219" s="66"/>
      <c r="AG219" s="66"/>
    </row>
    <row r="220" spans="2:33" ht="24.75" customHeight="1" thickBot="1">
      <c r="B220" s="19">
        <v>206</v>
      </c>
      <c r="C220" s="60" t="s">
        <v>43</v>
      </c>
      <c r="D220" s="60">
        <f t="shared" ref="D220:S220" si="102">SUM(D15+D52+D104+D128+D140+D170+D175)</f>
        <v>11625904</v>
      </c>
      <c r="E220" s="60">
        <f t="shared" si="102"/>
        <v>9909594</v>
      </c>
      <c r="F220" s="60">
        <f t="shared" si="102"/>
        <v>6481790</v>
      </c>
      <c r="G220" s="92">
        <f t="shared" si="102"/>
        <v>1716310</v>
      </c>
      <c r="H220" s="100">
        <f t="shared" si="102"/>
        <v>6567504</v>
      </c>
      <c r="I220" s="60">
        <f t="shared" si="102"/>
        <v>5715887</v>
      </c>
      <c r="J220" s="60">
        <f t="shared" si="102"/>
        <v>3722700</v>
      </c>
      <c r="K220" s="61">
        <f t="shared" si="102"/>
        <v>851617</v>
      </c>
      <c r="L220" s="113">
        <f t="shared" si="102"/>
        <v>4557181</v>
      </c>
      <c r="M220" s="60">
        <f t="shared" si="102"/>
        <v>3697488</v>
      </c>
      <c r="N220" s="60">
        <f t="shared" si="102"/>
        <v>2559278</v>
      </c>
      <c r="O220" s="92">
        <f t="shared" si="102"/>
        <v>859693</v>
      </c>
      <c r="P220" s="100">
        <f t="shared" si="102"/>
        <v>501219</v>
      </c>
      <c r="Q220" s="60">
        <f t="shared" si="102"/>
        <v>496219</v>
      </c>
      <c r="R220" s="60">
        <f t="shared" si="102"/>
        <v>199812</v>
      </c>
      <c r="S220" s="61">
        <f t="shared" si="102"/>
        <v>5000</v>
      </c>
      <c r="T220" s="66"/>
      <c r="U220" s="134"/>
      <c r="V220" s="134"/>
      <c r="W220" s="135"/>
      <c r="X220" s="135"/>
      <c r="Y220" s="3"/>
      <c r="Z220" s="3"/>
      <c r="AA220" s="3"/>
      <c r="AB220" s="3"/>
      <c r="AC220" s="3"/>
      <c r="AD220" s="116"/>
      <c r="AE220" s="66"/>
      <c r="AF220" s="66"/>
      <c r="AG220" s="66"/>
    </row>
    <row r="221" spans="2:33">
      <c r="C221" s="3"/>
      <c r="D221" s="3"/>
      <c r="E221" s="3"/>
      <c r="F221" s="3"/>
      <c r="G221" s="3"/>
    </row>
    <row r="222" spans="2:33" ht="15.75">
      <c r="C222" s="116"/>
      <c r="D222" s="70"/>
      <c r="E222" s="3"/>
      <c r="F222" s="3"/>
      <c r="G222" s="3"/>
      <c r="H222" s="117"/>
    </row>
    <row r="223" spans="2:33" ht="15.75">
      <c r="C223" s="116"/>
      <c r="D223" s="70"/>
      <c r="E223" s="3"/>
      <c r="F223" s="3"/>
      <c r="G223" s="3"/>
      <c r="H223" s="117"/>
    </row>
    <row r="224" spans="2:33" ht="15.75">
      <c r="C224" s="116"/>
      <c r="D224" s="70"/>
      <c r="E224" s="3"/>
      <c r="F224" s="3"/>
      <c r="G224" s="3"/>
      <c r="H224" s="117"/>
    </row>
    <row r="225" spans="3:8" ht="15.75">
      <c r="C225" s="3"/>
      <c r="D225" s="3"/>
      <c r="E225" s="3"/>
      <c r="F225" s="3"/>
      <c r="G225" s="3"/>
      <c r="H225" s="117"/>
    </row>
    <row r="226" spans="3:8" ht="15.75">
      <c r="C226" s="3"/>
      <c r="D226" s="3"/>
      <c r="E226" s="3"/>
      <c r="F226" s="3"/>
      <c r="G226" s="3"/>
      <c r="H226" s="117"/>
    </row>
    <row r="227" spans="3:8" ht="15.75">
      <c r="C227" s="3"/>
      <c r="D227" s="3"/>
      <c r="E227" s="3"/>
      <c r="F227" s="3"/>
      <c r="G227" s="3"/>
      <c r="H227" s="67"/>
    </row>
    <row r="228" spans="3:8" ht="18.75">
      <c r="C228" s="127"/>
      <c r="D228" s="127"/>
      <c r="E228" s="127"/>
      <c r="F228" s="127"/>
      <c r="G228" s="127"/>
      <c r="H228" s="128"/>
    </row>
    <row r="229" spans="3:8" ht="18.75">
      <c r="C229" s="127"/>
      <c r="D229" s="127"/>
      <c r="E229" s="127"/>
      <c r="F229" s="127"/>
      <c r="G229" s="127"/>
      <c r="H229" s="128"/>
    </row>
    <row r="230" spans="3:8" ht="18.75">
      <c r="C230" s="127"/>
      <c r="D230" s="127"/>
      <c r="E230" s="127"/>
      <c r="F230" s="127"/>
      <c r="G230" s="127"/>
      <c r="H230" s="58"/>
    </row>
    <row r="231" spans="3:8" ht="18.75">
      <c r="C231" s="127"/>
      <c r="D231" s="127"/>
      <c r="E231" s="127"/>
      <c r="F231" s="127"/>
      <c r="G231" s="127"/>
      <c r="H231" s="58"/>
    </row>
    <row r="232" spans="3:8" ht="18.75">
      <c r="C232" s="127"/>
      <c r="D232" s="127"/>
      <c r="E232" s="127"/>
      <c r="F232" s="127"/>
      <c r="G232" s="127"/>
      <c r="H232" s="58"/>
    </row>
    <row r="233" spans="3:8">
      <c r="C233" s="3"/>
      <c r="D233" s="3"/>
      <c r="E233" s="3"/>
      <c r="F233" s="3"/>
      <c r="G233" s="3"/>
    </row>
    <row r="234" spans="3:8">
      <c r="C234" s="3"/>
      <c r="D234" s="3"/>
      <c r="E234" s="3"/>
      <c r="F234" s="3"/>
      <c r="G234" s="3"/>
    </row>
    <row r="235" spans="3:8">
      <c r="C235" s="3"/>
      <c r="D235" s="3"/>
      <c r="E235" s="3"/>
      <c r="F235" s="3"/>
      <c r="G235" s="3"/>
    </row>
    <row r="236" spans="3:8">
      <c r="C236" s="3"/>
      <c r="D236" s="3"/>
      <c r="E236" s="3"/>
      <c r="F236" s="3"/>
      <c r="G236" s="3"/>
    </row>
    <row r="237" spans="3:8">
      <c r="C237" s="3"/>
      <c r="D237" s="3"/>
      <c r="E237" s="3"/>
      <c r="F237" s="3"/>
      <c r="G237" s="3"/>
    </row>
    <row r="238" spans="3:8" ht="18.75">
      <c r="C238" s="3"/>
      <c r="D238" s="3"/>
      <c r="E238" s="3"/>
      <c r="F238" s="3"/>
      <c r="G238" s="3"/>
      <c r="H238" s="58"/>
    </row>
    <row r="239" spans="3:8">
      <c r="C239" s="3"/>
      <c r="D239" s="3"/>
      <c r="E239" s="3"/>
      <c r="F239" s="3"/>
      <c r="G239" s="3"/>
    </row>
    <row r="240" spans="3:8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</row>
    <row r="260" spans="3:7">
      <c r="C260" s="3"/>
    </row>
    <row r="261" spans="3:7">
      <c r="C261" s="3"/>
    </row>
    <row r="262" spans="3:7">
      <c r="C262" s="4"/>
    </row>
    <row r="263" spans="3:7">
      <c r="C263" s="3"/>
    </row>
    <row r="264" spans="3:7">
      <c r="C264" s="3"/>
    </row>
    <row r="265" spans="3:7">
      <c r="C265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2020-02-13T09:40:35Z</cp:lastPrinted>
  <dcterms:created xsi:type="dcterms:W3CDTF">2007-01-03T15:43:14Z</dcterms:created>
  <dcterms:modified xsi:type="dcterms:W3CDTF">2020-02-21T08:50:11Z</dcterms:modified>
</cp:coreProperties>
</file>