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C:\Users\a.rusteikiene\Desktop\T. spr. pr. 2021.11\"/>
    </mc:Choice>
  </mc:AlternateContent>
  <xr:revisionPtr revIDLastSave="0" documentId="8_{AD6CD8CC-D43E-4787-A0BB-A122D8F3A728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28 (2)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72" i="1" l="1"/>
  <c r="J70" i="1"/>
  <c r="O164" i="1"/>
  <c r="O165" i="1"/>
  <c r="O166" i="1"/>
  <c r="O167" i="1"/>
  <c r="O168" i="1"/>
  <c r="O169" i="1"/>
  <c r="O170" i="1"/>
  <c r="O173" i="1"/>
  <c r="O174" i="1"/>
  <c r="T107" i="1"/>
  <c r="T108" i="1"/>
  <c r="T109" i="1"/>
  <c r="T110" i="1"/>
  <c r="T111" i="1"/>
  <c r="T112" i="1"/>
  <c r="T113" i="1"/>
  <c r="T114" i="1"/>
  <c r="T115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J69" i="1"/>
  <c r="J71" i="1"/>
  <c r="J72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8" i="1"/>
  <c r="O39" i="1"/>
  <c r="O42" i="1"/>
  <c r="O43" i="1"/>
  <c r="O44" i="1"/>
  <c r="O46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2" i="1"/>
  <c r="J43" i="1"/>
  <c r="J44" i="1"/>
  <c r="J46" i="1"/>
  <c r="J47" i="1"/>
  <c r="K136" i="1"/>
  <c r="L136" i="1"/>
  <c r="N136" i="1"/>
  <c r="P136" i="1"/>
  <c r="Q136" i="1"/>
  <c r="S136" i="1"/>
  <c r="T95" i="1"/>
  <c r="T94" i="1"/>
  <c r="T105" i="1"/>
  <c r="D11" i="1"/>
  <c r="D10" i="1" s="1"/>
  <c r="E11" i="1"/>
  <c r="E10" i="1" s="1"/>
  <c r="C11" i="1"/>
  <c r="T87" i="1"/>
  <c r="F137" i="1"/>
  <c r="Q11" i="1" l="1"/>
  <c r="S11" i="1"/>
  <c r="P11" i="1"/>
  <c r="L11" i="1"/>
  <c r="K11" i="1"/>
  <c r="G11" i="1"/>
  <c r="I11" i="1"/>
  <c r="F11" i="1"/>
  <c r="D136" i="1"/>
  <c r="D116" i="1" s="1"/>
  <c r="D7" i="1" s="1"/>
  <c r="E136" i="1"/>
  <c r="E116" i="1" s="1"/>
  <c r="E7" i="1" s="1"/>
  <c r="F136" i="1"/>
  <c r="G136" i="1"/>
  <c r="I136" i="1"/>
  <c r="C136" i="1"/>
  <c r="J120" i="1"/>
  <c r="J121" i="1"/>
  <c r="J122" i="1"/>
  <c r="J123" i="1"/>
  <c r="J124" i="1"/>
  <c r="O120" i="1"/>
  <c r="T120" i="1"/>
  <c r="M47" i="1"/>
  <c r="H11" i="1"/>
  <c r="T43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M171" i="1"/>
  <c r="H136" i="1"/>
  <c r="T156" i="1"/>
  <c r="O156" i="1"/>
  <c r="J156" i="1"/>
  <c r="J157" i="1"/>
  <c r="O157" i="1"/>
  <c r="T157" i="1"/>
  <c r="M136" i="1" l="1"/>
  <c r="O171" i="1"/>
  <c r="R171" i="1" s="1"/>
  <c r="R136" i="1" s="1"/>
  <c r="R39" i="1"/>
  <c r="M11" i="1"/>
  <c r="O47" i="1"/>
  <c r="R47" i="1" s="1"/>
  <c r="J11" i="1"/>
  <c r="T168" i="1"/>
  <c r="J168" i="1"/>
  <c r="T39" i="1" l="1"/>
  <c r="R106" i="1"/>
  <c r="T106" i="1" s="1"/>
  <c r="R11" i="1"/>
  <c r="T11" i="1" s="1"/>
  <c r="T71" i="1"/>
  <c r="J73" i="1"/>
  <c r="T73" i="1"/>
  <c r="J94" i="1"/>
  <c r="O68" i="1"/>
  <c r="J93" i="1"/>
  <c r="J125" i="1"/>
  <c r="J126" i="1"/>
  <c r="J127" i="1"/>
  <c r="J128" i="1"/>
  <c r="J118" i="1"/>
  <c r="J119" i="1"/>
  <c r="T13" i="1"/>
  <c r="O13" i="1"/>
  <c r="J13" i="1"/>
  <c r="C67" i="1"/>
  <c r="C86" i="1"/>
  <c r="C92" i="1"/>
  <c r="C102" i="1"/>
  <c r="C10" i="1" l="1"/>
  <c r="T14" i="1"/>
  <c r="O14" i="1"/>
  <c r="N37" i="1" s="1"/>
  <c r="N105" i="1" l="1"/>
  <c r="O105" i="1" s="1"/>
  <c r="O37" i="1"/>
  <c r="N11" i="1"/>
  <c r="O11" i="1" s="1"/>
  <c r="T104" i="1"/>
  <c r="J114" i="1"/>
  <c r="J154" i="1"/>
  <c r="J155" i="1"/>
  <c r="J158" i="1"/>
  <c r="J159" i="1"/>
  <c r="J160" i="1"/>
  <c r="J161" i="1"/>
  <c r="J162" i="1"/>
  <c r="J163" i="1"/>
  <c r="J164" i="1"/>
  <c r="J165" i="1"/>
  <c r="J166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8" i="1"/>
  <c r="O159" i="1"/>
  <c r="O160" i="1"/>
  <c r="O161" i="1"/>
  <c r="O162" i="1"/>
  <c r="O163" i="1"/>
  <c r="T158" i="1"/>
  <c r="T159" i="1"/>
  <c r="T160" i="1"/>
  <c r="T161" i="1"/>
  <c r="T162" i="1"/>
  <c r="T163" i="1"/>
  <c r="T164" i="1"/>
  <c r="T165" i="1"/>
  <c r="T166" i="1"/>
  <c r="T118" i="1" l="1"/>
  <c r="T119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03" i="1"/>
  <c r="T97" i="1"/>
  <c r="T98" i="1"/>
  <c r="T99" i="1"/>
  <c r="T100" i="1"/>
  <c r="T101" i="1"/>
  <c r="T93" i="1"/>
  <c r="T96" i="1"/>
  <c r="T88" i="1"/>
  <c r="T89" i="1"/>
  <c r="T90" i="1"/>
  <c r="T91" i="1"/>
  <c r="T69" i="1"/>
  <c r="T70" i="1"/>
  <c r="T72" i="1"/>
  <c r="T74" i="1"/>
  <c r="T75" i="1"/>
  <c r="T76" i="1"/>
  <c r="T77" i="1"/>
  <c r="T78" i="1"/>
  <c r="T79" i="1"/>
  <c r="T80" i="1"/>
  <c r="T81" i="1"/>
  <c r="T82" i="1"/>
  <c r="T83" i="1"/>
  <c r="T84" i="1"/>
  <c r="T85" i="1"/>
  <c r="T68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152" i="1"/>
  <c r="T153" i="1"/>
  <c r="O119" i="1"/>
  <c r="O118" i="1"/>
  <c r="O104" i="1"/>
  <c r="O103" i="1"/>
  <c r="O94" i="1"/>
  <c r="O93" i="1"/>
  <c r="J152" i="1" l="1"/>
  <c r="I102" i="1" l="1"/>
  <c r="K102" i="1"/>
  <c r="T154" i="1" l="1"/>
  <c r="J153" i="1"/>
  <c r="T151" i="1"/>
  <c r="J151" i="1"/>
  <c r="T150" i="1"/>
  <c r="T149" i="1"/>
  <c r="J149" i="1"/>
  <c r="T148" i="1"/>
  <c r="J148" i="1"/>
  <c r="T147" i="1"/>
  <c r="J147" i="1"/>
  <c r="T146" i="1"/>
  <c r="J146" i="1"/>
  <c r="T145" i="1"/>
  <c r="J145" i="1"/>
  <c r="T144" i="1"/>
  <c r="J144" i="1"/>
  <c r="T143" i="1"/>
  <c r="J143" i="1"/>
  <c r="T142" i="1"/>
  <c r="J142" i="1"/>
  <c r="T141" i="1"/>
  <c r="J141" i="1"/>
  <c r="T140" i="1"/>
  <c r="J140" i="1"/>
  <c r="T139" i="1"/>
  <c r="J139" i="1"/>
  <c r="T138" i="1"/>
  <c r="J138" i="1"/>
  <c r="T137" i="1"/>
  <c r="O137" i="1"/>
  <c r="O136" i="1" s="1"/>
  <c r="J137" i="1"/>
  <c r="O135" i="1"/>
  <c r="J135" i="1"/>
  <c r="O134" i="1"/>
  <c r="J134" i="1"/>
  <c r="O133" i="1"/>
  <c r="J133" i="1"/>
  <c r="O132" i="1"/>
  <c r="J132" i="1"/>
  <c r="O131" i="1"/>
  <c r="J131" i="1"/>
  <c r="O130" i="1"/>
  <c r="J130" i="1"/>
  <c r="O129" i="1"/>
  <c r="J129" i="1"/>
  <c r="O128" i="1"/>
  <c r="O127" i="1"/>
  <c r="O126" i="1"/>
  <c r="O125" i="1"/>
  <c r="O124" i="1"/>
  <c r="O123" i="1"/>
  <c r="O122" i="1"/>
  <c r="O121" i="1"/>
  <c r="J113" i="1"/>
  <c r="J112" i="1"/>
  <c r="J104" i="1"/>
  <c r="J103" i="1"/>
  <c r="T102" i="1"/>
  <c r="S102" i="1"/>
  <c r="R102" i="1"/>
  <c r="Q102" i="1"/>
  <c r="P102" i="1"/>
  <c r="N102" i="1"/>
  <c r="M102" i="1"/>
  <c r="L102" i="1"/>
  <c r="H102" i="1"/>
  <c r="G102" i="1"/>
  <c r="F102" i="1"/>
  <c r="O101" i="1"/>
  <c r="J101" i="1"/>
  <c r="O100" i="1"/>
  <c r="J100" i="1"/>
  <c r="O99" i="1"/>
  <c r="J99" i="1"/>
  <c r="O98" i="1"/>
  <c r="J98" i="1"/>
  <c r="O97" i="1"/>
  <c r="J97" i="1"/>
  <c r="O96" i="1"/>
  <c r="J96" i="1"/>
  <c r="S92" i="1"/>
  <c r="R92" i="1"/>
  <c r="Q92" i="1"/>
  <c r="P92" i="1"/>
  <c r="N92" i="1"/>
  <c r="M92" i="1"/>
  <c r="L92" i="1"/>
  <c r="K92" i="1"/>
  <c r="I92" i="1"/>
  <c r="H92" i="1"/>
  <c r="G92" i="1"/>
  <c r="F92" i="1"/>
  <c r="O91" i="1"/>
  <c r="J91" i="1"/>
  <c r="O90" i="1"/>
  <c r="J90" i="1"/>
  <c r="O89" i="1"/>
  <c r="J89" i="1"/>
  <c r="O88" i="1"/>
  <c r="J88" i="1"/>
  <c r="T86" i="1"/>
  <c r="S86" i="1"/>
  <c r="R86" i="1"/>
  <c r="Q86" i="1"/>
  <c r="P86" i="1"/>
  <c r="N86" i="1"/>
  <c r="M86" i="1"/>
  <c r="L86" i="1"/>
  <c r="K86" i="1"/>
  <c r="I86" i="1"/>
  <c r="H86" i="1"/>
  <c r="G86" i="1"/>
  <c r="F86" i="1"/>
  <c r="J85" i="1"/>
  <c r="J84" i="1"/>
  <c r="J83" i="1"/>
  <c r="J82" i="1"/>
  <c r="J81" i="1"/>
  <c r="J80" i="1"/>
  <c r="J79" i="1"/>
  <c r="J78" i="1"/>
  <c r="J77" i="1"/>
  <c r="J76" i="1"/>
  <c r="J68" i="1"/>
  <c r="S67" i="1"/>
  <c r="R67" i="1"/>
  <c r="Q67" i="1"/>
  <c r="P67" i="1"/>
  <c r="N67" i="1"/>
  <c r="M67" i="1"/>
  <c r="L67" i="1"/>
  <c r="K67" i="1"/>
  <c r="I67" i="1"/>
  <c r="H67" i="1"/>
  <c r="G67" i="1"/>
  <c r="F67" i="1"/>
  <c r="J66" i="1"/>
  <c r="O65" i="1"/>
  <c r="J65" i="1"/>
  <c r="O64" i="1"/>
  <c r="J64" i="1"/>
  <c r="O63" i="1"/>
  <c r="J63" i="1"/>
  <c r="O62" i="1"/>
  <c r="J62" i="1"/>
  <c r="O61" i="1"/>
  <c r="J61" i="1"/>
  <c r="O60" i="1"/>
  <c r="J60" i="1"/>
  <c r="O59" i="1"/>
  <c r="J59" i="1"/>
  <c r="O58" i="1"/>
  <c r="J58" i="1"/>
  <c r="O57" i="1"/>
  <c r="J57" i="1"/>
  <c r="O56" i="1"/>
  <c r="J56" i="1"/>
  <c r="O55" i="1"/>
  <c r="J55" i="1"/>
  <c r="O54" i="1"/>
  <c r="J54" i="1"/>
  <c r="O53" i="1"/>
  <c r="J53" i="1"/>
  <c r="O52" i="1"/>
  <c r="J52" i="1"/>
  <c r="Q12" i="1"/>
  <c r="R12" i="1" s="1"/>
  <c r="S12" i="1" s="1"/>
  <c r="L12" i="1"/>
  <c r="M12" i="1" s="1"/>
  <c r="N12" i="1" s="1"/>
  <c r="G12" i="1"/>
  <c r="L8" i="1"/>
  <c r="Q8" i="1" s="1"/>
  <c r="Q10" i="1" l="1"/>
  <c r="J136" i="1"/>
  <c r="R10" i="1"/>
  <c r="S10" i="1"/>
  <c r="T136" i="1"/>
  <c r="P10" i="1"/>
  <c r="H12" i="1"/>
  <c r="I12" i="1" s="1"/>
  <c r="T92" i="1"/>
  <c r="T67" i="1"/>
  <c r="J67" i="1"/>
  <c r="O67" i="1"/>
  <c r="J92" i="1"/>
  <c r="J86" i="1"/>
  <c r="O86" i="1"/>
  <c r="O92" i="1"/>
  <c r="O102" i="1"/>
  <c r="J102" i="1"/>
  <c r="K10" i="1"/>
  <c r="F10" i="1"/>
  <c r="G10" i="1"/>
  <c r="L10" i="1"/>
  <c r="H10" i="1"/>
  <c r="I10" i="1"/>
  <c r="M10" i="1"/>
  <c r="N10" i="1"/>
  <c r="O12" i="1"/>
  <c r="T12" i="1"/>
  <c r="T10" i="1" l="1"/>
  <c r="J12" i="1"/>
  <c r="J10" i="1"/>
  <c r="O10" i="1"/>
  <c r="T117" i="1"/>
  <c r="T116" i="1" s="1"/>
  <c r="M117" i="1"/>
  <c r="M116" i="1" s="1"/>
  <c r="M7" i="1" s="1"/>
  <c r="R117" i="1"/>
  <c r="R116" i="1" s="1"/>
  <c r="R7" i="1" s="1"/>
  <c r="I117" i="1"/>
  <c r="I116" i="1" s="1"/>
  <c r="I7" i="1" s="1"/>
  <c r="L117" i="1"/>
  <c r="L116" i="1" s="1"/>
  <c r="L7" i="1" s="1"/>
  <c r="G117" i="1"/>
  <c r="G116" i="1" s="1"/>
  <c r="G7" i="1" s="1"/>
  <c r="J117" i="1"/>
  <c r="J116" i="1" s="1"/>
  <c r="S117" i="1"/>
  <c r="S116" i="1" s="1"/>
  <c r="S7" i="1" s="1"/>
  <c r="H117" i="1"/>
  <c r="H116" i="1" s="1"/>
  <c r="H7" i="1" s="1"/>
  <c r="N117" i="1"/>
  <c r="N116" i="1" s="1"/>
  <c r="N7" i="1" s="1"/>
  <c r="O117" i="1"/>
  <c r="O116" i="1" s="1"/>
  <c r="Q117" i="1"/>
  <c r="Q116" i="1" s="1"/>
  <c r="Q7" i="1" s="1"/>
  <c r="P117" i="1"/>
  <c r="P116" i="1" s="1"/>
  <c r="P7" i="1" s="1"/>
  <c r="F117" i="1"/>
  <c r="F116" i="1" s="1"/>
  <c r="F7" i="1" s="1"/>
  <c r="K117" i="1"/>
  <c r="K116" i="1" s="1"/>
  <c r="K7" i="1" s="1"/>
  <c r="C117" i="1"/>
  <c r="C116" i="1" s="1"/>
  <c r="C7" i="1" s="1"/>
  <c r="O7" i="1" l="1"/>
  <c r="J7" i="1"/>
  <c r="T7" i="1"/>
</calcChain>
</file>

<file path=xl/sharedStrings.xml><?xml version="1.0" encoding="utf-8"?>
<sst xmlns="http://schemas.openxmlformats.org/spreadsheetml/2006/main" count="291" uniqueCount="233">
  <si>
    <t>(Ūkio subjekto pavadinimas)</t>
  </si>
  <si>
    <t>Eil. Nr.</t>
  </si>
  <si>
    <t>Įsigytas (atstatytas) ilgalaikis</t>
  </si>
  <si>
    <t xml:space="preserve">  metai</t>
  </si>
  <si>
    <t xml:space="preserve"> metai</t>
  </si>
  <si>
    <t xml:space="preserve"> t  u  r  t  a  s</t>
  </si>
  <si>
    <t>metai</t>
  </si>
  <si>
    <t>I</t>
  </si>
  <si>
    <t>II</t>
  </si>
  <si>
    <t>III</t>
  </si>
  <si>
    <t>IV</t>
  </si>
  <si>
    <t>Iš viso</t>
  </si>
  <si>
    <t>1.</t>
  </si>
  <si>
    <t>Ilgalaikio turto įsigijimo šaltiniai</t>
  </si>
  <si>
    <t>1.1.</t>
  </si>
  <si>
    <t>Ilgalaikio turto nusidėvėjimo lėšos</t>
  </si>
  <si>
    <t>iš šio skaičiaus paviršinių nuotekų ilgalaikio turto nusidėvėjimo lėšos</t>
  </si>
  <si>
    <t>1.3.</t>
  </si>
  <si>
    <t>1.4.</t>
  </si>
  <si>
    <t>Paskolos investicijų projektams įgyvendinti</t>
  </si>
  <si>
    <t>1.4.2.</t>
  </si>
  <si>
    <t>1.4.3.</t>
  </si>
  <si>
    <t>1.4.4.</t>
  </si>
  <si>
    <t>1.4.5.</t>
  </si>
  <si>
    <t>1.5.</t>
  </si>
  <si>
    <t>Europos sąjungos fondų lėšos</t>
  </si>
  <si>
    <t>1.5.2.</t>
  </si>
  <si>
    <t>1.5.3.</t>
  </si>
  <si>
    <t>1.5.4.</t>
  </si>
  <si>
    <t>1.5.5.</t>
  </si>
  <si>
    <t>1.5.6.</t>
  </si>
  <si>
    <t>1.5.7.</t>
  </si>
  <si>
    <t>1.5.8.</t>
  </si>
  <si>
    <t>1.5.9.</t>
  </si>
  <si>
    <t>1.5.10.</t>
  </si>
  <si>
    <t>1.6.</t>
  </si>
  <si>
    <t>Kitos nuosavos lėšos</t>
  </si>
  <si>
    <t>1.6.1.</t>
  </si>
  <si>
    <t>Ataskaitinio laikotarpio pelno dalis</t>
  </si>
  <si>
    <t>1.6.2.</t>
  </si>
  <si>
    <t>Ankstesniais laikotarpiais sukauptos piniginės lėšos</t>
  </si>
  <si>
    <t>1.6.3.</t>
  </si>
  <si>
    <t>1.6.4.</t>
  </si>
  <si>
    <t>1.6.5.</t>
  </si>
  <si>
    <t>2.</t>
  </si>
  <si>
    <t>Lėšų panaudojimas</t>
  </si>
  <si>
    <t>2.1.</t>
  </si>
  <si>
    <t>Investicijų ir plėtros projektams įgyvendinti</t>
  </si>
  <si>
    <t>2.1.1.</t>
  </si>
  <si>
    <t>2.1.6.</t>
  </si>
  <si>
    <t>2.1.7.</t>
  </si>
  <si>
    <t>2.1.8.</t>
  </si>
  <si>
    <t>2.1.9.</t>
  </si>
  <si>
    <t>2.1.10.</t>
  </si>
  <si>
    <t>2.1.12.</t>
  </si>
  <si>
    <t>2.1.13.</t>
  </si>
  <si>
    <t>2.1.14.</t>
  </si>
  <si>
    <t>2.1.15.</t>
  </si>
  <si>
    <t>2.1.16.</t>
  </si>
  <si>
    <t>2.1.17.</t>
  </si>
  <si>
    <t>2.1.18.</t>
  </si>
  <si>
    <t>2.1.19.</t>
  </si>
  <si>
    <t>2.1.20.</t>
  </si>
  <si>
    <t>2.1.21.</t>
  </si>
  <si>
    <t>2.1.22.</t>
  </si>
  <si>
    <t>2.2.</t>
  </si>
  <si>
    <t>Ilgalaikiam turtui įsigyti ir atnaujinti (renovuoti)</t>
  </si>
  <si>
    <t>2.2.1.</t>
  </si>
  <si>
    <t>Esamo turto atnaujinimas</t>
  </si>
  <si>
    <t>2.2.2.</t>
  </si>
  <si>
    <t>Apskaitos prietaisų įsigijimas</t>
  </si>
  <si>
    <t>2.2.4.</t>
  </si>
  <si>
    <t>2.2.5.</t>
  </si>
  <si>
    <t>2.2.6.</t>
  </si>
  <si>
    <t>2.2.7.</t>
  </si>
  <si>
    <t>Žolės smulkintuvas (mulčeris)</t>
  </si>
  <si>
    <t xml:space="preserve">                                       (pareigų pavadinimas)                                                                                                                                                                                                                         </t>
  </si>
  <si>
    <t xml:space="preserve">              (parašas)              </t>
  </si>
  <si>
    <t xml:space="preserve">              (vardas ir pavardė)                     </t>
  </si>
  <si>
    <t>Balansas</t>
  </si>
  <si>
    <t>Įranga dangų pjovimui</t>
  </si>
  <si>
    <t>Skada atnaujinimas ir plėtra</t>
  </si>
  <si>
    <t>Nuotekų valyklos apsaugos sistema</t>
  </si>
  <si>
    <t>2.2.8</t>
  </si>
  <si>
    <t>Vandens tiekimo ir nuotekų tvarkymo infrastruktūros plėtra ir rekonstrukcija Molėtų rajone (ll etapas)</t>
  </si>
  <si>
    <t xml:space="preserve">Savivaldybės subsidijų ir dotacijų lėšos  </t>
  </si>
  <si>
    <t>Vandens tiekimo ir nuotekų tvarkymo infrastruktūros plėtra ir rekonstrukcija Molėtų rajone (II etapas)</t>
  </si>
  <si>
    <t xml:space="preserve">Nuotekų surinkimo tinklų plėtra Molėtų miesto aglomeracijoje </t>
  </si>
  <si>
    <t>Transporto priemonių keitimas</t>
  </si>
  <si>
    <t>Lengvasis/krovininis automobilis keitimui</t>
  </si>
  <si>
    <t>Ekskavatorius (perkamas lizingu)keitimui</t>
  </si>
  <si>
    <t>Ratinis traktorius ir  priekaba keitimui</t>
  </si>
  <si>
    <t>Vandens tiekimo infrastruktūros plėtra Darbo g., Molėtų m.</t>
  </si>
  <si>
    <t>Molėtų rajono Kijėlių kaimo vandentiekio tinklų prijungimo prie Molėtų miesto vandentiekio tinklų projektavimas ir statyba</t>
  </si>
  <si>
    <t>Šeštokiškių kaimo vandentiekio tinklų rekonstrukcija</t>
  </si>
  <si>
    <t>Vandentiekio tinklų remontas nuo Molėtų vandenvietės iki Spaskų kaimo</t>
  </si>
  <si>
    <t>1.6.2.3.</t>
  </si>
  <si>
    <t>1.6.2.4.</t>
  </si>
  <si>
    <t>Vandens tiekimo infrastruktūros plėtra Darbo g. Molėtų m.</t>
  </si>
  <si>
    <t>Vandentiekio tinklo Kranto g. įrengimas iki sklypo Vilniaus g. 70</t>
  </si>
  <si>
    <t>Daugiabučio namo nuotekų išvado įrengimas Ažubalių g. 12</t>
  </si>
  <si>
    <t>Vandens gerinimo įrangos remontas kaimuose</t>
  </si>
  <si>
    <t>Bekupės kaimo vandens gerinimo įrengimų rekonstrukcija</t>
  </si>
  <si>
    <t>Sidabrinių kaimo   vandens gerinimo įrengimų rekonstrukcija</t>
  </si>
  <si>
    <t>Giraitės kaimo vandens gerinimo įrenginių projektavimas ir statyba</t>
  </si>
  <si>
    <t>Nuotekų surinkimo tinklų plėtra Molėtų miesto aglomeracijoje - II etapas (Žvyrakalnio kvartalas)</t>
  </si>
  <si>
    <t>Vandentiekio ir nuotekų tinklų įrengimas iki sklypo Paluokesos g.11  Molėtai</t>
  </si>
  <si>
    <t>Projektavimo darbai Sporto g.ir Vilniaus g. naujiems kvartalams centralizuotų vandentiekio ir nuotekų tinklų , 2 vnt. nuotekų siurblinių statyba</t>
  </si>
  <si>
    <t>1.6.6.</t>
  </si>
  <si>
    <t>2.1.2.</t>
  </si>
  <si>
    <t>Inžinieriniai tinklai pagal turto patikėjimo sutartį</t>
  </si>
  <si>
    <t xml:space="preserve"> Mašinos ir įrengimai pagal turto  patikėjimo sutartį</t>
  </si>
  <si>
    <t>2.2.29</t>
  </si>
  <si>
    <t>2.2.30</t>
  </si>
  <si>
    <t>2.2.31</t>
  </si>
  <si>
    <t>2.2.32</t>
  </si>
  <si>
    <t>2.2.33</t>
  </si>
  <si>
    <t>2.2.34</t>
  </si>
  <si>
    <t>Vandens tiekimo ir nuotekų tvarkymo sistemų renovavimas ir plėtra</t>
  </si>
  <si>
    <t>1.1.2</t>
  </si>
  <si>
    <t>1.1.4</t>
  </si>
  <si>
    <t>1.1.5</t>
  </si>
  <si>
    <t>1.1.6</t>
  </si>
  <si>
    <t>1.1.7</t>
  </si>
  <si>
    <t>1.1.8</t>
  </si>
  <si>
    <t>1.1.9</t>
  </si>
  <si>
    <t>1.1.10</t>
  </si>
  <si>
    <t>1.1.11</t>
  </si>
  <si>
    <t xml:space="preserve">Vandens ir nuotekų siurblių įsigijimas </t>
  </si>
  <si>
    <t>2.2.9</t>
  </si>
  <si>
    <t>2.2.10</t>
  </si>
  <si>
    <t>2.2.11</t>
  </si>
  <si>
    <t>2.2.12</t>
  </si>
  <si>
    <t>2.2.13</t>
  </si>
  <si>
    <t>2.2.14</t>
  </si>
  <si>
    <t>2.2.15</t>
  </si>
  <si>
    <t>2.2.16</t>
  </si>
  <si>
    <t>2.2.17</t>
  </si>
  <si>
    <t>2.2.18</t>
  </si>
  <si>
    <t>2.2.19</t>
  </si>
  <si>
    <t>2.2.20</t>
  </si>
  <si>
    <t>2.2.21</t>
  </si>
  <si>
    <t>2.2.22</t>
  </si>
  <si>
    <t>2.2.23</t>
  </si>
  <si>
    <t>2.2.24</t>
  </si>
  <si>
    <t>2.2.25</t>
  </si>
  <si>
    <t>2.2.26</t>
  </si>
  <si>
    <t>2.2.27</t>
  </si>
  <si>
    <t>2.2.28</t>
  </si>
  <si>
    <t>Dažnio ketiklis</t>
  </si>
  <si>
    <t>Skaitmeninė telefonų stotis</t>
  </si>
  <si>
    <t>Giluminis grežinys Giedraičiuose</t>
  </si>
  <si>
    <t>VGY Molėtų miesto nuotekų valymo įrenginiuose</t>
  </si>
  <si>
    <t>1.1.12</t>
  </si>
  <si>
    <t>1.1.13</t>
  </si>
  <si>
    <t>1.1.14</t>
  </si>
  <si>
    <t>1.1.15</t>
  </si>
  <si>
    <t>1.1.16</t>
  </si>
  <si>
    <t>1.1.17</t>
  </si>
  <si>
    <t>1.1.18</t>
  </si>
  <si>
    <t>1.1.19</t>
  </si>
  <si>
    <t>1.1.20</t>
  </si>
  <si>
    <t>1.1.21</t>
  </si>
  <si>
    <t>1.1.22</t>
  </si>
  <si>
    <t>1.1.23</t>
  </si>
  <si>
    <t>1.1.26</t>
  </si>
  <si>
    <t>1.1.27</t>
  </si>
  <si>
    <t>1.1.28</t>
  </si>
  <si>
    <t>1.1.29</t>
  </si>
  <si>
    <t>1.1.30</t>
  </si>
  <si>
    <t>1.1.31</t>
  </si>
  <si>
    <t>1.1.32</t>
  </si>
  <si>
    <t>1.1.33</t>
  </si>
  <si>
    <t>1.1.34</t>
  </si>
  <si>
    <t>1.1.35</t>
  </si>
  <si>
    <t>1.1.36</t>
  </si>
  <si>
    <t>1.1.37</t>
  </si>
  <si>
    <t>2.2.35</t>
  </si>
  <si>
    <t>Metaliniai stelažai (archyvas)</t>
  </si>
  <si>
    <t>1.1.1</t>
  </si>
  <si>
    <t>1.1.38</t>
  </si>
  <si>
    <t>1.1.39</t>
  </si>
  <si>
    <t>1.1.40</t>
  </si>
  <si>
    <t>1.1.41</t>
  </si>
  <si>
    <t>1.1.42</t>
  </si>
  <si>
    <t>1.1.43</t>
  </si>
  <si>
    <t>1.1.44</t>
  </si>
  <si>
    <t>1.1.45</t>
  </si>
  <si>
    <t>1.1.46</t>
  </si>
  <si>
    <t>1.1.47</t>
  </si>
  <si>
    <t>1.1.48</t>
  </si>
  <si>
    <t>1.1.49</t>
  </si>
  <si>
    <t>1.1.50</t>
  </si>
  <si>
    <t>1.1.51</t>
  </si>
  <si>
    <t>1.1.52</t>
  </si>
  <si>
    <t>1.1.53</t>
  </si>
  <si>
    <t>1.1.54</t>
  </si>
  <si>
    <t>1.1.55</t>
  </si>
  <si>
    <t>Mašinos ir įrengimai pagal turto  patikėjimo sutartį</t>
  </si>
  <si>
    <t>1.1.3.</t>
  </si>
  <si>
    <t>1.1.24.</t>
  </si>
  <si>
    <t>1.1.25.</t>
  </si>
  <si>
    <t>1.4.1.</t>
  </si>
  <si>
    <t>Vandens gerinimo įrenginiai pagal patikėjimo sutrtį</t>
  </si>
  <si>
    <t>Kompiuterinės įrangos pirkimas(keitimas)</t>
  </si>
  <si>
    <t>2.2.36</t>
  </si>
  <si>
    <t>2.2.37</t>
  </si>
  <si>
    <t>2.2.38</t>
  </si>
  <si>
    <t>1.3.1</t>
  </si>
  <si>
    <t>1.3.2</t>
  </si>
  <si>
    <t>1.3.3</t>
  </si>
  <si>
    <t>1.3.4</t>
  </si>
  <si>
    <t>1.3.5</t>
  </si>
  <si>
    <t>1.3.7</t>
  </si>
  <si>
    <t>1.3.8</t>
  </si>
  <si>
    <t>1.3.9</t>
  </si>
  <si>
    <t>1.3.10</t>
  </si>
  <si>
    <t>1.3.11</t>
  </si>
  <si>
    <t>1.3.12</t>
  </si>
  <si>
    <t>1.3.13</t>
  </si>
  <si>
    <t>1.3.14</t>
  </si>
  <si>
    <t>1.3.15</t>
  </si>
  <si>
    <t>1.3.16</t>
  </si>
  <si>
    <t>1.3.17</t>
  </si>
  <si>
    <t>1.3.18</t>
  </si>
  <si>
    <t>Dapkūniškio kaimo  vandens gerinimo įrengimų rekonstrukcija</t>
  </si>
  <si>
    <t>Dažnio keitiklis</t>
  </si>
  <si>
    <t>Vandens gerinimo įrenginiai pagal patikėjimo sutartį</t>
  </si>
  <si>
    <t>Centralizuotų nuotekų surinkimo tinklų įrengimas Aušros g. (Molėtai)</t>
  </si>
  <si>
    <t>UAB “Molėtų vanduo”</t>
  </si>
  <si>
    <t>Ekonomistė</t>
  </si>
  <si>
    <t>V.Kazlauskienė</t>
  </si>
  <si>
    <t>Uždarosios akcinės bendrovės „Molėtų vanduo“ 2020-2022 metų geriamojo vandens tiekimo ir nuotekų tvarkymo veiklos ir plėtros plano priedas (Molėtų rajono savivaldybės tarybos 2021 m. lapkričio 25 d. sprendimo Nr. B1-    redakcija)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</si>
</sst>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"/>
  </numFmts>
  <fonts count="29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sz val="1"/>
      <name val="Times New Roman"/>
      <family val="1"/>
      <charset val="186"/>
    </font>
    <font>
      <b/>
      <sz val="14"/>
      <name val="Times New Roman"/>
      <family val="1"/>
      <charset val="186"/>
    </font>
    <font>
      <sz val="7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9"/>
      <name val="Times New Roman"/>
      <family val="1"/>
      <charset val="186"/>
    </font>
    <font>
      <i/>
      <sz val="8"/>
      <name val="Times New Roman"/>
      <family val="1"/>
      <charset val="186"/>
    </font>
    <font>
      <b/>
      <i/>
      <sz val="11"/>
      <name val="Times New Roman"/>
      <family val="1"/>
      <charset val="186"/>
    </font>
    <font>
      <sz val="12"/>
      <name val="Times New Roman"/>
      <family val="1"/>
      <charset val="186"/>
    </font>
    <font>
      <i/>
      <sz val="8"/>
      <color rgb="FF0070C0"/>
      <name val="Times New Roman"/>
      <family val="1"/>
      <charset val="186"/>
    </font>
    <font>
      <sz val="8"/>
      <name val="Calibri"/>
      <family val="2"/>
      <charset val="186"/>
      <scheme val="minor"/>
    </font>
    <font>
      <sz val="16"/>
      <color rgb="FF000000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sz val="8"/>
      <color rgb="FF000000"/>
      <name val="Times New Roman"/>
      <family val="1"/>
      <charset val="186"/>
    </font>
    <font>
      <b/>
      <sz val="8"/>
      <color rgb="FF000000"/>
      <name val="Times New Roman"/>
      <family val="1"/>
      <charset val="186"/>
    </font>
    <font>
      <sz val="7"/>
      <color rgb="FF000000"/>
      <name val="Times New Roman"/>
      <family val="1"/>
      <charset val="186"/>
    </font>
    <font>
      <b/>
      <sz val="7"/>
      <color rgb="FF000000"/>
      <name val="Times New Roman"/>
      <family val="1"/>
      <charset val="186"/>
    </font>
    <font>
      <sz val="6"/>
      <color rgb="FF000000"/>
      <name val="Times New Roman"/>
      <family val="1"/>
      <charset val="186"/>
    </font>
    <font>
      <sz val="8"/>
      <color rgb="FFFF0000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i/>
      <sz val="8"/>
      <color rgb="FFFF0000"/>
      <name val="Times New Roman"/>
      <family val="1"/>
      <charset val="186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CEFE9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indexed="64"/>
      </top>
      <bottom/>
      <diagonal/>
    </border>
  </borders>
  <cellStyleXfs count="28">
    <xf numFmtId="0" fontId="0" fillId="0" borderId="0"/>
    <xf numFmtId="0" fontId="1" fillId="0" borderId="0"/>
    <xf numFmtId="0" fontId="14" fillId="0" borderId="0">
      <alignment horizontal="center" vertical="center"/>
    </xf>
    <xf numFmtId="0" fontId="15" fillId="0" borderId="0">
      <alignment horizontal="center"/>
    </xf>
    <xf numFmtId="0" fontId="18" fillId="0" borderId="0">
      <alignment horizontal="left" vertical="top"/>
    </xf>
    <xf numFmtId="0" fontId="18" fillId="0" borderId="0">
      <alignment horizontal="right" vertical="top"/>
    </xf>
    <xf numFmtId="0" fontId="18" fillId="0" borderId="0">
      <alignment horizontal="left" vertical="top"/>
    </xf>
    <xf numFmtId="0" fontId="18" fillId="0" borderId="0">
      <alignment horizontal="center" vertical="top"/>
    </xf>
    <xf numFmtId="0" fontId="19" fillId="3" borderId="0">
      <alignment horizontal="right" vertical="top"/>
    </xf>
    <xf numFmtId="0" fontId="17" fillId="3" borderId="0">
      <alignment horizontal="right" vertical="top"/>
    </xf>
    <xf numFmtId="0" fontId="19" fillId="3" borderId="0">
      <alignment horizontal="right" vertical="top"/>
    </xf>
    <xf numFmtId="0" fontId="16" fillId="0" borderId="0">
      <alignment horizontal="right"/>
    </xf>
    <xf numFmtId="0" fontId="20" fillId="0" borderId="0">
      <alignment horizontal="left"/>
    </xf>
    <xf numFmtId="0" fontId="17" fillId="0" borderId="0">
      <alignment horizontal="right" vertical="top"/>
    </xf>
    <xf numFmtId="0" fontId="16" fillId="0" borderId="0">
      <alignment horizontal="center" vertical="top"/>
    </xf>
    <xf numFmtId="0" fontId="19" fillId="0" borderId="0">
      <alignment horizontal="right" vertical="top"/>
    </xf>
    <xf numFmtId="0" fontId="19" fillId="0" borderId="0">
      <alignment horizontal="right" vertical="top"/>
    </xf>
    <xf numFmtId="0" fontId="15" fillId="0" borderId="0">
      <alignment horizontal="right" vertical="top"/>
    </xf>
    <xf numFmtId="0" fontId="15" fillId="0" borderId="0">
      <alignment horizontal="left" vertical="top"/>
    </xf>
    <xf numFmtId="0" fontId="15" fillId="0" borderId="0">
      <alignment horizontal="center" vertical="center"/>
    </xf>
    <xf numFmtId="0" fontId="17" fillId="0" borderId="0">
      <alignment horizontal="center" vertical="center"/>
    </xf>
    <xf numFmtId="0" fontId="17" fillId="0" borderId="0">
      <alignment horizontal="center" vertical="center"/>
    </xf>
    <xf numFmtId="0" fontId="17" fillId="0" borderId="0">
      <alignment horizontal="center" vertical="center"/>
    </xf>
    <xf numFmtId="0" fontId="17" fillId="0" borderId="0">
      <alignment horizontal="center" vertical="center"/>
    </xf>
    <xf numFmtId="0" fontId="17" fillId="0" borderId="0">
      <alignment horizontal="center" vertical="center"/>
    </xf>
    <xf numFmtId="0" fontId="17" fillId="3" borderId="0">
      <alignment horizontal="left" vertical="top"/>
    </xf>
    <xf numFmtId="43" fontId="23" fillId="0" borderId="0" applyFont="0" applyFill="0" applyBorder="0" applyAlignment="0" applyProtection="0"/>
    <xf numFmtId="0" fontId="1" fillId="0" borderId="0"/>
  </cellStyleXfs>
  <cellXfs count="137">
    <xf numFmtId="0" fontId="0" fillId="0" borderId="0" xfId="0"/>
    <xf numFmtId="0" fontId="2" fillId="2" borderId="0" xfId="1" applyFont="1" applyFill="1" applyAlignment="1" applyProtection="1">
      <alignment vertical="center"/>
      <protection hidden="1"/>
    </xf>
    <xf numFmtId="0" fontId="3" fillId="2" borderId="0" xfId="1" applyFont="1" applyFill="1" applyAlignment="1">
      <alignment wrapText="1"/>
    </xf>
    <xf numFmtId="0" fontId="4" fillId="2" borderId="0" xfId="1" applyFont="1" applyFill="1" applyAlignment="1" applyProtection="1">
      <alignment vertical="center"/>
      <protection hidden="1"/>
    </xf>
    <xf numFmtId="0" fontId="5" fillId="2" borderId="1" xfId="1" applyFont="1" applyFill="1" applyBorder="1" applyAlignment="1">
      <alignment horizontal="center"/>
    </xf>
    <xf numFmtId="0" fontId="6" fillId="2" borderId="0" xfId="1" applyFont="1" applyFill="1" applyAlignment="1" applyProtection="1">
      <alignment vertical="center"/>
      <protection hidden="1"/>
    </xf>
    <xf numFmtId="0" fontId="3" fillId="2" borderId="0" xfId="1" applyFont="1" applyFill="1" applyBorder="1" applyAlignment="1">
      <alignment horizontal="center"/>
    </xf>
    <xf numFmtId="0" fontId="7" fillId="2" borderId="0" xfId="1" applyFont="1" applyFill="1" applyAlignment="1" applyProtection="1">
      <alignment vertical="center"/>
      <protection hidden="1"/>
    </xf>
    <xf numFmtId="0" fontId="8" fillId="2" borderId="3" xfId="1" applyFont="1" applyFill="1" applyBorder="1" applyAlignment="1" applyProtection="1">
      <alignment horizontal="center" vertical="center"/>
      <protection hidden="1"/>
    </xf>
    <xf numFmtId="0" fontId="8" fillId="2" borderId="7" xfId="1" applyFont="1" applyFill="1" applyBorder="1" applyAlignment="1" applyProtection="1">
      <alignment horizontal="center" vertical="center"/>
      <protection hidden="1"/>
    </xf>
    <xf numFmtId="0" fontId="8" fillId="2" borderId="8" xfId="1" applyFont="1" applyFill="1" applyBorder="1" applyAlignment="1" applyProtection="1">
      <alignment horizontal="center" vertical="center"/>
      <protection hidden="1"/>
    </xf>
    <xf numFmtId="0" fontId="8" fillId="2" borderId="11" xfId="1" applyFont="1" applyFill="1" applyBorder="1" applyAlignment="1" applyProtection="1">
      <alignment horizontal="center" vertical="center"/>
      <protection hidden="1"/>
    </xf>
    <xf numFmtId="0" fontId="9" fillId="2" borderId="0" xfId="1" applyFont="1" applyFill="1" applyAlignment="1" applyProtection="1">
      <alignment vertical="center"/>
      <protection hidden="1"/>
    </xf>
    <xf numFmtId="164" fontId="2" fillId="2" borderId="0" xfId="1" applyNumberFormat="1" applyFont="1" applyFill="1" applyAlignment="1" applyProtection="1">
      <alignment vertical="center"/>
      <protection hidden="1"/>
    </xf>
    <xf numFmtId="0" fontId="10" fillId="2" borderId="0" xfId="1" applyFont="1" applyFill="1" applyAlignment="1" applyProtection="1">
      <alignment vertical="center"/>
      <protection hidden="1"/>
    </xf>
    <xf numFmtId="0" fontId="12" fillId="2" borderId="0" xfId="1" applyFont="1" applyFill="1" applyAlignment="1" applyProtection="1">
      <alignment vertical="center"/>
      <protection hidden="1"/>
    </xf>
    <xf numFmtId="1" fontId="8" fillId="2" borderId="4" xfId="1" applyNumberFormat="1" applyFont="1" applyFill="1" applyBorder="1" applyAlignment="1" applyProtection="1">
      <alignment horizontal="center" vertical="center"/>
      <protection hidden="1"/>
    </xf>
    <xf numFmtId="0" fontId="2" fillId="2" borderId="0" xfId="1" applyFont="1" applyFill="1" applyAlignment="1" applyProtection="1">
      <alignment horizontal="center" vertical="center"/>
      <protection hidden="1"/>
    </xf>
    <xf numFmtId="0" fontId="6" fillId="2" borderId="0" xfId="1" applyFont="1" applyFill="1" applyAlignment="1" applyProtection="1">
      <alignment horizontal="center" vertical="center"/>
      <protection hidden="1"/>
    </xf>
    <xf numFmtId="164" fontId="2" fillId="2" borderId="0" xfId="1" applyNumberFormat="1" applyFont="1" applyFill="1" applyAlignment="1" applyProtection="1">
      <alignment horizontal="center" vertical="center"/>
      <protection hidden="1"/>
    </xf>
    <xf numFmtId="0" fontId="2" fillId="2" borderId="0" xfId="1" applyFont="1" applyFill="1" applyBorder="1" applyAlignment="1" applyProtection="1">
      <alignment vertical="center"/>
      <protection hidden="1"/>
    </xf>
    <xf numFmtId="0" fontId="22" fillId="2" borderId="0" xfId="1" applyFont="1" applyFill="1" applyAlignment="1" applyProtection="1">
      <alignment vertical="center"/>
      <protection hidden="1"/>
    </xf>
    <xf numFmtId="0" fontId="2" fillId="2" borderId="20" xfId="1" applyFont="1" applyFill="1" applyBorder="1" applyAlignment="1" applyProtection="1">
      <alignment vertical="center"/>
      <protection hidden="1"/>
    </xf>
    <xf numFmtId="0" fontId="8" fillId="2" borderId="21" xfId="1" applyFont="1" applyFill="1" applyBorder="1" applyAlignment="1" applyProtection="1">
      <alignment horizontal="center" vertical="center"/>
      <protection hidden="1"/>
    </xf>
    <xf numFmtId="1" fontId="8" fillId="2" borderId="25" xfId="1" applyNumberFormat="1" applyFont="1" applyFill="1" applyBorder="1" applyAlignment="1" applyProtection="1">
      <alignment horizontal="center" vertical="center"/>
      <protection hidden="1"/>
    </xf>
    <xf numFmtId="0" fontId="8" fillId="2" borderId="11" xfId="1" applyFont="1" applyFill="1" applyBorder="1" applyAlignment="1" applyProtection="1">
      <alignment vertical="center"/>
      <protection hidden="1"/>
    </xf>
    <xf numFmtId="1" fontId="8" fillId="2" borderId="8" xfId="1" applyNumberFormat="1" applyFont="1" applyFill="1" applyBorder="1" applyAlignment="1" applyProtection="1">
      <alignment horizontal="right" vertical="center"/>
      <protection hidden="1"/>
    </xf>
    <xf numFmtId="0" fontId="8" fillId="2" borderId="8" xfId="1" applyFont="1" applyFill="1" applyBorder="1" applyAlignment="1" applyProtection="1">
      <alignment vertical="center"/>
      <protection hidden="1"/>
    </xf>
    <xf numFmtId="0" fontId="8" fillId="2" borderId="16" xfId="1" applyFont="1" applyFill="1" applyBorder="1" applyAlignment="1" applyProtection="1">
      <alignment vertical="center"/>
      <protection hidden="1"/>
    </xf>
    <xf numFmtId="0" fontId="8" fillId="2" borderId="16" xfId="1" applyFont="1" applyFill="1" applyBorder="1" applyAlignment="1" applyProtection="1">
      <alignment horizontal="center" vertical="center"/>
      <protection hidden="1"/>
    </xf>
    <xf numFmtId="0" fontId="21" fillId="2" borderId="0" xfId="1" applyFont="1" applyFill="1" applyAlignment="1" applyProtection="1">
      <alignment vertical="center"/>
      <protection hidden="1"/>
    </xf>
    <xf numFmtId="0" fontId="24" fillId="2" borderId="0" xfId="1" applyFont="1" applyFill="1" applyAlignment="1" applyProtection="1">
      <alignment vertical="center"/>
      <protection hidden="1"/>
    </xf>
    <xf numFmtId="0" fontId="25" fillId="2" borderId="22" xfId="1" applyFont="1" applyFill="1" applyBorder="1" applyAlignment="1" applyProtection="1">
      <alignment vertical="center"/>
      <protection locked="0"/>
    </xf>
    <xf numFmtId="0" fontId="25" fillId="2" borderId="23" xfId="1" applyFont="1" applyFill="1" applyBorder="1" applyAlignment="1" applyProtection="1">
      <alignment vertical="center" wrapText="1" readingOrder="1"/>
      <protection locked="0"/>
    </xf>
    <xf numFmtId="0" fontId="25" fillId="2" borderId="23" xfId="1" applyFont="1" applyFill="1" applyBorder="1" applyAlignment="1" applyProtection="1">
      <alignment vertical="center"/>
      <protection locked="0"/>
    </xf>
    <xf numFmtId="0" fontId="25" fillId="2" borderId="23" xfId="1" quotePrefix="1" applyFont="1" applyFill="1" applyBorder="1" applyAlignment="1" applyProtection="1">
      <alignment vertical="center"/>
      <protection locked="0"/>
    </xf>
    <xf numFmtId="0" fontId="25" fillId="2" borderId="23" xfId="1" applyFont="1" applyFill="1" applyBorder="1" applyAlignment="1" applyProtection="1">
      <alignment vertical="center" wrapText="1"/>
      <protection locked="0"/>
    </xf>
    <xf numFmtId="43" fontId="24" fillId="2" borderId="0" xfId="26" applyFont="1" applyFill="1" applyAlignment="1" applyProtection="1">
      <alignment vertical="center"/>
      <protection hidden="1"/>
    </xf>
    <xf numFmtId="14" fontId="25" fillId="2" borderId="12" xfId="1" applyNumberFormat="1" applyFont="1" applyFill="1" applyBorder="1" applyAlignment="1" applyProtection="1">
      <alignment horizontal="center" vertical="center"/>
      <protection hidden="1"/>
    </xf>
    <xf numFmtId="4" fontId="25" fillId="2" borderId="19" xfId="1" applyNumberFormat="1" applyFont="1" applyFill="1" applyBorder="1" applyAlignment="1" applyProtection="1">
      <alignment horizontal="center" vertical="center"/>
      <protection locked="0"/>
    </xf>
    <xf numFmtId="4" fontId="25" fillId="2" borderId="17" xfId="1" applyNumberFormat="1" applyFont="1" applyFill="1" applyBorder="1" applyAlignment="1" applyProtection="1">
      <alignment horizontal="right" vertical="center"/>
      <protection locked="0"/>
    </xf>
    <xf numFmtId="4" fontId="25" fillId="2" borderId="12" xfId="1" applyNumberFormat="1" applyFont="1" applyFill="1" applyBorder="1" applyAlignment="1" applyProtection="1">
      <alignment horizontal="right" vertical="center"/>
      <protection locked="0"/>
    </xf>
    <xf numFmtId="4" fontId="25" fillId="2" borderId="18" xfId="1" applyNumberFormat="1" applyFont="1" applyFill="1" applyBorder="1" applyAlignment="1" applyProtection="1">
      <alignment horizontal="right" vertical="center"/>
      <protection hidden="1"/>
    </xf>
    <xf numFmtId="4" fontId="25" fillId="2" borderId="12" xfId="1" applyNumberFormat="1" applyFont="1" applyFill="1" applyBorder="1" applyAlignment="1" applyProtection="1">
      <alignment vertical="center"/>
      <protection hidden="1"/>
    </xf>
    <xf numFmtId="4" fontId="25" fillId="2" borderId="18" xfId="1" applyNumberFormat="1" applyFont="1" applyFill="1" applyBorder="1" applyAlignment="1" applyProtection="1">
      <alignment vertical="center"/>
      <protection hidden="1"/>
    </xf>
    <xf numFmtId="0" fontId="26" fillId="2" borderId="0" xfId="1" applyFont="1" applyFill="1" applyAlignment="1" applyProtection="1">
      <alignment vertical="center"/>
      <protection hidden="1"/>
    </xf>
    <xf numFmtId="0" fontId="25" fillId="2" borderId="13" xfId="1" applyFont="1" applyFill="1" applyBorder="1" applyAlignment="1" applyProtection="1">
      <alignment horizontal="center" vertical="center"/>
      <protection hidden="1"/>
    </xf>
    <xf numFmtId="0" fontId="28" fillId="2" borderId="22" xfId="1" applyFont="1" applyFill="1" applyBorder="1" applyAlignment="1" applyProtection="1">
      <alignment vertical="center" wrapText="1"/>
      <protection hidden="1"/>
    </xf>
    <xf numFmtId="4" fontId="25" fillId="2" borderId="26" xfId="1" applyNumberFormat="1" applyFont="1" applyFill="1" applyBorder="1" applyAlignment="1" applyProtection="1">
      <alignment horizontal="center" vertical="center"/>
      <protection hidden="1"/>
    </xf>
    <xf numFmtId="4" fontId="25" fillId="2" borderId="17" xfId="1" applyNumberFormat="1" applyFont="1" applyFill="1" applyBorder="1" applyAlignment="1" applyProtection="1">
      <alignment vertical="center"/>
      <protection locked="0"/>
    </xf>
    <xf numFmtId="4" fontId="25" fillId="2" borderId="12" xfId="1" applyNumberFormat="1" applyFont="1" applyFill="1" applyBorder="1" applyAlignment="1" applyProtection="1">
      <alignment vertical="center"/>
      <protection locked="0"/>
    </xf>
    <xf numFmtId="4" fontId="25" fillId="2" borderId="18" xfId="1" applyNumberFormat="1" applyFont="1" applyFill="1" applyBorder="1" applyAlignment="1" applyProtection="1">
      <alignment horizontal="center" vertical="center"/>
      <protection hidden="1"/>
    </xf>
    <xf numFmtId="0" fontId="25" fillId="2" borderId="23" xfId="1" applyFont="1" applyFill="1" applyBorder="1" applyAlignment="1" applyProtection="1">
      <alignment horizontal="left" vertical="center" wrapText="1" shrinkToFit="1"/>
      <protection locked="0"/>
    </xf>
    <xf numFmtId="4" fontId="25" fillId="2" borderId="26" xfId="1" applyNumberFormat="1" applyFont="1" applyFill="1" applyBorder="1" applyAlignment="1" applyProtection="1">
      <alignment horizontal="center" vertical="center"/>
      <protection locked="0"/>
    </xf>
    <xf numFmtId="4" fontId="25" fillId="2" borderId="28" xfId="1" applyNumberFormat="1" applyFont="1" applyFill="1" applyBorder="1" applyAlignment="1" applyProtection="1">
      <alignment horizontal="right" vertical="center"/>
      <protection locked="0"/>
    </xf>
    <xf numFmtId="4" fontId="25" fillId="2" borderId="13" xfId="1" applyNumberFormat="1" applyFont="1" applyFill="1" applyBorder="1" applyAlignment="1" applyProtection="1">
      <alignment horizontal="right" vertical="center"/>
      <protection locked="0"/>
    </xf>
    <xf numFmtId="4" fontId="25" fillId="2" borderId="29" xfId="1" applyNumberFormat="1" applyFont="1" applyFill="1" applyBorder="1" applyAlignment="1" applyProtection="1">
      <alignment horizontal="right" vertical="center"/>
      <protection hidden="1"/>
    </xf>
    <xf numFmtId="4" fontId="25" fillId="2" borderId="13" xfId="1" applyNumberFormat="1" applyFont="1" applyFill="1" applyBorder="1" applyAlignment="1" applyProtection="1">
      <alignment vertical="center"/>
      <protection hidden="1"/>
    </xf>
    <xf numFmtId="4" fontId="25" fillId="2" borderId="29" xfId="1" applyNumberFormat="1" applyFont="1" applyFill="1" applyBorder="1" applyAlignment="1" applyProtection="1">
      <alignment vertical="center"/>
      <protection hidden="1"/>
    </xf>
    <xf numFmtId="4" fontId="25" fillId="2" borderId="12" xfId="1" applyNumberFormat="1" applyFont="1" applyFill="1" applyBorder="1" applyAlignment="1" applyProtection="1">
      <alignment horizontal="center" vertical="center"/>
      <protection hidden="1"/>
    </xf>
    <xf numFmtId="4" fontId="25" fillId="2" borderId="19" xfId="1" applyNumberFormat="1" applyFont="1" applyFill="1" applyBorder="1" applyAlignment="1" applyProtection="1">
      <alignment horizontal="right" vertical="center"/>
      <protection locked="0"/>
    </xf>
    <xf numFmtId="4" fontId="25" fillId="2" borderId="12" xfId="1" applyNumberFormat="1" applyFont="1" applyFill="1" applyBorder="1" applyAlignment="1" applyProtection="1">
      <alignment horizontal="right" vertical="center"/>
      <protection hidden="1"/>
    </xf>
    <xf numFmtId="4" fontId="25" fillId="2" borderId="18" xfId="1" applyNumberFormat="1" applyFont="1" applyFill="1" applyBorder="1" applyAlignment="1" applyProtection="1">
      <alignment horizontal="right" vertical="center"/>
      <protection locked="0"/>
    </xf>
    <xf numFmtId="0" fontId="25" fillId="2" borderId="23" xfId="1" applyFont="1" applyFill="1" applyBorder="1" applyAlignment="1" applyProtection="1">
      <alignment horizontal="center" vertical="center" wrapText="1"/>
      <protection locked="0"/>
    </xf>
    <xf numFmtId="0" fontId="25" fillId="2" borderId="24" xfId="1" applyFont="1" applyFill="1" applyBorder="1" applyAlignment="1" applyProtection="1">
      <alignment vertical="center"/>
      <protection locked="0"/>
    </xf>
    <xf numFmtId="4" fontId="25" fillId="2" borderId="27" xfId="1" applyNumberFormat="1" applyFont="1" applyFill="1" applyBorder="1" applyAlignment="1" applyProtection="1">
      <alignment horizontal="center" vertical="center"/>
      <protection locked="0"/>
    </xf>
    <xf numFmtId="4" fontId="25" fillId="2" borderId="30" xfId="1" applyNumberFormat="1" applyFont="1" applyFill="1" applyBorder="1" applyAlignment="1" applyProtection="1">
      <alignment horizontal="right" vertical="center"/>
      <protection locked="0"/>
    </xf>
    <xf numFmtId="4" fontId="25" fillId="2" borderId="14" xfId="1" applyNumberFormat="1" applyFont="1" applyFill="1" applyBorder="1" applyAlignment="1" applyProtection="1">
      <alignment horizontal="right" vertical="center"/>
      <protection locked="0"/>
    </xf>
    <xf numFmtId="4" fontId="25" fillId="2" borderId="31" xfId="1" applyNumberFormat="1" applyFont="1" applyFill="1" applyBorder="1" applyAlignment="1" applyProtection="1">
      <alignment horizontal="center" vertical="center"/>
      <protection hidden="1"/>
    </xf>
    <xf numFmtId="4" fontId="25" fillId="2" borderId="14" xfId="1" applyNumberFormat="1" applyFont="1" applyFill="1" applyBorder="1" applyAlignment="1" applyProtection="1">
      <alignment horizontal="center" vertical="center"/>
      <protection hidden="1"/>
    </xf>
    <xf numFmtId="0" fontId="25" fillId="2" borderId="22" xfId="1" applyFont="1" applyFill="1" applyBorder="1" applyAlignment="1" applyProtection="1">
      <alignment vertical="center" wrapText="1"/>
      <protection locked="0"/>
    </xf>
    <xf numFmtId="4" fontId="25" fillId="2" borderId="29" xfId="1" applyNumberFormat="1" applyFont="1" applyFill="1" applyBorder="1" applyAlignment="1" applyProtection="1">
      <alignment horizontal="center" vertical="center"/>
      <protection hidden="1"/>
    </xf>
    <xf numFmtId="4" fontId="25" fillId="2" borderId="13" xfId="1" applyNumberFormat="1" applyFont="1" applyFill="1" applyBorder="1" applyAlignment="1" applyProtection="1">
      <alignment horizontal="center" vertical="center"/>
      <protection hidden="1"/>
    </xf>
    <xf numFmtId="0" fontId="25" fillId="2" borderId="12" xfId="1" applyFont="1" applyFill="1" applyBorder="1" applyAlignment="1" applyProtection="1">
      <alignment horizontal="center" vertical="center"/>
      <protection hidden="1"/>
    </xf>
    <xf numFmtId="0" fontId="25" fillId="2" borderId="14" xfId="1" applyFont="1" applyFill="1" applyBorder="1" applyAlignment="1" applyProtection="1">
      <alignment horizontal="center" vertical="center"/>
      <protection hidden="1"/>
    </xf>
    <xf numFmtId="4" fontId="25" fillId="2" borderId="28" xfId="1" applyNumberFormat="1" applyFont="1" applyFill="1" applyBorder="1" applyAlignment="1" applyProtection="1">
      <alignment vertical="center"/>
      <protection locked="0"/>
    </xf>
    <xf numFmtId="4" fontId="25" fillId="2" borderId="13" xfId="1" applyNumberFormat="1" applyFont="1" applyFill="1" applyBorder="1" applyAlignment="1" applyProtection="1">
      <alignment vertical="center"/>
      <protection locked="0"/>
    </xf>
    <xf numFmtId="0" fontId="25" fillId="2" borderId="24" xfId="1" applyFont="1" applyFill="1" applyBorder="1" applyAlignment="1" applyProtection="1">
      <alignment vertical="center" wrapText="1"/>
      <protection locked="0"/>
    </xf>
    <xf numFmtId="4" fontId="25" fillId="2" borderId="30" xfId="1" applyNumberFormat="1" applyFont="1" applyFill="1" applyBorder="1" applyAlignment="1" applyProtection="1">
      <alignment vertical="center"/>
      <protection locked="0"/>
    </xf>
    <xf numFmtId="4" fontId="25" fillId="2" borderId="14" xfId="1" applyNumberFormat="1" applyFont="1" applyFill="1" applyBorder="1" applyAlignment="1" applyProtection="1">
      <alignment vertical="center"/>
      <protection locked="0"/>
    </xf>
    <xf numFmtId="4" fontId="25" fillId="2" borderId="31" xfId="1" applyNumberFormat="1" applyFont="1" applyFill="1" applyBorder="1" applyAlignment="1" applyProtection="1">
      <alignment vertical="center"/>
      <protection hidden="1"/>
    </xf>
    <xf numFmtId="4" fontId="25" fillId="2" borderId="14" xfId="1" applyNumberFormat="1" applyFont="1" applyFill="1" applyBorder="1" applyAlignment="1" applyProtection="1">
      <alignment vertical="center"/>
      <protection hidden="1"/>
    </xf>
    <xf numFmtId="0" fontId="25" fillId="2" borderId="23" xfId="1" applyFont="1" applyFill="1" applyBorder="1" applyAlignment="1" applyProtection="1">
      <alignment horizontal="left" vertical="center" wrapText="1"/>
      <protection locked="0"/>
    </xf>
    <xf numFmtId="0" fontId="25" fillId="2" borderId="22" xfId="1" applyFont="1" applyFill="1" applyBorder="1" applyAlignment="1" applyProtection="1">
      <alignment horizontal="left" vertical="center" wrapText="1"/>
      <protection locked="0"/>
    </xf>
    <xf numFmtId="0" fontId="25" fillId="2" borderId="23" xfId="1" applyFont="1" applyFill="1" applyBorder="1" applyAlignment="1" applyProtection="1">
      <alignment horizontal="left" vertical="center"/>
      <protection locked="0"/>
    </xf>
    <xf numFmtId="0" fontId="25" fillId="2" borderId="22" xfId="1" applyFont="1" applyFill="1" applyBorder="1" applyAlignment="1" applyProtection="1">
      <alignment vertical="center"/>
      <protection hidden="1"/>
    </xf>
    <xf numFmtId="4" fontId="27" fillId="2" borderId="26" xfId="1" applyNumberFormat="1" applyFont="1" applyFill="1" applyBorder="1" applyAlignment="1" applyProtection="1">
      <alignment horizontal="center" vertical="center"/>
      <protection hidden="1"/>
    </xf>
    <xf numFmtId="4" fontId="27" fillId="2" borderId="28" xfId="1" applyNumberFormat="1" applyFont="1" applyFill="1" applyBorder="1" applyAlignment="1" applyProtection="1">
      <alignment horizontal="center" vertical="center"/>
      <protection hidden="1"/>
    </xf>
    <xf numFmtId="4" fontId="27" fillId="2" borderId="13" xfId="1" applyNumberFormat="1" applyFont="1" applyFill="1" applyBorder="1" applyAlignment="1" applyProtection="1">
      <alignment horizontal="center" vertical="center"/>
      <protection hidden="1"/>
    </xf>
    <xf numFmtId="4" fontId="27" fillId="2" borderId="29" xfId="1" applyNumberFormat="1" applyFont="1" applyFill="1" applyBorder="1" applyAlignment="1" applyProtection="1">
      <alignment horizontal="center" vertical="center"/>
      <protection hidden="1"/>
    </xf>
    <xf numFmtId="0" fontId="25" fillId="2" borderId="23" xfId="1" applyFont="1" applyFill="1" applyBorder="1" applyAlignment="1" applyProtection="1">
      <alignment vertical="center" readingOrder="1"/>
      <protection locked="0"/>
    </xf>
    <xf numFmtId="4" fontId="25" fillId="2" borderId="31" xfId="1" applyNumberFormat="1" applyFont="1" applyFill="1" applyBorder="1" applyAlignment="1" applyProtection="1">
      <alignment horizontal="right" vertical="center"/>
      <protection hidden="1"/>
    </xf>
    <xf numFmtId="4" fontId="25" fillId="2" borderId="14" xfId="1" applyNumberFormat="1" applyFont="1" applyFill="1" applyBorder="1" applyAlignment="1" applyProtection="1">
      <alignment horizontal="right" vertical="top" wrapText="1"/>
      <protection locked="0"/>
    </xf>
    <xf numFmtId="14" fontId="25" fillId="2" borderId="17" xfId="1" applyNumberFormat="1" applyFont="1" applyFill="1" applyBorder="1" applyAlignment="1" applyProtection="1">
      <alignment horizontal="center" vertical="center"/>
      <protection hidden="1"/>
    </xf>
    <xf numFmtId="0" fontId="26" fillId="2" borderId="0" xfId="1" applyFont="1" applyFill="1" applyAlignment="1"/>
    <xf numFmtId="0" fontId="26" fillId="2" borderId="0" xfId="1" applyFont="1" applyFill="1" applyAlignment="1">
      <alignment horizontal="center"/>
    </xf>
    <xf numFmtId="164" fontId="26" fillId="2" borderId="0" xfId="1" applyNumberFormat="1" applyFont="1" applyFill="1" applyAlignment="1" applyProtection="1">
      <alignment vertical="center"/>
      <protection hidden="1"/>
    </xf>
    <xf numFmtId="164" fontId="26" fillId="2" borderId="0" xfId="1" applyNumberFormat="1" applyFont="1" applyFill="1" applyAlignment="1" applyProtection="1">
      <alignment horizontal="center" vertical="center"/>
      <protection hidden="1"/>
    </xf>
    <xf numFmtId="0" fontId="27" fillId="2" borderId="11" xfId="1" applyFont="1" applyFill="1" applyBorder="1" applyAlignment="1" applyProtection="1">
      <alignment horizontal="center" vertical="center"/>
      <protection hidden="1"/>
    </xf>
    <xf numFmtId="0" fontId="27" fillId="2" borderId="9" xfId="1" applyFont="1" applyFill="1" applyBorder="1" applyAlignment="1" applyProtection="1">
      <alignment vertical="center"/>
      <protection hidden="1"/>
    </xf>
    <xf numFmtId="4" fontId="27" fillId="2" borderId="10" xfId="1" applyNumberFormat="1" applyFont="1" applyFill="1" applyBorder="1" applyAlignment="1" applyProtection="1">
      <alignment horizontal="center" vertical="center"/>
      <protection hidden="1"/>
    </xf>
    <xf numFmtId="4" fontId="27" fillId="2" borderId="11" xfId="1" applyNumberFormat="1" applyFont="1" applyFill="1" applyBorder="1" applyAlignment="1" applyProtection="1">
      <alignment horizontal="center" vertical="center"/>
      <protection hidden="1"/>
    </xf>
    <xf numFmtId="4" fontId="27" fillId="2" borderId="8" xfId="1" applyNumberFormat="1" applyFont="1" applyFill="1" applyBorder="1" applyAlignment="1" applyProtection="1">
      <alignment horizontal="center" vertical="center"/>
      <protection hidden="1"/>
    </xf>
    <xf numFmtId="4" fontId="27" fillId="2" borderId="16" xfId="1" applyNumberFormat="1" applyFont="1" applyFill="1" applyBorder="1" applyAlignment="1" applyProtection="1">
      <alignment horizontal="center" vertical="center"/>
      <protection hidden="1"/>
    </xf>
    <xf numFmtId="0" fontId="25" fillId="2" borderId="5" xfId="1" applyFont="1" applyFill="1" applyBorder="1" applyAlignment="1" applyProtection="1">
      <alignment horizontal="center" vertical="center"/>
      <protection hidden="1"/>
    </xf>
    <xf numFmtId="0" fontId="25" fillId="2" borderId="21" xfId="1" applyFont="1" applyFill="1" applyBorder="1" applyAlignment="1" applyProtection="1">
      <alignment vertical="center"/>
      <protection hidden="1"/>
    </xf>
    <xf numFmtId="4" fontId="25" fillId="2" borderId="7" xfId="1" applyNumberFormat="1" applyFont="1" applyFill="1" applyBorder="1" applyAlignment="1" applyProtection="1">
      <alignment horizontal="center" vertical="center"/>
      <protection hidden="1"/>
    </xf>
    <xf numFmtId="4" fontId="25" fillId="2" borderId="5" xfId="1" applyNumberFormat="1" applyFont="1" applyFill="1" applyBorder="1" applyAlignment="1" applyProtection="1">
      <alignment horizontal="center" vertical="center"/>
      <protection hidden="1"/>
    </xf>
    <xf numFmtId="4" fontId="25" fillId="2" borderId="15" xfId="1" applyNumberFormat="1" applyFont="1" applyFill="1" applyBorder="1" applyAlignment="1" applyProtection="1">
      <alignment horizontal="center" vertical="center"/>
      <protection hidden="1"/>
    </xf>
    <xf numFmtId="4" fontId="25" fillId="2" borderId="6" xfId="1" applyNumberFormat="1" applyFont="1" applyFill="1" applyBorder="1" applyAlignment="1" applyProtection="1">
      <alignment horizontal="center" vertical="center"/>
      <protection hidden="1"/>
    </xf>
    <xf numFmtId="4" fontId="25" fillId="2" borderId="6" xfId="1" applyNumberFormat="1" applyFont="1" applyFill="1" applyBorder="1" applyAlignment="1" applyProtection="1">
      <alignment vertical="center"/>
      <protection hidden="1"/>
    </xf>
    <xf numFmtId="0" fontId="26" fillId="2" borderId="12" xfId="1" applyFont="1" applyFill="1" applyBorder="1" applyAlignment="1" applyProtection="1">
      <alignment vertical="center"/>
      <protection hidden="1"/>
    </xf>
    <xf numFmtId="0" fontId="26" fillId="2" borderId="18" xfId="1" applyFont="1" applyFill="1" applyBorder="1" applyAlignment="1" applyProtection="1">
      <alignment vertical="center"/>
      <protection hidden="1"/>
    </xf>
    <xf numFmtId="0" fontId="25" fillId="2" borderId="11" xfId="1" applyFont="1" applyFill="1" applyBorder="1" applyAlignment="1" applyProtection="1">
      <alignment horizontal="center" vertical="center"/>
      <protection hidden="1"/>
    </xf>
    <xf numFmtId="0" fontId="25" fillId="2" borderId="9" xfId="1" applyFont="1" applyFill="1" applyBorder="1" applyAlignment="1" applyProtection="1">
      <alignment vertical="center"/>
      <protection hidden="1"/>
    </xf>
    <xf numFmtId="4" fontId="25" fillId="2" borderId="10" xfId="1" applyNumberFormat="1" applyFont="1" applyFill="1" applyBorder="1" applyAlignment="1" applyProtection="1">
      <alignment horizontal="center" vertical="center"/>
      <protection hidden="1"/>
    </xf>
    <xf numFmtId="4" fontId="25" fillId="2" borderId="11" xfId="1" applyNumberFormat="1" applyFont="1" applyFill="1" applyBorder="1" applyAlignment="1" applyProtection="1">
      <alignment horizontal="center" vertical="center"/>
      <protection hidden="1"/>
    </xf>
    <xf numFmtId="4" fontId="25" fillId="2" borderId="8" xfId="1" applyNumberFormat="1" applyFont="1" applyFill="1" applyBorder="1" applyAlignment="1" applyProtection="1">
      <alignment horizontal="center" vertical="center"/>
      <protection hidden="1"/>
    </xf>
    <xf numFmtId="4" fontId="25" fillId="2" borderId="16" xfId="1" applyNumberFormat="1" applyFont="1" applyFill="1" applyBorder="1" applyAlignment="1" applyProtection="1">
      <alignment horizontal="center" vertical="center"/>
      <protection hidden="1"/>
    </xf>
    <xf numFmtId="0" fontId="27" fillId="2" borderId="9" xfId="1" applyFont="1" applyFill="1" applyBorder="1" applyAlignment="1" applyProtection="1">
      <alignment vertical="center"/>
      <protection locked="0"/>
    </xf>
    <xf numFmtId="4" fontId="27" fillId="2" borderId="10" xfId="1" applyNumberFormat="1" applyFont="1" applyFill="1" applyBorder="1" applyAlignment="1" applyProtection="1">
      <alignment horizontal="center" vertical="center"/>
      <protection locked="0"/>
    </xf>
    <xf numFmtId="4" fontId="27" fillId="2" borderId="11" xfId="1" applyNumberFormat="1" applyFont="1" applyFill="1" applyBorder="1" applyAlignment="1" applyProtection="1">
      <alignment vertical="center"/>
      <protection locked="0"/>
    </xf>
    <xf numFmtId="4" fontId="27" fillId="2" borderId="8" xfId="1" applyNumberFormat="1" applyFont="1" applyFill="1" applyBorder="1" applyAlignment="1" applyProtection="1">
      <alignment vertical="center"/>
      <protection locked="0"/>
    </xf>
    <xf numFmtId="4" fontId="27" fillId="2" borderId="16" xfId="1" applyNumberFormat="1" applyFont="1" applyFill="1" applyBorder="1" applyAlignment="1" applyProtection="1">
      <alignment vertical="center"/>
      <protection locked="0"/>
    </xf>
    <xf numFmtId="4" fontId="25" fillId="2" borderId="17" xfId="27" applyNumberFormat="1" applyFont="1" applyFill="1" applyBorder="1" applyAlignment="1" applyProtection="1">
      <alignment horizontal="right" vertical="center"/>
      <protection locked="0"/>
    </xf>
    <xf numFmtId="0" fontId="0" fillId="2" borderId="0" xfId="0" applyFill="1" applyAlignment="1">
      <alignment horizontal="left" vertical="center" indent="1"/>
    </xf>
    <xf numFmtId="14" fontId="25" fillId="2" borderId="0" xfId="1" applyNumberFormat="1" applyFont="1" applyFill="1" applyBorder="1" applyAlignment="1" applyProtection="1">
      <alignment horizontal="center" vertical="center"/>
      <protection hidden="1"/>
    </xf>
    <xf numFmtId="0" fontId="25" fillId="2" borderId="0" xfId="1" applyFont="1" applyFill="1" applyBorder="1" applyAlignment="1" applyProtection="1">
      <alignment vertical="center"/>
      <protection locked="0"/>
    </xf>
    <xf numFmtId="4" fontId="25" fillId="2" borderId="0" xfId="1" applyNumberFormat="1" applyFont="1" applyFill="1" applyBorder="1" applyAlignment="1" applyProtection="1">
      <alignment horizontal="right" vertical="center"/>
      <protection locked="0"/>
    </xf>
    <xf numFmtId="4" fontId="25" fillId="2" borderId="0" xfId="1" applyNumberFormat="1" applyFont="1" applyFill="1" applyBorder="1" applyAlignment="1" applyProtection="1">
      <alignment horizontal="right" vertical="center"/>
      <protection hidden="1"/>
    </xf>
    <xf numFmtId="4" fontId="25" fillId="2" borderId="0" xfId="1" applyNumberFormat="1" applyFont="1" applyFill="1" applyBorder="1" applyAlignment="1" applyProtection="1">
      <alignment vertical="center"/>
      <protection hidden="1"/>
    </xf>
    <xf numFmtId="0" fontId="3" fillId="2" borderId="0" xfId="1" applyFont="1" applyFill="1" applyAlignment="1">
      <alignment horizontal="left" wrapText="1"/>
    </xf>
    <xf numFmtId="0" fontId="3" fillId="2" borderId="2" xfId="1" applyFont="1" applyFill="1" applyBorder="1" applyAlignment="1" applyProtection="1">
      <alignment horizontal="center" vertical="center" wrapText="1"/>
      <protection hidden="1"/>
    </xf>
    <xf numFmtId="0" fontId="3" fillId="2" borderId="5" xfId="1" applyFont="1" applyFill="1" applyBorder="1" applyAlignment="1" applyProtection="1">
      <alignment horizontal="center" vertical="center" wrapText="1"/>
      <protection hidden="1"/>
    </xf>
    <xf numFmtId="0" fontId="26" fillId="2" borderId="0" xfId="1" applyFont="1" applyFill="1" applyBorder="1" applyAlignment="1">
      <alignment horizontal="center"/>
    </xf>
    <xf numFmtId="0" fontId="11" fillId="2" borderId="0" xfId="1" applyFont="1" applyFill="1" applyAlignment="1" applyProtection="1">
      <alignment vertical="center" wrapText="1" shrinkToFit="1"/>
      <protection hidden="1"/>
    </xf>
    <xf numFmtId="0" fontId="0" fillId="0" borderId="0" xfId="0" applyAlignment="1">
      <alignment vertical="center" wrapText="1" shrinkToFit="1"/>
    </xf>
  </cellXfs>
  <cellStyles count="28">
    <cellStyle name="Įprastas" xfId="0" builtinId="0"/>
    <cellStyle name="Kablelis" xfId="26" builtinId="3"/>
    <cellStyle name="Normal 2" xfId="1" xr:uid="{00000000-0005-0000-0000-000001000000}"/>
    <cellStyle name="Normal 2 2" xfId="27" xr:uid="{F9F83E1A-09F6-4ECA-8E78-C82BA7244956}"/>
    <cellStyle name="S0" xfId="2" xr:uid="{ECB9361D-014A-4CAC-97DB-86075A4F5B30}"/>
    <cellStyle name="S1" xfId="3" xr:uid="{82C4A1CA-58EF-401F-87CE-F57B83A31FBB}"/>
    <cellStyle name="S10" xfId="4" xr:uid="{8AD33D54-E7C8-4751-8F08-1844C07FFE7C}"/>
    <cellStyle name="S11" xfId="5" xr:uid="{C1720720-528D-44D9-BD2F-5A5D155F13A7}"/>
    <cellStyle name="S12" xfId="6" xr:uid="{8181D7DE-13FA-41E7-A8D4-8C7ABE6C5208}"/>
    <cellStyle name="S13" xfId="7" xr:uid="{78B1625F-AC21-46E0-98F1-67ADB4E57D8C}"/>
    <cellStyle name="S14" xfId="8" xr:uid="{379E77A2-C69B-4C08-A839-0338F2708F26}"/>
    <cellStyle name="S15" xfId="9" xr:uid="{C2A303E4-F6C1-40F9-9B2B-B33672EAD35E}"/>
    <cellStyle name="S16" xfId="10" xr:uid="{A685B475-B3C2-4970-90D8-ED4BC876ADA1}"/>
    <cellStyle name="S17" xfId="11" xr:uid="{42A84986-0C97-4DB8-8345-9F32E9FA8D14}"/>
    <cellStyle name="S18" xfId="12" xr:uid="{0A7B97FD-6EF7-4315-A022-82C304D2960A}"/>
    <cellStyle name="S19" xfId="13" xr:uid="{8363A062-DC42-41D1-9FB4-44746B6D835D}"/>
    <cellStyle name="S2" xfId="14" xr:uid="{0D17EF0A-7C2B-4B0F-B768-EBA4EF7241EA}"/>
    <cellStyle name="S20" xfId="15" xr:uid="{A4D730A2-5D0C-4D97-B019-4D6CEFD02574}"/>
    <cellStyle name="S21" xfId="16" xr:uid="{FA10FE2D-22BF-4002-AA8B-BCC2851706E0}"/>
    <cellStyle name="S22" xfId="17" xr:uid="{D6E615BD-2462-40E6-A441-FDDC1F2AF545}"/>
    <cellStyle name="S23" xfId="18" xr:uid="{F2F47E00-2729-4A8E-9BDF-F85444878C62}"/>
    <cellStyle name="S3" xfId="19" xr:uid="{70800AD5-B098-4186-BEDA-E6FE0F487039}"/>
    <cellStyle name="S4" xfId="20" xr:uid="{6AA9E257-10EC-4394-93D1-BB73B7BD85F0}"/>
    <cellStyle name="S5" xfId="21" xr:uid="{43C41816-8B20-43A7-ADBF-BB18E7233C22}"/>
    <cellStyle name="S6" xfId="22" xr:uid="{6D92170A-747C-4A55-A50A-CA25ACE7FA48}"/>
    <cellStyle name="S7" xfId="23" xr:uid="{FA4EE412-0365-4C9C-AA14-0CC01A1868AA}"/>
    <cellStyle name="S8" xfId="24" xr:uid="{C14B02CF-BD81-4021-B81E-8AF2CB527C55}"/>
    <cellStyle name="S9" xfId="25" xr:uid="{331DDCE9-7CD5-406E-B1F1-42AD2FCE2DC0}"/>
  </cellStyles>
  <dxfs count="75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256"/>
  <sheetViews>
    <sheetView showZeros="0" tabSelected="1" zoomScale="115" zoomScaleNormal="115" workbookViewId="0">
      <pane ySplit="10" topLeftCell="A11" activePane="bottomLeft" state="frozen"/>
      <selection activeCell="A10" sqref="A10"/>
      <selection pane="bottomLeft" activeCell="I6" sqref="I6"/>
    </sheetView>
  </sheetViews>
  <sheetFormatPr defaultColWidth="9.140625" defaultRowHeight="12.75" customHeight="1" x14ac:dyDescent="0.25"/>
  <cols>
    <col min="1" max="1" width="5.7109375" style="1" customWidth="1"/>
    <col min="2" max="2" width="59.5703125" style="1" customWidth="1"/>
    <col min="3" max="5" width="8.7109375" style="17" customWidth="1"/>
    <col min="6" max="15" width="8.7109375" style="1" customWidth="1"/>
    <col min="16" max="16" width="8.5703125" style="1" customWidth="1"/>
    <col min="17" max="18" width="8.7109375" style="1" customWidth="1"/>
    <col min="19" max="20" width="9.140625" style="1"/>
    <col min="21" max="21" width="26.140625" style="1" customWidth="1"/>
    <col min="22" max="16384" width="9.140625" style="1"/>
  </cols>
  <sheetData>
    <row r="1" spans="1:20" ht="15" customHeight="1" x14ac:dyDescent="0.2">
      <c r="M1" s="2"/>
      <c r="N1" s="2"/>
      <c r="R1" s="131"/>
      <c r="S1" s="131"/>
      <c r="T1" s="131"/>
    </row>
    <row r="2" spans="1:20" ht="13.5" customHeight="1" x14ac:dyDescent="0.2">
      <c r="L2" s="2"/>
      <c r="M2" s="2"/>
      <c r="N2" s="2"/>
      <c r="R2" s="131"/>
      <c r="S2" s="131"/>
      <c r="T2" s="131"/>
    </row>
    <row r="3" spans="1:20" ht="27.75" customHeight="1" x14ac:dyDescent="0.3">
      <c r="A3" s="3">
        <v>5</v>
      </c>
      <c r="B3" s="4" t="s">
        <v>229</v>
      </c>
      <c r="L3" s="2"/>
      <c r="M3" s="2"/>
      <c r="N3" s="2"/>
      <c r="R3" s="131"/>
      <c r="S3" s="131"/>
      <c r="T3" s="131"/>
    </row>
    <row r="4" spans="1:20" ht="12.75" customHeight="1" x14ac:dyDescent="0.2">
      <c r="A4" s="5"/>
      <c r="B4" s="6" t="s">
        <v>0</v>
      </c>
      <c r="C4" s="18"/>
      <c r="D4" s="18"/>
      <c r="E4" s="18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20" ht="12.75" customHeight="1" x14ac:dyDescent="0.2">
      <c r="A5" s="5"/>
      <c r="B5" s="6"/>
      <c r="C5" s="18"/>
      <c r="D5" s="18"/>
      <c r="E5" s="18"/>
      <c r="F5" s="5"/>
      <c r="G5" s="5"/>
      <c r="H5" s="5"/>
      <c r="I5" s="5"/>
      <c r="J5" s="5"/>
      <c r="K5" s="5"/>
      <c r="L5" s="135" t="s">
        <v>232</v>
      </c>
      <c r="M5" s="136"/>
      <c r="N5" s="136"/>
      <c r="O5" s="136"/>
      <c r="P5" s="136"/>
      <c r="Q5" s="136"/>
      <c r="R5" s="136"/>
      <c r="S5" s="136"/>
      <c r="T5" s="136"/>
    </row>
    <row r="6" spans="1:20" ht="42" customHeight="1" x14ac:dyDescent="0.25">
      <c r="B6" s="7"/>
      <c r="L6" s="136"/>
      <c r="M6" s="136"/>
      <c r="N6" s="136"/>
      <c r="O6" s="136"/>
      <c r="P6" s="136"/>
      <c r="Q6" s="136"/>
      <c r="R6" s="136"/>
      <c r="S6" s="136"/>
      <c r="T6" s="136"/>
    </row>
    <row r="7" spans="1:20" s="15" customFormat="1" ht="12" customHeight="1" thickBot="1" x14ac:dyDescent="0.3">
      <c r="B7" s="31" t="s">
        <v>79</v>
      </c>
      <c r="C7" s="37">
        <f t="shared" ref="C7:S7" si="0">C10-C116</f>
        <v>0</v>
      </c>
      <c r="D7" s="37">
        <f t="shared" si="0"/>
        <v>0</v>
      </c>
      <c r="E7" s="37">
        <f t="shared" si="0"/>
        <v>0</v>
      </c>
      <c r="F7" s="37">
        <f t="shared" si="0"/>
        <v>0</v>
      </c>
      <c r="G7" s="37">
        <f t="shared" si="0"/>
        <v>0</v>
      </c>
      <c r="H7" s="37">
        <f t="shared" si="0"/>
        <v>0</v>
      </c>
      <c r="I7" s="37">
        <f t="shared" si="0"/>
        <v>9.0000000000145519E-5</v>
      </c>
      <c r="J7" s="37">
        <f t="shared" si="0"/>
        <v>9.0000000000145519E-5</v>
      </c>
      <c r="K7" s="37">
        <f t="shared" si="0"/>
        <v>9.9999999999980105E-3</v>
      </c>
      <c r="L7" s="37">
        <f t="shared" si="0"/>
        <v>-1.3999999999896318E-3</v>
      </c>
      <c r="M7" s="37">
        <f t="shared" si="0"/>
        <v>2.500000000001279E-3</v>
      </c>
      <c r="N7" s="37">
        <f t="shared" si="0"/>
        <v>-2.5000000000545697E-3</v>
      </c>
      <c r="O7" s="37">
        <f t="shared" si="0"/>
        <v>8.5999999998875865E-3</v>
      </c>
      <c r="P7" s="37">
        <f t="shared" si="0"/>
        <v>0</v>
      </c>
      <c r="Q7" s="37">
        <f t="shared" si="0"/>
        <v>0</v>
      </c>
      <c r="R7" s="37">
        <f t="shared" si="0"/>
        <v>0</v>
      </c>
      <c r="S7" s="37">
        <f t="shared" si="0"/>
        <v>0</v>
      </c>
      <c r="T7" s="37">
        <f>T10-T116</f>
        <v>0</v>
      </c>
    </row>
    <row r="8" spans="1:20" ht="12" customHeight="1" thickBot="1" x14ac:dyDescent="0.3">
      <c r="A8" s="132" t="s">
        <v>1</v>
      </c>
      <c r="B8" s="8" t="s">
        <v>2</v>
      </c>
      <c r="C8" s="24">
        <v>2017</v>
      </c>
      <c r="D8" s="16">
        <v>2018</v>
      </c>
      <c r="E8" s="16">
        <v>2019</v>
      </c>
      <c r="F8" s="25"/>
      <c r="G8" s="26">
        <v>2020</v>
      </c>
      <c r="H8" s="27" t="s">
        <v>3</v>
      </c>
      <c r="I8" s="27"/>
      <c r="J8" s="28"/>
      <c r="K8" s="25"/>
      <c r="L8" s="26">
        <f>G8+1</f>
        <v>2021</v>
      </c>
      <c r="M8" s="27" t="s">
        <v>4</v>
      </c>
      <c r="N8" s="27"/>
      <c r="O8" s="28"/>
      <c r="P8" s="25"/>
      <c r="Q8" s="26">
        <f>L8+1</f>
        <v>2022</v>
      </c>
      <c r="R8" s="27" t="s">
        <v>4</v>
      </c>
      <c r="S8" s="27"/>
      <c r="T8" s="28"/>
    </row>
    <row r="9" spans="1:20" ht="12.75" customHeight="1" thickBot="1" x14ac:dyDescent="0.3">
      <c r="A9" s="133"/>
      <c r="B9" s="23" t="s">
        <v>5</v>
      </c>
      <c r="C9" s="9" t="s">
        <v>6</v>
      </c>
      <c r="D9" s="9" t="s">
        <v>6</v>
      </c>
      <c r="E9" s="9" t="s">
        <v>6</v>
      </c>
      <c r="F9" s="11" t="s">
        <v>7</v>
      </c>
      <c r="G9" s="10" t="s">
        <v>8</v>
      </c>
      <c r="H9" s="10" t="s">
        <v>9</v>
      </c>
      <c r="I9" s="10" t="s">
        <v>10</v>
      </c>
      <c r="J9" s="29" t="s">
        <v>11</v>
      </c>
      <c r="K9" s="11" t="s">
        <v>7</v>
      </c>
      <c r="L9" s="10" t="s">
        <v>8</v>
      </c>
      <c r="M9" s="10" t="s">
        <v>9</v>
      </c>
      <c r="N9" s="10" t="s">
        <v>10</v>
      </c>
      <c r="O9" s="29" t="s">
        <v>11</v>
      </c>
      <c r="P9" s="11" t="s">
        <v>7</v>
      </c>
      <c r="Q9" s="10" t="s">
        <v>8</v>
      </c>
      <c r="R9" s="10" t="s">
        <v>9</v>
      </c>
      <c r="S9" s="10" t="s">
        <v>10</v>
      </c>
      <c r="T9" s="29" t="s">
        <v>11</v>
      </c>
    </row>
    <row r="10" spans="1:20" ht="12.75" customHeight="1" thickBot="1" x14ac:dyDescent="0.3">
      <c r="A10" s="98" t="s">
        <v>12</v>
      </c>
      <c r="B10" s="99" t="s">
        <v>13</v>
      </c>
      <c r="C10" s="100">
        <f>SUM(C11:C11,C67,C86,C92,C102)</f>
        <v>3.625</v>
      </c>
      <c r="D10" s="100">
        <f t="shared" ref="D10:E10" si="1">SUM(D11:D11,D67,D86,D92,D102)</f>
        <v>10.741000000000001</v>
      </c>
      <c r="E10" s="100">
        <f t="shared" si="1"/>
        <v>20.896999999999998</v>
      </c>
      <c r="F10" s="101">
        <f>SUM(F11:F11,F41,F67,F86,F92,F102)</f>
        <v>53.272869999999998</v>
      </c>
      <c r="G10" s="102">
        <f>SUM(G11:G11,G41,G67,G86,G92,G102)</f>
        <v>39.713419999999999</v>
      </c>
      <c r="H10" s="102">
        <f>SUM(H11:H11,H41,H67,H86,H92,H102)</f>
        <v>405.3254</v>
      </c>
      <c r="I10" s="102">
        <f>SUM(I11:I11,I41,I67,I86,I92,I102)</f>
        <v>255.27106000000001</v>
      </c>
      <c r="J10" s="103">
        <f t="shared" ref="J10:J29" si="2">SUM(F10:I10)</f>
        <v>753.58275000000003</v>
      </c>
      <c r="K10" s="101">
        <f>SUM(K11:K11,K41,K67,K86,K92,K102)</f>
        <v>42.794180000000004</v>
      </c>
      <c r="L10" s="102">
        <f>SUM(L11:L11,L41,L67,L86,L92,L102)</f>
        <v>132.84870000000001</v>
      </c>
      <c r="M10" s="102">
        <f>SUM(M11:M11,M41,M67,M86,M92,M102)</f>
        <v>7.8480000000000008</v>
      </c>
      <c r="N10" s="102">
        <f>SUM(N11:N11,N41,N67,N86,N92,N102)</f>
        <v>364.56290999999999</v>
      </c>
      <c r="O10" s="103">
        <f>SUM(O11:O11,O41,O67,O86,O92,O102)</f>
        <v>548.05378999999994</v>
      </c>
      <c r="P10" s="101">
        <f>SUM(P11:P11,P67,P86,P92,P102)</f>
        <v>74</v>
      </c>
      <c r="Q10" s="102">
        <f t="shared" ref="Q10:S10" si="3">SUM(Q11:Q11,Q67,Q86,Q92,Q102)</f>
        <v>88.5</v>
      </c>
      <c r="R10" s="102">
        <f t="shared" si="3"/>
        <v>186</v>
      </c>
      <c r="S10" s="102">
        <f t="shared" si="3"/>
        <v>60</v>
      </c>
      <c r="T10" s="103">
        <f>SUM(T11:T11,T67,T86,T92,T102)</f>
        <v>408.5</v>
      </c>
    </row>
    <row r="11" spans="1:20" ht="15" customHeight="1" thickBot="1" x14ac:dyDescent="0.3">
      <c r="A11" s="104" t="s">
        <v>14</v>
      </c>
      <c r="B11" s="105" t="s">
        <v>15</v>
      </c>
      <c r="C11" s="106">
        <f>SUM(C12:C44)</f>
        <v>3.625</v>
      </c>
      <c r="D11" s="106">
        <f>SUM(D12:D44)</f>
        <v>10.741000000000001</v>
      </c>
      <c r="E11" s="106">
        <f>SUM(E12:E44)</f>
        <v>20.896999999999998</v>
      </c>
      <c r="F11" s="107">
        <f>SUM(F13:F47)</f>
        <v>25.706099999999996</v>
      </c>
      <c r="G11" s="108">
        <f>SUM(G13:G47)</f>
        <v>5.9106000000000005</v>
      </c>
      <c r="H11" s="108">
        <f>SUM(H13:H47)</f>
        <v>6.4958999999999998</v>
      </c>
      <c r="I11" s="108">
        <f>SUM(I13:I47)</f>
        <v>55.079020000000007</v>
      </c>
      <c r="J11" s="109">
        <f t="shared" si="2"/>
        <v>93.19162</v>
      </c>
      <c r="K11" s="107">
        <f>SUM(K13:K47)</f>
        <v>2.6101400000000003</v>
      </c>
      <c r="L11" s="108">
        <f>SUM(L13:L47)</f>
        <v>3.3872999999999998</v>
      </c>
      <c r="M11" s="108">
        <f>SUM(M13:M47)</f>
        <v>4.4531400000000003</v>
      </c>
      <c r="N11" s="108">
        <f>SUM(N13:N47)</f>
        <v>152.27942000000002</v>
      </c>
      <c r="O11" s="109">
        <f>SUM(K11:N11)</f>
        <v>162.73000000000002</v>
      </c>
      <c r="P11" s="107">
        <f>SUM(P13:P47)</f>
        <v>1.5</v>
      </c>
      <c r="Q11" s="108">
        <f>SUM(Q13:Q47)</f>
        <v>65.5</v>
      </c>
      <c r="R11" s="108">
        <f>SUM(R13:R47)</f>
        <v>86.72999999999999</v>
      </c>
      <c r="S11" s="108">
        <f>SUM(S13:S47)</f>
        <v>9</v>
      </c>
      <c r="T11" s="110">
        <f>SUM(P11:S11)</f>
        <v>162.72999999999999</v>
      </c>
    </row>
    <row r="12" spans="1:20" ht="12" customHeight="1" x14ac:dyDescent="0.25">
      <c r="A12" s="46" t="s">
        <v>179</v>
      </c>
      <c r="B12" s="47" t="s">
        <v>16</v>
      </c>
      <c r="C12" s="48"/>
      <c r="D12" s="48"/>
      <c r="E12" s="48"/>
      <c r="F12" s="49">
        <v>0</v>
      </c>
      <c r="G12" s="50">
        <f>F12</f>
        <v>0</v>
      </c>
      <c r="H12" s="50">
        <f>G12</f>
        <v>0</v>
      </c>
      <c r="I12" s="43">
        <f>H12</f>
        <v>0</v>
      </c>
      <c r="J12" s="51">
        <f t="shared" si="2"/>
        <v>0</v>
      </c>
      <c r="K12" s="49">
        <v>0</v>
      </c>
      <c r="L12" s="50">
        <f>K12</f>
        <v>0</v>
      </c>
      <c r="M12" s="50">
        <f>L12</f>
        <v>0</v>
      </c>
      <c r="N12" s="43">
        <f>M12</f>
        <v>0</v>
      </c>
      <c r="O12" s="51">
        <f>SUM(K12:N12)</f>
        <v>0</v>
      </c>
      <c r="P12" s="49">
        <v>0</v>
      </c>
      <c r="Q12" s="50">
        <f>P12</f>
        <v>0</v>
      </c>
      <c r="R12" s="50">
        <f>Q12</f>
        <v>0</v>
      </c>
      <c r="S12" s="43">
        <f>R12</f>
        <v>0</v>
      </c>
      <c r="T12" s="51">
        <f>SUM(P12:S12)</f>
        <v>0</v>
      </c>
    </row>
    <row r="13" spans="1:20" ht="12" customHeight="1" x14ac:dyDescent="0.25">
      <c r="A13" s="46" t="s">
        <v>119</v>
      </c>
      <c r="B13" s="52" t="s">
        <v>87</v>
      </c>
      <c r="C13" s="39"/>
      <c r="D13" s="39"/>
      <c r="E13" s="39"/>
      <c r="F13" s="49">
        <v>8</v>
      </c>
      <c r="G13" s="50"/>
      <c r="H13" s="50"/>
      <c r="I13" s="50">
        <v>2.25</v>
      </c>
      <c r="J13" s="51">
        <f t="shared" si="2"/>
        <v>10.25</v>
      </c>
      <c r="K13" s="49">
        <v>1.1000000000000001</v>
      </c>
      <c r="L13" s="50">
        <v>0.5</v>
      </c>
      <c r="M13" s="50">
        <v>1.25</v>
      </c>
      <c r="N13" s="50">
        <v>4.2417199999999999</v>
      </c>
      <c r="O13" s="51">
        <f t="shared" ref="O13" si="4">SUM(K13:N13)</f>
        <v>7.0917200000000005</v>
      </c>
      <c r="P13" s="49"/>
      <c r="Q13" s="50"/>
      <c r="R13" s="50"/>
      <c r="S13" s="43"/>
      <c r="T13" s="51">
        <f t="shared" ref="T13" si="5">SUM(P13:S13)</f>
        <v>0</v>
      </c>
    </row>
    <row r="14" spans="1:20" ht="12" customHeight="1" x14ac:dyDescent="0.25">
      <c r="A14" s="46" t="s">
        <v>199</v>
      </c>
      <c r="B14" s="36" t="s">
        <v>86</v>
      </c>
      <c r="C14" s="39"/>
      <c r="D14" s="39"/>
      <c r="E14" s="39"/>
      <c r="F14" s="49">
        <v>8.80504</v>
      </c>
      <c r="G14" s="50"/>
      <c r="H14" s="50"/>
      <c r="I14" s="50"/>
      <c r="J14" s="51">
        <f t="shared" si="2"/>
        <v>8.80504</v>
      </c>
      <c r="K14" s="49"/>
      <c r="L14" s="50"/>
      <c r="M14" s="50"/>
      <c r="N14" s="50">
        <v>2.5122900000000001</v>
      </c>
      <c r="O14" s="51">
        <f t="shared" ref="O14:O29" si="6">SUM(K14:N14)</f>
        <v>2.5122900000000001</v>
      </c>
      <c r="P14" s="40"/>
      <c r="Q14" s="41"/>
      <c r="R14" s="41"/>
      <c r="S14" s="43"/>
      <c r="T14" s="51">
        <f>SUM(P14:S14)</f>
        <v>0</v>
      </c>
    </row>
    <row r="15" spans="1:20" ht="12" customHeight="1" x14ac:dyDescent="0.25">
      <c r="A15" s="46" t="s">
        <v>120</v>
      </c>
      <c r="B15" s="32" t="s">
        <v>68</v>
      </c>
      <c r="C15" s="53"/>
      <c r="D15" s="53"/>
      <c r="E15" s="53"/>
      <c r="F15" s="54">
        <v>1.5016</v>
      </c>
      <c r="G15" s="55">
        <v>2.58</v>
      </c>
      <c r="H15" s="55"/>
      <c r="I15" s="55">
        <v>1.9082699999999999</v>
      </c>
      <c r="J15" s="56">
        <f t="shared" si="2"/>
        <v>5.9898699999999998</v>
      </c>
      <c r="K15" s="54"/>
      <c r="L15" s="55"/>
      <c r="M15" s="55"/>
      <c r="N15" s="55"/>
      <c r="O15" s="56">
        <f t="shared" si="6"/>
        <v>0</v>
      </c>
      <c r="P15" s="54"/>
      <c r="Q15" s="55"/>
      <c r="R15" s="55">
        <v>5</v>
      </c>
      <c r="S15" s="57"/>
      <c r="T15" s="58">
        <f t="shared" ref="T15:T29" si="7">SUM(P15:S15)</f>
        <v>5</v>
      </c>
    </row>
    <row r="16" spans="1:20" ht="12" customHeight="1" x14ac:dyDescent="0.25">
      <c r="A16" s="46" t="s">
        <v>121</v>
      </c>
      <c r="B16" s="33" t="s">
        <v>70</v>
      </c>
      <c r="C16" s="39"/>
      <c r="D16" s="39"/>
      <c r="E16" s="39"/>
      <c r="F16" s="40">
        <v>0.44096000000000002</v>
      </c>
      <c r="G16" s="41">
        <v>0.23760000000000001</v>
      </c>
      <c r="H16" s="41">
        <v>0.3659</v>
      </c>
      <c r="I16" s="41">
        <v>0.43099999999999999</v>
      </c>
      <c r="J16" s="42">
        <f t="shared" si="2"/>
        <v>1.47546</v>
      </c>
      <c r="K16" s="40">
        <v>0.30014000000000002</v>
      </c>
      <c r="L16" s="41">
        <v>1.0303</v>
      </c>
      <c r="M16" s="41">
        <v>2.34314</v>
      </c>
      <c r="N16" s="41">
        <v>1.5</v>
      </c>
      <c r="O16" s="42">
        <f t="shared" si="6"/>
        <v>5.1735800000000003</v>
      </c>
      <c r="P16" s="40">
        <v>1.5</v>
      </c>
      <c r="Q16" s="41">
        <v>1.5</v>
      </c>
      <c r="R16" s="41">
        <v>1.5</v>
      </c>
      <c r="S16" s="43">
        <v>1.5</v>
      </c>
      <c r="T16" s="44">
        <f t="shared" si="7"/>
        <v>6</v>
      </c>
    </row>
    <row r="17" spans="1:20" ht="12" customHeight="1" x14ac:dyDescent="0.25">
      <c r="A17" s="46" t="s">
        <v>122</v>
      </c>
      <c r="B17" s="34" t="s">
        <v>88</v>
      </c>
      <c r="C17" s="39"/>
      <c r="D17" s="39"/>
      <c r="E17" s="39"/>
      <c r="F17" s="40"/>
      <c r="G17" s="41"/>
      <c r="H17" s="41"/>
      <c r="I17" s="41"/>
      <c r="J17" s="42">
        <f t="shared" si="2"/>
        <v>0</v>
      </c>
      <c r="K17" s="40"/>
      <c r="L17" s="41"/>
      <c r="M17" s="41"/>
      <c r="N17" s="41"/>
      <c r="O17" s="42">
        <f t="shared" si="6"/>
        <v>0</v>
      </c>
      <c r="P17" s="40"/>
      <c r="Q17" s="41"/>
      <c r="R17" s="41">
        <v>15</v>
      </c>
      <c r="S17" s="59"/>
      <c r="T17" s="44">
        <f t="shared" si="7"/>
        <v>15</v>
      </c>
    </row>
    <row r="18" spans="1:20" ht="12" customHeight="1" x14ac:dyDescent="0.25">
      <c r="A18" s="46" t="s">
        <v>123</v>
      </c>
      <c r="B18" s="35" t="s">
        <v>204</v>
      </c>
      <c r="C18" s="39">
        <v>0.73499999999999999</v>
      </c>
      <c r="D18" s="39">
        <v>1.3560000000000001</v>
      </c>
      <c r="E18" s="39"/>
      <c r="F18" s="40">
        <v>0.98499999999999999</v>
      </c>
      <c r="G18" s="41">
        <v>3.093</v>
      </c>
      <c r="H18" s="41"/>
      <c r="I18" s="41"/>
      <c r="J18" s="42">
        <f t="shared" si="2"/>
        <v>4.0780000000000003</v>
      </c>
      <c r="K18" s="40"/>
      <c r="L18" s="41">
        <v>1.857</v>
      </c>
      <c r="M18" s="41">
        <v>0.86</v>
      </c>
      <c r="N18" s="41"/>
      <c r="O18" s="42">
        <f t="shared" si="6"/>
        <v>2.7170000000000001</v>
      </c>
      <c r="P18" s="40"/>
      <c r="Q18" s="41">
        <v>5</v>
      </c>
      <c r="R18" s="41"/>
      <c r="S18" s="59"/>
      <c r="T18" s="44">
        <f t="shared" si="7"/>
        <v>5</v>
      </c>
    </row>
    <row r="19" spans="1:20" ht="12" customHeight="1" x14ac:dyDescent="0.25">
      <c r="A19" s="46" t="s">
        <v>124</v>
      </c>
      <c r="B19" s="36" t="s">
        <v>128</v>
      </c>
      <c r="C19" s="39"/>
      <c r="D19" s="39"/>
      <c r="E19" s="39"/>
      <c r="F19" s="40"/>
      <c r="G19" s="41"/>
      <c r="H19" s="41">
        <v>6.13</v>
      </c>
      <c r="I19" s="41">
        <v>6.6639999999999997</v>
      </c>
      <c r="J19" s="42">
        <f t="shared" si="2"/>
        <v>12.794</v>
      </c>
      <c r="K19" s="40">
        <v>1.21</v>
      </c>
      <c r="L19" s="41"/>
      <c r="M19" s="41"/>
      <c r="N19" s="41">
        <v>2</v>
      </c>
      <c r="O19" s="42">
        <f t="shared" si="6"/>
        <v>3.21</v>
      </c>
      <c r="P19" s="40"/>
      <c r="Q19" s="41"/>
      <c r="R19" s="41">
        <v>2</v>
      </c>
      <c r="S19" s="43"/>
      <c r="T19" s="44">
        <f t="shared" si="7"/>
        <v>2</v>
      </c>
    </row>
    <row r="20" spans="1:20" ht="12" customHeight="1" x14ac:dyDescent="0.25">
      <c r="A20" s="46" t="s">
        <v>125</v>
      </c>
      <c r="B20" s="36" t="s">
        <v>81</v>
      </c>
      <c r="C20" s="39"/>
      <c r="D20" s="39"/>
      <c r="E20" s="39"/>
      <c r="F20" s="40"/>
      <c r="G20" s="41"/>
      <c r="H20" s="41"/>
      <c r="I20" s="41">
        <v>14.56575</v>
      </c>
      <c r="J20" s="42">
        <f t="shared" si="2"/>
        <v>14.56575</v>
      </c>
      <c r="K20" s="40"/>
      <c r="L20" s="41"/>
      <c r="M20" s="41"/>
      <c r="N20" s="41"/>
      <c r="O20" s="42">
        <f t="shared" si="6"/>
        <v>0</v>
      </c>
      <c r="P20" s="40"/>
      <c r="Q20" s="41"/>
      <c r="R20" s="41"/>
      <c r="S20" s="59"/>
      <c r="T20" s="44">
        <f t="shared" si="7"/>
        <v>0</v>
      </c>
    </row>
    <row r="21" spans="1:20" ht="12" customHeight="1" x14ac:dyDescent="0.25">
      <c r="A21" s="46" t="s">
        <v>126</v>
      </c>
      <c r="B21" s="36" t="s">
        <v>93</v>
      </c>
      <c r="C21" s="39"/>
      <c r="D21" s="39"/>
      <c r="E21" s="39"/>
      <c r="F21" s="40"/>
      <c r="G21" s="41"/>
      <c r="H21" s="41"/>
      <c r="I21" s="41"/>
      <c r="J21" s="42">
        <f t="shared" si="2"/>
        <v>0</v>
      </c>
      <c r="K21" s="40"/>
      <c r="L21" s="41"/>
      <c r="M21" s="41"/>
      <c r="N21" s="41">
        <v>57.01</v>
      </c>
      <c r="O21" s="42">
        <f t="shared" si="6"/>
        <v>57.01</v>
      </c>
      <c r="P21" s="40"/>
      <c r="Q21" s="41"/>
      <c r="R21" s="41"/>
      <c r="S21" s="43"/>
      <c r="T21" s="44">
        <f t="shared" si="7"/>
        <v>0</v>
      </c>
    </row>
    <row r="22" spans="1:20" ht="12" customHeight="1" x14ac:dyDescent="0.25">
      <c r="A22" s="46" t="s">
        <v>127</v>
      </c>
      <c r="B22" s="36" t="s">
        <v>82</v>
      </c>
      <c r="C22" s="39"/>
      <c r="D22" s="39"/>
      <c r="E22" s="39"/>
      <c r="F22" s="40">
        <v>4.9000000000000004</v>
      </c>
      <c r="G22" s="41"/>
      <c r="H22" s="41"/>
      <c r="I22" s="41"/>
      <c r="J22" s="42">
        <f t="shared" si="2"/>
        <v>4.9000000000000004</v>
      </c>
      <c r="K22" s="40"/>
      <c r="L22" s="41"/>
      <c r="M22" s="41"/>
      <c r="N22" s="41"/>
      <c r="O22" s="42">
        <f t="shared" si="6"/>
        <v>0</v>
      </c>
      <c r="P22" s="40"/>
      <c r="Q22" s="41"/>
      <c r="R22" s="41"/>
      <c r="S22" s="43"/>
      <c r="T22" s="44">
        <f t="shared" si="7"/>
        <v>0</v>
      </c>
    </row>
    <row r="23" spans="1:20" ht="12" customHeight="1" x14ac:dyDescent="0.25">
      <c r="A23" s="46" t="s">
        <v>153</v>
      </c>
      <c r="B23" s="34" t="s">
        <v>89</v>
      </c>
      <c r="C23" s="39"/>
      <c r="D23" s="39"/>
      <c r="E23" s="39"/>
      <c r="F23" s="40"/>
      <c r="G23" s="41"/>
      <c r="H23" s="41"/>
      <c r="I23" s="41"/>
      <c r="J23" s="42">
        <f t="shared" si="2"/>
        <v>0</v>
      </c>
      <c r="K23" s="40"/>
      <c r="L23" s="41"/>
      <c r="M23" s="41"/>
      <c r="N23" s="41">
        <v>15</v>
      </c>
      <c r="O23" s="42">
        <f t="shared" si="6"/>
        <v>15</v>
      </c>
      <c r="P23" s="40"/>
      <c r="Q23" s="41"/>
      <c r="R23" s="41"/>
      <c r="S23" s="43"/>
      <c r="T23" s="44">
        <f t="shared" si="7"/>
        <v>0</v>
      </c>
    </row>
    <row r="24" spans="1:20" ht="12" customHeight="1" x14ac:dyDescent="0.25">
      <c r="A24" s="46" t="s">
        <v>154</v>
      </c>
      <c r="B24" s="34" t="s">
        <v>90</v>
      </c>
      <c r="C24" s="39"/>
      <c r="D24" s="39"/>
      <c r="E24" s="39"/>
      <c r="F24" s="40"/>
      <c r="G24" s="41"/>
      <c r="H24" s="41"/>
      <c r="I24" s="41"/>
      <c r="J24" s="42">
        <f t="shared" si="2"/>
        <v>0</v>
      </c>
      <c r="K24" s="40"/>
      <c r="L24" s="41"/>
      <c r="M24" s="41"/>
      <c r="N24" s="41"/>
      <c r="O24" s="42">
        <f t="shared" si="6"/>
        <v>0</v>
      </c>
      <c r="P24" s="40"/>
      <c r="Q24" s="41">
        <v>10</v>
      </c>
      <c r="R24" s="41">
        <v>2.5</v>
      </c>
      <c r="S24" s="43">
        <v>2.5</v>
      </c>
      <c r="T24" s="44">
        <f t="shared" si="7"/>
        <v>15</v>
      </c>
    </row>
    <row r="25" spans="1:20" ht="12" customHeight="1" x14ac:dyDescent="0.25">
      <c r="A25" s="46" t="s">
        <v>155</v>
      </c>
      <c r="B25" s="34" t="s">
        <v>75</v>
      </c>
      <c r="C25" s="39"/>
      <c r="D25" s="39"/>
      <c r="E25" s="39"/>
      <c r="F25" s="40"/>
      <c r="G25" s="41"/>
      <c r="H25" s="41"/>
      <c r="I25" s="41"/>
      <c r="J25" s="42">
        <f t="shared" si="2"/>
        <v>0</v>
      </c>
      <c r="K25" s="40"/>
      <c r="L25" s="41"/>
      <c r="M25" s="41"/>
      <c r="N25" s="41"/>
      <c r="O25" s="42">
        <f t="shared" si="6"/>
        <v>0</v>
      </c>
      <c r="P25" s="40"/>
      <c r="Q25" s="41">
        <v>5</v>
      </c>
      <c r="R25" s="41"/>
      <c r="S25" s="43"/>
      <c r="T25" s="44">
        <f t="shared" si="7"/>
        <v>5</v>
      </c>
    </row>
    <row r="26" spans="1:20" ht="12" customHeight="1" x14ac:dyDescent="0.25">
      <c r="A26" s="46" t="s">
        <v>156</v>
      </c>
      <c r="B26" s="34" t="s">
        <v>91</v>
      </c>
      <c r="C26" s="39"/>
      <c r="D26" s="39"/>
      <c r="E26" s="39"/>
      <c r="F26" s="40"/>
      <c r="G26" s="41"/>
      <c r="H26" s="41"/>
      <c r="I26" s="41"/>
      <c r="J26" s="42">
        <f t="shared" si="2"/>
        <v>0</v>
      </c>
      <c r="K26" s="40"/>
      <c r="L26" s="41"/>
      <c r="M26" s="41"/>
      <c r="N26" s="41"/>
      <c r="O26" s="42">
        <f t="shared" si="6"/>
        <v>0</v>
      </c>
      <c r="P26" s="40"/>
      <c r="Q26" s="41">
        <v>10</v>
      </c>
      <c r="R26" s="41">
        <v>25</v>
      </c>
      <c r="S26" s="43"/>
      <c r="T26" s="44">
        <f t="shared" si="7"/>
        <v>35</v>
      </c>
    </row>
    <row r="27" spans="1:20" ht="12" customHeight="1" x14ac:dyDescent="0.25">
      <c r="A27" s="46" t="s">
        <v>157</v>
      </c>
      <c r="B27" s="34" t="s">
        <v>80</v>
      </c>
      <c r="C27" s="39"/>
      <c r="D27" s="39"/>
      <c r="E27" s="39"/>
      <c r="F27" s="40">
        <v>1.0734999999999999</v>
      </c>
      <c r="G27" s="41"/>
      <c r="H27" s="41"/>
      <c r="I27" s="41"/>
      <c r="J27" s="42">
        <f t="shared" si="2"/>
        <v>1.0734999999999999</v>
      </c>
      <c r="K27" s="40"/>
      <c r="L27" s="41"/>
      <c r="M27" s="41"/>
      <c r="N27" s="41"/>
      <c r="O27" s="42">
        <f t="shared" si="6"/>
        <v>0</v>
      </c>
      <c r="P27" s="40"/>
      <c r="Q27" s="41"/>
      <c r="R27" s="41"/>
      <c r="S27" s="43"/>
      <c r="T27" s="44">
        <f t="shared" si="7"/>
        <v>0</v>
      </c>
    </row>
    <row r="28" spans="1:20" ht="12" customHeight="1" x14ac:dyDescent="0.25">
      <c r="A28" s="46" t="s">
        <v>158</v>
      </c>
      <c r="B28" s="34" t="s">
        <v>118</v>
      </c>
      <c r="C28" s="39"/>
      <c r="D28" s="39"/>
      <c r="E28" s="39">
        <v>20.196999999999999</v>
      </c>
      <c r="F28" s="40"/>
      <c r="G28" s="41"/>
      <c r="H28" s="41"/>
      <c r="I28" s="41"/>
      <c r="J28" s="42">
        <f t="shared" si="2"/>
        <v>0</v>
      </c>
      <c r="K28" s="40"/>
      <c r="L28" s="41"/>
      <c r="M28" s="41"/>
      <c r="N28" s="41"/>
      <c r="O28" s="42">
        <f t="shared" si="6"/>
        <v>0</v>
      </c>
      <c r="P28" s="40"/>
      <c r="Q28" s="41">
        <v>5</v>
      </c>
      <c r="R28" s="41">
        <v>5</v>
      </c>
      <c r="S28" s="43">
        <v>5</v>
      </c>
      <c r="T28" s="44">
        <f t="shared" si="7"/>
        <v>15</v>
      </c>
    </row>
    <row r="29" spans="1:20" ht="12" customHeight="1" x14ac:dyDescent="0.25">
      <c r="A29" s="46" t="s">
        <v>159</v>
      </c>
      <c r="B29" s="34" t="s">
        <v>228</v>
      </c>
      <c r="C29" s="39"/>
      <c r="D29" s="39"/>
      <c r="E29" s="39"/>
      <c r="F29" s="40"/>
      <c r="G29" s="41"/>
      <c r="H29" s="41"/>
      <c r="I29" s="41"/>
      <c r="J29" s="42">
        <f t="shared" si="2"/>
        <v>0</v>
      </c>
      <c r="K29" s="40"/>
      <c r="L29" s="41"/>
      <c r="M29" s="41"/>
      <c r="N29" s="41">
        <v>16.2</v>
      </c>
      <c r="O29" s="42">
        <f t="shared" si="6"/>
        <v>16.2</v>
      </c>
      <c r="P29" s="40"/>
      <c r="Q29" s="41"/>
      <c r="R29" s="41"/>
      <c r="S29" s="43"/>
      <c r="T29" s="44">
        <f t="shared" si="7"/>
        <v>0</v>
      </c>
    </row>
    <row r="30" spans="1:20" s="30" customFormat="1" ht="12" customHeight="1" x14ac:dyDescent="0.25">
      <c r="A30" s="46" t="s">
        <v>160</v>
      </c>
      <c r="B30" s="34" t="s">
        <v>94</v>
      </c>
      <c r="C30" s="39"/>
      <c r="D30" s="39"/>
      <c r="E30" s="39"/>
      <c r="F30" s="40"/>
      <c r="G30" s="41"/>
      <c r="H30" s="41"/>
      <c r="I30" s="41">
        <v>21.452000000000002</v>
      </c>
      <c r="J30" s="42">
        <f t="shared" ref="J30:J39" si="8">SUM(F30:I30)</f>
        <v>21.452000000000002</v>
      </c>
      <c r="K30" s="40"/>
      <c r="L30" s="41"/>
      <c r="M30" s="41"/>
      <c r="N30" s="41"/>
      <c r="O30" s="42">
        <f t="shared" ref="O30:O39" si="9">SUM(K30:N30)</f>
        <v>0</v>
      </c>
      <c r="P30" s="40"/>
      <c r="Q30" s="41"/>
      <c r="R30" s="41"/>
      <c r="S30" s="43"/>
      <c r="T30" s="44">
        <f>SUM(P30:S30)</f>
        <v>0</v>
      </c>
    </row>
    <row r="31" spans="1:20" ht="12" customHeight="1" x14ac:dyDescent="0.25">
      <c r="A31" s="46" t="s">
        <v>161</v>
      </c>
      <c r="B31" s="34" t="s">
        <v>95</v>
      </c>
      <c r="C31" s="39"/>
      <c r="D31" s="39"/>
      <c r="E31" s="39"/>
      <c r="F31" s="40"/>
      <c r="G31" s="41"/>
      <c r="H31" s="41"/>
      <c r="I31" s="41">
        <v>7.8079999999999998</v>
      </c>
      <c r="J31" s="42">
        <f t="shared" si="8"/>
        <v>7.8079999999999998</v>
      </c>
      <c r="K31" s="40"/>
      <c r="L31" s="41"/>
      <c r="M31" s="41"/>
      <c r="N31" s="41"/>
      <c r="O31" s="42">
        <f t="shared" si="9"/>
        <v>0</v>
      </c>
      <c r="P31" s="40"/>
      <c r="Q31" s="41"/>
      <c r="R31" s="41"/>
      <c r="S31" s="43"/>
      <c r="T31" s="44">
        <f>SUM(P31:S31)</f>
        <v>0</v>
      </c>
    </row>
    <row r="32" spans="1:20" ht="12" customHeight="1" x14ac:dyDescent="0.25">
      <c r="A32" s="46" t="s">
        <v>162</v>
      </c>
      <c r="B32" s="34" t="s">
        <v>101</v>
      </c>
      <c r="C32" s="39"/>
      <c r="D32" s="39"/>
      <c r="E32" s="39"/>
      <c r="F32" s="40"/>
      <c r="G32" s="41"/>
      <c r="H32" s="41"/>
      <c r="I32" s="41"/>
      <c r="J32" s="42">
        <f t="shared" si="8"/>
        <v>0</v>
      </c>
      <c r="K32" s="40"/>
      <c r="L32" s="41"/>
      <c r="M32" s="41"/>
      <c r="N32" s="41"/>
      <c r="O32" s="42">
        <f t="shared" si="9"/>
        <v>0</v>
      </c>
      <c r="P32" s="40"/>
      <c r="Q32" s="41">
        <v>14</v>
      </c>
      <c r="R32" s="41">
        <v>14</v>
      </c>
      <c r="S32" s="43"/>
      <c r="T32" s="44">
        <f t="shared" ref="T32:T39" si="10">SUM(P32:S32)</f>
        <v>28</v>
      </c>
    </row>
    <row r="33" spans="1:20" ht="12" customHeight="1" x14ac:dyDescent="0.25">
      <c r="A33" s="46" t="s">
        <v>163</v>
      </c>
      <c r="B33" s="34" t="s">
        <v>99</v>
      </c>
      <c r="C33" s="39"/>
      <c r="D33" s="39"/>
      <c r="E33" s="39"/>
      <c r="F33" s="40"/>
      <c r="G33" s="41"/>
      <c r="H33" s="41"/>
      <c r="I33" s="41"/>
      <c r="J33" s="42">
        <f t="shared" si="8"/>
        <v>0</v>
      </c>
      <c r="K33" s="40"/>
      <c r="L33" s="41"/>
      <c r="M33" s="41"/>
      <c r="N33" s="41">
        <v>5.69</v>
      </c>
      <c r="O33" s="42">
        <f t="shared" si="9"/>
        <v>5.69</v>
      </c>
      <c r="P33" s="40"/>
      <c r="Q33" s="41"/>
      <c r="R33" s="41"/>
      <c r="S33" s="43"/>
      <c r="T33" s="44">
        <f t="shared" si="10"/>
        <v>0</v>
      </c>
    </row>
    <row r="34" spans="1:20" ht="12" customHeight="1" x14ac:dyDescent="0.25">
      <c r="A34" s="46" t="s">
        <v>164</v>
      </c>
      <c r="B34" s="34" t="s">
        <v>100</v>
      </c>
      <c r="C34" s="39"/>
      <c r="D34" s="39"/>
      <c r="E34" s="39"/>
      <c r="F34" s="40"/>
      <c r="G34" s="41"/>
      <c r="H34" s="41"/>
      <c r="I34" s="41"/>
      <c r="J34" s="42">
        <f t="shared" si="8"/>
        <v>0</v>
      </c>
      <c r="K34" s="40"/>
      <c r="L34" s="41"/>
      <c r="M34" s="41"/>
      <c r="N34" s="41">
        <v>2.2999999999999998</v>
      </c>
      <c r="O34" s="42">
        <f t="shared" si="9"/>
        <v>2.2999999999999998</v>
      </c>
      <c r="P34" s="40"/>
      <c r="Q34" s="41"/>
      <c r="R34" s="41"/>
      <c r="S34" s="43"/>
      <c r="T34" s="44">
        <f t="shared" si="10"/>
        <v>0</v>
      </c>
    </row>
    <row r="35" spans="1:20" ht="12" customHeight="1" x14ac:dyDescent="0.25">
      <c r="A35" s="46" t="s">
        <v>200</v>
      </c>
      <c r="B35" s="34" t="s">
        <v>102</v>
      </c>
      <c r="C35" s="39"/>
      <c r="D35" s="39"/>
      <c r="E35" s="39"/>
      <c r="F35" s="40"/>
      <c r="G35" s="41"/>
      <c r="H35" s="41"/>
      <c r="I35" s="41"/>
      <c r="J35" s="42">
        <f t="shared" si="8"/>
        <v>0</v>
      </c>
      <c r="K35" s="40"/>
      <c r="L35" s="41"/>
      <c r="M35" s="41"/>
      <c r="N35" s="41">
        <v>13.56573</v>
      </c>
      <c r="O35" s="42">
        <f t="shared" si="9"/>
        <v>13.56573</v>
      </c>
      <c r="P35" s="40"/>
      <c r="Q35" s="41"/>
      <c r="R35" s="41"/>
      <c r="S35" s="43"/>
      <c r="T35" s="44">
        <f t="shared" si="10"/>
        <v>0</v>
      </c>
    </row>
    <row r="36" spans="1:20" ht="12" customHeight="1" x14ac:dyDescent="0.25">
      <c r="A36" s="46" t="s">
        <v>201</v>
      </c>
      <c r="B36" s="34" t="s">
        <v>103</v>
      </c>
      <c r="C36" s="39"/>
      <c r="D36" s="39"/>
      <c r="E36" s="39"/>
      <c r="F36" s="40"/>
      <c r="G36" s="41"/>
      <c r="H36" s="41"/>
      <c r="I36" s="41"/>
      <c r="J36" s="42">
        <f t="shared" si="8"/>
        <v>0</v>
      </c>
      <c r="K36" s="40"/>
      <c r="L36" s="41"/>
      <c r="M36" s="41"/>
      <c r="N36" s="41"/>
      <c r="O36" s="42">
        <f t="shared" si="9"/>
        <v>0</v>
      </c>
      <c r="P36" s="40"/>
      <c r="Q36" s="41">
        <v>15</v>
      </c>
      <c r="R36" s="41"/>
      <c r="S36" s="43"/>
      <c r="T36" s="44">
        <f t="shared" si="10"/>
        <v>15</v>
      </c>
    </row>
    <row r="37" spans="1:20" ht="12" customHeight="1" x14ac:dyDescent="0.25">
      <c r="A37" s="46" t="s">
        <v>165</v>
      </c>
      <c r="B37" s="34" t="s">
        <v>104</v>
      </c>
      <c r="C37" s="39"/>
      <c r="D37" s="39"/>
      <c r="E37" s="39"/>
      <c r="F37" s="40"/>
      <c r="G37" s="41"/>
      <c r="H37" s="41"/>
      <c r="I37" s="41"/>
      <c r="J37" s="42">
        <f t="shared" si="8"/>
        <v>0</v>
      </c>
      <c r="K37" s="40"/>
      <c r="L37" s="41"/>
      <c r="M37" s="41"/>
      <c r="N37" s="41">
        <f>162.73-SUM(O13:O35)</f>
        <v>32.259680000000003</v>
      </c>
      <c r="O37" s="42">
        <f t="shared" si="9"/>
        <v>32.259680000000003</v>
      </c>
      <c r="P37" s="40"/>
      <c r="Q37" s="41"/>
      <c r="R37" s="41"/>
      <c r="S37" s="43"/>
      <c r="T37" s="44">
        <f t="shared" si="10"/>
        <v>0</v>
      </c>
    </row>
    <row r="38" spans="1:20" ht="12" customHeight="1" x14ac:dyDescent="0.25">
      <c r="A38" s="46" t="s">
        <v>166</v>
      </c>
      <c r="B38" s="34" t="s">
        <v>225</v>
      </c>
      <c r="C38" s="39"/>
      <c r="D38" s="39"/>
      <c r="E38" s="39"/>
      <c r="F38" s="40"/>
      <c r="G38" s="41"/>
      <c r="H38" s="41"/>
      <c r="I38" s="41"/>
      <c r="J38" s="42">
        <f t="shared" si="8"/>
        <v>0</v>
      </c>
      <c r="K38" s="40"/>
      <c r="L38" s="41"/>
      <c r="M38" s="41"/>
      <c r="N38" s="41"/>
      <c r="O38" s="42">
        <f t="shared" si="9"/>
        <v>0</v>
      </c>
      <c r="P38" s="40"/>
      <c r="Q38" s="41"/>
      <c r="R38" s="41">
        <v>15</v>
      </c>
      <c r="S38" s="43"/>
      <c r="T38" s="44">
        <f t="shared" si="10"/>
        <v>15</v>
      </c>
    </row>
    <row r="39" spans="1:20" ht="12" customHeight="1" x14ac:dyDescent="0.25">
      <c r="A39" s="46" t="s">
        <v>167</v>
      </c>
      <c r="B39" s="36" t="s">
        <v>105</v>
      </c>
      <c r="C39" s="39"/>
      <c r="D39" s="39"/>
      <c r="E39" s="39"/>
      <c r="F39" s="40"/>
      <c r="G39" s="41"/>
      <c r="H39" s="41"/>
      <c r="I39" s="41"/>
      <c r="J39" s="42">
        <f t="shared" si="8"/>
        <v>0</v>
      </c>
      <c r="K39" s="40"/>
      <c r="L39" s="41"/>
      <c r="M39" s="41"/>
      <c r="N39" s="41"/>
      <c r="O39" s="42">
        <f t="shared" si="9"/>
        <v>0</v>
      </c>
      <c r="P39" s="40"/>
      <c r="Q39" s="41"/>
      <c r="R39" s="41">
        <f>162.73-SUM(T15:T38)</f>
        <v>1.7299999999999898</v>
      </c>
      <c r="S39" s="43"/>
      <c r="T39" s="44">
        <f t="shared" si="10"/>
        <v>1.7299999999999898</v>
      </c>
    </row>
    <row r="40" spans="1:20" s="30" customFormat="1" ht="12" customHeight="1" x14ac:dyDescent="0.25">
      <c r="A40" s="46" t="s">
        <v>168</v>
      </c>
      <c r="B40" s="36" t="s">
        <v>150</v>
      </c>
      <c r="C40" s="39">
        <v>1.79</v>
      </c>
      <c r="D40" s="39"/>
      <c r="E40" s="39"/>
      <c r="F40" s="40"/>
      <c r="G40" s="41"/>
      <c r="H40" s="41"/>
      <c r="I40" s="41"/>
      <c r="J40" s="42"/>
      <c r="K40" s="40"/>
      <c r="L40" s="41"/>
      <c r="M40" s="41"/>
      <c r="N40" s="41"/>
      <c r="O40" s="42"/>
      <c r="P40" s="40"/>
      <c r="Q40" s="41"/>
      <c r="R40" s="41"/>
      <c r="S40" s="43"/>
      <c r="T40" s="44"/>
    </row>
    <row r="41" spans="1:20" ht="12" customHeight="1" x14ac:dyDescent="0.25">
      <c r="A41" s="46" t="s">
        <v>169</v>
      </c>
      <c r="B41" s="34" t="s">
        <v>149</v>
      </c>
      <c r="C41" s="39">
        <v>1.1000000000000001</v>
      </c>
      <c r="D41" s="39">
        <v>2.2410000000000001</v>
      </c>
      <c r="E41" s="39"/>
      <c r="F41" s="40"/>
      <c r="G41" s="41"/>
      <c r="H41" s="41"/>
      <c r="I41" s="41"/>
      <c r="J41" s="42"/>
      <c r="K41" s="40"/>
      <c r="L41" s="41"/>
      <c r="M41" s="41"/>
      <c r="N41" s="41"/>
      <c r="O41" s="42"/>
      <c r="P41" s="40"/>
      <c r="Q41" s="41"/>
      <c r="R41" s="41"/>
      <c r="S41" s="43"/>
      <c r="T41" s="44"/>
    </row>
    <row r="42" spans="1:20" ht="12" customHeight="1" x14ac:dyDescent="0.25">
      <c r="A42" s="46" t="s">
        <v>170</v>
      </c>
      <c r="B42" s="34" t="s">
        <v>151</v>
      </c>
      <c r="C42" s="39"/>
      <c r="D42" s="39">
        <v>6.3840000000000003</v>
      </c>
      <c r="E42" s="39"/>
      <c r="F42" s="40"/>
      <c r="G42" s="41"/>
      <c r="H42" s="41"/>
      <c r="I42" s="41"/>
      <c r="J42" s="42">
        <f>SUM(F42:I42)</f>
        <v>0</v>
      </c>
      <c r="K42" s="40"/>
      <c r="L42" s="41"/>
      <c r="M42" s="41"/>
      <c r="N42" s="41"/>
      <c r="O42" s="42">
        <f>SUM(K42:N42)</f>
        <v>0</v>
      </c>
      <c r="P42" s="40"/>
      <c r="Q42" s="41"/>
      <c r="R42" s="41"/>
      <c r="S42" s="43"/>
      <c r="T42" s="44"/>
    </row>
    <row r="43" spans="1:20" ht="12" customHeight="1" x14ac:dyDescent="0.25">
      <c r="A43" s="46" t="s">
        <v>171</v>
      </c>
      <c r="B43" s="34" t="s">
        <v>152</v>
      </c>
      <c r="C43" s="39"/>
      <c r="D43" s="39">
        <v>0.76</v>
      </c>
      <c r="E43" s="39"/>
      <c r="F43" s="40"/>
      <c r="G43" s="41"/>
      <c r="H43" s="41"/>
      <c r="I43" s="41"/>
      <c r="J43" s="42">
        <f>SUM(F43:I43)</f>
        <v>0</v>
      </c>
      <c r="K43" s="40"/>
      <c r="L43" s="41"/>
      <c r="M43" s="41"/>
      <c r="N43" s="41"/>
      <c r="O43" s="42">
        <f>SUM(K43:N43)</f>
        <v>0</v>
      </c>
      <c r="P43" s="40"/>
      <c r="Q43" s="41"/>
      <c r="R43" s="41"/>
      <c r="S43" s="43"/>
      <c r="T43" s="44">
        <f t="shared" ref="T43" si="11">SUM(P43:S43)</f>
        <v>0</v>
      </c>
    </row>
    <row r="44" spans="1:20" ht="12" customHeight="1" thickBot="1" x14ac:dyDescent="0.3">
      <c r="A44" s="46" t="s">
        <v>172</v>
      </c>
      <c r="B44" s="34" t="s">
        <v>178</v>
      </c>
      <c r="C44" s="60"/>
      <c r="D44" s="60"/>
      <c r="E44" s="60">
        <v>0.7</v>
      </c>
      <c r="F44" s="40"/>
      <c r="G44" s="41"/>
      <c r="H44" s="41"/>
      <c r="I44" s="41"/>
      <c r="J44" s="42">
        <f>SUM(F44:I44)</f>
        <v>0</v>
      </c>
      <c r="K44" s="40"/>
      <c r="L44" s="41"/>
      <c r="M44" s="41"/>
      <c r="N44" s="41"/>
      <c r="O44" s="42">
        <f>SUM(K44:N44)</f>
        <v>0</v>
      </c>
      <c r="P44" s="40"/>
      <c r="Q44" s="41"/>
      <c r="R44" s="41"/>
      <c r="S44" s="43"/>
      <c r="T44" s="44"/>
    </row>
    <row r="45" spans="1:20" ht="12" hidden="1" customHeight="1" x14ac:dyDescent="0.25">
      <c r="A45" s="46" t="s">
        <v>173</v>
      </c>
      <c r="B45" s="34"/>
      <c r="C45" s="60"/>
      <c r="D45" s="60"/>
      <c r="E45" s="60"/>
      <c r="F45" s="40"/>
      <c r="G45" s="41"/>
      <c r="H45" s="41"/>
      <c r="I45" s="41"/>
      <c r="J45" s="42"/>
      <c r="K45" s="40"/>
      <c r="L45" s="41"/>
      <c r="M45" s="41"/>
      <c r="N45" s="41"/>
      <c r="O45" s="42"/>
      <c r="P45" s="40"/>
      <c r="Q45" s="41"/>
      <c r="R45" s="41"/>
      <c r="S45" s="43"/>
      <c r="T45" s="44"/>
    </row>
    <row r="46" spans="1:20" ht="12" hidden="1" customHeight="1" x14ac:dyDescent="0.25">
      <c r="A46" s="46" t="s">
        <v>174</v>
      </c>
      <c r="B46" s="34"/>
      <c r="C46" s="60"/>
      <c r="D46" s="60"/>
      <c r="E46" s="60"/>
      <c r="F46" s="40"/>
      <c r="G46" s="41"/>
      <c r="H46" s="41"/>
      <c r="I46" s="41"/>
      <c r="J46" s="42">
        <f>SUM(F46:I46)</f>
        <v>0</v>
      </c>
      <c r="K46" s="40"/>
      <c r="L46" s="41"/>
      <c r="M46" s="41"/>
      <c r="N46" s="41"/>
      <c r="O46" s="42">
        <f>SUM(K46:N46)</f>
        <v>0</v>
      </c>
      <c r="P46" s="40"/>
      <c r="Q46" s="41"/>
      <c r="R46" s="41"/>
      <c r="S46" s="43"/>
      <c r="T46" s="44"/>
    </row>
    <row r="47" spans="1:20" ht="12" hidden="1" customHeight="1" x14ac:dyDescent="0.25">
      <c r="A47" s="46" t="s">
        <v>175</v>
      </c>
      <c r="B47" s="34"/>
      <c r="C47" s="60"/>
      <c r="D47" s="60"/>
      <c r="E47" s="60"/>
      <c r="F47" s="40"/>
      <c r="G47" s="41"/>
      <c r="H47" s="61"/>
      <c r="I47" s="41"/>
      <c r="J47" s="62">
        <f>SUM(F47:I47)</f>
        <v>0</v>
      </c>
      <c r="K47" s="40"/>
      <c r="L47" s="41"/>
      <c r="M47" s="61">
        <f t="shared" ref="M47" si="12">SUM(I47:L47)</f>
        <v>0</v>
      </c>
      <c r="N47" s="41"/>
      <c r="O47" s="62">
        <f>SUM(K47:N47)</f>
        <v>0</v>
      </c>
      <c r="P47" s="40"/>
      <c r="Q47" s="43"/>
      <c r="R47" s="43">
        <f t="shared" ref="R47" si="13">SUM(N47:Q47)</f>
        <v>0</v>
      </c>
      <c r="S47" s="111"/>
      <c r="T47" s="112"/>
    </row>
    <row r="48" spans="1:20" ht="12" hidden="1" customHeight="1" x14ac:dyDescent="0.25">
      <c r="A48" s="46" t="s">
        <v>176</v>
      </c>
      <c r="B48" s="34"/>
      <c r="C48" s="60"/>
      <c r="D48" s="60"/>
      <c r="E48" s="60"/>
      <c r="F48" s="40"/>
      <c r="G48" s="41"/>
      <c r="H48" s="61"/>
      <c r="I48" s="41"/>
      <c r="J48" s="62"/>
      <c r="K48" s="40"/>
      <c r="L48" s="41"/>
      <c r="M48" s="61"/>
      <c r="N48" s="41"/>
      <c r="O48" s="62"/>
      <c r="P48" s="40"/>
      <c r="Q48" s="43"/>
      <c r="R48" s="43"/>
      <c r="S48" s="111"/>
      <c r="T48" s="112"/>
    </row>
    <row r="49" spans="1:20" ht="12" hidden="1" customHeight="1" x14ac:dyDescent="0.25">
      <c r="A49" s="46" t="s">
        <v>180</v>
      </c>
      <c r="B49" s="34"/>
      <c r="C49" s="60"/>
      <c r="D49" s="60"/>
      <c r="E49" s="60"/>
      <c r="F49" s="40"/>
      <c r="G49" s="41"/>
      <c r="H49" s="61"/>
      <c r="I49" s="41"/>
      <c r="J49" s="62"/>
      <c r="K49" s="40"/>
      <c r="L49" s="41"/>
      <c r="M49" s="61"/>
      <c r="N49" s="41"/>
      <c r="O49" s="62"/>
      <c r="P49" s="40"/>
      <c r="Q49" s="43"/>
      <c r="R49" s="43"/>
      <c r="S49" s="111"/>
      <c r="T49" s="112"/>
    </row>
    <row r="50" spans="1:20" ht="12" hidden="1" customHeight="1" x14ac:dyDescent="0.25">
      <c r="A50" s="46" t="s">
        <v>181</v>
      </c>
      <c r="B50" s="34"/>
      <c r="C50" s="60"/>
      <c r="D50" s="60"/>
      <c r="E50" s="60"/>
      <c r="F50" s="40"/>
      <c r="G50" s="41"/>
      <c r="H50" s="61"/>
      <c r="I50" s="41"/>
      <c r="J50" s="62"/>
      <c r="K50" s="40"/>
      <c r="L50" s="41"/>
      <c r="M50" s="61"/>
      <c r="N50" s="41"/>
      <c r="O50" s="62"/>
      <c r="P50" s="40"/>
      <c r="Q50" s="43"/>
      <c r="R50" s="43"/>
      <c r="S50" s="111"/>
      <c r="T50" s="112"/>
    </row>
    <row r="51" spans="1:20" ht="12" hidden="1" customHeight="1" x14ac:dyDescent="0.25">
      <c r="A51" s="46" t="s">
        <v>182</v>
      </c>
      <c r="B51" s="34"/>
      <c r="C51" s="60"/>
      <c r="D51" s="60"/>
      <c r="E51" s="60"/>
      <c r="F51" s="40"/>
      <c r="G51" s="41"/>
      <c r="H51" s="61"/>
      <c r="I51" s="41"/>
      <c r="J51" s="62"/>
      <c r="K51" s="40"/>
      <c r="L51" s="41"/>
      <c r="M51" s="61"/>
      <c r="N51" s="41"/>
      <c r="O51" s="62"/>
      <c r="P51" s="40"/>
      <c r="Q51" s="43"/>
      <c r="R51" s="43"/>
      <c r="S51" s="111"/>
      <c r="T51" s="112"/>
    </row>
    <row r="52" spans="1:20" ht="12" hidden="1" customHeight="1" x14ac:dyDescent="0.25">
      <c r="A52" s="46" t="s">
        <v>183</v>
      </c>
      <c r="B52" s="36"/>
      <c r="C52" s="39"/>
      <c r="D52" s="39"/>
      <c r="E52" s="39"/>
      <c r="F52" s="40"/>
      <c r="G52" s="41"/>
      <c r="H52" s="41"/>
      <c r="I52" s="41"/>
      <c r="J52" s="51">
        <f t="shared" ref="J52:J66" si="14">SUM(F52:I52)</f>
        <v>0</v>
      </c>
      <c r="K52" s="40"/>
      <c r="L52" s="41"/>
      <c r="M52" s="41"/>
      <c r="N52" s="41"/>
      <c r="O52" s="51">
        <f t="shared" ref="O52:O65" si="15">SUM(K52:N52)</f>
        <v>0</v>
      </c>
      <c r="P52" s="40"/>
      <c r="Q52" s="41"/>
      <c r="R52" s="41"/>
      <c r="S52" s="59"/>
      <c r="T52" s="51">
        <f t="shared" ref="T52:T104" si="16">SUM(P52:S52)</f>
        <v>0</v>
      </c>
    </row>
    <row r="53" spans="1:20" ht="12" hidden="1" customHeight="1" x14ac:dyDescent="0.25">
      <c r="A53" s="46" t="s">
        <v>184</v>
      </c>
      <c r="B53" s="36"/>
      <c r="C53" s="39"/>
      <c r="D53" s="39"/>
      <c r="E53" s="39"/>
      <c r="F53" s="40"/>
      <c r="G53" s="41"/>
      <c r="H53" s="41"/>
      <c r="I53" s="41"/>
      <c r="J53" s="51">
        <f t="shared" si="14"/>
        <v>0</v>
      </c>
      <c r="K53" s="40"/>
      <c r="L53" s="41"/>
      <c r="M53" s="41"/>
      <c r="N53" s="41"/>
      <c r="O53" s="51">
        <f t="shared" si="15"/>
        <v>0</v>
      </c>
      <c r="P53" s="40"/>
      <c r="Q53" s="41"/>
      <c r="R53" s="41"/>
      <c r="S53" s="59"/>
      <c r="T53" s="51">
        <f t="shared" si="16"/>
        <v>0</v>
      </c>
    </row>
    <row r="54" spans="1:20" ht="12" hidden="1" customHeight="1" x14ac:dyDescent="0.25">
      <c r="A54" s="46" t="s">
        <v>185</v>
      </c>
      <c r="B54" s="36"/>
      <c r="C54" s="39"/>
      <c r="D54" s="39"/>
      <c r="E54" s="39"/>
      <c r="F54" s="40"/>
      <c r="G54" s="41"/>
      <c r="H54" s="41"/>
      <c r="I54" s="41"/>
      <c r="J54" s="51">
        <f t="shared" si="14"/>
        <v>0</v>
      </c>
      <c r="K54" s="40"/>
      <c r="L54" s="41"/>
      <c r="M54" s="41"/>
      <c r="N54" s="41"/>
      <c r="O54" s="51">
        <f t="shared" si="15"/>
        <v>0</v>
      </c>
      <c r="P54" s="40"/>
      <c r="Q54" s="41"/>
      <c r="R54" s="41"/>
      <c r="S54" s="59"/>
      <c r="T54" s="51">
        <f t="shared" si="16"/>
        <v>0</v>
      </c>
    </row>
    <row r="55" spans="1:20" ht="12" hidden="1" customHeight="1" x14ac:dyDescent="0.25">
      <c r="A55" s="46" t="s">
        <v>186</v>
      </c>
      <c r="B55" s="63"/>
      <c r="C55" s="39"/>
      <c r="D55" s="39"/>
      <c r="E55" s="39"/>
      <c r="F55" s="40"/>
      <c r="G55" s="41"/>
      <c r="H55" s="41"/>
      <c r="I55" s="41"/>
      <c r="J55" s="51">
        <f t="shared" si="14"/>
        <v>0</v>
      </c>
      <c r="K55" s="40"/>
      <c r="L55" s="41"/>
      <c r="M55" s="41"/>
      <c r="N55" s="41"/>
      <c r="O55" s="51">
        <f t="shared" si="15"/>
        <v>0</v>
      </c>
      <c r="P55" s="40"/>
      <c r="Q55" s="41"/>
      <c r="R55" s="41"/>
      <c r="S55" s="59"/>
      <c r="T55" s="51">
        <f t="shared" si="16"/>
        <v>0</v>
      </c>
    </row>
    <row r="56" spans="1:20" ht="12" hidden="1" customHeight="1" x14ac:dyDescent="0.25">
      <c r="A56" s="46" t="s">
        <v>187</v>
      </c>
      <c r="B56" s="34"/>
      <c r="C56" s="39"/>
      <c r="D56" s="39"/>
      <c r="E56" s="39"/>
      <c r="F56" s="40"/>
      <c r="G56" s="41"/>
      <c r="H56" s="41"/>
      <c r="I56" s="41"/>
      <c r="J56" s="51">
        <f t="shared" si="14"/>
        <v>0</v>
      </c>
      <c r="K56" s="40"/>
      <c r="L56" s="41"/>
      <c r="M56" s="41"/>
      <c r="N56" s="41"/>
      <c r="O56" s="51">
        <f t="shared" si="15"/>
        <v>0</v>
      </c>
      <c r="P56" s="40"/>
      <c r="Q56" s="41"/>
      <c r="R56" s="41"/>
      <c r="S56" s="59"/>
      <c r="T56" s="51">
        <f t="shared" si="16"/>
        <v>0</v>
      </c>
    </row>
    <row r="57" spans="1:20" ht="12" hidden="1" customHeight="1" x14ac:dyDescent="0.25">
      <c r="A57" s="46" t="s">
        <v>188</v>
      </c>
      <c r="B57" s="34"/>
      <c r="C57" s="39"/>
      <c r="D57" s="39"/>
      <c r="E57" s="39"/>
      <c r="F57" s="40"/>
      <c r="G57" s="41"/>
      <c r="H57" s="41"/>
      <c r="I57" s="41"/>
      <c r="J57" s="51">
        <f t="shared" si="14"/>
        <v>0</v>
      </c>
      <c r="K57" s="40"/>
      <c r="L57" s="41"/>
      <c r="M57" s="41"/>
      <c r="N57" s="41"/>
      <c r="O57" s="51">
        <f t="shared" si="15"/>
        <v>0</v>
      </c>
      <c r="P57" s="40"/>
      <c r="Q57" s="41"/>
      <c r="R57" s="41"/>
      <c r="S57" s="59"/>
      <c r="T57" s="51">
        <f t="shared" si="16"/>
        <v>0</v>
      </c>
    </row>
    <row r="58" spans="1:20" ht="12" hidden="1" customHeight="1" x14ac:dyDescent="0.25">
      <c r="A58" s="46" t="s">
        <v>189</v>
      </c>
      <c r="B58" s="36"/>
      <c r="C58" s="39"/>
      <c r="D58" s="39"/>
      <c r="E58" s="39"/>
      <c r="F58" s="40"/>
      <c r="G58" s="41"/>
      <c r="H58" s="41"/>
      <c r="I58" s="41"/>
      <c r="J58" s="51">
        <f t="shared" si="14"/>
        <v>0</v>
      </c>
      <c r="K58" s="40"/>
      <c r="L58" s="41"/>
      <c r="M58" s="41"/>
      <c r="N58" s="41"/>
      <c r="O58" s="51">
        <f t="shared" si="15"/>
        <v>0</v>
      </c>
      <c r="P58" s="40"/>
      <c r="Q58" s="41"/>
      <c r="R58" s="41"/>
      <c r="S58" s="59"/>
      <c r="T58" s="51">
        <f t="shared" si="16"/>
        <v>0</v>
      </c>
    </row>
    <row r="59" spans="1:20" ht="12" hidden="1" customHeight="1" x14ac:dyDescent="0.25">
      <c r="A59" s="46" t="s">
        <v>190</v>
      </c>
      <c r="B59" s="63"/>
      <c r="C59" s="39"/>
      <c r="D59" s="39"/>
      <c r="E59" s="39"/>
      <c r="F59" s="40"/>
      <c r="G59" s="41"/>
      <c r="H59" s="41"/>
      <c r="I59" s="41"/>
      <c r="J59" s="51">
        <f t="shared" si="14"/>
        <v>0</v>
      </c>
      <c r="K59" s="40"/>
      <c r="L59" s="41"/>
      <c r="M59" s="41"/>
      <c r="N59" s="41"/>
      <c r="O59" s="51">
        <f t="shared" si="15"/>
        <v>0</v>
      </c>
      <c r="P59" s="40"/>
      <c r="Q59" s="41"/>
      <c r="R59" s="41"/>
      <c r="S59" s="59"/>
      <c r="T59" s="51">
        <f t="shared" si="16"/>
        <v>0</v>
      </c>
    </row>
    <row r="60" spans="1:20" ht="12" hidden="1" customHeight="1" x14ac:dyDescent="0.25">
      <c r="A60" s="46" t="s">
        <v>191</v>
      </c>
      <c r="B60" s="34"/>
      <c r="C60" s="39"/>
      <c r="D60" s="39"/>
      <c r="E60" s="39"/>
      <c r="F60" s="40"/>
      <c r="G60" s="41"/>
      <c r="H60" s="41"/>
      <c r="I60" s="41"/>
      <c r="J60" s="51">
        <f t="shared" si="14"/>
        <v>0</v>
      </c>
      <c r="K60" s="40"/>
      <c r="L60" s="41"/>
      <c r="M60" s="41"/>
      <c r="N60" s="41"/>
      <c r="O60" s="51">
        <f t="shared" si="15"/>
        <v>0</v>
      </c>
      <c r="P60" s="40"/>
      <c r="Q60" s="41"/>
      <c r="R60" s="41"/>
      <c r="S60" s="59"/>
      <c r="T60" s="51">
        <f t="shared" si="16"/>
        <v>0</v>
      </c>
    </row>
    <row r="61" spans="1:20" ht="12" hidden="1" customHeight="1" x14ac:dyDescent="0.25">
      <c r="A61" s="46" t="s">
        <v>192</v>
      </c>
      <c r="B61" s="34"/>
      <c r="C61" s="39"/>
      <c r="D61" s="39"/>
      <c r="E61" s="39"/>
      <c r="F61" s="40"/>
      <c r="G61" s="41"/>
      <c r="H61" s="41"/>
      <c r="I61" s="41"/>
      <c r="J61" s="51">
        <f t="shared" si="14"/>
        <v>0</v>
      </c>
      <c r="K61" s="40"/>
      <c r="L61" s="41"/>
      <c r="M61" s="41"/>
      <c r="N61" s="41"/>
      <c r="O61" s="51">
        <f t="shared" si="15"/>
        <v>0</v>
      </c>
      <c r="P61" s="40"/>
      <c r="Q61" s="41"/>
      <c r="R61" s="41"/>
      <c r="S61" s="59"/>
      <c r="T61" s="51">
        <f t="shared" si="16"/>
        <v>0</v>
      </c>
    </row>
    <row r="62" spans="1:20" ht="12" hidden="1" customHeight="1" x14ac:dyDescent="0.25">
      <c r="A62" s="46" t="s">
        <v>193</v>
      </c>
      <c r="B62" s="34"/>
      <c r="C62" s="39"/>
      <c r="D62" s="39"/>
      <c r="E62" s="39"/>
      <c r="F62" s="40"/>
      <c r="G62" s="41"/>
      <c r="H62" s="41"/>
      <c r="I62" s="41"/>
      <c r="J62" s="51">
        <f t="shared" si="14"/>
        <v>0</v>
      </c>
      <c r="K62" s="40"/>
      <c r="L62" s="41"/>
      <c r="M62" s="41"/>
      <c r="N62" s="41"/>
      <c r="O62" s="51">
        <f t="shared" si="15"/>
        <v>0</v>
      </c>
      <c r="P62" s="40"/>
      <c r="Q62" s="41"/>
      <c r="R62" s="41"/>
      <c r="S62" s="59"/>
      <c r="T62" s="51">
        <f t="shared" si="16"/>
        <v>0</v>
      </c>
    </row>
    <row r="63" spans="1:20" ht="12" hidden="1" customHeight="1" x14ac:dyDescent="0.25">
      <c r="A63" s="46" t="s">
        <v>194</v>
      </c>
      <c r="B63" s="34"/>
      <c r="C63" s="39"/>
      <c r="D63" s="39"/>
      <c r="E63" s="39"/>
      <c r="F63" s="40"/>
      <c r="G63" s="41"/>
      <c r="H63" s="41"/>
      <c r="I63" s="41"/>
      <c r="J63" s="51">
        <f t="shared" si="14"/>
        <v>0</v>
      </c>
      <c r="K63" s="40"/>
      <c r="L63" s="41"/>
      <c r="M63" s="41"/>
      <c r="N63" s="41"/>
      <c r="O63" s="51">
        <f t="shared" si="15"/>
        <v>0</v>
      </c>
      <c r="P63" s="40"/>
      <c r="Q63" s="41"/>
      <c r="R63" s="41"/>
      <c r="S63" s="59"/>
      <c r="T63" s="51">
        <f t="shared" si="16"/>
        <v>0</v>
      </c>
    </row>
    <row r="64" spans="1:20" ht="12" hidden="1" customHeight="1" x14ac:dyDescent="0.25">
      <c r="A64" s="46" t="s">
        <v>195</v>
      </c>
      <c r="B64" s="34"/>
      <c r="C64" s="39"/>
      <c r="D64" s="39"/>
      <c r="E64" s="39"/>
      <c r="F64" s="40"/>
      <c r="G64" s="41"/>
      <c r="H64" s="41"/>
      <c r="I64" s="41"/>
      <c r="J64" s="51">
        <f t="shared" si="14"/>
        <v>0</v>
      </c>
      <c r="K64" s="40"/>
      <c r="L64" s="41"/>
      <c r="M64" s="41"/>
      <c r="N64" s="41"/>
      <c r="O64" s="51">
        <f t="shared" si="15"/>
        <v>0</v>
      </c>
      <c r="P64" s="40"/>
      <c r="Q64" s="41"/>
      <c r="R64" s="41"/>
      <c r="S64" s="59"/>
      <c r="T64" s="51">
        <f t="shared" si="16"/>
        <v>0</v>
      </c>
    </row>
    <row r="65" spans="1:20" ht="12" hidden="1" customHeight="1" x14ac:dyDescent="0.25">
      <c r="A65" s="46" t="s">
        <v>196</v>
      </c>
      <c r="B65" s="34"/>
      <c r="C65" s="39"/>
      <c r="D65" s="39"/>
      <c r="E65" s="39"/>
      <c r="F65" s="40"/>
      <c r="G65" s="41"/>
      <c r="H65" s="41"/>
      <c r="I65" s="41"/>
      <c r="J65" s="51">
        <f t="shared" si="14"/>
        <v>0</v>
      </c>
      <c r="K65" s="40"/>
      <c r="L65" s="41"/>
      <c r="M65" s="41"/>
      <c r="N65" s="41"/>
      <c r="O65" s="51">
        <f t="shared" si="15"/>
        <v>0</v>
      </c>
      <c r="P65" s="40"/>
      <c r="Q65" s="41"/>
      <c r="R65" s="41"/>
      <c r="S65" s="59"/>
      <c r="T65" s="51">
        <f t="shared" si="16"/>
        <v>0</v>
      </c>
    </row>
    <row r="66" spans="1:20" ht="12" hidden="1" customHeight="1" thickBot="1" x14ac:dyDescent="0.3">
      <c r="A66" s="46" t="s">
        <v>197</v>
      </c>
      <c r="B66" s="64"/>
      <c r="C66" s="65"/>
      <c r="D66" s="65"/>
      <c r="E66" s="65"/>
      <c r="F66" s="66"/>
      <c r="G66" s="67"/>
      <c r="H66" s="67"/>
      <c r="I66" s="67"/>
      <c r="J66" s="68">
        <f t="shared" si="14"/>
        <v>0</v>
      </c>
      <c r="K66" s="66"/>
      <c r="L66" s="67"/>
      <c r="M66" s="67"/>
      <c r="N66" s="67"/>
      <c r="O66" s="68"/>
      <c r="P66" s="66"/>
      <c r="Q66" s="67"/>
      <c r="R66" s="67"/>
      <c r="S66" s="69"/>
      <c r="T66" s="68">
        <f t="shared" si="16"/>
        <v>0</v>
      </c>
    </row>
    <row r="67" spans="1:20" ht="12" customHeight="1" thickBot="1" x14ac:dyDescent="0.3">
      <c r="A67" s="113" t="s">
        <v>17</v>
      </c>
      <c r="B67" s="114" t="s">
        <v>85</v>
      </c>
      <c r="C67" s="115">
        <f>SUM(C68:C85)</f>
        <v>0</v>
      </c>
      <c r="D67" s="115"/>
      <c r="E67" s="115"/>
      <c r="F67" s="116">
        <f t="shared" ref="F67:S67" si="17">SUM(F68:F85)</f>
        <v>11.29726</v>
      </c>
      <c r="G67" s="117">
        <f t="shared" si="17"/>
        <v>16.91845</v>
      </c>
      <c r="H67" s="117">
        <f t="shared" si="17"/>
        <v>233.4418</v>
      </c>
      <c r="I67" s="117">
        <f t="shared" si="17"/>
        <v>30.032630000000001</v>
      </c>
      <c r="J67" s="118">
        <f t="shared" si="17"/>
        <v>291.69014000000004</v>
      </c>
      <c r="K67" s="116">
        <f t="shared" si="17"/>
        <v>22.687760000000001</v>
      </c>
      <c r="L67" s="117">
        <f t="shared" si="17"/>
        <v>5.3</v>
      </c>
      <c r="M67" s="117">
        <f t="shared" si="17"/>
        <v>0.13882</v>
      </c>
      <c r="N67" s="117">
        <f t="shared" si="17"/>
        <v>177.41449</v>
      </c>
      <c r="O67" s="118">
        <f t="shared" si="17"/>
        <v>205.54107000000002</v>
      </c>
      <c r="P67" s="116">
        <f t="shared" si="17"/>
        <v>0</v>
      </c>
      <c r="Q67" s="117">
        <f t="shared" si="17"/>
        <v>0</v>
      </c>
      <c r="R67" s="117">
        <f t="shared" si="17"/>
        <v>0</v>
      </c>
      <c r="S67" s="117">
        <f t="shared" si="17"/>
        <v>0</v>
      </c>
      <c r="T67" s="118">
        <f t="shared" si="16"/>
        <v>0</v>
      </c>
    </row>
    <row r="68" spans="1:20" ht="12" customHeight="1" x14ac:dyDescent="0.25">
      <c r="A68" s="46" t="s">
        <v>208</v>
      </c>
      <c r="B68" s="70" t="s">
        <v>84</v>
      </c>
      <c r="C68" s="53"/>
      <c r="D68" s="53"/>
      <c r="E68" s="53"/>
      <c r="F68" s="54">
        <v>11.29726</v>
      </c>
      <c r="G68" s="55">
        <v>16.91845</v>
      </c>
      <c r="H68" s="55">
        <v>165.7218</v>
      </c>
      <c r="I68" s="55">
        <v>30.032630000000001</v>
      </c>
      <c r="J68" s="71">
        <f>SUM(F68:I68)</f>
        <v>223.97014000000001</v>
      </c>
      <c r="K68" s="54">
        <v>0.73775999999999997</v>
      </c>
      <c r="L68" s="55"/>
      <c r="M68" s="55">
        <v>0.13882</v>
      </c>
      <c r="N68" s="55">
        <v>1.24854</v>
      </c>
      <c r="O68" s="71">
        <f t="shared" ref="O68:O85" si="18">SUM(K68:N68)</f>
        <v>2.1251199999999999</v>
      </c>
      <c r="P68" s="54"/>
      <c r="Q68" s="55"/>
      <c r="R68" s="55"/>
      <c r="S68" s="72"/>
      <c r="T68" s="71">
        <f t="shared" si="16"/>
        <v>0</v>
      </c>
    </row>
    <row r="69" spans="1:20" ht="12" customHeight="1" x14ac:dyDescent="0.25">
      <c r="A69" s="46" t="s">
        <v>209</v>
      </c>
      <c r="B69" s="34" t="s">
        <v>92</v>
      </c>
      <c r="C69" s="39"/>
      <c r="D69" s="39"/>
      <c r="E69" s="39"/>
      <c r="F69" s="40"/>
      <c r="G69" s="41"/>
      <c r="H69" s="41">
        <v>30</v>
      </c>
      <c r="I69" s="41"/>
      <c r="J69" s="51">
        <f t="shared" ref="J69:J72" si="19">SUM(F69:I69)</f>
        <v>30</v>
      </c>
      <c r="K69" s="40"/>
      <c r="L69" s="41"/>
      <c r="M69" s="41"/>
      <c r="N69" s="41"/>
      <c r="O69" s="51">
        <f t="shared" si="18"/>
        <v>0</v>
      </c>
      <c r="P69" s="40"/>
      <c r="Q69" s="41"/>
      <c r="R69" s="41"/>
      <c r="S69" s="59"/>
      <c r="T69" s="51">
        <f t="shared" si="16"/>
        <v>0</v>
      </c>
    </row>
    <row r="70" spans="1:20" ht="12" customHeight="1" x14ac:dyDescent="0.25">
      <c r="A70" s="46" t="s">
        <v>210</v>
      </c>
      <c r="B70" s="34" t="s">
        <v>203</v>
      </c>
      <c r="C70" s="39"/>
      <c r="D70" s="39"/>
      <c r="E70" s="39"/>
      <c r="F70" s="40"/>
      <c r="G70" s="41"/>
      <c r="H70" s="41"/>
      <c r="I70" s="41"/>
      <c r="J70" s="51">
        <f t="shared" si="19"/>
        <v>0</v>
      </c>
      <c r="K70" s="40"/>
      <c r="L70" s="41"/>
      <c r="M70" s="41"/>
      <c r="N70" s="41">
        <v>161.49958000000001</v>
      </c>
      <c r="O70" s="51">
        <f t="shared" si="18"/>
        <v>161.49958000000001</v>
      </c>
      <c r="P70" s="40"/>
      <c r="Q70" s="41"/>
      <c r="R70" s="41"/>
      <c r="S70" s="59"/>
      <c r="T70" s="51">
        <f t="shared" si="16"/>
        <v>0</v>
      </c>
    </row>
    <row r="71" spans="1:20" ht="12" customHeight="1" x14ac:dyDescent="0.25">
      <c r="A71" s="46" t="s">
        <v>211</v>
      </c>
      <c r="B71" s="36" t="s">
        <v>110</v>
      </c>
      <c r="C71" s="39"/>
      <c r="D71" s="39"/>
      <c r="E71" s="39"/>
      <c r="F71" s="40"/>
      <c r="G71" s="41"/>
      <c r="H71" s="41">
        <v>37.72</v>
      </c>
      <c r="I71" s="41"/>
      <c r="J71" s="42">
        <f t="shared" si="19"/>
        <v>37.72</v>
      </c>
      <c r="K71" s="40">
        <v>21.37</v>
      </c>
      <c r="L71" s="41">
        <v>5.3</v>
      </c>
      <c r="M71" s="41"/>
      <c r="N71" s="41">
        <v>14.666370000000001</v>
      </c>
      <c r="O71" s="42">
        <f t="shared" si="18"/>
        <v>41.336370000000002</v>
      </c>
      <c r="P71" s="40"/>
      <c r="Q71" s="41"/>
      <c r="R71" s="41"/>
      <c r="S71" s="43"/>
      <c r="T71" s="51">
        <f>SUM(P71:S71)</f>
        <v>0</v>
      </c>
    </row>
    <row r="72" spans="1:20" ht="12" customHeight="1" thickBot="1" x14ac:dyDescent="0.3">
      <c r="A72" s="46" t="s">
        <v>212</v>
      </c>
      <c r="B72" s="36" t="s">
        <v>111</v>
      </c>
      <c r="C72" s="39"/>
      <c r="D72" s="39"/>
      <c r="E72" s="39"/>
      <c r="F72" s="40"/>
      <c r="G72" s="41"/>
      <c r="H72" s="41"/>
      <c r="I72" s="41"/>
      <c r="J72" s="51">
        <f t="shared" si="19"/>
        <v>0</v>
      </c>
      <c r="K72" s="40">
        <v>0.57999999999999996</v>
      </c>
      <c r="L72" s="41"/>
      <c r="M72" s="41"/>
      <c r="N72" s="41"/>
      <c r="O72" s="51">
        <f t="shared" si="18"/>
        <v>0.57999999999999996</v>
      </c>
      <c r="P72" s="40"/>
      <c r="Q72" s="41"/>
      <c r="R72" s="41"/>
      <c r="S72" s="59"/>
      <c r="T72" s="51">
        <f t="shared" si="16"/>
        <v>0</v>
      </c>
    </row>
    <row r="73" spans="1:20" ht="12" hidden="1" customHeight="1" x14ac:dyDescent="0.25">
      <c r="A73" s="46"/>
      <c r="B73" s="34"/>
      <c r="C73" s="39"/>
      <c r="D73" s="39"/>
      <c r="E73" s="39"/>
      <c r="F73" s="40"/>
      <c r="G73" s="41"/>
      <c r="H73" s="41"/>
      <c r="I73" s="41"/>
      <c r="J73" s="51">
        <f t="shared" ref="J73:J85" si="20">SUM(F73:I73)</f>
        <v>0</v>
      </c>
      <c r="K73" s="40"/>
      <c r="L73" s="41"/>
      <c r="M73" s="41"/>
      <c r="N73" s="41"/>
      <c r="O73" s="51">
        <f t="shared" si="18"/>
        <v>0</v>
      </c>
      <c r="P73" s="40"/>
      <c r="Q73" s="41"/>
      <c r="R73" s="41"/>
      <c r="S73" s="59"/>
      <c r="T73" s="51">
        <f t="shared" si="16"/>
        <v>0</v>
      </c>
    </row>
    <row r="74" spans="1:20" ht="12" hidden="1" customHeight="1" x14ac:dyDescent="0.25">
      <c r="A74" s="46" t="s">
        <v>213</v>
      </c>
      <c r="B74" s="34"/>
      <c r="C74" s="39"/>
      <c r="D74" s="39"/>
      <c r="E74" s="39"/>
      <c r="F74" s="40"/>
      <c r="G74" s="41"/>
      <c r="H74" s="41"/>
      <c r="I74" s="41"/>
      <c r="J74" s="51"/>
      <c r="K74" s="40"/>
      <c r="L74" s="41"/>
      <c r="M74" s="41"/>
      <c r="N74" s="41"/>
      <c r="O74" s="51">
        <f t="shared" si="18"/>
        <v>0</v>
      </c>
      <c r="P74" s="40"/>
      <c r="Q74" s="41"/>
      <c r="R74" s="41"/>
      <c r="S74" s="59"/>
      <c r="T74" s="51">
        <f t="shared" si="16"/>
        <v>0</v>
      </c>
    </row>
    <row r="75" spans="1:20" ht="12" hidden="1" customHeight="1" x14ac:dyDescent="0.25">
      <c r="A75" s="46" t="s">
        <v>214</v>
      </c>
      <c r="B75" s="34"/>
      <c r="C75" s="39"/>
      <c r="D75" s="39"/>
      <c r="E75" s="39"/>
      <c r="F75" s="40"/>
      <c r="G75" s="41"/>
      <c r="H75" s="41"/>
      <c r="I75" s="41"/>
      <c r="J75" s="51"/>
      <c r="K75" s="40"/>
      <c r="L75" s="41"/>
      <c r="M75" s="41"/>
      <c r="N75" s="41"/>
      <c r="O75" s="51">
        <f t="shared" si="18"/>
        <v>0</v>
      </c>
      <c r="P75" s="40"/>
      <c r="Q75" s="41"/>
      <c r="R75" s="41"/>
      <c r="S75" s="59"/>
      <c r="T75" s="51">
        <f t="shared" si="16"/>
        <v>0</v>
      </c>
    </row>
    <row r="76" spans="1:20" ht="12" hidden="1" customHeight="1" x14ac:dyDescent="0.25">
      <c r="A76" s="46" t="s">
        <v>215</v>
      </c>
      <c r="B76" s="63"/>
      <c r="C76" s="39"/>
      <c r="D76" s="39"/>
      <c r="E76" s="39"/>
      <c r="F76" s="40"/>
      <c r="G76" s="41"/>
      <c r="H76" s="41"/>
      <c r="I76" s="41"/>
      <c r="J76" s="51">
        <f t="shared" si="20"/>
        <v>0</v>
      </c>
      <c r="K76" s="40"/>
      <c r="L76" s="41"/>
      <c r="M76" s="41"/>
      <c r="N76" s="41"/>
      <c r="O76" s="51">
        <f t="shared" si="18"/>
        <v>0</v>
      </c>
      <c r="P76" s="40"/>
      <c r="Q76" s="41"/>
      <c r="R76" s="41"/>
      <c r="S76" s="59"/>
      <c r="T76" s="51">
        <f t="shared" si="16"/>
        <v>0</v>
      </c>
    </row>
    <row r="77" spans="1:20" ht="12" hidden="1" customHeight="1" x14ac:dyDescent="0.25">
      <c r="A77" s="46" t="s">
        <v>216</v>
      </c>
      <c r="B77" s="34"/>
      <c r="C77" s="39"/>
      <c r="D77" s="39"/>
      <c r="E77" s="39"/>
      <c r="F77" s="40"/>
      <c r="G77" s="41"/>
      <c r="H77" s="41"/>
      <c r="I77" s="41"/>
      <c r="J77" s="51">
        <f t="shared" si="20"/>
        <v>0</v>
      </c>
      <c r="K77" s="40"/>
      <c r="L77" s="41"/>
      <c r="M77" s="41"/>
      <c r="N77" s="41"/>
      <c r="O77" s="51">
        <f t="shared" si="18"/>
        <v>0</v>
      </c>
      <c r="P77" s="40"/>
      <c r="Q77" s="41"/>
      <c r="R77" s="41"/>
      <c r="S77" s="59"/>
      <c r="T77" s="51">
        <f t="shared" si="16"/>
        <v>0</v>
      </c>
    </row>
    <row r="78" spans="1:20" ht="12" hidden="1" customHeight="1" x14ac:dyDescent="0.25">
      <c r="A78" s="46" t="s">
        <v>217</v>
      </c>
      <c r="B78" s="34"/>
      <c r="C78" s="39"/>
      <c r="D78" s="39"/>
      <c r="E78" s="39"/>
      <c r="F78" s="40"/>
      <c r="G78" s="41"/>
      <c r="H78" s="41"/>
      <c r="I78" s="41"/>
      <c r="J78" s="51">
        <f t="shared" si="20"/>
        <v>0</v>
      </c>
      <c r="K78" s="40"/>
      <c r="L78" s="41"/>
      <c r="M78" s="41"/>
      <c r="N78" s="41"/>
      <c r="O78" s="51">
        <f t="shared" si="18"/>
        <v>0</v>
      </c>
      <c r="P78" s="40"/>
      <c r="Q78" s="41"/>
      <c r="R78" s="41"/>
      <c r="S78" s="59"/>
      <c r="T78" s="51">
        <f t="shared" si="16"/>
        <v>0</v>
      </c>
    </row>
    <row r="79" spans="1:20" ht="12" hidden="1" customHeight="1" x14ac:dyDescent="0.25">
      <c r="A79" s="46" t="s">
        <v>218</v>
      </c>
      <c r="B79" s="34"/>
      <c r="C79" s="39"/>
      <c r="D79" s="39"/>
      <c r="E79" s="39"/>
      <c r="F79" s="40"/>
      <c r="G79" s="41"/>
      <c r="H79" s="41"/>
      <c r="I79" s="41"/>
      <c r="J79" s="51">
        <f t="shared" si="20"/>
        <v>0</v>
      </c>
      <c r="K79" s="40"/>
      <c r="L79" s="41"/>
      <c r="M79" s="41"/>
      <c r="N79" s="41"/>
      <c r="O79" s="51">
        <f t="shared" si="18"/>
        <v>0</v>
      </c>
      <c r="P79" s="40"/>
      <c r="Q79" s="41"/>
      <c r="R79" s="41"/>
      <c r="S79" s="59"/>
      <c r="T79" s="51">
        <f t="shared" si="16"/>
        <v>0</v>
      </c>
    </row>
    <row r="80" spans="1:20" ht="12" hidden="1" customHeight="1" x14ac:dyDescent="0.25">
      <c r="A80" s="46" t="s">
        <v>219</v>
      </c>
      <c r="B80" s="34"/>
      <c r="C80" s="39"/>
      <c r="D80" s="39"/>
      <c r="E80" s="39"/>
      <c r="F80" s="40"/>
      <c r="G80" s="41"/>
      <c r="H80" s="41"/>
      <c r="I80" s="41"/>
      <c r="J80" s="51">
        <f t="shared" si="20"/>
        <v>0</v>
      </c>
      <c r="K80" s="40"/>
      <c r="L80" s="41"/>
      <c r="M80" s="41"/>
      <c r="N80" s="41"/>
      <c r="O80" s="51">
        <f t="shared" si="18"/>
        <v>0</v>
      </c>
      <c r="P80" s="40"/>
      <c r="Q80" s="41"/>
      <c r="R80" s="41"/>
      <c r="S80" s="59"/>
      <c r="T80" s="51">
        <f t="shared" si="16"/>
        <v>0</v>
      </c>
    </row>
    <row r="81" spans="1:20" ht="12" hidden="1" customHeight="1" x14ac:dyDescent="0.25">
      <c r="A81" s="46" t="s">
        <v>220</v>
      </c>
      <c r="B81" s="34"/>
      <c r="C81" s="39"/>
      <c r="D81" s="39"/>
      <c r="E81" s="39"/>
      <c r="F81" s="40"/>
      <c r="G81" s="41"/>
      <c r="H81" s="41"/>
      <c r="I81" s="41"/>
      <c r="J81" s="51">
        <f t="shared" si="20"/>
        <v>0</v>
      </c>
      <c r="K81" s="40"/>
      <c r="L81" s="41"/>
      <c r="M81" s="41"/>
      <c r="N81" s="41"/>
      <c r="O81" s="51">
        <f t="shared" si="18"/>
        <v>0</v>
      </c>
      <c r="P81" s="40"/>
      <c r="Q81" s="41"/>
      <c r="R81" s="41"/>
      <c r="S81" s="59"/>
      <c r="T81" s="51">
        <f t="shared" si="16"/>
        <v>0</v>
      </c>
    </row>
    <row r="82" spans="1:20" ht="12" hidden="1" customHeight="1" x14ac:dyDescent="0.25">
      <c r="A82" s="46" t="s">
        <v>221</v>
      </c>
      <c r="B82" s="34"/>
      <c r="C82" s="39"/>
      <c r="D82" s="39"/>
      <c r="E82" s="39"/>
      <c r="F82" s="40"/>
      <c r="G82" s="41"/>
      <c r="H82" s="41"/>
      <c r="I82" s="41"/>
      <c r="J82" s="51">
        <f t="shared" si="20"/>
        <v>0</v>
      </c>
      <c r="K82" s="40"/>
      <c r="L82" s="41"/>
      <c r="M82" s="41"/>
      <c r="N82" s="41"/>
      <c r="O82" s="51">
        <f t="shared" si="18"/>
        <v>0</v>
      </c>
      <c r="P82" s="40"/>
      <c r="Q82" s="41"/>
      <c r="R82" s="41"/>
      <c r="S82" s="59"/>
      <c r="T82" s="51">
        <f t="shared" si="16"/>
        <v>0</v>
      </c>
    </row>
    <row r="83" spans="1:20" ht="12" hidden="1" customHeight="1" x14ac:dyDescent="0.25">
      <c r="A83" s="46" t="s">
        <v>222</v>
      </c>
      <c r="B83" s="34"/>
      <c r="C83" s="39"/>
      <c r="D83" s="39"/>
      <c r="E83" s="39"/>
      <c r="F83" s="40"/>
      <c r="G83" s="41"/>
      <c r="H83" s="41"/>
      <c r="I83" s="41"/>
      <c r="J83" s="51">
        <f t="shared" si="20"/>
        <v>0</v>
      </c>
      <c r="K83" s="40"/>
      <c r="L83" s="41"/>
      <c r="M83" s="41"/>
      <c r="N83" s="41"/>
      <c r="O83" s="51">
        <f t="shared" si="18"/>
        <v>0</v>
      </c>
      <c r="P83" s="40"/>
      <c r="Q83" s="41"/>
      <c r="R83" s="41"/>
      <c r="S83" s="59"/>
      <c r="T83" s="51">
        <f t="shared" si="16"/>
        <v>0</v>
      </c>
    </row>
    <row r="84" spans="1:20" ht="12" hidden="1" customHeight="1" x14ac:dyDescent="0.25">
      <c r="A84" s="46" t="s">
        <v>223</v>
      </c>
      <c r="B84" s="34"/>
      <c r="C84" s="39"/>
      <c r="D84" s="39"/>
      <c r="E84" s="39"/>
      <c r="F84" s="40"/>
      <c r="G84" s="41"/>
      <c r="H84" s="41"/>
      <c r="I84" s="41"/>
      <c r="J84" s="51">
        <f t="shared" si="20"/>
        <v>0</v>
      </c>
      <c r="K84" s="40"/>
      <c r="L84" s="41"/>
      <c r="M84" s="41"/>
      <c r="N84" s="41"/>
      <c r="O84" s="51">
        <f t="shared" si="18"/>
        <v>0</v>
      </c>
      <c r="P84" s="40"/>
      <c r="Q84" s="41"/>
      <c r="R84" s="41"/>
      <c r="S84" s="59"/>
      <c r="T84" s="51">
        <f t="shared" si="16"/>
        <v>0</v>
      </c>
    </row>
    <row r="85" spans="1:20" ht="12" hidden="1" customHeight="1" thickBot="1" x14ac:dyDescent="0.3">
      <c r="A85" s="46" t="s">
        <v>224</v>
      </c>
      <c r="B85" s="64"/>
      <c r="C85" s="65"/>
      <c r="D85" s="65"/>
      <c r="E85" s="65"/>
      <c r="F85" s="66"/>
      <c r="G85" s="67"/>
      <c r="H85" s="67"/>
      <c r="I85" s="67"/>
      <c r="J85" s="68">
        <f t="shared" si="20"/>
        <v>0</v>
      </c>
      <c r="K85" s="66"/>
      <c r="L85" s="67"/>
      <c r="M85" s="67"/>
      <c r="N85" s="67"/>
      <c r="O85" s="68">
        <f t="shared" si="18"/>
        <v>0</v>
      </c>
      <c r="P85" s="66"/>
      <c r="Q85" s="67"/>
      <c r="R85" s="67"/>
      <c r="S85" s="69"/>
      <c r="T85" s="68">
        <f t="shared" si="16"/>
        <v>0</v>
      </c>
    </row>
    <row r="86" spans="1:20" ht="12" customHeight="1" thickBot="1" x14ac:dyDescent="0.3">
      <c r="A86" s="113" t="s">
        <v>18</v>
      </c>
      <c r="B86" s="114" t="s">
        <v>19</v>
      </c>
      <c r="C86" s="115">
        <f t="shared" ref="C86:T86" si="21">SUM(C87:C91)</f>
        <v>0</v>
      </c>
      <c r="D86" s="115"/>
      <c r="E86" s="115"/>
      <c r="F86" s="116">
        <f t="shared" si="21"/>
        <v>0</v>
      </c>
      <c r="G86" s="117">
        <f t="shared" si="21"/>
        <v>0</v>
      </c>
      <c r="H86" s="117">
        <f t="shared" si="21"/>
        <v>0</v>
      </c>
      <c r="I86" s="117">
        <f t="shared" si="21"/>
        <v>70.093599999999995</v>
      </c>
      <c r="J86" s="118">
        <f t="shared" si="21"/>
        <v>70.093599999999995</v>
      </c>
      <c r="K86" s="116">
        <f t="shared" si="21"/>
        <v>8.3800000000000008</v>
      </c>
      <c r="L86" s="117">
        <f t="shared" si="21"/>
        <v>62.08</v>
      </c>
      <c r="M86" s="117">
        <f t="shared" si="21"/>
        <v>1.56</v>
      </c>
      <c r="N86" s="117">
        <f t="shared" si="21"/>
        <v>0.44</v>
      </c>
      <c r="O86" s="118">
        <f t="shared" si="21"/>
        <v>72.459999999999994</v>
      </c>
      <c r="P86" s="116">
        <f t="shared" si="21"/>
        <v>0</v>
      </c>
      <c r="Q86" s="117">
        <f t="shared" si="21"/>
        <v>0</v>
      </c>
      <c r="R86" s="117">
        <f t="shared" si="21"/>
        <v>6</v>
      </c>
      <c r="S86" s="117">
        <f t="shared" si="21"/>
        <v>12.3</v>
      </c>
      <c r="T86" s="118">
        <f t="shared" si="21"/>
        <v>18.3</v>
      </c>
    </row>
    <row r="87" spans="1:20" s="31" customFormat="1" ht="12" customHeight="1" x14ac:dyDescent="0.25">
      <c r="A87" s="46" t="s">
        <v>202</v>
      </c>
      <c r="B87" s="70" t="s">
        <v>105</v>
      </c>
      <c r="C87" s="53"/>
      <c r="D87" s="53"/>
      <c r="E87" s="53"/>
      <c r="F87" s="75"/>
      <c r="G87" s="76"/>
      <c r="H87" s="76"/>
      <c r="I87" s="76"/>
      <c r="J87" s="58"/>
      <c r="K87" s="75"/>
      <c r="L87" s="76"/>
      <c r="M87" s="76"/>
      <c r="N87" s="76"/>
      <c r="O87" s="58"/>
      <c r="P87" s="75"/>
      <c r="Q87" s="76"/>
      <c r="R87" s="76">
        <v>6</v>
      </c>
      <c r="S87" s="72">
        <v>12.3</v>
      </c>
      <c r="T87" s="71">
        <f>SUM(P87:S87)</f>
        <v>18.3</v>
      </c>
    </row>
    <row r="88" spans="1:20" s="12" customFormat="1" ht="12" customHeight="1" thickBot="1" x14ac:dyDescent="0.3">
      <c r="A88" s="73" t="s">
        <v>20</v>
      </c>
      <c r="B88" s="36" t="s">
        <v>87</v>
      </c>
      <c r="C88" s="39"/>
      <c r="D88" s="39"/>
      <c r="E88" s="39"/>
      <c r="F88" s="49"/>
      <c r="G88" s="50"/>
      <c r="H88" s="50"/>
      <c r="I88" s="50">
        <v>70.093599999999995</v>
      </c>
      <c r="J88" s="44">
        <f>SUM(F88:I88)</f>
        <v>70.093599999999995</v>
      </c>
      <c r="K88" s="49">
        <v>8.3800000000000008</v>
      </c>
      <c r="L88" s="50">
        <v>62.08</v>
      </c>
      <c r="M88" s="50">
        <v>1.56</v>
      </c>
      <c r="N88" s="50">
        <v>0.44</v>
      </c>
      <c r="O88" s="44">
        <f t="shared" ref="O88:O94" si="22">SUM(K88:N88)</f>
        <v>72.459999999999994</v>
      </c>
      <c r="P88" s="49"/>
      <c r="Q88" s="50"/>
      <c r="R88" s="50"/>
      <c r="S88" s="59"/>
      <c r="T88" s="51">
        <f t="shared" si="16"/>
        <v>0</v>
      </c>
    </row>
    <row r="89" spans="1:20" s="12" customFormat="1" ht="12" hidden="1" customHeight="1" x14ac:dyDescent="0.25">
      <c r="A89" s="73" t="s">
        <v>21</v>
      </c>
      <c r="B89" s="36"/>
      <c r="C89" s="39"/>
      <c r="D89" s="39"/>
      <c r="E89" s="39"/>
      <c r="F89" s="49"/>
      <c r="G89" s="50"/>
      <c r="H89" s="50"/>
      <c r="I89" s="50"/>
      <c r="J89" s="44">
        <f>SUM(F89:I89)</f>
        <v>0</v>
      </c>
      <c r="K89" s="49"/>
      <c r="L89" s="50"/>
      <c r="M89" s="50"/>
      <c r="N89" s="50"/>
      <c r="O89" s="44">
        <f t="shared" si="22"/>
        <v>0</v>
      </c>
      <c r="P89" s="49"/>
      <c r="Q89" s="50"/>
      <c r="R89" s="50"/>
      <c r="S89" s="59"/>
      <c r="T89" s="51">
        <f t="shared" si="16"/>
        <v>0</v>
      </c>
    </row>
    <row r="90" spans="1:20" s="12" customFormat="1" ht="12" hidden="1" customHeight="1" x14ac:dyDescent="0.25">
      <c r="A90" s="73" t="s">
        <v>22</v>
      </c>
      <c r="B90" s="36"/>
      <c r="C90" s="39"/>
      <c r="D90" s="39"/>
      <c r="E90" s="39"/>
      <c r="F90" s="49"/>
      <c r="G90" s="50"/>
      <c r="H90" s="50"/>
      <c r="I90" s="50"/>
      <c r="J90" s="44">
        <f>SUM(F90:I90)</f>
        <v>0</v>
      </c>
      <c r="K90" s="49"/>
      <c r="L90" s="50"/>
      <c r="M90" s="50"/>
      <c r="N90" s="50"/>
      <c r="O90" s="44">
        <f t="shared" si="22"/>
        <v>0</v>
      </c>
      <c r="P90" s="49"/>
      <c r="Q90" s="50"/>
      <c r="R90" s="50"/>
      <c r="S90" s="43"/>
      <c r="T90" s="51">
        <f t="shared" si="16"/>
        <v>0</v>
      </c>
    </row>
    <row r="91" spans="1:20" s="12" customFormat="1" ht="12" hidden="1" customHeight="1" thickBot="1" x14ac:dyDescent="0.3">
      <c r="A91" s="74" t="s">
        <v>23</v>
      </c>
      <c r="B91" s="77"/>
      <c r="C91" s="65"/>
      <c r="D91" s="65"/>
      <c r="E91" s="65"/>
      <c r="F91" s="78"/>
      <c r="G91" s="79"/>
      <c r="H91" s="79"/>
      <c r="I91" s="79"/>
      <c r="J91" s="80">
        <f>SUM(F91:I91)</f>
        <v>0</v>
      </c>
      <c r="K91" s="78"/>
      <c r="L91" s="79"/>
      <c r="M91" s="79"/>
      <c r="N91" s="79"/>
      <c r="O91" s="80">
        <f t="shared" si="22"/>
        <v>0</v>
      </c>
      <c r="P91" s="78"/>
      <c r="Q91" s="79"/>
      <c r="R91" s="79"/>
      <c r="S91" s="81"/>
      <c r="T91" s="68">
        <f t="shared" si="16"/>
        <v>0</v>
      </c>
    </row>
    <row r="92" spans="1:20" ht="12" customHeight="1" thickBot="1" x14ac:dyDescent="0.3">
      <c r="A92" s="98" t="s">
        <v>24</v>
      </c>
      <c r="B92" s="99" t="s">
        <v>25</v>
      </c>
      <c r="C92" s="100">
        <f>SUM(C93:C101)</f>
        <v>0</v>
      </c>
      <c r="D92" s="100"/>
      <c r="E92" s="100"/>
      <c r="F92" s="101">
        <f t="shared" ref="F92:S92" si="23">SUM(F93:F101)</f>
        <v>16.26951</v>
      </c>
      <c r="G92" s="102">
        <f t="shared" si="23"/>
        <v>16.884370000000001</v>
      </c>
      <c r="H92" s="102">
        <f t="shared" si="23"/>
        <v>165.3877</v>
      </c>
      <c r="I92" s="102">
        <f t="shared" si="23"/>
        <v>100.06581</v>
      </c>
      <c r="J92" s="103">
        <f t="shared" si="23"/>
        <v>298.60739000000001</v>
      </c>
      <c r="K92" s="101">
        <f t="shared" si="23"/>
        <v>9.1162800000000015</v>
      </c>
      <c r="L92" s="102">
        <f t="shared" si="23"/>
        <v>62.081400000000002</v>
      </c>
      <c r="M92" s="102">
        <f t="shared" si="23"/>
        <v>1.69604</v>
      </c>
      <c r="N92" s="102">
        <f t="shared" si="23"/>
        <v>1.6886800000000002</v>
      </c>
      <c r="O92" s="103">
        <f t="shared" si="23"/>
        <v>74.582399999999993</v>
      </c>
      <c r="P92" s="101">
        <f t="shared" si="23"/>
        <v>0</v>
      </c>
      <c r="Q92" s="102">
        <f t="shared" si="23"/>
        <v>0</v>
      </c>
      <c r="R92" s="102">
        <f t="shared" si="23"/>
        <v>20</v>
      </c>
      <c r="S92" s="102">
        <f t="shared" si="23"/>
        <v>22.5</v>
      </c>
      <c r="T92" s="103">
        <f t="shared" si="16"/>
        <v>42.5</v>
      </c>
    </row>
    <row r="93" spans="1:20" ht="12" customHeight="1" x14ac:dyDescent="0.25">
      <c r="A93" s="73" t="s">
        <v>26</v>
      </c>
      <c r="B93" s="36" t="s">
        <v>84</v>
      </c>
      <c r="C93" s="39"/>
      <c r="D93" s="39"/>
      <c r="E93" s="39"/>
      <c r="F93" s="49">
        <v>16.26951</v>
      </c>
      <c r="G93" s="50">
        <v>16.884370000000001</v>
      </c>
      <c r="H93" s="50">
        <v>165.3877</v>
      </c>
      <c r="I93" s="50">
        <v>29.97221</v>
      </c>
      <c r="J93" s="51">
        <f>SUM(F93:I93)</f>
        <v>228.51379</v>
      </c>
      <c r="K93" s="49">
        <v>0.73628000000000005</v>
      </c>
      <c r="L93" s="50"/>
      <c r="M93" s="50">
        <v>0.13854</v>
      </c>
      <c r="N93" s="50">
        <v>1.2461800000000001</v>
      </c>
      <c r="O93" s="44">
        <f t="shared" si="22"/>
        <v>2.121</v>
      </c>
      <c r="P93" s="49"/>
      <c r="Q93" s="50"/>
      <c r="R93" s="50"/>
      <c r="S93" s="43"/>
      <c r="T93" s="51">
        <f t="shared" si="16"/>
        <v>0</v>
      </c>
    </row>
    <row r="94" spans="1:20" s="21" customFormat="1" ht="12" customHeight="1" x14ac:dyDescent="0.25">
      <c r="A94" s="73" t="s">
        <v>27</v>
      </c>
      <c r="B94" s="36" t="s">
        <v>87</v>
      </c>
      <c r="C94" s="39"/>
      <c r="D94" s="39"/>
      <c r="E94" s="39"/>
      <c r="F94" s="49"/>
      <c r="G94" s="50"/>
      <c r="H94" s="50"/>
      <c r="I94" s="50">
        <v>70.093599999999995</v>
      </c>
      <c r="J94" s="51">
        <f>SUM(F94:I94)</f>
        <v>70.093599999999995</v>
      </c>
      <c r="K94" s="49">
        <v>8.3800000000000008</v>
      </c>
      <c r="L94" s="50">
        <v>62.081400000000002</v>
      </c>
      <c r="M94" s="50">
        <v>1.5575000000000001</v>
      </c>
      <c r="N94" s="50">
        <v>0.4425</v>
      </c>
      <c r="O94" s="44">
        <f t="shared" si="22"/>
        <v>72.461399999999998</v>
      </c>
      <c r="P94" s="49"/>
      <c r="Q94" s="50"/>
      <c r="R94" s="50"/>
      <c r="S94" s="43"/>
      <c r="T94" s="51">
        <f t="shared" ref="T94" si="24">SUM(P94:S94)</f>
        <v>0</v>
      </c>
    </row>
    <row r="95" spans="1:20" s="30" customFormat="1" ht="12" customHeight="1" thickBot="1" x14ac:dyDescent="0.3">
      <c r="A95" s="73" t="s">
        <v>28</v>
      </c>
      <c r="B95" s="70" t="s">
        <v>105</v>
      </c>
      <c r="C95" s="39"/>
      <c r="D95" s="39"/>
      <c r="E95" s="39"/>
      <c r="F95" s="49"/>
      <c r="G95" s="50"/>
      <c r="H95" s="50"/>
      <c r="I95" s="50"/>
      <c r="J95" s="51"/>
      <c r="K95" s="49"/>
      <c r="L95" s="50"/>
      <c r="M95" s="50"/>
      <c r="N95" s="50"/>
      <c r="O95" s="44"/>
      <c r="P95" s="49"/>
      <c r="Q95" s="50"/>
      <c r="R95" s="50">
        <v>20</v>
      </c>
      <c r="S95" s="43">
        <v>22.5</v>
      </c>
      <c r="T95" s="51">
        <f>SUM(P95:S95)</f>
        <v>42.5</v>
      </c>
    </row>
    <row r="96" spans="1:20" ht="12" hidden="1" customHeight="1" x14ac:dyDescent="0.25">
      <c r="A96" s="73" t="s">
        <v>29</v>
      </c>
      <c r="B96" s="36"/>
      <c r="C96" s="39"/>
      <c r="D96" s="39"/>
      <c r="E96" s="39"/>
      <c r="F96" s="49"/>
      <c r="G96" s="50"/>
      <c r="H96" s="50"/>
      <c r="I96" s="50"/>
      <c r="J96" s="51">
        <f t="shared" ref="J96:J101" si="25">SUM(F96:I96)</f>
        <v>0</v>
      </c>
      <c r="K96" s="49"/>
      <c r="L96" s="50"/>
      <c r="M96" s="50"/>
      <c r="N96" s="50"/>
      <c r="O96" s="51">
        <f t="shared" ref="O96:O104" si="26">SUM(K96:N96)</f>
        <v>0</v>
      </c>
      <c r="P96" s="49"/>
      <c r="Q96" s="50"/>
      <c r="R96" s="50"/>
      <c r="S96" s="43"/>
      <c r="T96" s="51">
        <f t="shared" si="16"/>
        <v>0</v>
      </c>
    </row>
    <row r="97" spans="1:20" ht="12" hidden="1" customHeight="1" x14ac:dyDescent="0.25">
      <c r="A97" s="73" t="s">
        <v>30</v>
      </c>
      <c r="B97" s="82"/>
      <c r="C97" s="39"/>
      <c r="D97" s="39"/>
      <c r="E97" s="39"/>
      <c r="F97" s="49"/>
      <c r="G97" s="50"/>
      <c r="H97" s="50"/>
      <c r="I97" s="50"/>
      <c r="J97" s="51">
        <f t="shared" si="25"/>
        <v>0</v>
      </c>
      <c r="K97" s="49"/>
      <c r="L97" s="50"/>
      <c r="M97" s="50"/>
      <c r="N97" s="50"/>
      <c r="O97" s="51">
        <f t="shared" si="26"/>
        <v>0</v>
      </c>
      <c r="P97" s="49"/>
      <c r="Q97" s="50"/>
      <c r="R97" s="50"/>
      <c r="S97" s="43"/>
      <c r="T97" s="51">
        <f t="shared" si="16"/>
        <v>0</v>
      </c>
    </row>
    <row r="98" spans="1:20" ht="12" hidden="1" customHeight="1" x14ac:dyDescent="0.25">
      <c r="A98" s="73" t="s">
        <v>31</v>
      </c>
      <c r="B98" s="63"/>
      <c r="C98" s="39"/>
      <c r="D98" s="39"/>
      <c r="E98" s="39"/>
      <c r="F98" s="49"/>
      <c r="G98" s="50"/>
      <c r="H98" s="50"/>
      <c r="I98" s="50"/>
      <c r="J98" s="51">
        <f t="shared" si="25"/>
        <v>0</v>
      </c>
      <c r="K98" s="49"/>
      <c r="L98" s="50"/>
      <c r="M98" s="50"/>
      <c r="N98" s="50"/>
      <c r="O98" s="51">
        <f t="shared" si="26"/>
        <v>0</v>
      </c>
      <c r="P98" s="49"/>
      <c r="Q98" s="50"/>
      <c r="R98" s="50"/>
      <c r="S98" s="43"/>
      <c r="T98" s="51">
        <f t="shared" si="16"/>
        <v>0</v>
      </c>
    </row>
    <row r="99" spans="1:20" ht="12" hidden="1" customHeight="1" x14ac:dyDescent="0.25">
      <c r="A99" s="73" t="s">
        <v>32</v>
      </c>
      <c r="B99" s="63"/>
      <c r="C99" s="39"/>
      <c r="D99" s="39"/>
      <c r="E99" s="39"/>
      <c r="F99" s="49"/>
      <c r="G99" s="50"/>
      <c r="H99" s="50"/>
      <c r="I99" s="50"/>
      <c r="J99" s="51">
        <f t="shared" si="25"/>
        <v>0</v>
      </c>
      <c r="K99" s="49"/>
      <c r="L99" s="50"/>
      <c r="M99" s="50"/>
      <c r="N99" s="50"/>
      <c r="O99" s="51">
        <f t="shared" si="26"/>
        <v>0</v>
      </c>
      <c r="P99" s="49"/>
      <c r="Q99" s="50"/>
      <c r="R99" s="50"/>
      <c r="S99" s="43"/>
      <c r="T99" s="51">
        <f t="shared" si="16"/>
        <v>0</v>
      </c>
    </row>
    <row r="100" spans="1:20" ht="12" hidden="1" customHeight="1" x14ac:dyDescent="0.25">
      <c r="A100" s="73" t="s">
        <v>33</v>
      </c>
      <c r="B100" s="63"/>
      <c r="C100" s="39"/>
      <c r="D100" s="39"/>
      <c r="E100" s="39"/>
      <c r="F100" s="49"/>
      <c r="G100" s="50"/>
      <c r="H100" s="50"/>
      <c r="I100" s="50"/>
      <c r="J100" s="51">
        <f t="shared" si="25"/>
        <v>0</v>
      </c>
      <c r="K100" s="49"/>
      <c r="L100" s="50"/>
      <c r="M100" s="50"/>
      <c r="N100" s="50"/>
      <c r="O100" s="51">
        <f t="shared" si="26"/>
        <v>0</v>
      </c>
      <c r="P100" s="49"/>
      <c r="Q100" s="50"/>
      <c r="R100" s="50"/>
      <c r="S100" s="43"/>
      <c r="T100" s="51">
        <f t="shared" si="16"/>
        <v>0</v>
      </c>
    </row>
    <row r="101" spans="1:20" ht="12" hidden="1" customHeight="1" thickBot="1" x14ac:dyDescent="0.3">
      <c r="A101" s="74" t="s">
        <v>34</v>
      </c>
      <c r="B101" s="64"/>
      <c r="C101" s="65"/>
      <c r="D101" s="65"/>
      <c r="E101" s="65"/>
      <c r="F101" s="78"/>
      <c r="G101" s="79"/>
      <c r="H101" s="79"/>
      <c r="I101" s="79"/>
      <c r="J101" s="68">
        <f t="shared" si="25"/>
        <v>0</v>
      </c>
      <c r="K101" s="78"/>
      <c r="L101" s="79"/>
      <c r="M101" s="79"/>
      <c r="N101" s="79"/>
      <c r="O101" s="68">
        <f t="shared" si="26"/>
        <v>0</v>
      </c>
      <c r="P101" s="78"/>
      <c r="Q101" s="79"/>
      <c r="R101" s="79"/>
      <c r="S101" s="81"/>
      <c r="T101" s="68">
        <f t="shared" si="16"/>
        <v>0</v>
      </c>
    </row>
    <row r="102" spans="1:20" ht="12" customHeight="1" thickBot="1" x14ac:dyDescent="0.3">
      <c r="A102" s="98" t="s">
        <v>35</v>
      </c>
      <c r="B102" s="119" t="s">
        <v>36</v>
      </c>
      <c r="C102" s="120">
        <f t="shared" ref="C102:T102" si="27">SUM(C103:C114)</f>
        <v>0</v>
      </c>
      <c r="D102" s="120"/>
      <c r="E102" s="120"/>
      <c r="F102" s="121">
        <f t="shared" si="27"/>
        <v>0</v>
      </c>
      <c r="G102" s="122">
        <f t="shared" si="27"/>
        <v>0</v>
      </c>
      <c r="H102" s="122">
        <f t="shared" si="27"/>
        <v>0</v>
      </c>
      <c r="I102" s="122">
        <f t="shared" si="27"/>
        <v>0</v>
      </c>
      <c r="J102" s="123">
        <f t="shared" si="27"/>
        <v>0</v>
      </c>
      <c r="K102" s="121">
        <f t="shared" si="27"/>
        <v>0</v>
      </c>
      <c r="L102" s="122">
        <f t="shared" si="27"/>
        <v>0</v>
      </c>
      <c r="M102" s="122">
        <f t="shared" si="27"/>
        <v>0</v>
      </c>
      <c r="N102" s="122">
        <f t="shared" si="27"/>
        <v>32.740319999999997</v>
      </c>
      <c r="O102" s="123">
        <f t="shared" si="27"/>
        <v>32.740319999999997</v>
      </c>
      <c r="P102" s="121">
        <f t="shared" si="27"/>
        <v>72.5</v>
      </c>
      <c r="Q102" s="122">
        <f t="shared" si="27"/>
        <v>23</v>
      </c>
      <c r="R102" s="122">
        <f t="shared" si="27"/>
        <v>73.27000000000001</v>
      </c>
      <c r="S102" s="122">
        <f t="shared" si="27"/>
        <v>16.2</v>
      </c>
      <c r="T102" s="123">
        <f t="shared" si="27"/>
        <v>184.97000000000003</v>
      </c>
    </row>
    <row r="103" spans="1:20" ht="12" customHeight="1" x14ac:dyDescent="0.25">
      <c r="A103" s="46" t="s">
        <v>37</v>
      </c>
      <c r="B103" s="83" t="s">
        <v>38</v>
      </c>
      <c r="C103" s="53"/>
      <c r="D103" s="53"/>
      <c r="E103" s="53"/>
      <c r="F103" s="75"/>
      <c r="G103" s="76"/>
      <c r="H103" s="76"/>
      <c r="I103" s="76"/>
      <c r="J103" s="71">
        <f>SUM(F103:I103)</f>
        <v>0</v>
      </c>
      <c r="K103" s="75"/>
      <c r="L103" s="76"/>
      <c r="M103" s="76"/>
      <c r="N103" s="76"/>
      <c r="O103" s="71">
        <f t="shared" si="26"/>
        <v>0</v>
      </c>
      <c r="P103" s="75"/>
      <c r="Q103" s="76"/>
      <c r="R103" s="76"/>
      <c r="S103" s="57"/>
      <c r="T103" s="71">
        <f t="shared" si="16"/>
        <v>0</v>
      </c>
    </row>
    <row r="104" spans="1:20" ht="12" customHeight="1" x14ac:dyDescent="0.25">
      <c r="A104" s="73" t="s">
        <v>39</v>
      </c>
      <c r="B104" s="84" t="s">
        <v>40</v>
      </c>
      <c r="C104" s="39"/>
      <c r="D104" s="39"/>
      <c r="E104" s="39"/>
      <c r="F104" s="49"/>
      <c r="G104" s="50"/>
      <c r="H104" s="50"/>
      <c r="I104" s="50"/>
      <c r="J104" s="51">
        <f t="shared" ref="J104:J114" si="28">SUM(F104:I104)</f>
        <v>0</v>
      </c>
      <c r="K104" s="49"/>
      <c r="L104" s="50"/>
      <c r="M104" s="50"/>
      <c r="N104" s="50"/>
      <c r="O104" s="51">
        <f t="shared" si="26"/>
        <v>0</v>
      </c>
      <c r="P104" s="49"/>
      <c r="Q104" s="50"/>
      <c r="R104" s="50"/>
      <c r="S104" s="43"/>
      <c r="T104" s="51">
        <f t="shared" si="16"/>
        <v>0</v>
      </c>
    </row>
    <row r="105" spans="1:20" ht="12" customHeight="1" x14ac:dyDescent="0.25">
      <c r="A105" s="73" t="s">
        <v>41</v>
      </c>
      <c r="B105" s="70" t="s">
        <v>104</v>
      </c>
      <c r="C105" s="39"/>
      <c r="D105" s="39"/>
      <c r="E105" s="39"/>
      <c r="F105" s="40"/>
      <c r="G105" s="41"/>
      <c r="H105" s="41"/>
      <c r="I105" s="41"/>
      <c r="J105" s="42"/>
      <c r="K105" s="40"/>
      <c r="L105" s="41"/>
      <c r="M105" s="41"/>
      <c r="N105" s="41">
        <f>N162-N37</f>
        <v>32.740319999999997</v>
      </c>
      <c r="O105" s="42">
        <f>SUM(K105:N105)</f>
        <v>32.740319999999997</v>
      </c>
      <c r="P105" s="40"/>
      <c r="Q105" s="41"/>
      <c r="R105" s="50"/>
      <c r="S105" s="43"/>
      <c r="T105" s="51">
        <f t="shared" ref="T105" si="29">SUM(P105:S105)</f>
        <v>0</v>
      </c>
    </row>
    <row r="106" spans="1:20" s="30" customFormat="1" ht="12" customHeight="1" x14ac:dyDescent="0.25">
      <c r="A106" s="73" t="s">
        <v>42</v>
      </c>
      <c r="B106" s="70" t="s">
        <v>105</v>
      </c>
      <c r="C106" s="39"/>
      <c r="D106" s="39"/>
      <c r="E106" s="39"/>
      <c r="F106" s="40"/>
      <c r="G106" s="41"/>
      <c r="H106" s="41"/>
      <c r="I106" s="41"/>
      <c r="J106" s="42"/>
      <c r="K106" s="40"/>
      <c r="L106" s="41"/>
      <c r="M106" s="41"/>
      <c r="N106" s="41"/>
      <c r="O106" s="42"/>
      <c r="P106" s="40"/>
      <c r="Q106" s="41"/>
      <c r="R106" s="50">
        <f>10-R39</f>
        <v>8.2700000000000102</v>
      </c>
      <c r="S106" s="43">
        <v>16.2</v>
      </c>
      <c r="T106" s="51">
        <f>SUM(P106:S106)</f>
        <v>24.47000000000001</v>
      </c>
    </row>
    <row r="107" spans="1:20" ht="12" customHeight="1" x14ac:dyDescent="0.25">
      <c r="A107" s="73" t="s">
        <v>43</v>
      </c>
      <c r="B107" s="70" t="s">
        <v>106</v>
      </c>
      <c r="C107" s="39"/>
      <c r="D107" s="39"/>
      <c r="E107" s="39"/>
      <c r="F107" s="40"/>
      <c r="G107" s="41"/>
      <c r="H107" s="41"/>
      <c r="I107" s="41"/>
      <c r="J107" s="42"/>
      <c r="K107" s="40"/>
      <c r="L107" s="41"/>
      <c r="M107" s="41"/>
      <c r="N107" s="41"/>
      <c r="O107" s="42"/>
      <c r="P107" s="40"/>
      <c r="Q107" s="41">
        <v>23</v>
      </c>
      <c r="R107" s="50"/>
      <c r="S107" s="43"/>
      <c r="T107" s="51">
        <f t="shared" ref="T107:T115" si="30">SUM(P107:S107)</f>
        <v>23</v>
      </c>
    </row>
    <row r="108" spans="1:20" ht="12" customHeight="1" thickBot="1" x14ac:dyDescent="0.3">
      <c r="A108" s="73" t="s">
        <v>108</v>
      </c>
      <c r="B108" s="70" t="s">
        <v>107</v>
      </c>
      <c r="C108" s="39"/>
      <c r="D108" s="39"/>
      <c r="E108" s="39"/>
      <c r="F108" s="40"/>
      <c r="G108" s="41"/>
      <c r="H108" s="41"/>
      <c r="I108" s="41"/>
      <c r="J108" s="42"/>
      <c r="K108" s="40"/>
      <c r="L108" s="41"/>
      <c r="M108" s="41"/>
      <c r="N108" s="41"/>
      <c r="O108" s="42"/>
      <c r="P108" s="40">
        <v>72.5</v>
      </c>
      <c r="Q108" s="41"/>
      <c r="R108" s="50">
        <v>65</v>
      </c>
      <c r="S108" s="43"/>
      <c r="T108" s="51">
        <f t="shared" si="30"/>
        <v>137.5</v>
      </c>
    </row>
    <row r="109" spans="1:20" s="30" customFormat="1" ht="12" hidden="1" customHeight="1" x14ac:dyDescent="0.25">
      <c r="A109" s="73"/>
      <c r="B109" s="36"/>
      <c r="C109" s="39"/>
      <c r="D109" s="39"/>
      <c r="E109" s="39"/>
      <c r="F109" s="49"/>
      <c r="G109" s="50"/>
      <c r="H109" s="50"/>
      <c r="I109" s="50"/>
      <c r="J109" s="51"/>
      <c r="K109" s="49"/>
      <c r="L109" s="50"/>
      <c r="M109" s="50"/>
      <c r="N109" s="50"/>
      <c r="O109" s="51"/>
      <c r="P109" s="49"/>
      <c r="Q109" s="50"/>
      <c r="R109" s="50"/>
      <c r="S109" s="43"/>
      <c r="T109" s="51">
        <f t="shared" si="30"/>
        <v>0</v>
      </c>
    </row>
    <row r="110" spans="1:20" ht="12" hidden="1" customHeight="1" x14ac:dyDescent="0.25">
      <c r="A110" s="73" t="s">
        <v>96</v>
      </c>
      <c r="B110" s="52"/>
      <c r="C110" s="39"/>
      <c r="D110" s="39"/>
      <c r="E110" s="39"/>
      <c r="F110" s="49"/>
      <c r="G110" s="50"/>
      <c r="H110" s="50"/>
      <c r="I110" s="50"/>
      <c r="J110" s="51"/>
      <c r="K110" s="49"/>
      <c r="L110" s="50"/>
      <c r="M110" s="50"/>
      <c r="N110" s="50"/>
      <c r="O110" s="51"/>
      <c r="P110" s="49"/>
      <c r="Q110" s="50"/>
      <c r="R110" s="50"/>
      <c r="S110" s="43"/>
      <c r="T110" s="51">
        <f t="shared" si="30"/>
        <v>0</v>
      </c>
    </row>
    <row r="111" spans="1:20" ht="12" hidden="1" customHeight="1" x14ac:dyDescent="0.25">
      <c r="A111" s="73" t="s">
        <v>97</v>
      </c>
      <c r="B111" s="52"/>
      <c r="C111" s="39"/>
      <c r="D111" s="39"/>
      <c r="E111" s="39"/>
      <c r="F111" s="49"/>
      <c r="G111" s="50"/>
      <c r="H111" s="50"/>
      <c r="I111" s="50"/>
      <c r="J111" s="51"/>
      <c r="K111" s="49"/>
      <c r="L111" s="50"/>
      <c r="M111" s="50"/>
      <c r="N111" s="50"/>
      <c r="O111" s="51"/>
      <c r="P111" s="49"/>
      <c r="Q111" s="50"/>
      <c r="R111" s="50"/>
      <c r="S111" s="43"/>
      <c r="T111" s="51">
        <f t="shared" si="30"/>
        <v>0</v>
      </c>
    </row>
    <row r="112" spans="1:20" ht="12" hidden="1" customHeight="1" x14ac:dyDescent="0.25">
      <c r="A112" s="73" t="s">
        <v>41</v>
      </c>
      <c r="B112" s="84"/>
      <c r="C112" s="39"/>
      <c r="D112" s="39"/>
      <c r="E112" s="39"/>
      <c r="F112" s="49"/>
      <c r="G112" s="50"/>
      <c r="H112" s="50"/>
      <c r="I112" s="50"/>
      <c r="J112" s="51">
        <f t="shared" si="28"/>
        <v>0</v>
      </c>
      <c r="K112" s="49"/>
      <c r="L112" s="50"/>
      <c r="M112" s="50"/>
      <c r="N112" s="50"/>
      <c r="O112" s="51"/>
      <c r="P112" s="49"/>
      <c r="Q112" s="50"/>
      <c r="R112" s="50"/>
      <c r="S112" s="43"/>
      <c r="T112" s="51">
        <f t="shared" si="30"/>
        <v>0</v>
      </c>
    </row>
    <row r="113" spans="1:21" ht="12" hidden="1" customHeight="1" x14ac:dyDescent="0.25">
      <c r="A113" s="73" t="s">
        <v>42</v>
      </c>
      <c r="B113" s="84"/>
      <c r="C113" s="39"/>
      <c r="D113" s="39"/>
      <c r="E113" s="39"/>
      <c r="F113" s="49"/>
      <c r="G113" s="50"/>
      <c r="H113" s="50"/>
      <c r="I113" s="50"/>
      <c r="J113" s="51">
        <f t="shared" si="28"/>
        <v>0</v>
      </c>
      <c r="K113" s="49"/>
      <c r="L113" s="50"/>
      <c r="M113" s="50"/>
      <c r="N113" s="50"/>
      <c r="O113" s="51"/>
      <c r="P113" s="49"/>
      <c r="Q113" s="50"/>
      <c r="R113" s="50"/>
      <c r="S113" s="43"/>
      <c r="T113" s="51">
        <f t="shared" si="30"/>
        <v>0</v>
      </c>
    </row>
    <row r="114" spans="1:21" ht="12" hidden="1" customHeight="1" x14ac:dyDescent="0.25">
      <c r="A114" s="73" t="s">
        <v>43</v>
      </c>
      <c r="B114" s="34"/>
      <c r="C114" s="39"/>
      <c r="D114" s="39"/>
      <c r="E114" s="39"/>
      <c r="F114" s="49"/>
      <c r="G114" s="50"/>
      <c r="H114" s="50"/>
      <c r="I114" s="50"/>
      <c r="J114" s="51">
        <f t="shared" si="28"/>
        <v>0</v>
      </c>
      <c r="K114" s="49"/>
      <c r="L114" s="50"/>
      <c r="M114" s="50"/>
      <c r="N114" s="50"/>
      <c r="O114" s="51"/>
      <c r="P114" s="49"/>
      <c r="Q114" s="50"/>
      <c r="R114" s="50"/>
      <c r="S114" s="43"/>
      <c r="T114" s="51">
        <f t="shared" si="30"/>
        <v>0</v>
      </c>
    </row>
    <row r="115" spans="1:21" ht="12" hidden="1" customHeight="1" thickBot="1" x14ac:dyDescent="0.3">
      <c r="A115" s="74" t="s">
        <v>108</v>
      </c>
      <c r="B115" s="77"/>
      <c r="C115" s="65"/>
      <c r="D115" s="65"/>
      <c r="E115" s="65"/>
      <c r="F115" s="78"/>
      <c r="G115" s="79"/>
      <c r="H115" s="79"/>
      <c r="I115" s="79"/>
      <c r="J115" s="68"/>
      <c r="K115" s="78"/>
      <c r="L115" s="79"/>
      <c r="M115" s="79"/>
      <c r="N115" s="79"/>
      <c r="O115" s="68"/>
      <c r="P115" s="66"/>
      <c r="Q115" s="67"/>
      <c r="R115" s="67"/>
      <c r="S115" s="81"/>
      <c r="T115" s="68">
        <f t="shared" si="30"/>
        <v>0</v>
      </c>
    </row>
    <row r="116" spans="1:21" ht="12" customHeight="1" thickBot="1" x14ac:dyDescent="0.3">
      <c r="A116" s="98" t="s">
        <v>44</v>
      </c>
      <c r="B116" s="99" t="s">
        <v>45</v>
      </c>
      <c r="C116" s="100">
        <f>C117+C136</f>
        <v>3.625</v>
      </c>
      <c r="D116" s="100">
        <f t="shared" ref="D116:E116" si="31">D117+D136</f>
        <v>10.741000000000001</v>
      </c>
      <c r="E116" s="100">
        <f t="shared" si="31"/>
        <v>20.896999999999998</v>
      </c>
      <c r="F116" s="101">
        <f>F117+F136</f>
        <v>53.272870000000005</v>
      </c>
      <c r="G116" s="102">
        <f t="shared" ref="G116:T116" si="32">G117+G136</f>
        <v>39.713419999999999</v>
      </c>
      <c r="H116" s="102">
        <f t="shared" si="32"/>
        <v>405.32540000000006</v>
      </c>
      <c r="I116" s="102">
        <f t="shared" si="32"/>
        <v>255.27097000000001</v>
      </c>
      <c r="J116" s="103">
        <f t="shared" si="32"/>
        <v>753.58266000000003</v>
      </c>
      <c r="K116" s="101">
        <f t="shared" si="32"/>
        <v>42.784180000000006</v>
      </c>
      <c r="L116" s="102">
        <f t="shared" si="32"/>
        <v>132.8501</v>
      </c>
      <c r="M116" s="102">
        <f t="shared" si="32"/>
        <v>7.8454999999999995</v>
      </c>
      <c r="N116" s="102">
        <f t="shared" si="32"/>
        <v>364.56541000000004</v>
      </c>
      <c r="O116" s="103">
        <f t="shared" si="32"/>
        <v>548.04519000000005</v>
      </c>
      <c r="P116" s="101">
        <f t="shared" si="32"/>
        <v>74</v>
      </c>
      <c r="Q116" s="102">
        <f t="shared" si="32"/>
        <v>88.5</v>
      </c>
      <c r="R116" s="102">
        <f t="shared" si="32"/>
        <v>186</v>
      </c>
      <c r="S116" s="102">
        <f t="shared" si="32"/>
        <v>60</v>
      </c>
      <c r="T116" s="103">
        <f t="shared" si="32"/>
        <v>408.5</v>
      </c>
    </row>
    <row r="117" spans="1:21" ht="12" customHeight="1" x14ac:dyDescent="0.25">
      <c r="A117" s="46" t="s">
        <v>46</v>
      </c>
      <c r="B117" s="85" t="s">
        <v>47</v>
      </c>
      <c r="C117" s="86">
        <f>SUM(C118:C135)</f>
        <v>0</v>
      </c>
      <c r="D117" s="86"/>
      <c r="E117" s="86"/>
      <c r="F117" s="87">
        <f t="shared" ref="F117:T117" si="33">SUM(F118:F135)</f>
        <v>44.371810000000004</v>
      </c>
      <c r="G117" s="88">
        <f t="shared" si="33"/>
        <v>33.802819999999997</v>
      </c>
      <c r="H117" s="88">
        <f t="shared" si="33"/>
        <v>331.10950000000003</v>
      </c>
      <c r="I117" s="88">
        <f t="shared" si="33"/>
        <v>202.44194999999999</v>
      </c>
      <c r="J117" s="89">
        <f t="shared" si="33"/>
        <v>611.72608000000002</v>
      </c>
      <c r="K117" s="87">
        <f t="shared" si="33"/>
        <v>19.32404</v>
      </c>
      <c r="L117" s="88">
        <f t="shared" si="33"/>
        <v>124.6628</v>
      </c>
      <c r="M117" s="88">
        <f t="shared" si="33"/>
        <v>4.64236</v>
      </c>
      <c r="N117" s="88">
        <f t="shared" si="33"/>
        <v>10.13373</v>
      </c>
      <c r="O117" s="89">
        <f t="shared" si="33"/>
        <v>158.76293000000001</v>
      </c>
      <c r="P117" s="87">
        <f t="shared" si="33"/>
        <v>0</v>
      </c>
      <c r="Q117" s="88">
        <f t="shared" si="33"/>
        <v>0</v>
      </c>
      <c r="R117" s="88">
        <f t="shared" si="33"/>
        <v>0</v>
      </c>
      <c r="S117" s="88">
        <f t="shared" si="33"/>
        <v>0</v>
      </c>
      <c r="T117" s="89">
        <f t="shared" si="33"/>
        <v>0</v>
      </c>
    </row>
    <row r="118" spans="1:21" ht="12" customHeight="1" x14ac:dyDescent="0.25">
      <c r="A118" s="73" t="s">
        <v>48</v>
      </c>
      <c r="B118" s="36" t="s">
        <v>86</v>
      </c>
      <c r="C118" s="39"/>
      <c r="D118" s="39"/>
      <c r="E118" s="39"/>
      <c r="F118" s="40">
        <v>36.371810000000004</v>
      </c>
      <c r="G118" s="41">
        <v>33.802819999999997</v>
      </c>
      <c r="H118" s="41">
        <v>331.10950000000003</v>
      </c>
      <c r="I118" s="41">
        <v>60.004750000000001</v>
      </c>
      <c r="J118" s="42">
        <f t="shared" ref="J118:J128" si="34">SUM(F118:I118)</f>
        <v>461.28888000000001</v>
      </c>
      <c r="K118" s="40">
        <v>1.47404</v>
      </c>
      <c r="L118" s="41"/>
      <c r="M118" s="41">
        <v>0.27736</v>
      </c>
      <c r="N118" s="41">
        <v>5.0070100000000002</v>
      </c>
      <c r="O118" s="42">
        <f t="shared" ref="O118:O135" si="35">SUM(K118:N118)</f>
        <v>6.7584100000000005</v>
      </c>
      <c r="P118" s="40"/>
      <c r="Q118" s="41"/>
      <c r="R118" s="41"/>
      <c r="S118" s="43"/>
      <c r="T118" s="51">
        <f t="shared" ref="T118:T135" si="36">SUM(P118:S118)</f>
        <v>0</v>
      </c>
    </row>
    <row r="119" spans="1:21" ht="12" customHeight="1" thickBot="1" x14ac:dyDescent="0.3">
      <c r="A119" s="73" t="s">
        <v>109</v>
      </c>
      <c r="B119" s="36" t="s">
        <v>87</v>
      </c>
      <c r="C119" s="39"/>
      <c r="D119" s="39"/>
      <c r="E119" s="39"/>
      <c r="F119" s="40">
        <v>8</v>
      </c>
      <c r="G119" s="41"/>
      <c r="H119" s="41"/>
      <c r="I119" s="41">
        <v>142.43719999999999</v>
      </c>
      <c r="J119" s="42">
        <f t="shared" si="34"/>
        <v>150.43719999999999</v>
      </c>
      <c r="K119" s="40">
        <v>17.850000000000001</v>
      </c>
      <c r="L119" s="41">
        <v>124.6628</v>
      </c>
      <c r="M119" s="41">
        <v>4.3650000000000002</v>
      </c>
      <c r="N119" s="41">
        <v>5.1267199999999997</v>
      </c>
      <c r="O119" s="42">
        <f t="shared" si="35"/>
        <v>152.00452000000001</v>
      </c>
      <c r="P119" s="40"/>
      <c r="Q119" s="41"/>
      <c r="R119" s="41"/>
      <c r="S119" s="43"/>
      <c r="T119" s="51">
        <f t="shared" si="36"/>
        <v>0</v>
      </c>
      <c r="U119" s="30"/>
    </row>
    <row r="120" spans="1:21" ht="12" hidden="1" customHeight="1" x14ac:dyDescent="0.25">
      <c r="A120" s="73" t="s">
        <v>49</v>
      </c>
      <c r="B120" s="34"/>
      <c r="C120" s="39"/>
      <c r="D120" s="39"/>
      <c r="E120" s="39"/>
      <c r="F120" s="40"/>
      <c r="G120" s="41"/>
      <c r="H120" s="41"/>
      <c r="I120" s="41"/>
      <c r="J120" s="42">
        <f t="shared" si="34"/>
        <v>0</v>
      </c>
      <c r="K120" s="40"/>
      <c r="L120" s="41"/>
      <c r="M120" s="41"/>
      <c r="N120" s="41"/>
      <c r="O120" s="42">
        <f t="shared" si="35"/>
        <v>0</v>
      </c>
      <c r="P120" s="40"/>
      <c r="Q120" s="41"/>
      <c r="R120" s="41"/>
      <c r="S120" s="43"/>
      <c r="T120" s="51">
        <f t="shared" si="36"/>
        <v>0</v>
      </c>
    </row>
    <row r="121" spans="1:21" ht="12" hidden="1" customHeight="1" x14ac:dyDescent="0.25">
      <c r="A121" s="73" t="s">
        <v>50</v>
      </c>
      <c r="B121" s="36"/>
      <c r="C121" s="39"/>
      <c r="D121" s="39"/>
      <c r="E121" s="39"/>
      <c r="F121" s="40"/>
      <c r="G121" s="41"/>
      <c r="H121" s="41"/>
      <c r="I121" s="41"/>
      <c r="J121" s="42">
        <f t="shared" si="34"/>
        <v>0</v>
      </c>
      <c r="K121" s="40"/>
      <c r="L121" s="41"/>
      <c r="M121" s="41"/>
      <c r="N121" s="41"/>
      <c r="O121" s="42">
        <f t="shared" si="35"/>
        <v>0</v>
      </c>
      <c r="P121" s="40"/>
      <c r="Q121" s="41"/>
      <c r="R121" s="41"/>
      <c r="S121" s="43"/>
      <c r="T121" s="51">
        <f t="shared" si="36"/>
        <v>0</v>
      </c>
    </row>
    <row r="122" spans="1:21" ht="12" hidden="1" customHeight="1" thickBot="1" x14ac:dyDescent="0.3">
      <c r="A122" s="73" t="s">
        <v>51</v>
      </c>
      <c r="B122" s="34"/>
      <c r="C122" s="39"/>
      <c r="D122" s="39"/>
      <c r="E122" s="39"/>
      <c r="F122" s="40"/>
      <c r="G122" s="41"/>
      <c r="H122" s="41"/>
      <c r="I122" s="41"/>
      <c r="J122" s="42">
        <f t="shared" si="34"/>
        <v>0</v>
      </c>
      <c r="K122" s="40"/>
      <c r="L122" s="41"/>
      <c r="M122" s="41"/>
      <c r="N122" s="41"/>
      <c r="O122" s="42">
        <f t="shared" si="35"/>
        <v>0</v>
      </c>
      <c r="P122" s="40"/>
      <c r="Q122" s="41"/>
      <c r="R122" s="41"/>
      <c r="S122" s="43"/>
      <c r="T122" s="51">
        <f t="shared" si="36"/>
        <v>0</v>
      </c>
    </row>
    <row r="123" spans="1:21" ht="12" hidden="1" customHeight="1" x14ac:dyDescent="0.25">
      <c r="A123" s="73" t="s">
        <v>52</v>
      </c>
      <c r="B123" s="36"/>
      <c r="C123" s="39"/>
      <c r="D123" s="39"/>
      <c r="E123" s="39"/>
      <c r="F123" s="40"/>
      <c r="G123" s="41"/>
      <c r="H123" s="41"/>
      <c r="I123" s="41"/>
      <c r="J123" s="42">
        <f t="shared" si="34"/>
        <v>0</v>
      </c>
      <c r="K123" s="40"/>
      <c r="L123" s="41"/>
      <c r="M123" s="41"/>
      <c r="N123" s="41"/>
      <c r="O123" s="42">
        <f t="shared" si="35"/>
        <v>0</v>
      </c>
      <c r="P123" s="40"/>
      <c r="Q123" s="41"/>
      <c r="R123" s="41"/>
      <c r="S123" s="43"/>
      <c r="T123" s="51">
        <f t="shared" si="36"/>
        <v>0</v>
      </c>
    </row>
    <row r="124" spans="1:21" ht="12" hidden="1" customHeight="1" x14ac:dyDescent="0.25">
      <c r="A124" s="73" t="s">
        <v>53</v>
      </c>
      <c r="B124" s="36"/>
      <c r="C124" s="39"/>
      <c r="D124" s="39"/>
      <c r="E124" s="39"/>
      <c r="F124" s="40"/>
      <c r="G124" s="41"/>
      <c r="H124" s="41"/>
      <c r="I124" s="41"/>
      <c r="J124" s="42">
        <f t="shared" si="34"/>
        <v>0</v>
      </c>
      <c r="K124" s="40"/>
      <c r="L124" s="41"/>
      <c r="M124" s="41"/>
      <c r="N124" s="41"/>
      <c r="O124" s="42">
        <f t="shared" si="35"/>
        <v>0</v>
      </c>
      <c r="P124" s="40"/>
      <c r="Q124" s="41"/>
      <c r="R124" s="41"/>
      <c r="S124" s="43"/>
      <c r="T124" s="51">
        <f t="shared" si="36"/>
        <v>0</v>
      </c>
    </row>
    <row r="125" spans="1:21" ht="12" hidden="1" customHeight="1" x14ac:dyDescent="0.25">
      <c r="A125" s="73" t="s">
        <v>54</v>
      </c>
      <c r="B125" s="36"/>
      <c r="C125" s="39"/>
      <c r="D125" s="39"/>
      <c r="E125" s="39"/>
      <c r="F125" s="40"/>
      <c r="G125" s="41"/>
      <c r="H125" s="41"/>
      <c r="I125" s="41"/>
      <c r="J125" s="42">
        <f t="shared" si="34"/>
        <v>0</v>
      </c>
      <c r="K125" s="40"/>
      <c r="L125" s="41"/>
      <c r="M125" s="41"/>
      <c r="N125" s="41"/>
      <c r="O125" s="42">
        <f t="shared" si="35"/>
        <v>0</v>
      </c>
      <c r="P125" s="40"/>
      <c r="Q125" s="41"/>
      <c r="R125" s="41"/>
      <c r="S125" s="43"/>
      <c r="T125" s="51">
        <f t="shared" si="36"/>
        <v>0</v>
      </c>
    </row>
    <row r="126" spans="1:21" ht="12" hidden="1" customHeight="1" x14ac:dyDescent="0.25">
      <c r="A126" s="73" t="s">
        <v>55</v>
      </c>
      <c r="B126" s="36"/>
      <c r="C126" s="39"/>
      <c r="D126" s="39"/>
      <c r="E126" s="39"/>
      <c r="F126" s="40"/>
      <c r="G126" s="41"/>
      <c r="H126" s="41"/>
      <c r="I126" s="41"/>
      <c r="J126" s="42">
        <f t="shared" si="34"/>
        <v>0</v>
      </c>
      <c r="K126" s="40"/>
      <c r="L126" s="41"/>
      <c r="M126" s="41"/>
      <c r="N126" s="41"/>
      <c r="O126" s="42">
        <f t="shared" si="35"/>
        <v>0</v>
      </c>
      <c r="P126" s="40"/>
      <c r="Q126" s="41"/>
      <c r="R126" s="41"/>
      <c r="S126" s="43"/>
      <c r="T126" s="51">
        <f t="shared" si="36"/>
        <v>0</v>
      </c>
    </row>
    <row r="127" spans="1:21" ht="12" hidden="1" customHeight="1" x14ac:dyDescent="0.25">
      <c r="A127" s="73" t="s">
        <v>56</v>
      </c>
      <c r="B127" s="34"/>
      <c r="C127" s="39"/>
      <c r="D127" s="39"/>
      <c r="E127" s="39"/>
      <c r="F127" s="40"/>
      <c r="G127" s="41"/>
      <c r="H127" s="41"/>
      <c r="I127" s="41"/>
      <c r="J127" s="42">
        <f t="shared" si="34"/>
        <v>0</v>
      </c>
      <c r="K127" s="40"/>
      <c r="L127" s="41"/>
      <c r="M127" s="41"/>
      <c r="N127" s="41"/>
      <c r="O127" s="42">
        <f t="shared" si="35"/>
        <v>0</v>
      </c>
      <c r="P127" s="40"/>
      <c r="Q127" s="41"/>
      <c r="R127" s="41"/>
      <c r="S127" s="43"/>
      <c r="T127" s="51">
        <f t="shared" si="36"/>
        <v>0</v>
      </c>
    </row>
    <row r="128" spans="1:21" ht="12" hidden="1" customHeight="1" x14ac:dyDescent="0.25">
      <c r="A128" s="73" t="s">
        <v>57</v>
      </c>
      <c r="B128" s="34"/>
      <c r="C128" s="39"/>
      <c r="D128" s="39"/>
      <c r="E128" s="39"/>
      <c r="F128" s="40"/>
      <c r="G128" s="41"/>
      <c r="H128" s="41"/>
      <c r="I128" s="41"/>
      <c r="J128" s="42">
        <f t="shared" si="34"/>
        <v>0</v>
      </c>
      <c r="K128" s="40"/>
      <c r="L128" s="41"/>
      <c r="M128" s="41"/>
      <c r="N128" s="41"/>
      <c r="O128" s="42">
        <f t="shared" si="35"/>
        <v>0</v>
      </c>
      <c r="P128" s="40"/>
      <c r="Q128" s="41"/>
      <c r="R128" s="41"/>
      <c r="S128" s="43"/>
      <c r="T128" s="51">
        <f t="shared" si="36"/>
        <v>0</v>
      </c>
    </row>
    <row r="129" spans="1:20" ht="12" hidden="1" customHeight="1" x14ac:dyDescent="0.25">
      <c r="A129" s="73" t="s">
        <v>58</v>
      </c>
      <c r="B129" s="36"/>
      <c r="C129" s="39"/>
      <c r="D129" s="39"/>
      <c r="E129" s="39"/>
      <c r="F129" s="40"/>
      <c r="G129" s="41"/>
      <c r="H129" s="41"/>
      <c r="I129" s="41"/>
      <c r="J129" s="42">
        <f t="shared" ref="J129:J135" si="37">SUM(F129:I129)</f>
        <v>0</v>
      </c>
      <c r="K129" s="40"/>
      <c r="L129" s="41"/>
      <c r="M129" s="41"/>
      <c r="N129" s="41"/>
      <c r="O129" s="42">
        <f t="shared" si="35"/>
        <v>0</v>
      </c>
      <c r="P129" s="40"/>
      <c r="Q129" s="41"/>
      <c r="R129" s="41"/>
      <c r="S129" s="43"/>
      <c r="T129" s="51">
        <f t="shared" si="36"/>
        <v>0</v>
      </c>
    </row>
    <row r="130" spans="1:20" ht="12" hidden="1" customHeight="1" x14ac:dyDescent="0.25">
      <c r="A130" s="73" t="s">
        <v>59</v>
      </c>
      <c r="B130" s="36"/>
      <c r="C130" s="39"/>
      <c r="D130" s="39"/>
      <c r="E130" s="39"/>
      <c r="F130" s="40"/>
      <c r="G130" s="41"/>
      <c r="H130" s="41"/>
      <c r="I130" s="41"/>
      <c r="J130" s="42">
        <f t="shared" si="37"/>
        <v>0</v>
      </c>
      <c r="K130" s="40"/>
      <c r="L130" s="41"/>
      <c r="M130" s="41"/>
      <c r="N130" s="41"/>
      <c r="O130" s="42">
        <f t="shared" si="35"/>
        <v>0</v>
      </c>
      <c r="P130" s="40"/>
      <c r="Q130" s="41"/>
      <c r="R130" s="41"/>
      <c r="S130" s="43"/>
      <c r="T130" s="51">
        <f t="shared" si="36"/>
        <v>0</v>
      </c>
    </row>
    <row r="131" spans="1:20" ht="12" hidden="1" customHeight="1" x14ac:dyDescent="0.25">
      <c r="A131" s="73" t="s">
        <v>60</v>
      </c>
      <c r="B131" s="90"/>
      <c r="C131" s="39"/>
      <c r="D131" s="39"/>
      <c r="E131" s="39"/>
      <c r="F131" s="40"/>
      <c r="G131" s="41"/>
      <c r="H131" s="41"/>
      <c r="I131" s="41"/>
      <c r="J131" s="42">
        <f t="shared" si="37"/>
        <v>0</v>
      </c>
      <c r="K131" s="40"/>
      <c r="L131" s="41"/>
      <c r="M131" s="41"/>
      <c r="N131" s="41"/>
      <c r="O131" s="42">
        <f t="shared" si="35"/>
        <v>0</v>
      </c>
      <c r="P131" s="40"/>
      <c r="Q131" s="41"/>
      <c r="R131" s="41"/>
      <c r="S131" s="43"/>
      <c r="T131" s="51">
        <f t="shared" si="36"/>
        <v>0</v>
      </c>
    </row>
    <row r="132" spans="1:20" ht="12" hidden="1" customHeight="1" x14ac:dyDescent="0.25">
      <c r="A132" s="73" t="s">
        <v>61</v>
      </c>
      <c r="B132" s="34"/>
      <c r="C132" s="39"/>
      <c r="D132" s="39"/>
      <c r="E132" s="39"/>
      <c r="F132" s="40"/>
      <c r="G132" s="41"/>
      <c r="H132" s="41"/>
      <c r="I132" s="41"/>
      <c r="J132" s="42">
        <f t="shared" si="37"/>
        <v>0</v>
      </c>
      <c r="K132" s="40"/>
      <c r="L132" s="41"/>
      <c r="M132" s="41"/>
      <c r="N132" s="41"/>
      <c r="O132" s="42">
        <f t="shared" si="35"/>
        <v>0</v>
      </c>
      <c r="P132" s="40"/>
      <c r="Q132" s="41"/>
      <c r="R132" s="41"/>
      <c r="S132" s="43"/>
      <c r="T132" s="51">
        <f t="shared" si="36"/>
        <v>0</v>
      </c>
    </row>
    <row r="133" spans="1:20" ht="12" hidden="1" customHeight="1" x14ac:dyDescent="0.25">
      <c r="A133" s="73" t="s">
        <v>62</v>
      </c>
      <c r="B133" s="34"/>
      <c r="C133" s="39"/>
      <c r="D133" s="39"/>
      <c r="E133" s="39"/>
      <c r="F133" s="40"/>
      <c r="G133" s="41"/>
      <c r="H133" s="41"/>
      <c r="I133" s="41"/>
      <c r="J133" s="42">
        <f t="shared" si="37"/>
        <v>0</v>
      </c>
      <c r="K133" s="40"/>
      <c r="L133" s="41"/>
      <c r="M133" s="41"/>
      <c r="N133" s="41"/>
      <c r="O133" s="42">
        <f t="shared" si="35"/>
        <v>0</v>
      </c>
      <c r="P133" s="40"/>
      <c r="Q133" s="41"/>
      <c r="R133" s="41"/>
      <c r="S133" s="43"/>
      <c r="T133" s="51">
        <f t="shared" si="36"/>
        <v>0</v>
      </c>
    </row>
    <row r="134" spans="1:20" ht="12" hidden="1" customHeight="1" x14ac:dyDescent="0.25">
      <c r="A134" s="73" t="s">
        <v>63</v>
      </c>
      <c r="B134" s="34"/>
      <c r="C134" s="39"/>
      <c r="D134" s="39"/>
      <c r="E134" s="39"/>
      <c r="F134" s="40"/>
      <c r="G134" s="41"/>
      <c r="H134" s="41"/>
      <c r="I134" s="41"/>
      <c r="J134" s="42">
        <f t="shared" si="37"/>
        <v>0</v>
      </c>
      <c r="K134" s="40"/>
      <c r="L134" s="41"/>
      <c r="M134" s="41"/>
      <c r="N134" s="41"/>
      <c r="O134" s="42">
        <f t="shared" si="35"/>
        <v>0</v>
      </c>
      <c r="P134" s="40"/>
      <c r="Q134" s="41"/>
      <c r="R134" s="41"/>
      <c r="S134" s="43"/>
      <c r="T134" s="51">
        <f t="shared" si="36"/>
        <v>0</v>
      </c>
    </row>
    <row r="135" spans="1:20" ht="12" hidden="1" customHeight="1" thickBot="1" x14ac:dyDescent="0.3">
      <c r="A135" s="74" t="s">
        <v>64</v>
      </c>
      <c r="B135" s="64"/>
      <c r="C135" s="65"/>
      <c r="D135" s="65"/>
      <c r="E135" s="65"/>
      <c r="F135" s="66"/>
      <c r="G135" s="67"/>
      <c r="H135" s="67"/>
      <c r="I135" s="67"/>
      <c r="J135" s="91">
        <f t="shared" si="37"/>
        <v>0</v>
      </c>
      <c r="K135" s="66"/>
      <c r="L135" s="67"/>
      <c r="M135" s="67"/>
      <c r="N135" s="92"/>
      <c r="O135" s="91">
        <f t="shared" si="35"/>
        <v>0</v>
      </c>
      <c r="P135" s="66"/>
      <c r="Q135" s="67"/>
      <c r="R135" s="67"/>
      <c r="S135" s="81"/>
      <c r="T135" s="68">
        <f t="shared" si="36"/>
        <v>0</v>
      </c>
    </row>
    <row r="136" spans="1:20" ht="12" customHeight="1" thickBot="1" x14ac:dyDescent="0.3">
      <c r="A136" s="98" t="s">
        <v>65</v>
      </c>
      <c r="B136" s="99" t="s">
        <v>66</v>
      </c>
      <c r="C136" s="100">
        <f>SUM(C137:C181)</f>
        <v>3.625</v>
      </c>
      <c r="D136" s="100">
        <f t="shared" ref="D136:I136" si="38">SUM(D137:D181)</f>
        <v>10.741000000000001</v>
      </c>
      <c r="E136" s="100">
        <f t="shared" si="38"/>
        <v>20.896999999999998</v>
      </c>
      <c r="F136" s="101">
        <f t="shared" si="38"/>
        <v>8.9010599999999993</v>
      </c>
      <c r="G136" s="102">
        <f t="shared" si="38"/>
        <v>5.9106000000000005</v>
      </c>
      <c r="H136" s="102">
        <f t="shared" si="38"/>
        <v>74.215900000000005</v>
      </c>
      <c r="I136" s="102">
        <f t="shared" si="38"/>
        <v>52.829020000000007</v>
      </c>
      <c r="J136" s="103">
        <f t="shared" ref="J136" si="39">SUM(J137:J181)</f>
        <v>141.85658000000001</v>
      </c>
      <c r="K136" s="101">
        <f t="shared" ref="K136" si="40">SUM(K137:K181)</f>
        <v>23.460140000000003</v>
      </c>
      <c r="L136" s="102">
        <f t="shared" ref="L136" si="41">SUM(L137:L181)</f>
        <v>8.1873000000000005</v>
      </c>
      <c r="M136" s="102">
        <f t="shared" ref="M136" si="42">SUM(M137:M181)</f>
        <v>3.2031399999999999</v>
      </c>
      <c r="N136" s="102">
        <f t="shared" ref="N136" si="43">SUM(N137:N181)</f>
        <v>354.43168000000003</v>
      </c>
      <c r="O136" s="103">
        <f t="shared" ref="O136" si="44">SUM(O137:O181)</f>
        <v>389.28226000000001</v>
      </c>
      <c r="P136" s="101">
        <f t="shared" ref="P136" si="45">SUM(P137:P181)</f>
        <v>74</v>
      </c>
      <c r="Q136" s="102">
        <f t="shared" ref="Q136" si="46">SUM(Q137:Q181)</f>
        <v>88.5</v>
      </c>
      <c r="R136" s="102">
        <f t="shared" ref="R136" si="47">SUM(R137:R181)</f>
        <v>186</v>
      </c>
      <c r="S136" s="102">
        <f t="shared" ref="S136" si="48">SUM(S137:S181)</f>
        <v>60</v>
      </c>
      <c r="T136" s="103">
        <f t="shared" ref="T136" si="49">SUM(T137:T181)</f>
        <v>408.5</v>
      </c>
    </row>
    <row r="137" spans="1:20" ht="12" customHeight="1" x14ac:dyDescent="0.25">
      <c r="A137" s="46" t="s">
        <v>67</v>
      </c>
      <c r="B137" s="32" t="s">
        <v>68</v>
      </c>
      <c r="C137" s="53"/>
      <c r="D137" s="53"/>
      <c r="E137" s="53"/>
      <c r="F137" s="124">
        <f>1.5016</f>
        <v>1.5016</v>
      </c>
      <c r="G137" s="55">
        <v>2.58</v>
      </c>
      <c r="H137" s="55"/>
      <c r="I137" s="55">
        <v>1.9082699999999999</v>
      </c>
      <c r="J137" s="56">
        <f>SUM(F137:I137)</f>
        <v>5.9898699999999998</v>
      </c>
      <c r="K137" s="54"/>
      <c r="L137" s="55"/>
      <c r="M137" s="55"/>
      <c r="N137" s="55"/>
      <c r="O137" s="56">
        <f t="shared" ref="O137:O174" si="50">SUM(K137:N137)</f>
        <v>0</v>
      </c>
      <c r="P137" s="54"/>
      <c r="Q137" s="55"/>
      <c r="R137" s="55">
        <v>5</v>
      </c>
      <c r="S137" s="57"/>
      <c r="T137" s="58">
        <f t="shared" ref="T137:T168" si="51">SUM(P137:S137)</f>
        <v>5</v>
      </c>
    </row>
    <row r="138" spans="1:20" ht="12" customHeight="1" x14ac:dyDescent="0.25">
      <c r="A138" s="73" t="s">
        <v>69</v>
      </c>
      <c r="B138" s="33" t="s">
        <v>70</v>
      </c>
      <c r="C138" s="39"/>
      <c r="D138" s="39"/>
      <c r="E138" s="39"/>
      <c r="F138" s="40">
        <v>0.44096000000000002</v>
      </c>
      <c r="G138" s="41">
        <v>0.23760000000000001</v>
      </c>
      <c r="H138" s="41">
        <v>0.3659</v>
      </c>
      <c r="I138" s="41">
        <v>0.43099999999999999</v>
      </c>
      <c r="J138" s="42">
        <f t="shared" ref="J138:J168" si="52">SUM(F138:I138)</f>
        <v>1.47546</v>
      </c>
      <c r="K138" s="40">
        <v>0.30014000000000002</v>
      </c>
      <c r="L138" s="41">
        <v>1.0303</v>
      </c>
      <c r="M138" s="41">
        <v>2.34314</v>
      </c>
      <c r="N138" s="41">
        <v>1.5</v>
      </c>
      <c r="O138" s="42">
        <f t="shared" si="50"/>
        <v>5.1735800000000003</v>
      </c>
      <c r="P138" s="40">
        <v>1.5</v>
      </c>
      <c r="Q138" s="41">
        <v>1.5</v>
      </c>
      <c r="R138" s="41">
        <v>1.5</v>
      </c>
      <c r="S138" s="43">
        <v>1.5</v>
      </c>
      <c r="T138" s="44">
        <f t="shared" si="51"/>
        <v>6</v>
      </c>
    </row>
    <row r="139" spans="1:20" ht="12" customHeight="1" x14ac:dyDescent="0.25">
      <c r="A139" s="38" t="s">
        <v>71</v>
      </c>
      <c r="B139" s="34" t="s">
        <v>88</v>
      </c>
      <c r="C139" s="39"/>
      <c r="D139" s="39"/>
      <c r="E139" s="39"/>
      <c r="F139" s="40"/>
      <c r="G139" s="41"/>
      <c r="H139" s="41"/>
      <c r="I139" s="41"/>
      <c r="J139" s="42">
        <f t="shared" si="52"/>
        <v>0</v>
      </c>
      <c r="K139" s="40"/>
      <c r="L139" s="41"/>
      <c r="M139" s="41"/>
      <c r="N139" s="41"/>
      <c r="O139" s="42">
        <f t="shared" si="50"/>
        <v>0</v>
      </c>
      <c r="P139" s="40"/>
      <c r="Q139" s="41"/>
      <c r="R139" s="41">
        <v>15</v>
      </c>
      <c r="S139" s="59"/>
      <c r="T139" s="44">
        <f t="shared" si="51"/>
        <v>15</v>
      </c>
    </row>
    <row r="140" spans="1:20" ht="12" customHeight="1" x14ac:dyDescent="0.25">
      <c r="A140" s="38" t="s">
        <v>72</v>
      </c>
      <c r="B140" s="35" t="s">
        <v>204</v>
      </c>
      <c r="C140" s="39">
        <v>0.73499999999999999</v>
      </c>
      <c r="D140" s="39">
        <v>1.3560000000000001</v>
      </c>
      <c r="E140" s="39"/>
      <c r="F140" s="40">
        <v>0.98499999999999999</v>
      </c>
      <c r="G140" s="41">
        <v>3.093</v>
      </c>
      <c r="H140" s="41"/>
      <c r="I140" s="41"/>
      <c r="J140" s="42">
        <f t="shared" si="52"/>
        <v>4.0780000000000003</v>
      </c>
      <c r="K140" s="40"/>
      <c r="L140" s="41">
        <v>1.857</v>
      </c>
      <c r="M140" s="41">
        <v>0.86</v>
      </c>
      <c r="N140" s="41"/>
      <c r="O140" s="42">
        <f t="shared" si="50"/>
        <v>2.7170000000000001</v>
      </c>
      <c r="P140" s="40"/>
      <c r="Q140" s="41">
        <v>5</v>
      </c>
      <c r="R140" s="41"/>
      <c r="S140" s="59"/>
      <c r="T140" s="44">
        <f t="shared" si="51"/>
        <v>5</v>
      </c>
    </row>
    <row r="141" spans="1:20" ht="12" customHeight="1" x14ac:dyDescent="0.25">
      <c r="A141" s="38" t="s">
        <v>73</v>
      </c>
      <c r="B141" s="36" t="s">
        <v>128</v>
      </c>
      <c r="C141" s="39"/>
      <c r="D141" s="39"/>
      <c r="E141" s="39"/>
      <c r="F141" s="40"/>
      <c r="G141" s="41"/>
      <c r="H141" s="41">
        <v>6.13</v>
      </c>
      <c r="I141" s="41">
        <v>6.6639999999999997</v>
      </c>
      <c r="J141" s="42">
        <f t="shared" si="52"/>
        <v>12.794</v>
      </c>
      <c r="K141" s="40">
        <v>1.21</v>
      </c>
      <c r="L141" s="41"/>
      <c r="M141" s="41"/>
      <c r="N141" s="41">
        <v>2</v>
      </c>
      <c r="O141" s="42">
        <f t="shared" si="50"/>
        <v>3.21</v>
      </c>
      <c r="P141" s="40"/>
      <c r="Q141" s="41"/>
      <c r="R141" s="41">
        <v>2</v>
      </c>
      <c r="S141" s="43"/>
      <c r="T141" s="44">
        <f t="shared" si="51"/>
        <v>2</v>
      </c>
    </row>
    <row r="142" spans="1:20" ht="12" customHeight="1" x14ac:dyDescent="0.25">
      <c r="A142" s="38" t="s">
        <v>74</v>
      </c>
      <c r="B142" s="36" t="s">
        <v>81</v>
      </c>
      <c r="C142" s="39"/>
      <c r="D142" s="39"/>
      <c r="E142" s="39"/>
      <c r="F142" s="40"/>
      <c r="G142" s="41"/>
      <c r="H142" s="41"/>
      <c r="I142" s="41">
        <v>14.56575</v>
      </c>
      <c r="J142" s="42">
        <f t="shared" si="52"/>
        <v>14.56575</v>
      </c>
      <c r="K142" s="40"/>
      <c r="L142" s="41"/>
      <c r="M142" s="41"/>
      <c r="N142" s="41"/>
      <c r="O142" s="42">
        <f t="shared" si="50"/>
        <v>0</v>
      </c>
      <c r="P142" s="40"/>
      <c r="Q142" s="41"/>
      <c r="R142" s="41"/>
      <c r="S142" s="59"/>
      <c r="T142" s="44">
        <f t="shared" si="51"/>
        <v>0</v>
      </c>
    </row>
    <row r="143" spans="1:20" ht="12" customHeight="1" x14ac:dyDescent="0.25">
      <c r="A143" s="38" t="s">
        <v>83</v>
      </c>
      <c r="B143" s="36" t="s">
        <v>93</v>
      </c>
      <c r="C143" s="39"/>
      <c r="D143" s="39"/>
      <c r="E143" s="39"/>
      <c r="F143" s="40"/>
      <c r="G143" s="41"/>
      <c r="H143" s="41"/>
      <c r="I143" s="41"/>
      <c r="J143" s="42">
        <f t="shared" si="52"/>
        <v>0</v>
      </c>
      <c r="K143" s="40"/>
      <c r="L143" s="41"/>
      <c r="M143" s="41"/>
      <c r="N143" s="41">
        <v>57.01</v>
      </c>
      <c r="O143" s="42">
        <f t="shared" si="50"/>
        <v>57.01</v>
      </c>
      <c r="P143" s="40"/>
      <c r="Q143" s="41"/>
      <c r="R143" s="41"/>
      <c r="S143" s="43"/>
      <c r="T143" s="44">
        <f t="shared" si="51"/>
        <v>0</v>
      </c>
    </row>
    <row r="144" spans="1:20" ht="12" customHeight="1" x14ac:dyDescent="0.25">
      <c r="A144" s="38" t="s">
        <v>129</v>
      </c>
      <c r="B144" s="36" t="s">
        <v>82</v>
      </c>
      <c r="C144" s="39"/>
      <c r="D144" s="39"/>
      <c r="E144" s="39"/>
      <c r="F144" s="40">
        <v>4.9000000000000004</v>
      </c>
      <c r="G144" s="41"/>
      <c r="H144" s="41"/>
      <c r="I144" s="41"/>
      <c r="J144" s="42">
        <f t="shared" si="52"/>
        <v>4.9000000000000004</v>
      </c>
      <c r="K144" s="40"/>
      <c r="L144" s="41"/>
      <c r="M144" s="41"/>
      <c r="N144" s="41"/>
      <c r="O144" s="42">
        <f t="shared" si="50"/>
        <v>0</v>
      </c>
      <c r="P144" s="40"/>
      <c r="Q144" s="41"/>
      <c r="R144" s="41"/>
      <c r="S144" s="43"/>
      <c r="T144" s="44">
        <f t="shared" si="51"/>
        <v>0</v>
      </c>
    </row>
    <row r="145" spans="1:20" ht="12" customHeight="1" x14ac:dyDescent="0.25">
      <c r="A145" s="38" t="s">
        <v>130</v>
      </c>
      <c r="B145" s="34" t="s">
        <v>89</v>
      </c>
      <c r="C145" s="39"/>
      <c r="D145" s="39"/>
      <c r="E145" s="39"/>
      <c r="F145" s="40"/>
      <c r="G145" s="41"/>
      <c r="H145" s="41"/>
      <c r="I145" s="41"/>
      <c r="J145" s="42">
        <f t="shared" si="52"/>
        <v>0</v>
      </c>
      <c r="K145" s="40"/>
      <c r="L145" s="41"/>
      <c r="M145" s="41"/>
      <c r="N145" s="41">
        <v>15</v>
      </c>
      <c r="O145" s="42">
        <f t="shared" si="50"/>
        <v>15</v>
      </c>
      <c r="P145" s="40"/>
      <c r="Q145" s="41"/>
      <c r="R145" s="41"/>
      <c r="S145" s="43"/>
      <c r="T145" s="44">
        <f t="shared" si="51"/>
        <v>0</v>
      </c>
    </row>
    <row r="146" spans="1:20" ht="12" customHeight="1" x14ac:dyDescent="0.25">
      <c r="A146" s="38" t="s">
        <v>131</v>
      </c>
      <c r="B146" s="34" t="s">
        <v>90</v>
      </c>
      <c r="C146" s="39"/>
      <c r="D146" s="39"/>
      <c r="E146" s="39"/>
      <c r="F146" s="40"/>
      <c r="G146" s="41"/>
      <c r="H146" s="41"/>
      <c r="I146" s="41"/>
      <c r="J146" s="42">
        <f t="shared" si="52"/>
        <v>0</v>
      </c>
      <c r="K146" s="40"/>
      <c r="L146" s="41"/>
      <c r="M146" s="41"/>
      <c r="N146" s="41"/>
      <c r="O146" s="42">
        <f t="shared" si="50"/>
        <v>0</v>
      </c>
      <c r="P146" s="40"/>
      <c r="Q146" s="41">
        <v>10</v>
      </c>
      <c r="R146" s="41">
        <v>2.5</v>
      </c>
      <c r="S146" s="43">
        <v>2.5</v>
      </c>
      <c r="T146" s="44">
        <f t="shared" si="51"/>
        <v>15</v>
      </c>
    </row>
    <row r="147" spans="1:20" ht="12" customHeight="1" x14ac:dyDescent="0.25">
      <c r="A147" s="38" t="s">
        <v>132</v>
      </c>
      <c r="B147" s="34" t="s">
        <v>75</v>
      </c>
      <c r="C147" s="39"/>
      <c r="D147" s="39"/>
      <c r="E147" s="39"/>
      <c r="F147" s="40"/>
      <c r="G147" s="41"/>
      <c r="H147" s="41"/>
      <c r="I147" s="41"/>
      <c r="J147" s="42">
        <f t="shared" si="52"/>
        <v>0</v>
      </c>
      <c r="K147" s="40"/>
      <c r="L147" s="41"/>
      <c r="M147" s="41"/>
      <c r="N147" s="41"/>
      <c r="O147" s="42">
        <f t="shared" si="50"/>
        <v>0</v>
      </c>
      <c r="P147" s="40"/>
      <c r="Q147" s="41">
        <v>5</v>
      </c>
      <c r="R147" s="41"/>
      <c r="S147" s="43"/>
      <c r="T147" s="44">
        <f t="shared" si="51"/>
        <v>5</v>
      </c>
    </row>
    <row r="148" spans="1:20" ht="12" customHeight="1" x14ac:dyDescent="0.25">
      <c r="A148" s="38" t="s">
        <v>133</v>
      </c>
      <c r="B148" s="34" t="s">
        <v>91</v>
      </c>
      <c r="C148" s="39"/>
      <c r="D148" s="39"/>
      <c r="E148" s="39"/>
      <c r="F148" s="40"/>
      <c r="G148" s="41"/>
      <c r="H148" s="41"/>
      <c r="I148" s="41"/>
      <c r="J148" s="42">
        <f t="shared" si="52"/>
        <v>0</v>
      </c>
      <c r="K148" s="40"/>
      <c r="L148" s="41"/>
      <c r="M148" s="41"/>
      <c r="N148" s="41"/>
      <c r="O148" s="42">
        <f t="shared" si="50"/>
        <v>0</v>
      </c>
      <c r="P148" s="40"/>
      <c r="Q148" s="41">
        <v>10</v>
      </c>
      <c r="R148" s="41">
        <v>25</v>
      </c>
      <c r="S148" s="43"/>
      <c r="T148" s="44">
        <f t="shared" si="51"/>
        <v>35</v>
      </c>
    </row>
    <row r="149" spans="1:20" ht="12" customHeight="1" x14ac:dyDescent="0.25">
      <c r="A149" s="38" t="s">
        <v>134</v>
      </c>
      <c r="B149" s="34" t="s">
        <v>80</v>
      </c>
      <c r="C149" s="39"/>
      <c r="D149" s="39"/>
      <c r="E149" s="39"/>
      <c r="F149" s="40">
        <v>1.0734999999999999</v>
      </c>
      <c r="G149" s="41"/>
      <c r="H149" s="41"/>
      <c r="I149" s="41"/>
      <c r="J149" s="42">
        <f t="shared" si="52"/>
        <v>1.0734999999999999</v>
      </c>
      <c r="K149" s="40"/>
      <c r="L149" s="41"/>
      <c r="M149" s="41"/>
      <c r="N149" s="41"/>
      <c r="O149" s="42">
        <f t="shared" si="50"/>
        <v>0</v>
      </c>
      <c r="P149" s="40"/>
      <c r="Q149" s="41"/>
      <c r="R149" s="41"/>
      <c r="S149" s="43"/>
      <c r="T149" s="44">
        <f t="shared" si="51"/>
        <v>0</v>
      </c>
    </row>
    <row r="150" spans="1:20" ht="12" customHeight="1" x14ac:dyDescent="0.25">
      <c r="A150" s="38" t="s">
        <v>135</v>
      </c>
      <c r="B150" s="34" t="s">
        <v>118</v>
      </c>
      <c r="C150" s="39"/>
      <c r="D150" s="39"/>
      <c r="E150" s="39">
        <v>20.196999999999999</v>
      </c>
      <c r="F150" s="40"/>
      <c r="G150" s="41"/>
      <c r="H150" s="41"/>
      <c r="I150" s="41"/>
      <c r="J150" s="42"/>
      <c r="K150" s="40"/>
      <c r="L150" s="41"/>
      <c r="M150" s="41"/>
      <c r="N150" s="41"/>
      <c r="O150" s="42">
        <f t="shared" si="50"/>
        <v>0</v>
      </c>
      <c r="P150" s="40"/>
      <c r="Q150" s="41">
        <v>5</v>
      </c>
      <c r="R150" s="41">
        <v>5</v>
      </c>
      <c r="S150" s="43">
        <v>5</v>
      </c>
      <c r="T150" s="44">
        <f t="shared" si="51"/>
        <v>15</v>
      </c>
    </row>
    <row r="151" spans="1:20" ht="12" customHeight="1" x14ac:dyDescent="0.25">
      <c r="A151" s="38" t="s">
        <v>136</v>
      </c>
      <c r="B151" s="34" t="s">
        <v>228</v>
      </c>
      <c r="C151" s="39"/>
      <c r="D151" s="39"/>
      <c r="E151" s="39"/>
      <c r="F151" s="40"/>
      <c r="G151" s="41"/>
      <c r="H151" s="41"/>
      <c r="I151" s="41"/>
      <c r="J151" s="42">
        <f t="shared" si="52"/>
        <v>0</v>
      </c>
      <c r="K151" s="40"/>
      <c r="L151" s="41"/>
      <c r="M151" s="41"/>
      <c r="N151" s="41">
        <v>16.2</v>
      </c>
      <c r="O151" s="42">
        <f t="shared" si="50"/>
        <v>16.2</v>
      </c>
      <c r="P151" s="40"/>
      <c r="Q151" s="41"/>
      <c r="R151" s="41"/>
      <c r="S151" s="43"/>
      <c r="T151" s="44">
        <f t="shared" si="51"/>
        <v>0</v>
      </c>
    </row>
    <row r="152" spans="1:20" s="45" customFormat="1" ht="12" customHeight="1" x14ac:dyDescent="0.25">
      <c r="A152" s="38" t="s">
        <v>137</v>
      </c>
      <c r="B152" s="34" t="s">
        <v>98</v>
      </c>
      <c r="C152" s="39"/>
      <c r="D152" s="39"/>
      <c r="E152" s="39"/>
      <c r="F152" s="40"/>
      <c r="G152" s="41"/>
      <c r="H152" s="41">
        <v>30</v>
      </c>
      <c r="I152" s="41"/>
      <c r="J152" s="42">
        <f t="shared" si="52"/>
        <v>30</v>
      </c>
      <c r="K152" s="40"/>
      <c r="L152" s="41"/>
      <c r="M152" s="41"/>
      <c r="N152" s="41"/>
      <c r="O152" s="42">
        <f t="shared" si="50"/>
        <v>0</v>
      </c>
      <c r="P152" s="40"/>
      <c r="Q152" s="41"/>
      <c r="R152" s="41"/>
      <c r="S152" s="43"/>
      <c r="T152" s="44">
        <f t="shared" si="51"/>
        <v>0</v>
      </c>
    </row>
    <row r="153" spans="1:20" ht="12" customHeight="1" x14ac:dyDescent="0.25">
      <c r="A153" s="38" t="s">
        <v>138</v>
      </c>
      <c r="B153" s="34" t="s">
        <v>94</v>
      </c>
      <c r="C153" s="39"/>
      <c r="D153" s="39"/>
      <c r="E153" s="39"/>
      <c r="F153" s="40"/>
      <c r="G153" s="41"/>
      <c r="H153" s="41"/>
      <c r="I153" s="41">
        <v>21.452000000000002</v>
      </c>
      <c r="J153" s="42">
        <f t="shared" si="52"/>
        <v>21.452000000000002</v>
      </c>
      <c r="K153" s="40"/>
      <c r="L153" s="41"/>
      <c r="M153" s="41"/>
      <c r="N153" s="41"/>
      <c r="O153" s="42">
        <f t="shared" si="50"/>
        <v>0</v>
      </c>
      <c r="P153" s="40"/>
      <c r="Q153" s="41"/>
      <c r="R153" s="41"/>
      <c r="S153" s="43"/>
      <c r="T153" s="44">
        <f t="shared" si="51"/>
        <v>0</v>
      </c>
    </row>
    <row r="154" spans="1:20" ht="12" customHeight="1" x14ac:dyDescent="0.25">
      <c r="A154" s="38" t="s">
        <v>139</v>
      </c>
      <c r="B154" s="34" t="s">
        <v>95</v>
      </c>
      <c r="C154" s="39"/>
      <c r="D154" s="39"/>
      <c r="E154" s="39"/>
      <c r="F154" s="40"/>
      <c r="G154" s="41"/>
      <c r="H154" s="41"/>
      <c r="I154" s="41">
        <v>7.8079999999999998</v>
      </c>
      <c r="J154" s="42">
        <f t="shared" si="52"/>
        <v>7.8079999999999998</v>
      </c>
      <c r="K154" s="40"/>
      <c r="L154" s="41"/>
      <c r="M154" s="41"/>
      <c r="N154" s="41"/>
      <c r="O154" s="42">
        <f t="shared" si="50"/>
        <v>0</v>
      </c>
      <c r="P154" s="40"/>
      <c r="Q154" s="41"/>
      <c r="R154" s="41"/>
      <c r="S154" s="43"/>
      <c r="T154" s="44">
        <f t="shared" si="51"/>
        <v>0</v>
      </c>
    </row>
    <row r="155" spans="1:20" ht="12" customHeight="1" x14ac:dyDescent="0.25">
      <c r="A155" s="38" t="s">
        <v>140</v>
      </c>
      <c r="B155" s="34" t="s">
        <v>198</v>
      </c>
      <c r="C155" s="39"/>
      <c r="D155" s="39"/>
      <c r="E155" s="39"/>
      <c r="F155" s="40"/>
      <c r="G155" s="41"/>
      <c r="H155" s="41"/>
      <c r="I155" s="41"/>
      <c r="J155" s="42">
        <f t="shared" si="52"/>
        <v>0</v>
      </c>
      <c r="K155" s="40">
        <v>0.57999999999999996</v>
      </c>
      <c r="L155" s="41"/>
      <c r="M155" s="41"/>
      <c r="N155" s="41"/>
      <c r="O155" s="42">
        <f t="shared" si="50"/>
        <v>0.57999999999999996</v>
      </c>
      <c r="P155" s="40"/>
      <c r="Q155" s="41"/>
      <c r="R155" s="41"/>
      <c r="S155" s="43"/>
      <c r="T155" s="44"/>
    </row>
    <row r="156" spans="1:20" ht="12" customHeight="1" x14ac:dyDescent="0.25">
      <c r="A156" s="38" t="s">
        <v>141</v>
      </c>
      <c r="B156" s="36" t="s">
        <v>110</v>
      </c>
      <c r="C156" s="39"/>
      <c r="D156" s="39"/>
      <c r="E156" s="39"/>
      <c r="F156" s="40"/>
      <c r="G156" s="41"/>
      <c r="H156" s="41">
        <v>37.72</v>
      </c>
      <c r="I156" s="41"/>
      <c r="J156" s="42">
        <f>SUM(F156:I156)</f>
        <v>37.72</v>
      </c>
      <c r="K156" s="40">
        <v>21.37</v>
      </c>
      <c r="L156" s="41">
        <v>5.3</v>
      </c>
      <c r="M156" s="41"/>
      <c r="N156" s="41">
        <v>14.666370000000001</v>
      </c>
      <c r="O156" s="42">
        <f>SUM(K156:N156)</f>
        <v>41.336370000000002</v>
      </c>
      <c r="P156" s="40"/>
      <c r="Q156" s="41"/>
      <c r="R156" s="41"/>
      <c r="S156" s="43"/>
      <c r="T156" s="51">
        <f>SUM(P156:S156)</f>
        <v>0</v>
      </c>
    </row>
    <row r="157" spans="1:20" ht="12" customHeight="1" x14ac:dyDescent="0.25">
      <c r="A157" s="38" t="s">
        <v>142</v>
      </c>
      <c r="B157" s="34" t="s">
        <v>101</v>
      </c>
      <c r="C157" s="39"/>
      <c r="D157" s="39"/>
      <c r="E157" s="39"/>
      <c r="F157" s="40"/>
      <c r="G157" s="41"/>
      <c r="H157" s="41"/>
      <c r="I157" s="41"/>
      <c r="J157" s="42">
        <f t="shared" si="52"/>
        <v>0</v>
      </c>
      <c r="K157" s="40"/>
      <c r="L157" s="41"/>
      <c r="M157" s="41"/>
      <c r="N157" s="41"/>
      <c r="O157" s="42">
        <f t="shared" si="50"/>
        <v>0</v>
      </c>
      <c r="P157" s="40"/>
      <c r="Q157" s="41">
        <v>14</v>
      </c>
      <c r="R157" s="41">
        <v>14</v>
      </c>
      <c r="S157" s="43"/>
      <c r="T157" s="44">
        <f t="shared" si="51"/>
        <v>28</v>
      </c>
    </row>
    <row r="158" spans="1:20" ht="12" customHeight="1" x14ac:dyDescent="0.25">
      <c r="A158" s="38" t="s">
        <v>143</v>
      </c>
      <c r="B158" s="34" t="s">
        <v>99</v>
      </c>
      <c r="C158" s="39"/>
      <c r="D158" s="39"/>
      <c r="E158" s="39"/>
      <c r="F158" s="40"/>
      <c r="G158" s="41"/>
      <c r="H158" s="41"/>
      <c r="I158" s="41"/>
      <c r="J158" s="42">
        <f t="shared" si="52"/>
        <v>0</v>
      </c>
      <c r="K158" s="40"/>
      <c r="L158" s="41"/>
      <c r="M158" s="41"/>
      <c r="N158" s="41">
        <v>5.69</v>
      </c>
      <c r="O158" s="42">
        <f t="shared" si="50"/>
        <v>5.69</v>
      </c>
      <c r="P158" s="40"/>
      <c r="Q158" s="41"/>
      <c r="R158" s="41"/>
      <c r="S158" s="43"/>
      <c r="T158" s="44">
        <f t="shared" si="51"/>
        <v>0</v>
      </c>
    </row>
    <row r="159" spans="1:20" ht="12" customHeight="1" x14ac:dyDescent="0.25">
      <c r="A159" s="38" t="s">
        <v>144</v>
      </c>
      <c r="B159" s="34" t="s">
        <v>100</v>
      </c>
      <c r="C159" s="39"/>
      <c r="D159" s="39"/>
      <c r="E159" s="39"/>
      <c r="F159" s="40"/>
      <c r="G159" s="41"/>
      <c r="H159" s="41"/>
      <c r="I159" s="41"/>
      <c r="J159" s="42">
        <f t="shared" si="52"/>
        <v>0</v>
      </c>
      <c r="K159" s="40"/>
      <c r="L159" s="41"/>
      <c r="M159" s="41"/>
      <c r="N159" s="41">
        <v>2.2999999999999998</v>
      </c>
      <c r="O159" s="42">
        <f t="shared" si="50"/>
        <v>2.2999999999999998</v>
      </c>
      <c r="P159" s="40"/>
      <c r="Q159" s="41"/>
      <c r="R159" s="41"/>
      <c r="S159" s="43"/>
      <c r="T159" s="44">
        <f t="shared" si="51"/>
        <v>0</v>
      </c>
    </row>
    <row r="160" spans="1:20" ht="12" customHeight="1" x14ac:dyDescent="0.25">
      <c r="A160" s="38" t="s">
        <v>145</v>
      </c>
      <c r="B160" s="34" t="s">
        <v>102</v>
      </c>
      <c r="C160" s="39"/>
      <c r="D160" s="39"/>
      <c r="E160" s="39"/>
      <c r="F160" s="40"/>
      <c r="G160" s="41"/>
      <c r="H160" s="41"/>
      <c r="I160" s="41"/>
      <c r="J160" s="42">
        <f t="shared" si="52"/>
        <v>0</v>
      </c>
      <c r="K160" s="40"/>
      <c r="L160" s="41"/>
      <c r="M160" s="41"/>
      <c r="N160" s="41">
        <v>13.56573</v>
      </c>
      <c r="O160" s="42">
        <f t="shared" si="50"/>
        <v>13.56573</v>
      </c>
      <c r="P160" s="40"/>
      <c r="Q160" s="41"/>
      <c r="R160" s="41"/>
      <c r="S160" s="43"/>
      <c r="T160" s="44">
        <f t="shared" si="51"/>
        <v>0</v>
      </c>
    </row>
    <row r="161" spans="1:25" ht="12" customHeight="1" x14ac:dyDescent="0.25">
      <c r="A161" s="38" t="s">
        <v>146</v>
      </c>
      <c r="B161" s="34" t="s">
        <v>103</v>
      </c>
      <c r="C161" s="39"/>
      <c r="D161" s="39"/>
      <c r="E161" s="39"/>
      <c r="F161" s="40"/>
      <c r="G161" s="41"/>
      <c r="H161" s="41"/>
      <c r="I161" s="41"/>
      <c r="J161" s="42">
        <f t="shared" si="52"/>
        <v>0</v>
      </c>
      <c r="K161" s="40"/>
      <c r="L161" s="41"/>
      <c r="M161" s="41"/>
      <c r="N161" s="41"/>
      <c r="O161" s="42">
        <f t="shared" si="50"/>
        <v>0</v>
      </c>
      <c r="P161" s="40"/>
      <c r="Q161" s="41">
        <v>15</v>
      </c>
      <c r="R161" s="41"/>
      <c r="S161" s="43"/>
      <c r="T161" s="44">
        <f t="shared" si="51"/>
        <v>15</v>
      </c>
    </row>
    <row r="162" spans="1:25" ht="12" customHeight="1" x14ac:dyDescent="0.25">
      <c r="A162" s="38" t="s">
        <v>147</v>
      </c>
      <c r="B162" s="34" t="s">
        <v>104</v>
      </c>
      <c r="C162" s="39"/>
      <c r="D162" s="39"/>
      <c r="E162" s="39"/>
      <c r="F162" s="40"/>
      <c r="G162" s="41"/>
      <c r="H162" s="41"/>
      <c r="I162" s="41"/>
      <c r="J162" s="42">
        <f t="shared" si="52"/>
        <v>0</v>
      </c>
      <c r="K162" s="40"/>
      <c r="L162" s="41"/>
      <c r="M162" s="41"/>
      <c r="N162" s="41">
        <v>65</v>
      </c>
      <c r="O162" s="42">
        <f t="shared" si="50"/>
        <v>65</v>
      </c>
      <c r="P162" s="40"/>
      <c r="Q162" s="41"/>
      <c r="R162" s="41"/>
      <c r="S162" s="43"/>
      <c r="T162" s="44">
        <f t="shared" si="51"/>
        <v>0</v>
      </c>
    </row>
    <row r="163" spans="1:25" ht="12" customHeight="1" x14ac:dyDescent="0.25">
      <c r="A163" s="38" t="s">
        <v>148</v>
      </c>
      <c r="B163" s="34" t="s">
        <v>225</v>
      </c>
      <c r="C163" s="39"/>
      <c r="D163" s="39"/>
      <c r="E163" s="39"/>
      <c r="F163" s="40"/>
      <c r="G163" s="41"/>
      <c r="H163" s="41"/>
      <c r="I163" s="41"/>
      <c r="J163" s="42">
        <f t="shared" si="52"/>
        <v>0</v>
      </c>
      <c r="K163" s="40"/>
      <c r="L163" s="41"/>
      <c r="M163" s="41"/>
      <c r="N163" s="41"/>
      <c r="O163" s="42">
        <f t="shared" si="50"/>
        <v>0</v>
      </c>
      <c r="P163" s="40"/>
      <c r="Q163" s="41"/>
      <c r="R163" s="41">
        <v>15</v>
      </c>
      <c r="S163" s="43"/>
      <c r="T163" s="44">
        <f t="shared" si="51"/>
        <v>15</v>
      </c>
    </row>
    <row r="164" spans="1:25" ht="12" customHeight="1" x14ac:dyDescent="0.25">
      <c r="A164" s="38" t="s">
        <v>112</v>
      </c>
      <c r="B164" s="36" t="s">
        <v>105</v>
      </c>
      <c r="C164" s="39"/>
      <c r="D164" s="39"/>
      <c r="E164" s="39"/>
      <c r="F164" s="40"/>
      <c r="G164" s="41"/>
      <c r="H164" s="41"/>
      <c r="I164" s="41"/>
      <c r="J164" s="42">
        <f t="shared" si="52"/>
        <v>0</v>
      </c>
      <c r="K164" s="40"/>
      <c r="L164" s="41"/>
      <c r="M164" s="41"/>
      <c r="N164" s="41"/>
      <c r="O164" s="42">
        <f t="shared" si="50"/>
        <v>0</v>
      </c>
      <c r="P164" s="40"/>
      <c r="Q164" s="41"/>
      <c r="R164" s="41">
        <v>36</v>
      </c>
      <c r="S164" s="43">
        <v>51</v>
      </c>
      <c r="T164" s="44">
        <f t="shared" si="51"/>
        <v>87</v>
      </c>
    </row>
    <row r="165" spans="1:25" ht="12" customHeight="1" x14ac:dyDescent="0.25">
      <c r="A165" s="38" t="s">
        <v>113</v>
      </c>
      <c r="B165" s="36" t="s">
        <v>106</v>
      </c>
      <c r="C165" s="39"/>
      <c r="D165" s="39"/>
      <c r="E165" s="39"/>
      <c r="F165" s="40"/>
      <c r="G165" s="41"/>
      <c r="H165" s="41"/>
      <c r="I165" s="41"/>
      <c r="J165" s="42">
        <f t="shared" si="52"/>
        <v>0</v>
      </c>
      <c r="K165" s="40"/>
      <c r="L165" s="41"/>
      <c r="M165" s="41"/>
      <c r="N165" s="41"/>
      <c r="O165" s="42">
        <f t="shared" si="50"/>
        <v>0</v>
      </c>
      <c r="P165" s="40"/>
      <c r="Q165" s="41">
        <v>23</v>
      </c>
      <c r="R165" s="41"/>
      <c r="S165" s="43"/>
      <c r="T165" s="44">
        <f t="shared" si="51"/>
        <v>23</v>
      </c>
    </row>
    <row r="166" spans="1:25" ht="12" customHeight="1" x14ac:dyDescent="0.25">
      <c r="A166" s="38" t="s">
        <v>114</v>
      </c>
      <c r="B166" s="36" t="s">
        <v>107</v>
      </c>
      <c r="C166" s="39"/>
      <c r="D166" s="39"/>
      <c r="E166" s="39"/>
      <c r="F166" s="40"/>
      <c r="G166" s="41"/>
      <c r="H166" s="41"/>
      <c r="I166" s="41"/>
      <c r="J166" s="42">
        <f t="shared" si="52"/>
        <v>0</v>
      </c>
      <c r="K166" s="40"/>
      <c r="L166" s="41"/>
      <c r="M166" s="41"/>
      <c r="N166" s="41"/>
      <c r="O166" s="42">
        <f t="shared" si="50"/>
        <v>0</v>
      </c>
      <c r="P166" s="40">
        <v>72.5</v>
      </c>
      <c r="Q166" s="41"/>
      <c r="R166" s="41">
        <v>65</v>
      </c>
      <c r="S166" s="43"/>
      <c r="T166" s="44">
        <f t="shared" si="51"/>
        <v>137.5</v>
      </c>
    </row>
    <row r="167" spans="1:25" ht="12" customHeight="1" x14ac:dyDescent="0.25">
      <c r="A167" s="38" t="s">
        <v>115</v>
      </c>
      <c r="B167" s="36" t="s">
        <v>150</v>
      </c>
      <c r="C167" s="39">
        <v>1.79</v>
      </c>
      <c r="D167" s="39"/>
      <c r="E167" s="39"/>
      <c r="F167" s="40"/>
      <c r="G167" s="41"/>
      <c r="H167" s="41"/>
      <c r="I167" s="41"/>
      <c r="J167" s="42"/>
      <c r="K167" s="40"/>
      <c r="L167" s="41"/>
      <c r="M167" s="41"/>
      <c r="N167" s="41"/>
      <c r="O167" s="42">
        <f t="shared" si="50"/>
        <v>0</v>
      </c>
      <c r="P167" s="40"/>
      <c r="Q167" s="41"/>
      <c r="R167" s="41"/>
      <c r="S167" s="43"/>
      <c r="T167" s="44"/>
    </row>
    <row r="168" spans="1:25" ht="12" customHeight="1" x14ac:dyDescent="0.25">
      <c r="A168" s="38" t="s">
        <v>116</v>
      </c>
      <c r="B168" s="34" t="s">
        <v>226</v>
      </c>
      <c r="C168" s="39">
        <v>1.1000000000000001</v>
      </c>
      <c r="D168" s="39">
        <v>2.2410000000000001</v>
      </c>
      <c r="E168" s="39"/>
      <c r="F168" s="40"/>
      <c r="G168" s="41"/>
      <c r="H168" s="41"/>
      <c r="I168" s="41"/>
      <c r="J168" s="42">
        <f t="shared" si="52"/>
        <v>0</v>
      </c>
      <c r="K168" s="40"/>
      <c r="L168" s="41"/>
      <c r="M168" s="41"/>
      <c r="N168" s="41"/>
      <c r="O168" s="42">
        <f t="shared" si="50"/>
        <v>0</v>
      </c>
      <c r="P168" s="40"/>
      <c r="Q168" s="41"/>
      <c r="R168" s="41"/>
      <c r="S168" s="43"/>
      <c r="T168" s="44">
        <f t="shared" si="51"/>
        <v>0</v>
      </c>
      <c r="U168" s="20"/>
      <c r="V168" s="20"/>
      <c r="W168" s="20"/>
      <c r="X168" s="20"/>
      <c r="Y168" s="20"/>
    </row>
    <row r="169" spans="1:25" ht="12" customHeight="1" x14ac:dyDescent="0.25">
      <c r="A169" s="38" t="s">
        <v>117</v>
      </c>
      <c r="B169" s="34" t="s">
        <v>151</v>
      </c>
      <c r="C169" s="39"/>
      <c r="D169" s="39">
        <v>6.3840000000000003</v>
      </c>
      <c r="E169" s="39"/>
      <c r="F169" s="40"/>
      <c r="G169" s="41"/>
      <c r="H169" s="41"/>
      <c r="I169" s="41"/>
      <c r="J169" s="42"/>
      <c r="K169" s="40"/>
      <c r="L169" s="41"/>
      <c r="M169" s="41"/>
      <c r="N169" s="41"/>
      <c r="O169" s="42">
        <f t="shared" si="50"/>
        <v>0</v>
      </c>
      <c r="P169" s="40"/>
      <c r="Q169" s="41"/>
      <c r="R169" s="41"/>
      <c r="S169" s="43"/>
      <c r="T169" s="44"/>
      <c r="U169" s="20"/>
      <c r="V169" s="20"/>
      <c r="W169" s="20"/>
      <c r="X169" s="20"/>
      <c r="Y169" s="20"/>
    </row>
    <row r="170" spans="1:25" ht="12" customHeight="1" x14ac:dyDescent="0.25">
      <c r="A170" s="38" t="s">
        <v>177</v>
      </c>
      <c r="B170" s="34" t="s">
        <v>152</v>
      </c>
      <c r="C170" s="39"/>
      <c r="D170" s="39">
        <v>0.76</v>
      </c>
      <c r="E170" s="39"/>
      <c r="F170" s="40"/>
      <c r="G170" s="41"/>
      <c r="H170" s="41"/>
      <c r="I170" s="41"/>
      <c r="J170" s="42"/>
      <c r="K170" s="40"/>
      <c r="L170" s="41"/>
      <c r="M170" s="41"/>
      <c r="N170" s="41"/>
      <c r="O170" s="42">
        <f t="shared" si="50"/>
        <v>0</v>
      </c>
      <c r="P170" s="40"/>
      <c r="Q170" s="41"/>
      <c r="R170" s="41"/>
      <c r="S170" s="43"/>
      <c r="T170" s="44"/>
      <c r="U170" s="20"/>
      <c r="V170" s="20"/>
      <c r="W170" s="20"/>
      <c r="X170" s="20"/>
      <c r="Y170" s="20"/>
    </row>
    <row r="171" spans="1:25" ht="12" customHeight="1" x14ac:dyDescent="0.25">
      <c r="A171" s="38" t="s">
        <v>205</v>
      </c>
      <c r="B171" s="34" t="s">
        <v>178</v>
      </c>
      <c r="C171" s="60"/>
      <c r="D171" s="60"/>
      <c r="E171" s="60">
        <v>0.7</v>
      </c>
      <c r="F171" s="40"/>
      <c r="G171" s="41"/>
      <c r="H171" s="61"/>
      <c r="I171" s="41"/>
      <c r="J171" s="62"/>
      <c r="K171" s="40"/>
      <c r="L171" s="41"/>
      <c r="M171" s="61">
        <f t="shared" ref="M171" si="53">SUM(I171:L171)</f>
        <v>0</v>
      </c>
      <c r="N171" s="41"/>
      <c r="O171" s="42">
        <f t="shared" si="50"/>
        <v>0</v>
      </c>
      <c r="P171" s="40"/>
      <c r="Q171" s="43"/>
      <c r="R171" s="43">
        <f t="shared" ref="R171" si="54">SUM(N171:Q171)</f>
        <v>0</v>
      </c>
      <c r="S171" s="43"/>
      <c r="T171" s="44"/>
      <c r="V171" s="22"/>
    </row>
    <row r="172" spans="1:25" ht="12" customHeight="1" x14ac:dyDescent="0.25">
      <c r="A172" s="38" t="s">
        <v>206</v>
      </c>
      <c r="B172" s="34" t="s">
        <v>227</v>
      </c>
      <c r="C172" s="60"/>
      <c r="D172" s="60"/>
      <c r="E172" s="60"/>
      <c r="F172" s="40"/>
      <c r="G172" s="41"/>
      <c r="H172" s="61"/>
      <c r="I172" s="41"/>
      <c r="J172" s="62"/>
      <c r="K172" s="40"/>
      <c r="L172" s="41"/>
      <c r="M172" s="61"/>
      <c r="N172" s="41">
        <v>161.49958000000001</v>
      </c>
      <c r="O172" s="42">
        <f t="shared" ref="O172" si="55">SUM(K172:N172)</f>
        <v>161.49958000000001</v>
      </c>
      <c r="P172" s="40"/>
      <c r="Q172" s="43"/>
      <c r="R172" s="43"/>
      <c r="S172" s="43"/>
      <c r="T172" s="44"/>
      <c r="U172" s="20"/>
      <c r="V172" s="20"/>
      <c r="W172" s="20"/>
      <c r="X172" s="20"/>
      <c r="Y172" s="20"/>
    </row>
    <row r="173" spans="1:25" ht="12" hidden="1" x14ac:dyDescent="0.25">
      <c r="A173" s="38" t="s">
        <v>207</v>
      </c>
      <c r="B173" s="34"/>
      <c r="C173" s="60"/>
      <c r="D173" s="60"/>
      <c r="E173" s="60"/>
      <c r="F173" s="40"/>
      <c r="G173" s="41"/>
      <c r="H173" s="61"/>
      <c r="I173" s="41"/>
      <c r="J173" s="62"/>
      <c r="K173" s="40"/>
      <c r="L173" s="41"/>
      <c r="M173" s="61"/>
      <c r="N173" s="41"/>
      <c r="O173" s="42">
        <f t="shared" si="50"/>
        <v>0</v>
      </c>
      <c r="P173" s="40"/>
      <c r="Q173" s="43"/>
      <c r="R173" s="43"/>
      <c r="S173" s="43"/>
      <c r="T173" s="44"/>
      <c r="U173" s="20"/>
      <c r="V173" s="20"/>
      <c r="W173" s="20"/>
      <c r="X173" s="20"/>
      <c r="Y173" s="20"/>
    </row>
    <row r="174" spans="1:25" ht="12" hidden="1" x14ac:dyDescent="0.25">
      <c r="A174" s="93"/>
      <c r="B174" s="34"/>
      <c r="C174" s="60"/>
      <c r="D174" s="60"/>
      <c r="E174" s="60"/>
      <c r="F174" s="40"/>
      <c r="G174" s="41"/>
      <c r="H174" s="61"/>
      <c r="I174" s="41"/>
      <c r="J174" s="62"/>
      <c r="K174" s="40"/>
      <c r="L174" s="41"/>
      <c r="M174" s="61"/>
      <c r="N174" s="41"/>
      <c r="O174" s="42">
        <f t="shared" si="50"/>
        <v>0</v>
      </c>
      <c r="P174" s="40"/>
      <c r="Q174" s="43"/>
      <c r="R174" s="43"/>
      <c r="S174" s="43"/>
      <c r="T174" s="44"/>
      <c r="U174" s="20"/>
      <c r="V174" s="20"/>
      <c r="W174" s="20"/>
      <c r="X174" s="20"/>
      <c r="Y174" s="20"/>
    </row>
    <row r="175" spans="1:25" ht="12" x14ac:dyDescent="0.25">
      <c r="A175" s="126"/>
      <c r="B175" s="127"/>
      <c r="C175" s="128"/>
      <c r="D175" s="128"/>
      <c r="E175" s="128"/>
      <c r="F175" s="128"/>
      <c r="G175" s="128"/>
      <c r="H175" s="129"/>
      <c r="I175" s="128"/>
      <c r="J175" s="128"/>
      <c r="K175" s="128"/>
      <c r="L175" s="128"/>
      <c r="M175" s="129"/>
      <c r="N175" s="128"/>
      <c r="O175" s="129"/>
      <c r="P175" s="128"/>
      <c r="Q175" s="130"/>
      <c r="R175" s="130"/>
      <c r="S175" s="130"/>
      <c r="T175" s="130"/>
      <c r="U175" s="20"/>
      <c r="V175" s="20"/>
      <c r="W175" s="20"/>
      <c r="X175" s="20"/>
      <c r="Y175" s="20"/>
    </row>
    <row r="176" spans="1:25" ht="15" customHeight="1" x14ac:dyDescent="0.25">
      <c r="A176" s="126"/>
      <c r="B176" s="127" t="s">
        <v>230</v>
      </c>
      <c r="C176" s="128"/>
      <c r="D176" s="128"/>
      <c r="E176" s="128"/>
      <c r="F176" s="128"/>
      <c r="G176" s="128"/>
      <c r="H176" s="129" t="s">
        <v>231</v>
      </c>
      <c r="I176" s="128"/>
      <c r="J176" s="128"/>
      <c r="K176" s="128"/>
      <c r="L176" s="128"/>
      <c r="M176" s="129"/>
      <c r="N176" s="128"/>
      <c r="O176" s="129"/>
      <c r="P176" s="128"/>
      <c r="Q176" s="130"/>
      <c r="R176" s="130"/>
      <c r="S176" s="130"/>
      <c r="T176" s="130"/>
      <c r="U176" s="20"/>
      <c r="V176" s="20"/>
      <c r="W176" s="20"/>
      <c r="X176" s="20"/>
      <c r="Y176" s="20"/>
    </row>
    <row r="177" spans="1:25" ht="12.75" customHeight="1" x14ac:dyDescent="0.2">
      <c r="A177" s="45"/>
      <c r="B177" s="94" t="s">
        <v>76</v>
      </c>
      <c r="C177" s="95"/>
      <c r="D177" s="95"/>
      <c r="E177" s="95"/>
      <c r="F177" s="95" t="s">
        <v>77</v>
      </c>
      <c r="G177" s="95"/>
      <c r="H177" s="134" t="s">
        <v>78</v>
      </c>
      <c r="I177" s="134"/>
      <c r="J177" s="96"/>
      <c r="K177" s="96"/>
      <c r="L177" s="96"/>
      <c r="M177" s="96"/>
      <c r="N177" s="96"/>
      <c r="O177" s="96"/>
      <c r="P177" s="96"/>
      <c r="Q177" s="96"/>
      <c r="R177" s="96"/>
      <c r="S177" s="45"/>
      <c r="T177" s="45"/>
      <c r="U177" s="20"/>
      <c r="V177" s="20"/>
      <c r="W177" s="20"/>
      <c r="X177" s="20"/>
      <c r="Y177" s="20"/>
    </row>
    <row r="178" spans="1:25" s="14" customFormat="1" ht="12.75" customHeight="1" x14ac:dyDescent="0.25">
      <c r="A178" s="45"/>
      <c r="B178" s="45"/>
      <c r="C178" s="97"/>
      <c r="D178" s="97"/>
      <c r="E178" s="97"/>
      <c r="F178" s="96"/>
      <c r="G178" s="96"/>
      <c r="H178" s="96"/>
      <c r="I178" s="96"/>
      <c r="J178" s="96"/>
      <c r="K178" s="96"/>
      <c r="L178" s="96"/>
      <c r="M178" s="96"/>
      <c r="N178" s="96"/>
      <c r="O178" s="96"/>
      <c r="P178" s="96"/>
      <c r="Q178" s="96"/>
      <c r="R178" s="96"/>
      <c r="S178" s="45"/>
      <c r="T178" s="45"/>
    </row>
    <row r="179" spans="1:25" ht="12.75" customHeight="1" x14ac:dyDescent="0.25">
      <c r="A179" s="45"/>
      <c r="B179" s="45"/>
      <c r="C179" s="97"/>
      <c r="D179" s="97"/>
      <c r="E179" s="97"/>
      <c r="F179" s="96"/>
      <c r="G179" s="96"/>
      <c r="H179" s="96"/>
      <c r="I179" s="96"/>
      <c r="J179" s="96"/>
      <c r="K179" s="96"/>
      <c r="L179" s="96"/>
      <c r="M179" s="96"/>
      <c r="N179" s="96"/>
      <c r="O179" s="96"/>
      <c r="P179" s="96"/>
      <c r="Q179" s="96"/>
      <c r="R179" s="96"/>
      <c r="S179" s="45"/>
      <c r="T179" s="45"/>
    </row>
    <row r="180" spans="1:25" ht="12.75" customHeight="1" x14ac:dyDescent="0.25">
      <c r="A180" s="45"/>
      <c r="B180" s="45"/>
      <c r="C180" s="97"/>
      <c r="D180" s="97"/>
      <c r="E180" s="97"/>
      <c r="F180" s="96"/>
      <c r="G180" s="96"/>
      <c r="H180" s="96"/>
      <c r="I180" s="96"/>
      <c r="J180" s="96"/>
      <c r="K180" s="96"/>
      <c r="L180" s="96"/>
      <c r="M180" s="96"/>
      <c r="N180" s="96"/>
      <c r="O180" s="96"/>
      <c r="P180" s="96"/>
      <c r="Q180" s="96"/>
      <c r="R180" s="96"/>
      <c r="S180" s="45"/>
      <c r="T180" s="45"/>
    </row>
    <row r="181" spans="1:25" ht="12.75" customHeight="1" x14ac:dyDescent="0.25">
      <c r="A181" s="45"/>
      <c r="B181" s="45"/>
      <c r="C181" s="97"/>
      <c r="D181" s="97"/>
      <c r="E181" s="97"/>
      <c r="F181" s="96"/>
      <c r="G181" s="96"/>
      <c r="H181" s="96"/>
      <c r="I181" s="96"/>
      <c r="J181" s="96"/>
      <c r="K181" s="96"/>
      <c r="L181" s="96"/>
      <c r="M181" s="96"/>
      <c r="N181" s="96"/>
      <c r="O181" s="96"/>
      <c r="P181" s="96"/>
      <c r="Q181" s="96"/>
      <c r="R181" s="96"/>
      <c r="S181" s="45"/>
      <c r="T181" s="45"/>
    </row>
    <row r="182" spans="1:25" ht="12.75" customHeight="1" x14ac:dyDescent="0.25">
      <c r="A182" s="45"/>
      <c r="B182" s="45"/>
      <c r="C182" s="97"/>
      <c r="D182" s="97"/>
      <c r="E182" s="97"/>
      <c r="F182" s="96"/>
      <c r="G182" s="96"/>
      <c r="H182" s="96"/>
      <c r="I182" s="96"/>
      <c r="J182" s="96"/>
      <c r="K182" s="96"/>
      <c r="L182" s="96"/>
      <c r="M182" s="96"/>
      <c r="N182" s="96"/>
      <c r="O182" s="96"/>
      <c r="P182" s="96"/>
      <c r="Q182" s="96"/>
      <c r="R182" s="96"/>
      <c r="S182" s="45"/>
      <c r="T182" s="45"/>
    </row>
    <row r="183" spans="1:25" ht="12.75" customHeight="1" x14ac:dyDescent="0.25">
      <c r="A183" s="45"/>
      <c r="B183" s="125"/>
      <c r="C183" s="97"/>
      <c r="D183" s="97"/>
      <c r="E183" s="97"/>
      <c r="F183" s="96"/>
      <c r="G183" s="96"/>
      <c r="H183" s="96"/>
      <c r="I183" s="96"/>
      <c r="J183" s="96"/>
      <c r="K183" s="96"/>
      <c r="L183" s="96"/>
      <c r="M183" s="96"/>
      <c r="N183" s="96"/>
      <c r="O183" s="96"/>
      <c r="P183" s="96"/>
      <c r="Q183" s="96"/>
      <c r="R183" s="96"/>
      <c r="S183" s="45"/>
      <c r="T183" s="45"/>
    </row>
    <row r="184" spans="1:25" ht="12.75" customHeight="1" x14ac:dyDescent="0.25">
      <c r="A184" s="45"/>
      <c r="B184" s="125"/>
      <c r="C184" s="97"/>
      <c r="D184" s="97"/>
      <c r="E184" s="97"/>
      <c r="F184" s="96"/>
      <c r="G184" s="96"/>
      <c r="H184" s="96"/>
      <c r="I184" s="96"/>
      <c r="J184" s="96"/>
      <c r="K184" s="96"/>
      <c r="L184" s="96"/>
      <c r="M184" s="96"/>
      <c r="N184" s="96"/>
      <c r="O184" s="96"/>
      <c r="P184" s="96"/>
      <c r="Q184" s="96"/>
      <c r="R184" s="96"/>
      <c r="S184" s="45"/>
      <c r="T184" s="45"/>
    </row>
    <row r="185" spans="1:25" ht="12.75" customHeight="1" x14ac:dyDescent="0.25">
      <c r="A185" s="45"/>
      <c r="B185" s="125"/>
      <c r="C185" s="97"/>
      <c r="D185" s="97"/>
      <c r="E185" s="97"/>
      <c r="F185" s="96"/>
      <c r="G185" s="96"/>
      <c r="H185" s="96"/>
      <c r="I185" s="96"/>
      <c r="J185" s="96"/>
      <c r="K185" s="96"/>
      <c r="L185" s="96"/>
      <c r="M185" s="96"/>
      <c r="N185" s="96"/>
      <c r="O185" s="96"/>
      <c r="P185" s="96"/>
      <c r="Q185" s="96"/>
      <c r="R185" s="96"/>
      <c r="S185" s="45"/>
      <c r="T185" s="45"/>
    </row>
    <row r="186" spans="1:25" ht="12.75" customHeight="1" x14ac:dyDescent="0.25">
      <c r="A186" s="45"/>
      <c r="B186" s="125"/>
      <c r="C186" s="97"/>
      <c r="D186" s="97"/>
      <c r="E186" s="97"/>
      <c r="F186" s="96"/>
      <c r="G186" s="96"/>
      <c r="H186" s="96"/>
      <c r="I186" s="96"/>
      <c r="J186" s="96"/>
      <c r="K186" s="96"/>
      <c r="L186" s="96"/>
      <c r="M186" s="96"/>
      <c r="N186" s="96"/>
      <c r="O186" s="96"/>
      <c r="P186" s="96"/>
      <c r="Q186" s="96"/>
      <c r="R186" s="96"/>
      <c r="S186" s="45"/>
      <c r="T186" s="45"/>
    </row>
    <row r="187" spans="1:25" ht="12.75" customHeight="1" x14ac:dyDescent="0.25">
      <c r="A187" s="45"/>
      <c r="B187" s="125"/>
      <c r="C187" s="97"/>
      <c r="D187" s="97"/>
      <c r="E187" s="97"/>
      <c r="F187" s="96"/>
      <c r="G187" s="96"/>
      <c r="H187" s="96"/>
      <c r="I187" s="96"/>
      <c r="J187" s="96"/>
      <c r="K187" s="96"/>
      <c r="L187" s="96"/>
      <c r="M187" s="96"/>
      <c r="N187" s="96"/>
      <c r="O187" s="96"/>
      <c r="P187" s="96"/>
      <c r="Q187" s="96"/>
      <c r="R187" s="96"/>
      <c r="S187" s="45"/>
      <c r="T187" s="45"/>
    </row>
    <row r="188" spans="1:25" ht="12.75" customHeight="1" x14ac:dyDescent="0.25">
      <c r="A188" s="45"/>
      <c r="B188" s="125"/>
      <c r="C188" s="97"/>
      <c r="D188" s="97"/>
      <c r="E188" s="97"/>
      <c r="F188" s="96"/>
      <c r="G188" s="96"/>
      <c r="H188" s="96"/>
      <c r="I188" s="96"/>
      <c r="J188" s="96"/>
      <c r="K188" s="96"/>
      <c r="L188" s="96"/>
      <c r="M188" s="96"/>
      <c r="N188" s="96"/>
      <c r="O188" s="96"/>
      <c r="P188" s="96"/>
      <c r="Q188" s="96"/>
      <c r="R188" s="96"/>
      <c r="S188" s="45"/>
      <c r="T188" s="45"/>
    </row>
    <row r="189" spans="1:25" ht="12.75" customHeight="1" x14ac:dyDescent="0.25">
      <c r="A189" s="45"/>
      <c r="B189" s="45"/>
      <c r="C189" s="97"/>
      <c r="D189" s="97"/>
      <c r="E189" s="97"/>
      <c r="F189" s="96"/>
      <c r="G189" s="96"/>
      <c r="H189" s="96"/>
      <c r="I189" s="96"/>
      <c r="J189" s="96"/>
      <c r="K189" s="96"/>
      <c r="L189" s="96"/>
      <c r="M189" s="96"/>
      <c r="N189" s="96"/>
      <c r="O189" s="96"/>
      <c r="P189" s="96"/>
      <c r="Q189" s="96"/>
      <c r="R189" s="96"/>
      <c r="S189" s="45"/>
      <c r="T189" s="45"/>
    </row>
    <row r="190" spans="1:25" ht="12.75" customHeight="1" x14ac:dyDescent="0.25">
      <c r="A190" s="45"/>
      <c r="B190" s="45"/>
      <c r="C190" s="97"/>
      <c r="D190" s="97"/>
      <c r="E190" s="97"/>
      <c r="F190" s="96"/>
      <c r="G190" s="96"/>
      <c r="H190" s="96"/>
      <c r="I190" s="96"/>
      <c r="J190" s="96"/>
      <c r="K190" s="96"/>
      <c r="L190" s="96"/>
      <c r="M190" s="96"/>
      <c r="N190" s="96"/>
      <c r="O190" s="96"/>
      <c r="P190" s="96"/>
      <c r="Q190" s="96"/>
      <c r="R190" s="96"/>
      <c r="S190" s="45"/>
      <c r="T190" s="45"/>
    </row>
    <row r="191" spans="1:25" ht="12.75" customHeight="1" x14ac:dyDescent="0.25">
      <c r="A191" s="45"/>
      <c r="B191" s="45"/>
      <c r="C191" s="97"/>
      <c r="D191" s="97"/>
      <c r="E191" s="97"/>
      <c r="F191" s="96"/>
      <c r="G191" s="96"/>
      <c r="H191" s="96"/>
      <c r="I191" s="96"/>
      <c r="J191" s="96"/>
      <c r="K191" s="96"/>
      <c r="L191" s="96"/>
      <c r="M191" s="96"/>
      <c r="N191" s="96"/>
      <c r="O191" s="96"/>
      <c r="P191" s="96"/>
      <c r="Q191" s="96"/>
      <c r="R191" s="96"/>
      <c r="S191" s="45"/>
      <c r="T191" s="45"/>
    </row>
    <row r="192" spans="1:25" ht="12.75" customHeight="1" x14ac:dyDescent="0.25">
      <c r="A192" s="45"/>
      <c r="B192" s="45"/>
      <c r="C192" s="97"/>
      <c r="D192" s="97"/>
      <c r="E192" s="97"/>
      <c r="F192" s="96"/>
      <c r="G192" s="96"/>
      <c r="H192" s="96"/>
      <c r="I192" s="96"/>
      <c r="J192" s="96"/>
      <c r="K192" s="96"/>
      <c r="L192" s="96"/>
      <c r="M192" s="96"/>
      <c r="N192" s="96"/>
      <c r="O192" s="96"/>
      <c r="P192" s="96"/>
      <c r="Q192" s="96"/>
      <c r="R192" s="96"/>
      <c r="S192" s="45"/>
      <c r="T192" s="45"/>
    </row>
    <row r="193" spans="1:20" ht="12.75" customHeight="1" x14ac:dyDescent="0.25">
      <c r="A193" s="45"/>
      <c r="B193" s="45"/>
      <c r="C193" s="97"/>
      <c r="D193" s="97"/>
      <c r="E193" s="97"/>
      <c r="F193" s="96"/>
      <c r="G193" s="96"/>
      <c r="H193" s="96"/>
      <c r="I193" s="96"/>
      <c r="J193" s="96"/>
      <c r="K193" s="96"/>
      <c r="L193" s="96"/>
      <c r="M193" s="96"/>
      <c r="N193" s="96"/>
      <c r="O193" s="96"/>
      <c r="P193" s="96"/>
      <c r="Q193" s="96"/>
      <c r="R193" s="96"/>
      <c r="S193" s="45"/>
      <c r="T193" s="45"/>
    </row>
    <row r="194" spans="1:20" ht="12.75" customHeight="1" x14ac:dyDescent="0.25">
      <c r="A194" s="45"/>
      <c r="B194" s="45"/>
      <c r="C194" s="97"/>
      <c r="D194" s="97"/>
      <c r="E194" s="97"/>
      <c r="F194" s="96"/>
      <c r="G194" s="96"/>
      <c r="H194" s="96"/>
      <c r="I194" s="96"/>
      <c r="J194" s="96"/>
      <c r="K194" s="96"/>
      <c r="L194" s="96"/>
      <c r="M194" s="96"/>
      <c r="N194" s="96"/>
      <c r="O194" s="96"/>
      <c r="P194" s="96"/>
      <c r="Q194" s="96"/>
      <c r="R194" s="96"/>
      <c r="S194" s="45"/>
      <c r="T194" s="45"/>
    </row>
    <row r="195" spans="1:20" ht="12.75" customHeight="1" x14ac:dyDescent="0.25">
      <c r="A195" s="45"/>
      <c r="B195" s="45"/>
      <c r="C195" s="97"/>
      <c r="D195" s="97"/>
      <c r="E195" s="97"/>
      <c r="F195" s="96"/>
      <c r="G195" s="96"/>
      <c r="H195" s="96"/>
      <c r="I195" s="96"/>
      <c r="J195" s="96"/>
      <c r="K195" s="96"/>
      <c r="L195" s="96"/>
      <c r="M195" s="96"/>
      <c r="N195" s="96"/>
      <c r="O195" s="96"/>
      <c r="P195" s="96"/>
      <c r="Q195" s="96"/>
      <c r="R195" s="96"/>
      <c r="S195" s="45"/>
      <c r="T195" s="45"/>
    </row>
    <row r="196" spans="1:20" ht="12.75" customHeight="1" x14ac:dyDescent="0.25">
      <c r="A196" s="45"/>
      <c r="B196" s="45"/>
      <c r="C196" s="97"/>
      <c r="D196" s="97"/>
      <c r="E196" s="97"/>
      <c r="F196" s="96"/>
      <c r="G196" s="96"/>
      <c r="H196" s="96"/>
      <c r="I196" s="96"/>
      <c r="J196" s="96"/>
      <c r="K196" s="96"/>
      <c r="L196" s="96"/>
      <c r="M196" s="96"/>
      <c r="N196" s="96"/>
      <c r="O196" s="96"/>
      <c r="P196" s="96"/>
      <c r="Q196" s="96"/>
      <c r="R196" s="96"/>
      <c r="S196" s="45"/>
      <c r="T196" s="45"/>
    </row>
    <row r="197" spans="1:20" ht="12.75" customHeight="1" x14ac:dyDescent="0.25">
      <c r="A197" s="45"/>
      <c r="B197" s="45"/>
      <c r="C197" s="97"/>
      <c r="D197" s="97"/>
      <c r="E197" s="97"/>
      <c r="F197" s="96"/>
      <c r="G197" s="96"/>
      <c r="H197" s="96"/>
      <c r="I197" s="96"/>
      <c r="J197" s="96"/>
      <c r="K197" s="96"/>
      <c r="L197" s="96"/>
      <c r="M197" s="96"/>
      <c r="N197" s="96"/>
      <c r="O197" s="96"/>
      <c r="P197" s="96"/>
      <c r="Q197" s="96"/>
      <c r="R197" s="96"/>
      <c r="S197" s="45"/>
      <c r="T197" s="45"/>
    </row>
    <row r="198" spans="1:20" ht="12.75" customHeight="1" x14ac:dyDescent="0.25">
      <c r="A198" s="45"/>
      <c r="B198" s="45"/>
      <c r="C198" s="97"/>
      <c r="D198" s="97"/>
      <c r="E198" s="97"/>
      <c r="F198" s="96"/>
      <c r="G198" s="96"/>
      <c r="H198" s="96"/>
      <c r="I198" s="96"/>
      <c r="J198" s="96"/>
      <c r="K198" s="96"/>
      <c r="L198" s="96"/>
      <c r="M198" s="96"/>
      <c r="N198" s="96"/>
      <c r="O198" s="96"/>
      <c r="P198" s="96"/>
      <c r="Q198" s="96"/>
      <c r="R198" s="96"/>
      <c r="S198" s="45"/>
      <c r="T198" s="45"/>
    </row>
    <row r="199" spans="1:20" ht="12.75" customHeight="1" x14ac:dyDescent="0.25">
      <c r="A199" s="45"/>
      <c r="B199" s="45"/>
      <c r="C199" s="97"/>
      <c r="D199" s="97"/>
      <c r="E199" s="97"/>
      <c r="F199" s="96"/>
      <c r="G199" s="96"/>
      <c r="H199" s="96"/>
      <c r="I199" s="96"/>
      <c r="J199" s="96"/>
      <c r="K199" s="96"/>
      <c r="L199" s="96"/>
      <c r="M199" s="96"/>
      <c r="N199" s="96"/>
      <c r="O199" s="96"/>
      <c r="P199" s="96"/>
      <c r="Q199" s="96"/>
      <c r="R199" s="96"/>
      <c r="S199" s="45"/>
      <c r="T199" s="45"/>
    </row>
    <row r="200" spans="1:20" ht="12.75" customHeight="1" x14ac:dyDescent="0.25">
      <c r="A200" s="45"/>
      <c r="B200" s="45"/>
      <c r="C200" s="97"/>
      <c r="D200" s="97"/>
      <c r="E200" s="97"/>
      <c r="F200" s="96"/>
      <c r="G200" s="96"/>
      <c r="H200" s="96"/>
      <c r="I200" s="96"/>
      <c r="J200" s="96"/>
      <c r="K200" s="96"/>
      <c r="L200" s="96"/>
      <c r="M200" s="96"/>
      <c r="N200" s="96"/>
      <c r="O200" s="96"/>
      <c r="P200" s="96"/>
      <c r="Q200" s="96"/>
      <c r="R200" s="96"/>
      <c r="S200" s="45"/>
      <c r="T200" s="45"/>
    </row>
    <row r="201" spans="1:20" ht="12.75" customHeight="1" x14ac:dyDescent="0.25">
      <c r="A201" s="45"/>
      <c r="B201" s="45"/>
      <c r="C201" s="97"/>
      <c r="D201" s="97"/>
      <c r="E201" s="97"/>
      <c r="F201" s="96"/>
      <c r="G201" s="96"/>
      <c r="H201" s="96"/>
      <c r="I201" s="96"/>
      <c r="J201" s="96"/>
      <c r="K201" s="96"/>
      <c r="L201" s="96"/>
      <c r="M201" s="96"/>
      <c r="N201" s="96"/>
      <c r="O201" s="96"/>
      <c r="P201" s="96"/>
      <c r="Q201" s="96"/>
      <c r="R201" s="96"/>
      <c r="S201" s="45"/>
      <c r="T201" s="45"/>
    </row>
    <row r="202" spans="1:20" ht="12.75" customHeight="1" x14ac:dyDescent="0.25">
      <c r="A202" s="45"/>
      <c r="B202" s="45"/>
      <c r="C202" s="97"/>
      <c r="D202" s="97"/>
      <c r="E202" s="97"/>
      <c r="F202" s="96"/>
      <c r="G202" s="96"/>
      <c r="H202" s="96"/>
      <c r="I202" s="96"/>
      <c r="J202" s="96"/>
      <c r="K202" s="96"/>
      <c r="L202" s="96"/>
      <c r="M202" s="96"/>
      <c r="N202" s="96"/>
      <c r="O202" s="96"/>
      <c r="P202" s="96"/>
      <c r="Q202" s="96"/>
      <c r="R202" s="96"/>
      <c r="S202" s="45"/>
      <c r="T202" s="45"/>
    </row>
    <row r="203" spans="1:20" ht="12.75" customHeight="1" x14ac:dyDescent="0.25">
      <c r="A203" s="45"/>
      <c r="B203" s="45"/>
      <c r="C203" s="97"/>
      <c r="D203" s="97"/>
      <c r="E203" s="97"/>
      <c r="F203" s="96"/>
      <c r="G203" s="96"/>
      <c r="H203" s="96"/>
      <c r="I203" s="96"/>
      <c r="J203" s="96"/>
      <c r="K203" s="96"/>
      <c r="L203" s="96"/>
      <c r="M203" s="96"/>
      <c r="N203" s="96"/>
      <c r="O203" s="96"/>
      <c r="P203" s="96"/>
      <c r="Q203" s="96"/>
      <c r="R203" s="96"/>
      <c r="S203" s="45"/>
      <c r="T203" s="45"/>
    </row>
    <row r="204" spans="1:20" ht="12.75" customHeight="1" x14ac:dyDescent="0.25">
      <c r="A204" s="45"/>
      <c r="B204" s="45"/>
      <c r="C204" s="97"/>
      <c r="D204" s="97"/>
      <c r="E204" s="97"/>
      <c r="F204" s="96"/>
      <c r="G204" s="96"/>
      <c r="H204" s="96"/>
      <c r="I204" s="96"/>
      <c r="J204" s="96"/>
      <c r="K204" s="96"/>
      <c r="L204" s="96"/>
      <c r="M204" s="96"/>
      <c r="N204" s="96"/>
      <c r="O204" s="96"/>
      <c r="P204" s="96"/>
      <c r="Q204" s="96"/>
      <c r="R204" s="96"/>
      <c r="S204" s="45"/>
      <c r="T204" s="45"/>
    </row>
    <row r="205" spans="1:20" ht="12.75" customHeight="1" x14ac:dyDescent="0.25">
      <c r="A205" s="45"/>
      <c r="B205" s="45"/>
      <c r="C205" s="97"/>
      <c r="D205" s="97"/>
      <c r="E205" s="97"/>
      <c r="F205" s="96"/>
      <c r="G205" s="96"/>
      <c r="H205" s="96"/>
      <c r="I205" s="96"/>
      <c r="J205" s="96"/>
      <c r="K205" s="96"/>
      <c r="L205" s="96"/>
      <c r="M205" s="96"/>
      <c r="N205" s="96"/>
      <c r="O205" s="96"/>
      <c r="P205" s="96"/>
      <c r="Q205" s="96"/>
      <c r="R205" s="96"/>
      <c r="S205" s="45"/>
      <c r="T205" s="45"/>
    </row>
    <row r="206" spans="1:20" ht="12.75" customHeight="1" x14ac:dyDescent="0.25">
      <c r="A206" s="45"/>
      <c r="B206" s="45"/>
      <c r="C206" s="97"/>
      <c r="D206" s="97"/>
      <c r="E206" s="97"/>
      <c r="F206" s="96"/>
      <c r="G206" s="96"/>
      <c r="H206" s="96"/>
      <c r="I206" s="96"/>
      <c r="J206" s="96"/>
      <c r="K206" s="96"/>
      <c r="L206" s="96"/>
      <c r="M206" s="96"/>
      <c r="N206" s="96"/>
      <c r="O206" s="96"/>
      <c r="P206" s="96"/>
      <c r="Q206" s="96"/>
      <c r="R206" s="96"/>
      <c r="S206" s="45"/>
      <c r="T206" s="45"/>
    </row>
    <row r="207" spans="1:20" ht="12.75" customHeight="1" x14ac:dyDescent="0.25">
      <c r="A207" s="45"/>
      <c r="B207" s="45"/>
      <c r="C207" s="97"/>
      <c r="D207" s="97"/>
      <c r="E207" s="97"/>
      <c r="F207" s="96"/>
      <c r="G207" s="96"/>
      <c r="H207" s="96"/>
      <c r="I207" s="96"/>
      <c r="J207" s="96"/>
      <c r="K207" s="96"/>
      <c r="L207" s="96"/>
      <c r="M207" s="96"/>
      <c r="N207" s="96"/>
      <c r="O207" s="96"/>
      <c r="P207" s="96"/>
      <c r="Q207" s="96"/>
      <c r="R207" s="96"/>
      <c r="S207" s="45"/>
      <c r="T207" s="45"/>
    </row>
    <row r="208" spans="1:20" ht="12.75" customHeight="1" x14ac:dyDescent="0.25">
      <c r="A208" s="45"/>
      <c r="B208" s="45"/>
      <c r="C208" s="97"/>
      <c r="D208" s="97"/>
      <c r="E208" s="97"/>
      <c r="F208" s="96"/>
      <c r="G208" s="96"/>
      <c r="H208" s="96"/>
      <c r="I208" s="96"/>
      <c r="J208" s="96"/>
      <c r="K208" s="96"/>
      <c r="L208" s="96"/>
      <c r="M208" s="96"/>
      <c r="N208" s="96"/>
      <c r="O208" s="96"/>
      <c r="P208" s="96"/>
      <c r="Q208" s="96"/>
      <c r="R208" s="96"/>
      <c r="S208" s="45"/>
      <c r="T208" s="45"/>
    </row>
    <row r="209" spans="1:20" ht="12.75" customHeight="1" x14ac:dyDescent="0.25">
      <c r="A209" s="45"/>
      <c r="B209" s="45"/>
      <c r="C209" s="97"/>
      <c r="D209" s="97"/>
      <c r="E209" s="97"/>
      <c r="F209" s="96"/>
      <c r="G209" s="96"/>
      <c r="H209" s="96"/>
      <c r="I209" s="96"/>
      <c r="J209" s="96"/>
      <c r="K209" s="96"/>
      <c r="L209" s="96"/>
      <c r="M209" s="96"/>
      <c r="N209" s="96"/>
      <c r="O209" s="96"/>
      <c r="P209" s="96"/>
      <c r="Q209" s="96"/>
      <c r="R209" s="96"/>
      <c r="S209" s="45"/>
      <c r="T209" s="45"/>
    </row>
    <row r="210" spans="1:20" ht="12.75" customHeight="1" x14ac:dyDescent="0.25">
      <c r="A210" s="45"/>
      <c r="B210" s="45"/>
      <c r="C210" s="97"/>
      <c r="D210" s="97"/>
      <c r="E210" s="97"/>
      <c r="F210" s="96"/>
      <c r="G210" s="96"/>
      <c r="H210" s="96"/>
      <c r="I210" s="96"/>
      <c r="J210" s="96"/>
      <c r="K210" s="96"/>
      <c r="L210" s="96"/>
      <c r="M210" s="96"/>
      <c r="N210" s="96"/>
      <c r="O210" s="96"/>
      <c r="P210" s="96"/>
      <c r="Q210" s="96"/>
      <c r="R210" s="96"/>
      <c r="S210" s="45"/>
      <c r="T210" s="45"/>
    </row>
    <row r="211" spans="1:20" ht="12.75" customHeight="1" x14ac:dyDescent="0.25">
      <c r="A211" s="45"/>
      <c r="B211" s="45"/>
      <c r="C211" s="97"/>
      <c r="D211" s="97"/>
      <c r="E211" s="97"/>
      <c r="F211" s="96"/>
      <c r="G211" s="96"/>
      <c r="H211" s="96"/>
      <c r="I211" s="96"/>
      <c r="J211" s="96"/>
      <c r="K211" s="96"/>
      <c r="L211" s="96"/>
      <c r="M211" s="96"/>
      <c r="N211" s="96"/>
      <c r="O211" s="96"/>
      <c r="P211" s="96"/>
      <c r="Q211" s="96"/>
      <c r="R211" s="96"/>
      <c r="S211" s="45"/>
      <c r="T211" s="45"/>
    </row>
    <row r="212" spans="1:20" ht="12.75" customHeight="1" x14ac:dyDescent="0.25">
      <c r="A212" s="45"/>
      <c r="B212" s="45"/>
      <c r="C212" s="97"/>
      <c r="D212" s="97"/>
      <c r="E212" s="97"/>
      <c r="F212" s="96"/>
      <c r="G212" s="96"/>
      <c r="H212" s="96"/>
      <c r="I212" s="96"/>
      <c r="J212" s="96"/>
      <c r="K212" s="96"/>
      <c r="L212" s="96"/>
      <c r="M212" s="96"/>
      <c r="N212" s="96"/>
      <c r="O212" s="96"/>
      <c r="P212" s="96"/>
      <c r="Q212" s="96"/>
      <c r="R212" s="96"/>
      <c r="S212" s="45"/>
      <c r="T212" s="45"/>
    </row>
    <row r="213" spans="1:20" ht="12.75" customHeight="1" x14ac:dyDescent="0.25">
      <c r="A213" s="45"/>
      <c r="B213" s="45"/>
      <c r="C213" s="97"/>
      <c r="D213" s="97"/>
      <c r="E213" s="97"/>
      <c r="F213" s="96"/>
      <c r="G213" s="96"/>
      <c r="H213" s="96"/>
      <c r="I213" s="96"/>
      <c r="J213" s="96"/>
      <c r="K213" s="96"/>
      <c r="L213" s="96"/>
      <c r="M213" s="96"/>
      <c r="N213" s="96"/>
      <c r="O213" s="96"/>
      <c r="P213" s="96"/>
      <c r="Q213" s="96"/>
      <c r="R213" s="96"/>
      <c r="S213" s="45"/>
      <c r="T213" s="45"/>
    </row>
    <row r="214" spans="1:20" ht="12.75" customHeight="1" x14ac:dyDescent="0.25">
      <c r="A214" s="45"/>
      <c r="B214" s="45"/>
      <c r="C214" s="97"/>
      <c r="D214" s="97"/>
      <c r="E214" s="97"/>
      <c r="F214" s="96"/>
      <c r="G214" s="96"/>
      <c r="H214" s="96"/>
      <c r="I214" s="96"/>
      <c r="J214" s="96"/>
      <c r="K214" s="96"/>
      <c r="L214" s="96"/>
      <c r="M214" s="96"/>
      <c r="N214" s="96"/>
      <c r="O214" s="96"/>
      <c r="P214" s="96"/>
      <c r="Q214" s="96"/>
      <c r="R214" s="96"/>
      <c r="S214" s="45"/>
      <c r="T214" s="45"/>
    </row>
    <row r="215" spans="1:20" ht="12.75" customHeight="1" x14ac:dyDescent="0.25">
      <c r="C215" s="19"/>
      <c r="D215" s="19"/>
      <c r="E215" s="19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</row>
    <row r="216" spans="1:20" ht="12.75" customHeight="1" x14ac:dyDescent="0.25">
      <c r="C216" s="19"/>
      <c r="D216" s="19"/>
      <c r="E216" s="19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</row>
    <row r="217" spans="1:20" ht="12.75" customHeight="1" x14ac:dyDescent="0.25">
      <c r="C217" s="19"/>
      <c r="D217" s="19"/>
      <c r="E217" s="19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</row>
    <row r="218" spans="1:20" ht="12.75" customHeight="1" x14ac:dyDescent="0.25">
      <c r="C218" s="19"/>
      <c r="D218" s="19"/>
      <c r="E218" s="19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</row>
    <row r="219" spans="1:20" ht="12.75" customHeight="1" x14ac:dyDescent="0.25">
      <c r="C219" s="19"/>
      <c r="D219" s="19"/>
      <c r="E219" s="19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</row>
    <row r="220" spans="1:20" ht="12.75" customHeight="1" x14ac:dyDescent="0.25">
      <c r="C220" s="19"/>
      <c r="D220" s="19"/>
      <c r="E220" s="19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</row>
    <row r="221" spans="1:20" ht="12.75" customHeight="1" x14ac:dyDescent="0.25">
      <c r="C221" s="19"/>
      <c r="D221" s="19"/>
      <c r="E221" s="19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</row>
    <row r="222" spans="1:20" ht="12.75" customHeight="1" x14ac:dyDescent="0.25">
      <c r="C222" s="19"/>
      <c r="D222" s="19"/>
      <c r="E222" s="19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</row>
    <row r="223" spans="1:20" ht="12.75" customHeight="1" x14ac:dyDescent="0.25">
      <c r="C223" s="19"/>
      <c r="D223" s="19"/>
      <c r="E223" s="19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</row>
    <row r="224" spans="1:20" ht="12.75" customHeight="1" x14ac:dyDescent="0.25">
      <c r="C224" s="19"/>
      <c r="D224" s="19"/>
      <c r="E224" s="19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</row>
    <row r="225" spans="3:18" ht="12.75" customHeight="1" x14ac:dyDescent="0.25">
      <c r="C225" s="19"/>
      <c r="D225" s="19"/>
      <c r="E225" s="19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</row>
    <row r="226" spans="3:18" ht="12.75" customHeight="1" x14ac:dyDescent="0.25">
      <c r="C226" s="19"/>
      <c r="D226" s="19"/>
      <c r="E226" s="19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</row>
    <row r="227" spans="3:18" ht="12.75" customHeight="1" x14ac:dyDescent="0.25">
      <c r="C227" s="19"/>
      <c r="D227" s="19"/>
      <c r="E227" s="19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</row>
    <row r="228" spans="3:18" ht="12.75" customHeight="1" x14ac:dyDescent="0.25">
      <c r="C228" s="19"/>
      <c r="D228" s="19"/>
      <c r="E228" s="19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</row>
    <row r="229" spans="3:18" ht="12.75" customHeight="1" x14ac:dyDescent="0.25">
      <c r="C229" s="19"/>
      <c r="D229" s="19"/>
      <c r="E229" s="19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</row>
    <row r="230" spans="3:18" ht="12.75" customHeight="1" x14ac:dyDescent="0.25">
      <c r="C230" s="19"/>
      <c r="D230" s="19"/>
      <c r="E230" s="19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</row>
    <row r="231" spans="3:18" ht="12.75" customHeight="1" x14ac:dyDescent="0.25">
      <c r="C231" s="19"/>
      <c r="D231" s="19"/>
      <c r="E231" s="19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</row>
    <row r="232" spans="3:18" ht="12.75" customHeight="1" x14ac:dyDescent="0.25">
      <c r="C232" s="19"/>
      <c r="D232" s="19"/>
      <c r="E232" s="19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</row>
    <row r="233" spans="3:18" ht="12.75" customHeight="1" x14ac:dyDescent="0.25">
      <c r="C233" s="19"/>
      <c r="D233" s="19"/>
      <c r="E233" s="19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</row>
    <row r="234" spans="3:18" ht="12.75" customHeight="1" x14ac:dyDescent="0.25">
      <c r="C234" s="19"/>
      <c r="D234" s="19"/>
      <c r="E234" s="19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</row>
    <row r="235" spans="3:18" ht="12.75" customHeight="1" x14ac:dyDescent="0.25">
      <c r="C235" s="19"/>
      <c r="D235" s="19"/>
      <c r="E235" s="19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</row>
    <row r="236" spans="3:18" ht="12.75" customHeight="1" x14ac:dyDescent="0.25">
      <c r="C236" s="19"/>
      <c r="D236" s="19"/>
      <c r="E236" s="19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</row>
    <row r="237" spans="3:18" ht="12.75" customHeight="1" x14ac:dyDescent="0.25">
      <c r="C237" s="19"/>
      <c r="D237" s="19"/>
      <c r="E237" s="19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</row>
    <row r="238" spans="3:18" ht="12.75" customHeight="1" x14ac:dyDescent="0.25">
      <c r="C238" s="19"/>
      <c r="D238" s="19"/>
      <c r="E238" s="19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</row>
    <row r="239" spans="3:18" ht="12.75" customHeight="1" x14ac:dyDescent="0.25">
      <c r="C239" s="19"/>
      <c r="D239" s="19"/>
      <c r="E239" s="19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</row>
    <row r="240" spans="3:18" ht="12.75" customHeight="1" x14ac:dyDescent="0.25">
      <c r="C240" s="19"/>
      <c r="D240" s="19"/>
      <c r="E240" s="19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</row>
    <row r="241" spans="3:18" ht="12.75" customHeight="1" x14ac:dyDescent="0.25">
      <c r="C241" s="19"/>
      <c r="D241" s="19"/>
      <c r="E241" s="19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</row>
    <row r="242" spans="3:18" ht="12.75" customHeight="1" x14ac:dyDescent="0.25">
      <c r="C242" s="19"/>
      <c r="D242" s="19"/>
      <c r="E242" s="19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</row>
    <row r="243" spans="3:18" ht="12.75" customHeight="1" x14ac:dyDescent="0.25">
      <c r="C243" s="19"/>
      <c r="D243" s="19"/>
      <c r="E243" s="19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</row>
    <row r="244" spans="3:18" ht="12.75" customHeight="1" x14ac:dyDescent="0.25">
      <c r="C244" s="19"/>
      <c r="D244" s="19"/>
      <c r="E244" s="19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</row>
    <row r="245" spans="3:18" ht="12.75" customHeight="1" x14ac:dyDescent="0.25">
      <c r="C245" s="19"/>
      <c r="D245" s="19"/>
      <c r="E245" s="19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</row>
    <row r="246" spans="3:18" ht="12.75" customHeight="1" x14ac:dyDescent="0.25">
      <c r="C246" s="19"/>
      <c r="D246" s="19"/>
      <c r="E246" s="19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</row>
    <row r="247" spans="3:18" ht="12.75" customHeight="1" x14ac:dyDescent="0.25">
      <c r="C247" s="19"/>
      <c r="D247" s="19"/>
      <c r="E247" s="19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</row>
    <row r="248" spans="3:18" ht="12.75" customHeight="1" x14ac:dyDescent="0.25">
      <c r="C248" s="19"/>
      <c r="D248" s="19"/>
      <c r="E248" s="19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</row>
    <row r="249" spans="3:18" ht="12.75" customHeight="1" x14ac:dyDescent="0.25">
      <c r="C249" s="19"/>
      <c r="D249" s="19"/>
      <c r="E249" s="19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</row>
    <row r="250" spans="3:18" ht="12.75" customHeight="1" x14ac:dyDescent="0.25">
      <c r="C250" s="19"/>
      <c r="D250" s="19"/>
      <c r="E250" s="19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</row>
    <row r="251" spans="3:18" ht="12.75" customHeight="1" x14ac:dyDescent="0.25">
      <c r="C251" s="19"/>
      <c r="D251" s="19"/>
      <c r="E251" s="19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</row>
    <row r="252" spans="3:18" ht="12.75" customHeight="1" x14ac:dyDescent="0.25">
      <c r="C252" s="19"/>
      <c r="D252" s="19"/>
      <c r="E252" s="19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</row>
    <row r="253" spans="3:18" ht="12.75" customHeight="1" x14ac:dyDescent="0.25">
      <c r="C253" s="19"/>
      <c r="D253" s="19"/>
      <c r="E253" s="19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</row>
    <row r="254" spans="3:18" ht="12.75" customHeight="1" x14ac:dyDescent="0.25">
      <c r="C254" s="19"/>
      <c r="D254" s="19"/>
      <c r="E254" s="19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</row>
    <row r="255" spans="3:18" ht="12.75" customHeight="1" x14ac:dyDescent="0.25">
      <c r="C255" s="19"/>
      <c r="D255" s="19"/>
      <c r="E255" s="19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</row>
    <row r="256" spans="3:18" ht="12.75" customHeight="1" x14ac:dyDescent="0.25">
      <c r="C256" s="19"/>
      <c r="D256" s="19"/>
      <c r="E256" s="19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</row>
  </sheetData>
  <mergeCells count="4">
    <mergeCell ref="R1:T3"/>
    <mergeCell ref="A8:A9"/>
    <mergeCell ref="H177:I177"/>
    <mergeCell ref="L5:T6"/>
  </mergeCells>
  <phoneticPr fontId="13" type="noConversion"/>
  <conditionalFormatting sqref="C11:E12 B137:E137 B138:N140 B151:N155 O138:T155 C141:N142 B143:N144 J157:J170 P157:T157 K157:N157 B157:I157 T118:T135 B120:J128 K118:S128 B171 D171:N171 G137:T137 P105:Q108 R39:T39 T103:T115 B93:S93 R95:S95 T87:T93 T95:T101 B94:T94 C13:J13 C14:O14 T13:T14 B40 B39:I39 C40:E43 F47:R47 B44:E44 B29:N31 O16:T31 F40:I44 O32:O44 J32:J44 T33:T44 P39:S44 F46:T46 K39:N44 P171:R171 O157:O171 O173:O176">
    <cfRule type="cellIs" dxfId="74" priority="133" operator="equal">
      <formula>0</formula>
    </cfRule>
  </conditionalFormatting>
  <conditionalFormatting sqref="B52:S66 T72:T85 T52:T70">
    <cfRule type="cellIs" dxfId="73" priority="132" operator="equal">
      <formula>0</formula>
    </cfRule>
  </conditionalFormatting>
  <conditionalFormatting sqref="B76:S85 C72:S75 B68:S69 O70:S70">
    <cfRule type="cellIs" dxfId="72" priority="131" operator="equal">
      <formula>0</formula>
    </cfRule>
  </conditionalFormatting>
  <conditionalFormatting sqref="C103:S104 C115:O115 B88:S91 C109:S114 C87:S87 B96:S101 C95:Q95 R105:S108">
    <cfRule type="cellIs" dxfId="71" priority="130" operator="equal">
      <formula>0</formula>
    </cfRule>
  </conditionalFormatting>
  <conditionalFormatting sqref="B129:S135 C118:J119">
    <cfRule type="cellIs" dxfId="70" priority="128" operator="equal">
      <formula>0</formula>
    </cfRule>
  </conditionalFormatting>
  <conditionalFormatting sqref="B146:N148 C145:N145 P158:S163 K158:L163 C149:N150 T158:T170 C158:I163">
    <cfRule type="cellIs" dxfId="69" priority="127" operator="equal">
      <formula>0</formula>
    </cfRule>
  </conditionalFormatting>
  <conditionalFormatting sqref="B113">
    <cfRule type="cellIs" dxfId="68" priority="126" operator="equal">
      <formula>0</formula>
    </cfRule>
  </conditionalFormatting>
  <conditionalFormatting sqref="B145">
    <cfRule type="cellIs" dxfId="67" priority="125" operator="equal">
      <formula>0</formula>
    </cfRule>
  </conditionalFormatting>
  <conditionalFormatting sqref="B149">
    <cfRule type="cellIs" dxfId="66" priority="123" operator="equal">
      <formula>0</formula>
    </cfRule>
  </conditionalFormatting>
  <conditionalFormatting sqref="B118">
    <cfRule type="cellIs" dxfId="65" priority="120" operator="equal">
      <formula>0</formula>
    </cfRule>
  </conditionalFormatting>
  <conditionalFormatting sqref="B119">
    <cfRule type="cellIs" dxfId="64" priority="119" operator="equal">
      <formula>0</formula>
    </cfRule>
  </conditionalFormatting>
  <conditionalFormatting sqref="B158:B163">
    <cfRule type="cellIs" dxfId="63" priority="117" operator="equal">
      <formula>0</formula>
    </cfRule>
  </conditionalFormatting>
  <conditionalFormatting sqref="M158:N163">
    <cfRule type="cellIs" dxfId="62" priority="116" operator="equal">
      <formula>0</formula>
    </cfRule>
  </conditionalFormatting>
  <conditionalFormatting sqref="B73">
    <cfRule type="cellIs" dxfId="61" priority="111" operator="equal">
      <formula>0</formula>
    </cfRule>
  </conditionalFormatting>
  <conditionalFormatting sqref="B74">
    <cfRule type="cellIs" dxfId="60" priority="110" operator="equal">
      <formula>0</formula>
    </cfRule>
  </conditionalFormatting>
  <conditionalFormatting sqref="B164:B167">
    <cfRule type="cellIs" dxfId="59" priority="109" operator="equal">
      <formula>0</formula>
    </cfRule>
  </conditionalFormatting>
  <conditionalFormatting sqref="C164:I170 P164:S170 K164:N170">
    <cfRule type="cellIs" dxfId="58" priority="108" operator="equal">
      <formula>0</formula>
    </cfRule>
  </conditionalFormatting>
  <conditionalFormatting sqref="B114">
    <cfRule type="cellIs" dxfId="57" priority="107" operator="equal">
      <formula>0</formula>
    </cfRule>
  </conditionalFormatting>
  <conditionalFormatting sqref="B115">
    <cfRule type="cellIs" dxfId="56" priority="106" operator="equal">
      <formula>0</formula>
    </cfRule>
  </conditionalFormatting>
  <conditionalFormatting sqref="P115:S115">
    <cfRule type="cellIs" dxfId="55" priority="105" operator="equal">
      <formula>0</formula>
    </cfRule>
  </conditionalFormatting>
  <conditionalFormatting sqref="B75">
    <cfRule type="cellIs" dxfId="54" priority="104" operator="equal">
      <formula>0</formula>
    </cfRule>
  </conditionalFormatting>
  <conditionalFormatting sqref="K13:S13">
    <cfRule type="cellIs" dxfId="53" priority="103" operator="equal">
      <formula>0</formula>
    </cfRule>
  </conditionalFormatting>
  <conditionalFormatting sqref="P14:S14">
    <cfRule type="cellIs" dxfId="52" priority="98" operator="equal">
      <formula>0</formula>
    </cfRule>
  </conditionalFormatting>
  <conditionalFormatting sqref="B14">
    <cfRule type="cellIs" dxfId="51" priority="90" operator="equal">
      <formula>0</formula>
    </cfRule>
  </conditionalFormatting>
  <conditionalFormatting sqref="B72">
    <cfRule type="cellIs" dxfId="50" priority="86" operator="equal">
      <formula>0</formula>
    </cfRule>
  </conditionalFormatting>
  <conditionalFormatting sqref="C71:S71">
    <cfRule type="cellIs" dxfId="49" priority="89" operator="equal">
      <formula>0</formula>
    </cfRule>
  </conditionalFormatting>
  <conditionalFormatting sqref="T71">
    <cfRule type="cellIs" dxfId="48" priority="88" operator="equal">
      <formula>0</formula>
    </cfRule>
  </conditionalFormatting>
  <conditionalFormatting sqref="B71">
    <cfRule type="cellIs" dxfId="47" priority="87" operator="equal">
      <formula>0</formula>
    </cfRule>
  </conditionalFormatting>
  <conditionalFormatting sqref="B168:B170">
    <cfRule type="cellIs" dxfId="46" priority="82" operator="equal">
      <formula>0</formula>
    </cfRule>
  </conditionalFormatting>
  <conditionalFormatting sqref="J105:J108 O105:O108">
    <cfRule type="cellIs" dxfId="45" priority="74" operator="equal">
      <formula>0</formula>
    </cfRule>
  </conditionalFormatting>
  <conditionalFormatting sqref="C105:I108 K105:N108">
    <cfRule type="cellIs" dxfId="44" priority="72" operator="equal">
      <formula>0</formula>
    </cfRule>
  </conditionalFormatting>
  <conditionalFormatting sqref="B142">
    <cfRule type="cellIs" dxfId="43" priority="60" operator="equal">
      <formula>0</formula>
    </cfRule>
  </conditionalFormatting>
  <conditionalFormatting sqref="B87">
    <cfRule type="cellIs" dxfId="42" priority="71" operator="equal">
      <formula>0</formula>
    </cfRule>
  </conditionalFormatting>
  <conditionalFormatting sqref="B109">
    <cfRule type="cellIs" dxfId="41" priority="69" operator="equal">
      <formula>0</formula>
    </cfRule>
  </conditionalFormatting>
  <conditionalFormatting sqref="B141">
    <cfRule type="cellIs" dxfId="40" priority="61" operator="equal">
      <formula>0</formula>
    </cfRule>
  </conditionalFormatting>
  <conditionalFormatting sqref="B150">
    <cfRule type="cellIs" dxfId="39" priority="59" operator="equal">
      <formula>0</formula>
    </cfRule>
  </conditionalFormatting>
  <conditionalFormatting sqref="B156">
    <cfRule type="cellIs" dxfId="38" priority="44" operator="equal">
      <formula>0</formula>
    </cfRule>
  </conditionalFormatting>
  <conditionalFormatting sqref="C156:S156">
    <cfRule type="cellIs" dxfId="37" priority="46" operator="equal">
      <formula>0</formula>
    </cfRule>
  </conditionalFormatting>
  <conditionalFormatting sqref="T156">
    <cfRule type="cellIs" dxfId="36" priority="45" operator="equal">
      <formula>0</formula>
    </cfRule>
  </conditionalFormatting>
  <conditionalFormatting sqref="B15:T15 B16:N18 C19:N20 B21:N22 P32:T32 K32:N32 B32:I32">
    <cfRule type="cellIs" dxfId="35" priority="42" operator="equal">
      <formula>0</formula>
    </cfRule>
  </conditionalFormatting>
  <conditionalFormatting sqref="B24:N26 C23:N23 P33:S38 K33:L38 C27:N28 C33:I38">
    <cfRule type="cellIs" dxfId="34" priority="41" operator="equal">
      <formula>0</formula>
    </cfRule>
  </conditionalFormatting>
  <conditionalFormatting sqref="B23">
    <cfRule type="cellIs" dxfId="33" priority="40" operator="equal">
      <formula>0</formula>
    </cfRule>
  </conditionalFormatting>
  <conditionalFormatting sqref="B27">
    <cfRule type="cellIs" dxfId="32" priority="39" operator="equal">
      <formula>0</formula>
    </cfRule>
  </conditionalFormatting>
  <conditionalFormatting sqref="B33:B38">
    <cfRule type="cellIs" dxfId="31" priority="38" operator="equal">
      <formula>0</formula>
    </cfRule>
  </conditionalFormatting>
  <conditionalFormatting sqref="M33:N38">
    <cfRule type="cellIs" dxfId="30" priority="37" operator="equal">
      <formula>0</formula>
    </cfRule>
  </conditionalFormatting>
  <conditionalFormatting sqref="B41:B43">
    <cfRule type="cellIs" dxfId="29" priority="34" operator="equal">
      <formula>0</formula>
    </cfRule>
  </conditionalFormatting>
  <conditionalFormatting sqref="B20">
    <cfRule type="cellIs" dxfId="28" priority="32" operator="equal">
      <formula>0</formula>
    </cfRule>
  </conditionalFormatting>
  <conditionalFormatting sqref="B19">
    <cfRule type="cellIs" dxfId="27" priority="33" operator="equal">
      <formula>0</formula>
    </cfRule>
  </conditionalFormatting>
  <conditionalFormatting sqref="B28">
    <cfRule type="cellIs" dxfId="26" priority="31" operator="equal">
      <formula>0</formula>
    </cfRule>
  </conditionalFormatting>
  <conditionalFormatting sqref="T12">
    <cfRule type="cellIs" dxfId="25" priority="26" operator="equal">
      <formula>0</formula>
    </cfRule>
  </conditionalFormatting>
  <conditionalFormatting sqref="P12:S12">
    <cfRule type="cellIs" dxfId="24" priority="25" operator="equal">
      <formula>0</formula>
    </cfRule>
  </conditionalFormatting>
  <conditionalFormatting sqref="O12">
    <cfRule type="cellIs" dxfId="23" priority="24" operator="equal">
      <formula>0</formula>
    </cfRule>
  </conditionalFormatting>
  <conditionalFormatting sqref="K12:N12">
    <cfRule type="cellIs" dxfId="22" priority="23" operator="equal">
      <formula>0</formula>
    </cfRule>
  </conditionalFormatting>
  <conditionalFormatting sqref="J12">
    <cfRule type="cellIs" dxfId="21" priority="22" operator="equal">
      <formula>0</formula>
    </cfRule>
  </conditionalFormatting>
  <conditionalFormatting sqref="F12:I12">
    <cfRule type="cellIs" dxfId="20" priority="21" operator="equal">
      <formula>0</formula>
    </cfRule>
  </conditionalFormatting>
  <conditionalFormatting sqref="C171">
    <cfRule type="cellIs" dxfId="19" priority="20" operator="equal">
      <formula>0</formula>
    </cfRule>
  </conditionalFormatting>
  <conditionalFormatting sqref="S171">
    <cfRule type="cellIs" dxfId="18" priority="19" operator="equal">
      <formula>0</formula>
    </cfRule>
  </conditionalFormatting>
  <conditionalFormatting sqref="T171">
    <cfRule type="cellIs" dxfId="17" priority="18" operator="equal">
      <formula>0</formula>
    </cfRule>
  </conditionalFormatting>
  <conditionalFormatting sqref="F137">
    <cfRule type="cellIs" dxfId="16" priority="17" operator="equal">
      <formula>0</formula>
    </cfRule>
  </conditionalFormatting>
  <conditionalFormatting sqref="B105:B108">
    <cfRule type="cellIs" dxfId="15" priority="15" operator="equal">
      <formula>0</formula>
    </cfRule>
  </conditionalFormatting>
  <conditionalFormatting sqref="B95">
    <cfRule type="cellIs" dxfId="14" priority="16" operator="equal">
      <formula>0</formula>
    </cfRule>
  </conditionalFormatting>
  <conditionalFormatting sqref="D173:N176 B174:B176 P172:R176">
    <cfRule type="cellIs" dxfId="13" priority="14" operator="equal">
      <formula>0</formula>
    </cfRule>
  </conditionalFormatting>
  <conditionalFormatting sqref="C173:C176">
    <cfRule type="cellIs" dxfId="12" priority="13" operator="equal">
      <formula>0</formula>
    </cfRule>
  </conditionalFormatting>
  <conditionalFormatting sqref="S172:S176">
    <cfRule type="cellIs" dxfId="11" priority="12" operator="equal">
      <formula>0</formula>
    </cfRule>
  </conditionalFormatting>
  <conditionalFormatting sqref="T172:T176">
    <cfRule type="cellIs" dxfId="10" priority="11" operator="equal">
      <formula>0</formula>
    </cfRule>
  </conditionalFormatting>
  <conditionalFormatting sqref="B48:R51">
    <cfRule type="cellIs" dxfId="9" priority="10" operator="equal">
      <formula>0</formula>
    </cfRule>
  </conditionalFormatting>
  <conditionalFormatting sqref="B46:E47">
    <cfRule type="cellIs" dxfId="8" priority="9" operator="equal">
      <formula>0</formula>
    </cfRule>
  </conditionalFormatting>
  <conditionalFormatting sqref="B45:T45">
    <cfRule type="cellIs" dxfId="7" priority="8" operator="equal">
      <formula>0</formula>
    </cfRule>
  </conditionalFormatting>
  <conditionalFormatting sqref="B173">
    <cfRule type="cellIs" dxfId="6" priority="7" operator="equal">
      <formula>0</formula>
    </cfRule>
  </conditionalFormatting>
  <conditionalFormatting sqref="C70:N70">
    <cfRule type="cellIs" dxfId="5" priority="6" operator="equal">
      <formula>0</formula>
    </cfRule>
  </conditionalFormatting>
  <conditionalFormatting sqref="B70">
    <cfRule type="cellIs" dxfId="4" priority="5" operator="equal">
      <formula>0</formula>
    </cfRule>
  </conditionalFormatting>
  <conditionalFormatting sqref="O172">
    <cfRule type="cellIs" dxfId="3" priority="4" operator="equal">
      <formula>0</formula>
    </cfRule>
  </conditionalFormatting>
  <conditionalFormatting sqref="D172:N172">
    <cfRule type="cellIs" dxfId="2" priority="3" operator="equal">
      <formula>0</formula>
    </cfRule>
  </conditionalFormatting>
  <conditionalFormatting sqref="C172">
    <cfRule type="cellIs" dxfId="1" priority="2" operator="equal">
      <formula>0</formula>
    </cfRule>
  </conditionalFormatting>
  <conditionalFormatting sqref="B172">
    <cfRule type="cellIs" dxfId="0" priority="1" operator="equal">
      <formula>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8" scale="55" fitToWidth="0" fitToHeight="0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28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Danute Pagaliene</dc:creator>
  <cp:lastModifiedBy>Rusteikienė Aldona</cp:lastModifiedBy>
  <cp:lastPrinted>2021-11-15T11:11:03Z</cp:lastPrinted>
  <dcterms:created xsi:type="dcterms:W3CDTF">2017-06-01T05:47:33Z</dcterms:created>
  <dcterms:modified xsi:type="dcterms:W3CDTF">2021-11-15T19:05:38Z</dcterms:modified>
</cp:coreProperties>
</file>