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.jauniskiene\OneDrive - lazdijai.lt\Dokumentai\nuo darbastalio\SPRENDIMU_PR\2021 m\2021-05-28\Biudzetas\"/>
    </mc:Choice>
  </mc:AlternateContent>
  <xr:revisionPtr revIDLastSave="0" documentId="8_{6A0EEFEA-0EAD-4E69-9313-2450848344B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052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G27" i="2"/>
  <c r="H27" i="2"/>
  <c r="F74" i="2"/>
  <c r="G74" i="2"/>
  <c r="H74" i="2"/>
  <c r="E69" i="2"/>
  <c r="E70" i="2"/>
  <c r="E71" i="2"/>
  <c r="E66" i="2"/>
  <c r="E65" i="2"/>
  <c r="E64" i="2"/>
  <c r="E67" i="2"/>
  <c r="G55" i="2"/>
  <c r="H55" i="2"/>
  <c r="F55" i="2"/>
  <c r="E54" i="2"/>
  <c r="E53" i="2"/>
  <c r="E44" i="2"/>
  <c r="E25" i="2"/>
  <c r="E26" i="2"/>
  <c r="E24" i="2"/>
  <c r="E23" i="2"/>
  <c r="E22" i="2"/>
  <c r="E17" i="2"/>
  <c r="G47" i="2" l="1"/>
  <c r="F47" i="2"/>
  <c r="H47" i="2"/>
  <c r="E32" i="2"/>
  <c r="F51" i="2" l="1"/>
  <c r="G51" i="2"/>
  <c r="H51" i="2"/>
  <c r="E73" i="2"/>
  <c r="F68" i="2" l="1"/>
  <c r="G68" i="2"/>
  <c r="H68" i="2"/>
  <c r="E63" i="2"/>
  <c r="E61" i="2"/>
  <c r="E62" i="2"/>
  <c r="E59" i="2"/>
  <c r="E57" i="2"/>
  <c r="F58" i="2"/>
  <c r="G58" i="2"/>
  <c r="H58" i="2"/>
  <c r="E56" i="2"/>
  <c r="E60" i="2"/>
  <c r="E48" i="2"/>
  <c r="E49" i="2"/>
  <c r="E45" i="2"/>
  <c r="E43" i="2"/>
  <c r="E46" i="2"/>
  <c r="E68" i="2" l="1"/>
  <c r="E58" i="2"/>
  <c r="E16" i="2" l="1"/>
  <c r="F29" i="2" l="1"/>
  <c r="G29" i="2"/>
  <c r="H29" i="2"/>
  <c r="E33" i="2" l="1"/>
  <c r="E37" i="2"/>
  <c r="E38" i="2"/>
  <c r="E39" i="2"/>
  <c r="E34" i="2"/>
  <c r="E35" i="2"/>
  <c r="E36" i="2"/>
  <c r="E40" i="2"/>
  <c r="E41" i="2"/>
  <c r="H31" i="2" l="1"/>
  <c r="G31" i="2"/>
  <c r="F31" i="2"/>
  <c r="E30" i="2"/>
  <c r="E31" i="2" s="1"/>
  <c r="E28" i="2"/>
  <c r="E29" i="2" s="1"/>
  <c r="E19" i="2"/>
  <c r="E20" i="2"/>
  <c r="E21" i="2"/>
  <c r="E18" i="2"/>
  <c r="E27" i="2" l="1"/>
  <c r="E72" i="2"/>
  <c r="E74" i="2" s="1"/>
  <c r="H75" i="2"/>
  <c r="G75" i="2"/>
  <c r="F75" i="2"/>
  <c r="E52" i="2"/>
  <c r="E55" i="2" s="1"/>
  <c r="E50" i="2"/>
  <c r="E51" i="2" s="1"/>
  <c r="E42" i="2"/>
  <c r="E47" i="2" l="1"/>
  <c r="E75" i="2" s="1"/>
  <c r="G78" i="2" l="1"/>
</calcChain>
</file>

<file path=xl/sharedStrings.xml><?xml version="1.0" encoding="utf-8"?>
<sst xmlns="http://schemas.openxmlformats.org/spreadsheetml/2006/main" count="229" uniqueCount="134">
  <si>
    <t xml:space="preserve"> </t>
  </si>
  <si>
    <t>Priemonės pavadinimas</t>
  </si>
  <si>
    <t>Biudžetinė įstaiga</t>
  </si>
  <si>
    <t>Lėšų šaltinio kodas</t>
  </si>
  <si>
    <t>Planuojama tikslinti (+/- pokytis)</t>
  </si>
  <si>
    <t>Iš viso</t>
  </si>
  <si>
    <t>iš jų: darbo užmokesčiui</t>
  </si>
  <si>
    <t>Turtui įsigyti</t>
  </si>
  <si>
    <t>IŠ VISO PAJAMŲ:</t>
  </si>
  <si>
    <t>SB</t>
  </si>
  <si>
    <t>LRSA</t>
  </si>
  <si>
    <t>VB</t>
  </si>
  <si>
    <t>Iš viso 1 programa</t>
  </si>
  <si>
    <t>Iš viso 5 programa</t>
  </si>
  <si>
    <t>Iš viso 9 programa</t>
  </si>
  <si>
    <t>Lazdijų mokykla- darželis „Vyturėlis“</t>
  </si>
  <si>
    <t>Lazdijų r. Šeštokų mokykla</t>
  </si>
  <si>
    <t>Lazdijų r. Šventežerio mokykla</t>
  </si>
  <si>
    <t>Lazdijų Motiejaus Gustaičio gimnazija</t>
  </si>
  <si>
    <t>Lazdijų r. Seirijų Antano Žmuidzinavičiaus gimnazija</t>
  </si>
  <si>
    <t>Lazdijų r.Veisiejų Sigito Gedos gimnazija</t>
  </si>
  <si>
    <t>IŠ VISO ASIGNAVIMŲ</t>
  </si>
  <si>
    <t>Santrumpų sąrašas:</t>
  </si>
  <si>
    <t>LRSA - Lazdijų rajono savivaldybės administracija</t>
  </si>
  <si>
    <t xml:space="preserve">SB - savivaldybės biudžeto lėšos savarankiškoms funkcijoms vykdyti </t>
  </si>
  <si>
    <t>VB - valstybės biudžeto specialiųjų tikslinių dotacijų, kitų dotacijų, Valstybės investicijų programos lėšos</t>
  </si>
  <si>
    <t>ES - Europos Sąjungos finansinės paramos lėšos</t>
  </si>
  <si>
    <t>BĮP - biudžetinių įstaigų pajamos</t>
  </si>
  <si>
    <t>AARP - Aplinkos apsaugos specialiosios programos lėšos</t>
  </si>
  <si>
    <t>Kitos tikslinės dotacijos</t>
  </si>
  <si>
    <t>Išlaidoms</t>
  </si>
  <si>
    <t>Savivaldybės administracijos darbo organizavimas</t>
  </si>
  <si>
    <t>Iš viso 2 programa</t>
  </si>
  <si>
    <t>Iš viso 4 programa</t>
  </si>
  <si>
    <t>Iš viso 7 programa</t>
  </si>
  <si>
    <t>Savivaldybės administracijos seniūnijų darbo organizavimas</t>
  </si>
  <si>
    <t>Kitos bendrosios paslaugos</t>
  </si>
  <si>
    <t>Informacinių technologijų palaikymas bei plėtra savivaldybės administracijoje</t>
  </si>
  <si>
    <t>Iš viso 3 programa</t>
  </si>
  <si>
    <t xml:space="preserve">URF - specialioji tikslinė dotacija ugdymo reikmėms finansuoti </t>
  </si>
  <si>
    <t>Ugdymo programų įgyvendinimas ir tinkamos ugdymosi aplinkos užtikinimas Lazdijų mokykloje-darželyje "Vyturėlis"</t>
  </si>
  <si>
    <t>Ugdymo programų įgyvendinimas ir tinkamos ugdymosi aplinkos užtikinimas Lazdijų Motiejaus Gustaičio gimnazijoje</t>
  </si>
  <si>
    <t>Ugdymo programų įgyvendinimas ir tinkamos ugdymosi aplinkos užtikinimas Lazdijų r. Seirijų Antano Žmuidzinavičiaus gimnazijoje</t>
  </si>
  <si>
    <t>Ugdymo programų įgyvendinimas ir tinkamos ugdymosi aplinkos užtikinimas Lazdijų r. Šeštokų mokykloje</t>
  </si>
  <si>
    <t>Ugdymo programų įgyvendinimas ir tinkamos ugdymosi aplinkos užtikinimas Lazdijų r. Šventežerio mokykloje</t>
  </si>
  <si>
    <t>Ugdymo programų įgyvendinimas ir tinkamos ugdymosi aplinkos užtikinimas Lazdijų r. Veisiejų Sigito Gedos gimnazijoje</t>
  </si>
  <si>
    <t>Mokinių pavežėjimo į mokyklą ir atgal į namus užtikrinimas</t>
  </si>
  <si>
    <t>Sąlygų vaikų, jaunimo ir suaugusiųjų saviraiškai per sportą sudarymas, fizinio ugdymo ir sportinės veiklos organizavimas</t>
  </si>
  <si>
    <t>Lazdijų rajono savivaldybės renginių organizavimas</t>
  </si>
  <si>
    <t>Pasiruošimo ir dalyvavimo Dainų šventėje finansavimas</t>
  </si>
  <si>
    <t>Iš viso 6 programa</t>
  </si>
  <si>
    <t>Bendrųjų socialinių paslaugų teikimas</t>
  </si>
  <si>
    <t>Socialinių globos paslaugų organizavimas ir finansavimas</t>
  </si>
  <si>
    <t>Vietinės reikšmės kelių paprastasis remontas</t>
  </si>
  <si>
    <t>Viešųjų erdvių (kapinių, parkų, šalikelių ir kt.) priežiūra seniūnijose</t>
  </si>
  <si>
    <t>Iš viso 8 programa</t>
  </si>
  <si>
    <t>Projektų įgyvendinimas</t>
  </si>
  <si>
    <t>Mokymo lėšų, apskaičiuotų savivaldybei, paskirstymas</t>
  </si>
  <si>
    <t>Lazdijų rajono savivaldybės tarybos sprendimo „Dėl Lazdijų rajono savivaldybės tarybos 2021 m. vasario 12 d. sprendimo Nr. 5TS-639 „Dėl 2021 metų Lazdijų rajono savivaldybės  biudžeto patvirtinimo“ pakeitimo“ projekto aiškinamojo rašto priedas</t>
  </si>
  <si>
    <t>Tikslinimo pagrindimas 
(Lazdijų rajono savivaldybės biudžeto 4 mėn. vykdymo rezultatų įvertinimas ir analizė su programų koordinatoriais ir priemonių kuratoriais)</t>
  </si>
  <si>
    <t>2021 M. BIUDŽETO TIKSLINIMŲ LENTELĖ</t>
  </si>
  <si>
    <t>Tarpinstitucinio bendradarbiavimo koordinatoriaus pareigybei išlaikyti</t>
  </si>
  <si>
    <t>Skirta mažesnė dotacija 2020 metais savivaldybių negautoms pajamoms padengti nei planuota tvirtinant biudžetą</t>
  </si>
  <si>
    <t>Dotacija projektui „Pastatų komplekso, esančio Vytauto g. 18, Lazdijuose, rekonstravimas, Laisvės kovų muziejaus, fondų saugyklos bei edukacinės erdvės juose įrengimas, bei įveiklinimas“ įgyvendinti</t>
  </si>
  <si>
    <t>Skirta mažesnė dotacija planuota tvirtinant biudžetą</t>
  </si>
  <si>
    <t>Dotacija Viešosios įstaigos Lazdijų sporto centro sporto salės pastato Lazdijuose, Lazdijos g. 5, rekonstravimo darbams finansuoti</t>
  </si>
  <si>
    <t>Dotacija konsultacijoms mokiniams, patiriantiems mokymosi sunkumų</t>
  </si>
  <si>
    <t>Dotacija naujoms mokytojų padėjėjų pareigybėms</t>
  </si>
  <si>
    <t>Dotacija patirtoms išlaidoms už skiepijimo paslaugas komensavimo gruodžio -vasario mėn.</t>
  </si>
  <si>
    <t>Savivaldybės tarybos darbo organizavimas</t>
  </si>
  <si>
    <t>Asignavimai didinami dėl didesnio darbininkų viešųjų erdvių priežiūrai etatų poreikio Lazdijų miesto ir Veisiejų seniūnijose</t>
  </si>
  <si>
    <t>Didesnis poreikis informacijos, susijusios su pandemija, viešinimo ir skelbimų įvairiose žiniasklaidos priemonėse išlaidų +15 tūkst. eurų
Didesnis poreikis teisinių paslaugų įsigijimo išlaidų +20 tūkst. eurų</t>
  </si>
  <si>
    <t>Kvalifikacijos kėlimas ir kompetencijų stiprinimas</t>
  </si>
  <si>
    <t>Transporto išlaikymas ir atnaujinimas</t>
  </si>
  <si>
    <t>Kompiuterių nuomos išlaidų ekonomija</t>
  </si>
  <si>
    <t>Nevyriausybinių organizacijų rėmimas</t>
  </si>
  <si>
    <t>Civilinės būklės aktų registravimas</t>
  </si>
  <si>
    <t>Darbo užmokesčio ekonomija -4,8 tūkst. eurų;
Darbdavių socialinės paramos poreikis +4,1 tūkst. eurų</t>
  </si>
  <si>
    <t>Darbo užmokesčio ekonomija -3,4 tūkst. eurų;
Kitų prekių ir paslaugų ekonomija -0,7 tūkst. eurų;
Darbdavių socialinės paramos poreikis +4,1 tūkst. eurų</t>
  </si>
  <si>
    <t>Valstybinės kalbos vartojimo ir taisyklingumo kontrolė</t>
  </si>
  <si>
    <t>Vaikų lauko žaidimų aikštelės papildomiems įrenginiams įsigyti</t>
  </si>
  <si>
    <t>Darbo užmokesčio ekonomija -6 tūkst. eurų;
Mitybos išlaidų ekonomija -2 tūkst. eurų;
Transporto išlaikymo išlaidų ekonomija -2 tūkst. eurų;
Darbdavių socialinė paramos lėšų ekonomija -2 tūkst. eurų</t>
  </si>
  <si>
    <t>Konsultacijoms mokiniams, patiriantiems mokymosi sunkumų +0,4 tūkst. eurų</t>
  </si>
  <si>
    <t>Darbo užmokesčio ekonomija -2 tūkst. eurų;
Mitybos išlaidų ekonomija -0,5 tūkst. eurų;
Transporto išlaikymo išlaidų ekonomija -1,4 tūkst. eurų;
Kitų prekių ir paslaugų įsigijimo išlaidų ekonomija -2 tūkst. eurų</t>
  </si>
  <si>
    <t>Konsultacijoms mokiniams, patiriantiems mokymosi sunkumų +1 tūkst. eurų
Abiturientų konsultacijoms +0,2 tūkst. eurų</t>
  </si>
  <si>
    <t>Konsultacijoms mokiniams, patiriantiems mokymosi sunkumų +1 tūkst. eurų
Abiturientų konsultacijoms +0,4 tūkst. eurų</t>
  </si>
  <si>
    <t>Konsultacijoms mokiniams, patiriantiems mokymosi sunkumų +4,5 tūkst. eurų
Abiturientų konsultacijoms +1,6 tūkst. eurų</t>
  </si>
  <si>
    <t>Asignavimų ekonomija dėl paskelbto karantino (kompensacijos UAB „Lazdijų autobusų parkas“)</t>
  </si>
  <si>
    <t>Koordinuotai teikiamų švietimo pagalbos, socialinių ir sveikatos priežiūros paslaugų koordinavimas</t>
  </si>
  <si>
    <t>Skirta dotacija mažesnė nei planuota tvirtinant biudžetą</t>
  </si>
  <si>
    <t>Neformaliojo vaikų švietimo programų vykdymas</t>
  </si>
  <si>
    <t>ES</t>
  </si>
  <si>
    <t>Tikslinami finansavimo šaltiniai pagal Švietimo, mokslo ir sporto ministerijos raštą -ES, +VB</t>
  </si>
  <si>
    <t>Vaikų vasaros poilsio programų organizavimas</t>
  </si>
  <si>
    <t>Asignavimų ekonomija dėl karantino metų nevykdytų veiklų</t>
  </si>
  <si>
    <t>Išlaidų ekonomija dėl neįvykusių renginių</t>
  </si>
  <si>
    <t>Išlaidų ekonomija dėl nevyksiančio respublikinio renginio</t>
  </si>
  <si>
    <t>Savivaldybės teritorijoje esančių nekilnojamųjų kultūros paveldo vertybių ir architektūrinę, kultūrinę, sakralinę reikšmę turinčių objektų tvarkymo ir pritaikymo visuomenės ir turizmo poreikiams finansavimas</t>
  </si>
  <si>
    <t>Lėšų poreikis sentikių veiklai finansuoti</t>
  </si>
  <si>
    <t>Sveikatos priežiūros paslaugų kokybės gerinimas (VšĮ ,,Lazdijų ligoninė“)</t>
  </si>
  <si>
    <t>Sveikatos priežiūros paslaugų kokybės gerinimas (VšĮ „Lazdijų savivaldybės pirminės sveikatos priežiūros centras“)</t>
  </si>
  <si>
    <t xml:space="preserve">Skiepijimo nuo COVID-19 ligos (koronaviruso infekcijos) paslaugoms kompensuoti </t>
  </si>
  <si>
    <t>Kompensuojamos direktorės priedo 6 mėn. išlaidos už papildomą veiklą koordinuojant testavimą ir vakcinaciją +7,9 tūkst. eurų;
Kompensuojamos mobilios brigados išlaikymo išlaidos +2,1 tūkst. eurų</t>
  </si>
  <si>
    <t>Ištaisoma techninė klaida</t>
  </si>
  <si>
    <t>Lietuvos automobilių kelių direkcija skyrė mažiau lėšų iš Kelių priežiūros ir plėtros programos nei planuota tvirtinant biudžetą</t>
  </si>
  <si>
    <t>Skirta mažiau lėšų iš Kelių priežiūros ir plėtros programos nei planuota tvirtinant biudžetą</t>
  </si>
  <si>
    <t>Vietinių kelių priežiūra žiemą seniūnijose</t>
  </si>
  <si>
    <t>Būdviečio seniūnija</t>
  </si>
  <si>
    <t>Kapčiamiesčio seniūnija</t>
  </si>
  <si>
    <t>Gatvių ir kitų viešųjų erdvių apšvietimo tinklų įrengimas/atnaujinimas</t>
  </si>
  <si>
    <t>Išlaidų ekonomija prekėms ir paslaugoms įsigyti</t>
  </si>
  <si>
    <t>Lazdijų miesto seniūnija</t>
  </si>
  <si>
    <t>Papildomas lėšų poreikis Paveisieninkų piliakalnio laiptams atnaujinti</t>
  </si>
  <si>
    <t>Lėšų ekonomija atsisakius Lazdijų miesto parko šienavimo paslaugos, o planuojant įsigyti traktorių</t>
  </si>
  <si>
    <t>Keleivių vežimo reguliaraus susisiekimo autobusų maršrutais rėmimas</t>
  </si>
  <si>
    <t>Lėšų ekonomija dėl sausio-kovo mėn. sustabdytų maršrutų</t>
  </si>
  <si>
    <t>Savivaldybės įstaigų projektų bendrafinansavimas</t>
  </si>
  <si>
    <t>Sumažėjęs lėšų poreikis projektui „Socialinės įtraukties stiprinimas, pasitelkiant technologijas, kalbą ir tarpvalstybinį bendradarbiavimą" (Veisiejų S. Gedos gimnazija)</t>
  </si>
  <si>
    <t>Paskolų grąžinimas ir jų aptarnavimas</t>
  </si>
  <si>
    <t>Trumpalaikės paskolos grąžinimas buvo planuotas iš valstybės biudžeto, tačiau skyrus mažiau lėšų nei planuota, paskola planuojama grąžinti iš savivaldybės biudžeto lėšų</t>
  </si>
  <si>
    <t>Dotacija mokinių, pasirinkusių laikyti brandos egzaminus ir dėl COVID-19 pandemijos patyrusių mokymosi praradimų, konsultacijoms</t>
  </si>
  <si>
    <t>Mažinamos projektams bendrafinansuoti suplanuotos lėšos</t>
  </si>
  <si>
    <t>Projektui „VšĮ Lazdijų sporto centro sporto salės Lazdijuose, Lazdijos g. 5, rekonstravimas“ +100 tūkst. eurų;
Projektui „Pastatų komplekso, esančio Vytauto g. 18, Lazdijuose, rekonstravimas, Laisvės kovų muziejaus, fondų saugyklos bei edukacinės erdvės juose įrengimas, bei įveiklinimas“ +346 tūkst. eurų</t>
  </si>
  <si>
    <t>Didesnis darbo užmokesčio poreikis dėl atlygio už darbą tarybos komitetuose +4,4 tūkst. eurų;
Tarybos narių išmokų ekonomija -6,5 tūkst. eurų</t>
  </si>
  <si>
    <t>Didesnis poreikis kvalifikacijos tobulinimui (vadybinių, profesinių žinių gerinimui)</t>
  </si>
  <si>
    <t>Ištaisoma techninė klaida padaryta teikiant poreikį darbo užmokesčiui</t>
  </si>
  <si>
    <t>Iškeliama į priemonę „Savivaldybės teritorijoje esančių nekilnojamųjų kultūros paveldo vertybių ir architektūrinę, kultūrinę, sakralinę reikšmę turinčių objektų tvarkymo ir pritaikymo visuomenės ir turizmo poreikiams finansavimas“</t>
  </si>
  <si>
    <t>Dotacija naujoms mokytojų padėjėjų pareigybėms savivaldybėse įsteigti, kuomet bus aišku (tikėtina rugsėjo mėn.), kuriose ugdymo įstaigose steigiami etatai, lėšos bus paskirstomos pagal ugdymo įstaigas</t>
  </si>
  <si>
    <t>Tikslinami finansavimo šaltiniai pagal Švietimo, mokslo ir sporto ministerijos raštą -ES, +VB
Dėl karantino apribojimų planuojamos nepanaudoti lėšos iškeliamos į priemonę „Vaikų vasaros poilsio organizavimas“ -13 tūkst. eurų;
Darbo užmokestis +2,8 tūkst. eurų;
Socialinio draudimo įmokoms +0,1 tūkst. eurų
Kitoms paslaugoms -2,8 tūkst. eurų;(skiriama priemonės administravimui)</t>
  </si>
  <si>
    <t>Dėl karantino apribojimų planuojamos nepanaudoti lėšos atkeltos iš priemonės „Neformaliojo vaikų švietimo programų vykdymas“ +13 tūkst. eurų;</t>
  </si>
  <si>
    <t>Išlaidų ekonomija kelių valymui žiemą</t>
  </si>
  <si>
    <t>Išlaidų ekonomija patalpų nuomai</t>
  </si>
  <si>
    <t>Darbo užmokesčio trūkumas dėl darbuotojų metinio veiklos vertinimo, dėl pildomų darbų ir užduočių atlikimą, vykdant pavedimus susijusius su  COVID-19 ligos sukeltų padarinių neigiamo poveikio mažinimu Lazdijų rajone +31,9 tūkst. eurų
Ryšių paslaugų įsigijimo ekonomija -5 tūkst. eurų;
Aprangos įsigijimo ekonomija -5 tūkst. eurų;
Komandiruočių išlaidų ekonomija -1,5 tūkst. eurų
Darbdavių socialinės paramos išlaidų trūkumas +14,1 tūkst. eurų</t>
  </si>
  <si>
    <t>Transporto nuomos išlaidų ekonomija (nuoma skaičiuota 8 mėn.,mažėja nuomos laikotarpis, bus sklebiamas pakartotinis konkursas) -35 tūkst. eurų
Naujam traktoriui Lazdijų miesto seniūnijoje įsigyti +30 tūkst. eurų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</si>
</sst>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0" xfId="0" applyFont="1" applyFill="1" applyBorder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164" fontId="3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 wrapText="1"/>
    </xf>
    <xf numFmtId="164" fontId="1" fillId="0" borderId="0" xfId="0" applyNumberFormat="1" applyFont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Įprastas" xfId="0" builtinId="0"/>
    <cellStyle name="Įprastas 8" xfId="2" xr:uid="{8CD01870-9B1C-4C1D-80B4-60E5055038EF}"/>
    <cellStyle name="Pa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9"/>
  <sheetViews>
    <sheetView showZeros="0" tabSelected="1" zoomScaleNormal="100" workbookViewId="0">
      <pane xSplit="5" ySplit="6" topLeftCell="F53" activePane="bottomRight" state="frozen"/>
      <selection pane="topRight" activeCell="F1" sqref="F1"/>
      <selection pane="bottomLeft" activeCell="A7" sqref="A7"/>
      <selection pane="bottomRight" activeCell="I59" sqref="I59:I60"/>
    </sheetView>
  </sheetViews>
  <sheetFormatPr defaultColWidth="9.109375" defaultRowHeight="13.8" outlineLevelRow="1" x14ac:dyDescent="0.25"/>
  <cols>
    <col min="1" max="1" width="4.5546875" style="1" customWidth="1"/>
    <col min="2" max="2" width="30.44140625" style="29" customWidth="1"/>
    <col min="3" max="3" width="18.5546875" style="30" customWidth="1"/>
    <col min="4" max="4" width="8.5546875" style="31" customWidth="1"/>
    <col min="5" max="5" width="9.109375" style="31" customWidth="1"/>
    <col min="6" max="6" width="10" style="31" customWidth="1"/>
    <col min="7" max="7" width="12.6640625" style="31" customWidth="1"/>
    <col min="8" max="8" width="9.44140625" style="31" customWidth="1"/>
    <col min="9" max="9" width="70.6640625" style="32" customWidth="1"/>
    <col min="10" max="16384" width="9.109375" style="1"/>
  </cols>
  <sheetData>
    <row r="1" spans="1:40" s="4" customFormat="1" ht="46.5" customHeight="1" x14ac:dyDescent="0.25">
      <c r="A1" s="1"/>
      <c r="B1" s="1"/>
      <c r="C1" s="2"/>
      <c r="D1" s="3" t="s">
        <v>0</v>
      </c>
      <c r="E1" s="1"/>
      <c r="F1" s="1"/>
      <c r="G1" s="76" t="s">
        <v>58</v>
      </c>
      <c r="H1" s="76"/>
      <c r="I1" s="7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4" customFormat="1" ht="11.25" customHeight="1" x14ac:dyDescent="0.25">
      <c r="A2" s="1"/>
      <c r="B2" s="1"/>
      <c r="C2" s="2"/>
      <c r="D2" s="3"/>
      <c r="E2" s="1"/>
      <c r="F2" s="1"/>
      <c r="G2" s="1"/>
      <c r="H2" s="1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4" customFormat="1" ht="15.75" customHeight="1" x14ac:dyDescent="0.25">
      <c r="A3" s="1"/>
      <c r="B3" s="77" t="s">
        <v>60</v>
      </c>
      <c r="C3" s="77"/>
      <c r="D3" s="77"/>
      <c r="E3" s="77"/>
      <c r="F3" s="77"/>
      <c r="G3" s="77"/>
      <c r="H3" s="77"/>
      <c r="I3" s="7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7" customFormat="1" ht="14.25" customHeight="1" x14ac:dyDescent="0.25">
      <c r="A4" s="1"/>
      <c r="B4" s="1"/>
      <c r="C4" s="2"/>
      <c r="D4" s="3"/>
      <c r="E4" s="1"/>
      <c r="F4" s="1"/>
      <c r="G4" s="1"/>
      <c r="H4" s="1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3.5" customHeight="1" x14ac:dyDescent="0.25">
      <c r="B5" s="78" t="s">
        <v>1</v>
      </c>
      <c r="C5" s="79" t="s">
        <v>2</v>
      </c>
      <c r="D5" s="78" t="s">
        <v>3</v>
      </c>
      <c r="E5" s="80" t="s">
        <v>4</v>
      </c>
      <c r="F5" s="80"/>
      <c r="G5" s="80"/>
      <c r="H5" s="80"/>
      <c r="I5" s="78" t="s">
        <v>59</v>
      </c>
    </row>
    <row r="6" spans="1:40" s="8" customFormat="1" ht="61.5" customHeight="1" x14ac:dyDescent="0.25">
      <c r="B6" s="78"/>
      <c r="C6" s="79"/>
      <c r="D6" s="78"/>
      <c r="E6" s="9" t="s">
        <v>5</v>
      </c>
      <c r="F6" s="50" t="s">
        <v>30</v>
      </c>
      <c r="G6" s="50" t="s">
        <v>6</v>
      </c>
      <c r="H6" s="50" t="s">
        <v>7</v>
      </c>
      <c r="I6" s="78"/>
    </row>
    <row r="7" spans="1:40" x14ac:dyDescent="0.25">
      <c r="B7" s="71" t="s">
        <v>61</v>
      </c>
      <c r="C7" s="71"/>
      <c r="D7" s="71"/>
      <c r="E7" s="34">
        <v>-0.2</v>
      </c>
      <c r="F7" s="35"/>
      <c r="G7" s="35"/>
      <c r="H7" s="35"/>
      <c r="I7" s="36" t="s">
        <v>64</v>
      </c>
    </row>
    <row r="8" spans="1:40" ht="27.6" x14ac:dyDescent="0.25">
      <c r="B8" s="71" t="s">
        <v>29</v>
      </c>
      <c r="C8" s="71"/>
      <c r="D8" s="71"/>
      <c r="E8" s="34">
        <v>-905.4</v>
      </c>
      <c r="F8" s="35"/>
      <c r="G8" s="35"/>
      <c r="H8" s="35"/>
      <c r="I8" s="36" t="s">
        <v>104</v>
      </c>
    </row>
    <row r="9" spans="1:40" ht="27.6" x14ac:dyDescent="0.25">
      <c r="B9" s="71" t="s">
        <v>29</v>
      </c>
      <c r="C9" s="71"/>
      <c r="D9" s="71"/>
      <c r="E9" s="34">
        <v>-526.79999999999995</v>
      </c>
      <c r="F9" s="35"/>
      <c r="G9" s="35"/>
      <c r="H9" s="35"/>
      <c r="I9" s="36" t="s">
        <v>62</v>
      </c>
    </row>
    <row r="10" spans="1:40" ht="41.4" x14ac:dyDescent="0.25">
      <c r="B10" s="71" t="s">
        <v>29</v>
      </c>
      <c r="C10" s="71"/>
      <c r="D10" s="71"/>
      <c r="E10" s="34">
        <v>346</v>
      </c>
      <c r="F10" s="35"/>
      <c r="G10" s="35"/>
      <c r="H10" s="35"/>
      <c r="I10" s="36" t="s">
        <v>63</v>
      </c>
    </row>
    <row r="11" spans="1:40" ht="27.6" x14ac:dyDescent="0.25">
      <c r="B11" s="71" t="s">
        <v>29</v>
      </c>
      <c r="C11" s="71"/>
      <c r="D11" s="71"/>
      <c r="E11" s="34">
        <v>100</v>
      </c>
      <c r="F11" s="35"/>
      <c r="G11" s="35"/>
      <c r="H11" s="35"/>
      <c r="I11" s="36" t="s">
        <v>65</v>
      </c>
    </row>
    <row r="12" spans="1:40" x14ac:dyDescent="0.25">
      <c r="B12" s="71" t="s">
        <v>29</v>
      </c>
      <c r="C12" s="71"/>
      <c r="D12" s="71"/>
      <c r="E12" s="34">
        <v>7.3</v>
      </c>
      <c r="F12" s="35"/>
      <c r="G12" s="35"/>
      <c r="H12" s="35"/>
      <c r="I12" s="36" t="s">
        <v>66</v>
      </c>
    </row>
    <row r="13" spans="1:40" x14ac:dyDescent="0.25">
      <c r="B13" s="71" t="s">
        <v>29</v>
      </c>
      <c r="C13" s="71"/>
      <c r="D13" s="71"/>
      <c r="E13" s="34">
        <v>17.600000000000001</v>
      </c>
      <c r="F13" s="35"/>
      <c r="G13" s="35"/>
      <c r="H13" s="35"/>
      <c r="I13" s="36" t="s">
        <v>67</v>
      </c>
    </row>
    <row r="14" spans="1:40" ht="27.6" x14ac:dyDescent="0.25">
      <c r="B14" s="71" t="s">
        <v>29</v>
      </c>
      <c r="C14" s="71"/>
      <c r="D14" s="71"/>
      <c r="E14" s="34">
        <v>2.6</v>
      </c>
      <c r="F14" s="35"/>
      <c r="G14" s="35"/>
      <c r="H14" s="35"/>
      <c r="I14" s="36" t="s">
        <v>68</v>
      </c>
    </row>
    <row r="15" spans="1:40" ht="27.6" x14ac:dyDescent="0.25">
      <c r="B15" s="71" t="s">
        <v>29</v>
      </c>
      <c r="C15" s="71"/>
      <c r="D15" s="71"/>
      <c r="E15" s="34">
        <v>2.2000000000000002</v>
      </c>
      <c r="F15" s="35"/>
      <c r="G15" s="35"/>
      <c r="H15" s="35"/>
      <c r="I15" s="36" t="s">
        <v>120</v>
      </c>
    </row>
    <row r="16" spans="1:40" ht="18" customHeight="1" x14ac:dyDescent="0.25">
      <c r="B16" s="70" t="s">
        <v>8</v>
      </c>
      <c r="C16" s="70"/>
      <c r="D16" s="70"/>
      <c r="E16" s="34">
        <f>SUM(E7:E15)</f>
        <v>-956.7</v>
      </c>
      <c r="F16" s="35"/>
      <c r="G16" s="35"/>
      <c r="H16" s="35"/>
      <c r="I16" s="36"/>
    </row>
    <row r="17" spans="2:9" s="10" customFormat="1" ht="42" outlineLevel="1" x14ac:dyDescent="0.3">
      <c r="B17" s="52" t="s">
        <v>69</v>
      </c>
      <c r="C17" s="52" t="s">
        <v>10</v>
      </c>
      <c r="D17" s="11" t="s">
        <v>9</v>
      </c>
      <c r="E17" s="12">
        <f>F17+H17</f>
        <v>-2.1</v>
      </c>
      <c r="F17" s="12">
        <v>-2.1</v>
      </c>
      <c r="G17" s="12">
        <v>4.4000000000000004</v>
      </c>
      <c r="H17" s="12"/>
      <c r="I17" s="46" t="s">
        <v>123</v>
      </c>
    </row>
    <row r="18" spans="2:9" s="10" customFormat="1" ht="97.2" outlineLevel="1" x14ac:dyDescent="0.3">
      <c r="B18" s="52" t="s">
        <v>31</v>
      </c>
      <c r="C18" s="52" t="s">
        <v>10</v>
      </c>
      <c r="D18" s="11" t="s">
        <v>9</v>
      </c>
      <c r="E18" s="12">
        <f t="shared" ref="E18:E73" si="0">F18+H18</f>
        <v>34.5</v>
      </c>
      <c r="F18" s="12">
        <v>34.5</v>
      </c>
      <c r="G18" s="12">
        <v>31.9</v>
      </c>
      <c r="H18" s="12"/>
      <c r="I18" s="46" t="s">
        <v>132</v>
      </c>
    </row>
    <row r="19" spans="2:9" s="10" customFormat="1" ht="28.2" outlineLevel="1" x14ac:dyDescent="0.3">
      <c r="B19" s="52" t="s">
        <v>35</v>
      </c>
      <c r="C19" s="52" t="s">
        <v>10</v>
      </c>
      <c r="D19" s="11" t="s">
        <v>9</v>
      </c>
      <c r="E19" s="12">
        <f>F19+H19</f>
        <v>11.5</v>
      </c>
      <c r="F19" s="12">
        <v>11.5</v>
      </c>
      <c r="G19" s="12">
        <v>8.5</v>
      </c>
      <c r="H19" s="12"/>
      <c r="I19" s="46" t="s">
        <v>70</v>
      </c>
    </row>
    <row r="20" spans="2:9" s="10" customFormat="1" ht="42" outlineLevel="1" x14ac:dyDescent="0.3">
      <c r="B20" s="52" t="s">
        <v>36</v>
      </c>
      <c r="C20" s="52" t="s">
        <v>10</v>
      </c>
      <c r="D20" s="11" t="s">
        <v>9</v>
      </c>
      <c r="E20" s="12">
        <f t="shared" si="0"/>
        <v>35</v>
      </c>
      <c r="F20" s="12">
        <v>35</v>
      </c>
      <c r="G20" s="12"/>
      <c r="H20" s="12"/>
      <c r="I20" s="46" t="s">
        <v>71</v>
      </c>
    </row>
    <row r="21" spans="2:9" s="10" customFormat="1" ht="27.6" outlineLevel="1" x14ac:dyDescent="0.3">
      <c r="B21" s="52" t="s">
        <v>72</v>
      </c>
      <c r="C21" s="52" t="s">
        <v>10</v>
      </c>
      <c r="D21" s="11" t="s">
        <v>9</v>
      </c>
      <c r="E21" s="12">
        <f t="shared" si="0"/>
        <v>5</v>
      </c>
      <c r="F21" s="12">
        <v>5</v>
      </c>
      <c r="G21" s="12"/>
      <c r="H21" s="12"/>
      <c r="I21" s="56" t="s">
        <v>124</v>
      </c>
    </row>
    <row r="22" spans="2:9" s="10" customFormat="1" ht="41.4" outlineLevel="1" x14ac:dyDescent="0.3">
      <c r="B22" s="54" t="s">
        <v>73</v>
      </c>
      <c r="C22" s="54" t="s">
        <v>10</v>
      </c>
      <c r="D22" s="11" t="s">
        <v>9</v>
      </c>
      <c r="E22" s="12">
        <f t="shared" si="0"/>
        <v>-4.9999999999999964</v>
      </c>
      <c r="F22" s="12">
        <v>29.8</v>
      </c>
      <c r="G22" s="12"/>
      <c r="H22" s="12">
        <v>-34.799999999999997</v>
      </c>
      <c r="I22" s="56" t="s">
        <v>133</v>
      </c>
    </row>
    <row r="23" spans="2:9" s="10" customFormat="1" ht="41.4" outlineLevel="1" x14ac:dyDescent="0.3">
      <c r="B23" s="54" t="s">
        <v>37</v>
      </c>
      <c r="C23" s="54" t="s">
        <v>10</v>
      </c>
      <c r="D23" s="11" t="s">
        <v>9</v>
      </c>
      <c r="E23" s="12">
        <f t="shared" ref="E23:E24" si="1">F23+H23</f>
        <v>-52.1</v>
      </c>
      <c r="F23" s="12">
        <v>-52.1</v>
      </c>
      <c r="G23" s="12"/>
      <c r="H23" s="12"/>
      <c r="I23" s="56" t="s">
        <v>74</v>
      </c>
    </row>
    <row r="24" spans="2:9" s="10" customFormat="1" ht="27.6" outlineLevel="1" x14ac:dyDescent="0.3">
      <c r="B24" s="54" t="s">
        <v>76</v>
      </c>
      <c r="C24" s="54" t="s">
        <v>10</v>
      </c>
      <c r="D24" s="11" t="s">
        <v>9</v>
      </c>
      <c r="E24" s="12">
        <f t="shared" si="1"/>
        <v>-0.7</v>
      </c>
      <c r="F24" s="12">
        <v>-0.7</v>
      </c>
      <c r="G24" s="12">
        <v>-4.8</v>
      </c>
      <c r="H24" s="12"/>
      <c r="I24" s="56" t="s">
        <v>77</v>
      </c>
    </row>
    <row r="25" spans="2:9" s="10" customFormat="1" ht="41.4" outlineLevel="1" x14ac:dyDescent="0.3">
      <c r="B25" s="54" t="s">
        <v>76</v>
      </c>
      <c r="C25" s="54" t="s">
        <v>10</v>
      </c>
      <c r="D25" s="11" t="s">
        <v>11</v>
      </c>
      <c r="E25" s="12">
        <f t="shared" ref="E25" si="2">F25+H25</f>
        <v>0</v>
      </c>
      <c r="F25" s="12"/>
      <c r="G25" s="12">
        <v>-3.4</v>
      </c>
      <c r="H25" s="12"/>
      <c r="I25" s="56" t="s">
        <v>78</v>
      </c>
    </row>
    <row r="26" spans="2:9" s="10" customFormat="1" ht="27.6" outlineLevel="1" x14ac:dyDescent="0.3">
      <c r="B26" s="52" t="s">
        <v>79</v>
      </c>
      <c r="C26" s="52" t="s">
        <v>10</v>
      </c>
      <c r="D26" s="11" t="s">
        <v>9</v>
      </c>
      <c r="E26" s="12">
        <f t="shared" si="0"/>
        <v>1.6</v>
      </c>
      <c r="F26" s="12">
        <v>1.6</v>
      </c>
      <c r="G26" s="12">
        <v>1.6</v>
      </c>
      <c r="H26" s="12"/>
      <c r="I26" s="56" t="s">
        <v>125</v>
      </c>
    </row>
    <row r="27" spans="2:9" s="15" customFormat="1" ht="14.4" x14ac:dyDescent="0.3">
      <c r="B27" s="37" t="s">
        <v>12</v>
      </c>
      <c r="C27" s="37"/>
      <c r="D27" s="38"/>
      <c r="E27" s="39">
        <f>SUM(E17:E26)</f>
        <v>27.700000000000006</v>
      </c>
      <c r="F27" s="39">
        <f t="shared" ref="F27:H27" si="3">SUM(F17:F26)</f>
        <v>62.5</v>
      </c>
      <c r="G27" s="39">
        <f t="shared" si="3"/>
        <v>38.200000000000003</v>
      </c>
      <c r="H27" s="39">
        <f t="shared" si="3"/>
        <v>-34.799999999999997</v>
      </c>
      <c r="I27" s="37"/>
    </row>
    <row r="28" spans="2:9" s="10" customFormat="1" ht="41.4" outlineLevel="1" x14ac:dyDescent="0.3">
      <c r="B28" s="45" t="s">
        <v>75</v>
      </c>
      <c r="C28" s="42" t="s">
        <v>10</v>
      </c>
      <c r="D28" s="43" t="s">
        <v>9</v>
      </c>
      <c r="E28" s="12">
        <f t="shared" si="0"/>
        <v>-2</v>
      </c>
      <c r="F28" s="23">
        <v>-2</v>
      </c>
      <c r="G28" s="23"/>
      <c r="H28" s="23"/>
      <c r="I28" s="44" t="s">
        <v>126</v>
      </c>
    </row>
    <row r="29" spans="2:9" s="15" customFormat="1" ht="14.4" x14ac:dyDescent="0.3">
      <c r="B29" s="37" t="s">
        <v>32</v>
      </c>
      <c r="C29" s="37"/>
      <c r="D29" s="38"/>
      <c r="E29" s="39">
        <f>SUM(E28:E28)</f>
        <v>-2</v>
      </c>
      <c r="F29" s="39">
        <f>SUM(F28:F28)</f>
        <v>-2</v>
      </c>
      <c r="G29" s="39">
        <f>SUM(G28:G28)</f>
        <v>0</v>
      </c>
      <c r="H29" s="39">
        <f>SUM(H28:H28)</f>
        <v>0</v>
      </c>
      <c r="I29" s="37"/>
    </row>
    <row r="30" spans="2:9" s="33" customFormat="1" ht="14.4" hidden="1" outlineLevel="1" x14ac:dyDescent="0.3">
      <c r="B30" s="42"/>
      <c r="C30" s="42"/>
      <c r="D30" s="43"/>
      <c r="E30" s="12">
        <f t="shared" si="0"/>
        <v>0</v>
      </c>
      <c r="F30" s="23"/>
      <c r="G30" s="23"/>
      <c r="H30" s="23"/>
      <c r="I30" s="49"/>
    </row>
    <row r="31" spans="2:9" s="15" customFormat="1" ht="14.4" hidden="1" collapsed="1" x14ac:dyDescent="0.3">
      <c r="B31" s="37" t="s">
        <v>38</v>
      </c>
      <c r="C31" s="37"/>
      <c r="D31" s="38"/>
      <c r="E31" s="39">
        <f>SUM(E30)</f>
        <v>0</v>
      </c>
      <c r="F31" s="39">
        <f t="shared" ref="F31" si="4">SUM(F30)</f>
        <v>0</v>
      </c>
      <c r="G31" s="39">
        <f t="shared" ref="G31" si="5">SUM(G30)</f>
        <v>0</v>
      </c>
      <c r="H31" s="39">
        <f t="shared" ref="H31" si="6">SUM(H30)</f>
        <v>0</v>
      </c>
      <c r="I31" s="37"/>
    </row>
    <row r="32" spans="2:9" s="15" customFormat="1" ht="41.4" outlineLevel="1" x14ac:dyDescent="0.3">
      <c r="B32" s="42" t="s">
        <v>57</v>
      </c>
      <c r="C32" s="42" t="s">
        <v>10</v>
      </c>
      <c r="D32" s="43" t="s">
        <v>11</v>
      </c>
      <c r="E32" s="13">
        <f t="shared" ref="E32:E41" si="7">F32+H32</f>
        <v>17.600000000000001</v>
      </c>
      <c r="F32" s="23">
        <v>17.600000000000001</v>
      </c>
      <c r="G32" s="48"/>
      <c r="H32" s="48"/>
      <c r="I32" s="42" t="s">
        <v>127</v>
      </c>
    </row>
    <row r="33" spans="2:9" s="10" customFormat="1" ht="64.5" customHeight="1" outlineLevel="1" x14ac:dyDescent="0.3">
      <c r="B33" s="57" t="s">
        <v>40</v>
      </c>
      <c r="C33" s="60" t="s">
        <v>15</v>
      </c>
      <c r="D33" s="20" t="s">
        <v>9</v>
      </c>
      <c r="E33" s="13">
        <f t="shared" si="7"/>
        <v>11</v>
      </c>
      <c r="F33" s="17"/>
      <c r="G33" s="17"/>
      <c r="H33" s="21">
        <v>11</v>
      </c>
      <c r="I33" s="44" t="s">
        <v>80</v>
      </c>
    </row>
    <row r="34" spans="2:9" s="10" customFormat="1" ht="60.75" customHeight="1" outlineLevel="1" x14ac:dyDescent="0.3">
      <c r="B34" s="54" t="s">
        <v>41</v>
      </c>
      <c r="C34" s="55" t="s">
        <v>18</v>
      </c>
      <c r="D34" s="20" t="s">
        <v>11</v>
      </c>
      <c r="E34" s="13">
        <f t="shared" si="7"/>
        <v>6.2</v>
      </c>
      <c r="F34" s="17">
        <v>6.2</v>
      </c>
      <c r="G34" s="17">
        <v>6.1</v>
      </c>
      <c r="H34" s="22"/>
      <c r="I34" s="42" t="s">
        <v>86</v>
      </c>
    </row>
    <row r="35" spans="2:9" s="10" customFormat="1" ht="27.6" outlineLevel="1" x14ac:dyDescent="0.3">
      <c r="B35" s="64" t="s">
        <v>42</v>
      </c>
      <c r="C35" s="65" t="s">
        <v>19</v>
      </c>
      <c r="D35" s="20" t="s">
        <v>11</v>
      </c>
      <c r="E35" s="13">
        <f t="shared" si="7"/>
        <v>1.4</v>
      </c>
      <c r="F35" s="17">
        <v>1.4</v>
      </c>
      <c r="G35" s="17">
        <v>1.4</v>
      </c>
      <c r="H35" s="22"/>
      <c r="I35" s="53" t="s">
        <v>85</v>
      </c>
    </row>
    <row r="36" spans="2:9" s="10" customFormat="1" ht="55.2" outlineLevel="1" x14ac:dyDescent="0.3">
      <c r="B36" s="64"/>
      <c r="C36" s="65"/>
      <c r="D36" s="20" t="s">
        <v>9</v>
      </c>
      <c r="E36" s="13">
        <f t="shared" si="7"/>
        <v>-12</v>
      </c>
      <c r="F36" s="17">
        <v>-12</v>
      </c>
      <c r="G36" s="17">
        <v>-6</v>
      </c>
      <c r="H36" s="22"/>
      <c r="I36" s="44" t="s">
        <v>81</v>
      </c>
    </row>
    <row r="37" spans="2:9" s="10" customFormat="1" ht="14.4" outlineLevel="1" x14ac:dyDescent="0.3">
      <c r="B37" s="64" t="s">
        <v>43</v>
      </c>
      <c r="C37" s="65" t="s">
        <v>16</v>
      </c>
      <c r="D37" s="20" t="s">
        <v>11</v>
      </c>
      <c r="E37" s="13">
        <f t="shared" si="7"/>
        <v>0.4</v>
      </c>
      <c r="F37" s="17">
        <v>0.4</v>
      </c>
      <c r="G37" s="17">
        <v>0.4</v>
      </c>
      <c r="H37" s="22"/>
      <c r="I37" s="42" t="s">
        <v>82</v>
      </c>
    </row>
    <row r="38" spans="2:9" s="10" customFormat="1" ht="55.2" outlineLevel="1" x14ac:dyDescent="0.3">
      <c r="B38" s="64"/>
      <c r="C38" s="65"/>
      <c r="D38" s="20" t="s">
        <v>9</v>
      </c>
      <c r="E38" s="13">
        <f t="shared" si="7"/>
        <v>-5.9</v>
      </c>
      <c r="F38" s="17">
        <v>-5.9</v>
      </c>
      <c r="G38" s="17">
        <v>-2</v>
      </c>
      <c r="H38" s="22"/>
      <c r="I38" s="44" t="s">
        <v>83</v>
      </c>
    </row>
    <row r="39" spans="2:9" s="10" customFormat="1" ht="60" customHeight="1" outlineLevel="1" x14ac:dyDescent="0.3">
      <c r="B39" s="54" t="s">
        <v>44</v>
      </c>
      <c r="C39" s="55" t="s">
        <v>17</v>
      </c>
      <c r="D39" s="20" t="s">
        <v>11</v>
      </c>
      <c r="E39" s="13">
        <f t="shared" si="7"/>
        <v>0.4</v>
      </c>
      <c r="F39" s="17">
        <v>0.4</v>
      </c>
      <c r="G39" s="17">
        <v>0.4</v>
      </c>
      <c r="H39" s="22"/>
      <c r="I39" s="53" t="s">
        <v>82</v>
      </c>
    </row>
    <row r="40" spans="2:9" s="10" customFormat="1" ht="61.5" customHeight="1" outlineLevel="1" x14ac:dyDescent="0.3">
      <c r="B40" s="54" t="s">
        <v>45</v>
      </c>
      <c r="C40" s="55" t="s">
        <v>20</v>
      </c>
      <c r="D40" s="20" t="s">
        <v>11</v>
      </c>
      <c r="E40" s="13">
        <f t="shared" si="7"/>
        <v>1.2</v>
      </c>
      <c r="F40" s="17">
        <v>1.2</v>
      </c>
      <c r="G40" s="17">
        <v>1.2</v>
      </c>
      <c r="H40" s="22"/>
      <c r="I40" s="42" t="s">
        <v>84</v>
      </c>
    </row>
    <row r="41" spans="2:9" s="10" customFormat="1" ht="27.6" outlineLevel="1" x14ac:dyDescent="0.3">
      <c r="B41" s="19" t="s">
        <v>46</v>
      </c>
      <c r="C41" s="51" t="s">
        <v>10</v>
      </c>
      <c r="D41" s="20" t="s">
        <v>9</v>
      </c>
      <c r="E41" s="13">
        <f t="shared" si="7"/>
        <v>-20</v>
      </c>
      <c r="F41" s="17">
        <v>-20</v>
      </c>
      <c r="G41" s="17"/>
      <c r="H41" s="21"/>
      <c r="I41" s="44" t="s">
        <v>87</v>
      </c>
    </row>
    <row r="42" spans="2:9" s="10" customFormat="1" ht="41.4" outlineLevel="1" x14ac:dyDescent="0.3">
      <c r="B42" s="19" t="s">
        <v>88</v>
      </c>
      <c r="C42" s="51" t="s">
        <v>10</v>
      </c>
      <c r="D42" s="16" t="s">
        <v>11</v>
      </c>
      <c r="E42" s="13">
        <f t="shared" ref="E42:E45" si="8">F42+H42</f>
        <v>-0.2</v>
      </c>
      <c r="F42" s="17">
        <v>-0.2</v>
      </c>
      <c r="G42" s="17">
        <v>-0.2</v>
      </c>
      <c r="H42" s="18"/>
      <c r="I42" s="49" t="s">
        <v>89</v>
      </c>
    </row>
    <row r="43" spans="2:9" s="10" customFormat="1" ht="30" customHeight="1" outlineLevel="1" x14ac:dyDescent="0.3">
      <c r="B43" s="73" t="s">
        <v>90</v>
      </c>
      <c r="C43" s="51" t="s">
        <v>10</v>
      </c>
      <c r="D43" s="16" t="s">
        <v>91</v>
      </c>
      <c r="E43" s="13">
        <f t="shared" si="8"/>
        <v>-7.9</v>
      </c>
      <c r="F43" s="17">
        <v>-7.9</v>
      </c>
      <c r="G43" s="17"/>
      <c r="H43" s="18"/>
      <c r="I43" s="49" t="s">
        <v>92</v>
      </c>
    </row>
    <row r="44" spans="2:9" s="10" customFormat="1" ht="96.6" outlineLevel="1" x14ac:dyDescent="0.3">
      <c r="B44" s="74"/>
      <c r="C44" s="55" t="s">
        <v>10</v>
      </c>
      <c r="D44" s="16" t="s">
        <v>11</v>
      </c>
      <c r="E44" s="13">
        <f t="shared" si="8"/>
        <v>-5.0999999999999996</v>
      </c>
      <c r="F44" s="17">
        <v>-5.0999999999999996</v>
      </c>
      <c r="G44" s="17">
        <v>2.7</v>
      </c>
      <c r="H44" s="18"/>
      <c r="I44" s="56" t="s">
        <v>128</v>
      </c>
    </row>
    <row r="45" spans="2:9" s="10" customFormat="1" ht="27.6" outlineLevel="1" x14ac:dyDescent="0.3">
      <c r="B45" s="19" t="s">
        <v>93</v>
      </c>
      <c r="C45" s="51" t="s">
        <v>10</v>
      </c>
      <c r="D45" s="16" t="s">
        <v>9</v>
      </c>
      <c r="E45" s="13">
        <f t="shared" si="8"/>
        <v>13</v>
      </c>
      <c r="F45" s="17">
        <v>13</v>
      </c>
      <c r="G45" s="17"/>
      <c r="H45" s="18"/>
      <c r="I45" s="49" t="s">
        <v>129</v>
      </c>
    </row>
    <row r="46" spans="2:9" s="10" customFormat="1" ht="55.2" outlineLevel="1" x14ac:dyDescent="0.3">
      <c r="B46" s="19" t="s">
        <v>47</v>
      </c>
      <c r="C46" s="51" t="s">
        <v>10</v>
      </c>
      <c r="D46" s="16" t="s">
        <v>9</v>
      </c>
      <c r="E46" s="13">
        <f>F46+H46</f>
        <v>-37.4</v>
      </c>
      <c r="F46" s="17">
        <v>-37.4</v>
      </c>
      <c r="G46" s="17"/>
      <c r="H46" s="18"/>
      <c r="I46" s="49" t="s">
        <v>94</v>
      </c>
    </row>
    <row r="47" spans="2:9" s="10" customFormat="1" ht="14.4" x14ac:dyDescent="0.3">
      <c r="B47" s="37" t="s">
        <v>33</v>
      </c>
      <c r="C47" s="37"/>
      <c r="D47" s="38"/>
      <c r="E47" s="39">
        <f>SUM(E32:E46)</f>
        <v>-37.299999999999997</v>
      </c>
      <c r="F47" s="39">
        <f>SUM(F32:F46)</f>
        <v>-48.3</v>
      </c>
      <c r="G47" s="39">
        <f>SUM(G32:G46)</f>
        <v>4</v>
      </c>
      <c r="H47" s="39">
        <f>SUM(H32:H46)</f>
        <v>11</v>
      </c>
      <c r="I47" s="37"/>
    </row>
    <row r="48" spans="2:9" s="33" customFormat="1" ht="27.6" outlineLevel="1" x14ac:dyDescent="0.3">
      <c r="B48" s="19" t="s">
        <v>48</v>
      </c>
      <c r="C48" s="42" t="s">
        <v>10</v>
      </c>
      <c r="D48" s="16" t="s">
        <v>9</v>
      </c>
      <c r="E48" s="23">
        <f t="shared" ref="E48:E49" si="9">SUM(F48,H48)</f>
        <v>-20</v>
      </c>
      <c r="F48" s="23">
        <v>-20</v>
      </c>
      <c r="G48" s="23"/>
      <c r="H48" s="23"/>
      <c r="I48" s="53" t="s">
        <v>95</v>
      </c>
    </row>
    <row r="49" spans="2:9" s="33" customFormat="1" ht="27.6" outlineLevel="1" x14ac:dyDescent="0.3">
      <c r="B49" s="19" t="s">
        <v>49</v>
      </c>
      <c r="C49" s="42" t="s">
        <v>10</v>
      </c>
      <c r="D49" s="16" t="s">
        <v>9</v>
      </c>
      <c r="E49" s="23">
        <f t="shared" si="9"/>
        <v>-10</v>
      </c>
      <c r="F49" s="23">
        <v>-10</v>
      </c>
      <c r="G49" s="23"/>
      <c r="H49" s="23"/>
      <c r="I49" s="53" t="s">
        <v>96</v>
      </c>
    </row>
    <row r="50" spans="2:9" s="33" customFormat="1" ht="82.8" outlineLevel="1" x14ac:dyDescent="0.3">
      <c r="B50" s="19" t="s">
        <v>97</v>
      </c>
      <c r="C50" s="42" t="s">
        <v>10</v>
      </c>
      <c r="D50" s="16" t="s">
        <v>9</v>
      </c>
      <c r="E50" s="23">
        <f>SUM(F50,H50)</f>
        <v>2</v>
      </c>
      <c r="F50" s="23">
        <v>2</v>
      </c>
      <c r="G50" s="23"/>
      <c r="H50" s="23"/>
      <c r="I50" s="42" t="s">
        <v>98</v>
      </c>
    </row>
    <row r="51" spans="2:9" s="10" customFormat="1" ht="14.4" x14ac:dyDescent="0.3">
      <c r="B51" s="37" t="s">
        <v>13</v>
      </c>
      <c r="C51" s="37"/>
      <c r="D51" s="38"/>
      <c r="E51" s="39">
        <f>SUM(E48:E50)</f>
        <v>-28</v>
      </c>
      <c r="F51" s="39">
        <f>SUM(F48:F50)</f>
        <v>-28</v>
      </c>
      <c r="G51" s="39">
        <f>SUM(G48:G50)</f>
        <v>0</v>
      </c>
      <c r="H51" s="39">
        <f>SUM(H48:H50)</f>
        <v>0</v>
      </c>
      <c r="I51" s="37"/>
    </row>
    <row r="52" spans="2:9" s="10" customFormat="1" ht="41.4" outlineLevel="1" x14ac:dyDescent="0.3">
      <c r="B52" s="19" t="s">
        <v>99</v>
      </c>
      <c r="C52" s="51" t="s">
        <v>10</v>
      </c>
      <c r="D52" s="20" t="s">
        <v>11</v>
      </c>
      <c r="E52" s="13">
        <f t="shared" si="0"/>
        <v>0.7</v>
      </c>
      <c r="F52" s="17">
        <v>0.7</v>
      </c>
      <c r="G52" s="17"/>
      <c r="H52" s="21"/>
      <c r="I52" s="42" t="s">
        <v>101</v>
      </c>
    </row>
    <row r="53" spans="2:9" s="10" customFormat="1" ht="55.2" outlineLevel="1" x14ac:dyDescent="0.3">
      <c r="B53" s="19" t="s">
        <v>100</v>
      </c>
      <c r="C53" s="55" t="s">
        <v>10</v>
      </c>
      <c r="D53" s="20" t="s">
        <v>11</v>
      </c>
      <c r="E53" s="13">
        <f>F53+H53</f>
        <v>1.9</v>
      </c>
      <c r="F53" s="17">
        <v>1.9</v>
      </c>
      <c r="G53" s="17"/>
      <c r="H53" s="21"/>
      <c r="I53" s="53" t="s">
        <v>101</v>
      </c>
    </row>
    <row r="54" spans="2:9" s="10" customFormat="1" ht="55.2" outlineLevel="1" x14ac:dyDescent="0.3">
      <c r="B54" s="19" t="s">
        <v>100</v>
      </c>
      <c r="C54" s="55" t="s">
        <v>10</v>
      </c>
      <c r="D54" s="20" t="s">
        <v>9</v>
      </c>
      <c r="E54" s="13">
        <f>F54+H54</f>
        <v>9.9</v>
      </c>
      <c r="F54" s="17">
        <v>9.9</v>
      </c>
      <c r="G54" s="17"/>
      <c r="H54" s="21"/>
      <c r="I54" s="53" t="s">
        <v>102</v>
      </c>
    </row>
    <row r="55" spans="2:9" s="10" customFormat="1" ht="14.4" x14ac:dyDescent="0.3">
      <c r="B55" s="37" t="s">
        <v>50</v>
      </c>
      <c r="C55" s="37"/>
      <c r="D55" s="38"/>
      <c r="E55" s="39">
        <f>SUM(E52:E54)</f>
        <v>12.5</v>
      </c>
      <c r="F55" s="39">
        <f>SUM(F52:F54)</f>
        <v>12.5</v>
      </c>
      <c r="G55" s="39">
        <f t="shared" ref="G55:H55" si="10">SUM(G52:G54)</f>
        <v>0</v>
      </c>
      <c r="H55" s="39">
        <f t="shared" si="10"/>
        <v>0</v>
      </c>
      <c r="I55" s="37"/>
    </row>
    <row r="56" spans="2:9" s="10" customFormat="1" ht="27.6" outlineLevel="1" x14ac:dyDescent="0.3">
      <c r="B56" s="19" t="s">
        <v>51</v>
      </c>
      <c r="C56" s="51" t="s">
        <v>10</v>
      </c>
      <c r="D56" s="20" t="s">
        <v>11</v>
      </c>
      <c r="E56" s="13">
        <f>F56+H56</f>
        <v>-17.2</v>
      </c>
      <c r="F56" s="17">
        <v>-17.2</v>
      </c>
      <c r="G56" s="17"/>
      <c r="H56" s="22"/>
      <c r="I56" s="42" t="s">
        <v>103</v>
      </c>
    </row>
    <row r="57" spans="2:9" s="10" customFormat="1" ht="27.6" outlineLevel="1" x14ac:dyDescent="0.3">
      <c r="B57" s="19" t="s">
        <v>52</v>
      </c>
      <c r="C57" s="51" t="s">
        <v>10</v>
      </c>
      <c r="D57" s="20" t="s">
        <v>9</v>
      </c>
      <c r="E57" s="13">
        <f>F57+H57</f>
        <v>17.2</v>
      </c>
      <c r="F57" s="17">
        <v>17.2</v>
      </c>
      <c r="G57" s="17"/>
      <c r="H57" s="22"/>
      <c r="I57" s="53" t="s">
        <v>103</v>
      </c>
    </row>
    <row r="58" spans="2:9" s="10" customFormat="1" ht="14.4" x14ac:dyDescent="0.3">
      <c r="B58" s="37" t="s">
        <v>34</v>
      </c>
      <c r="C58" s="37"/>
      <c r="D58" s="38"/>
      <c r="E58" s="39">
        <f>SUM(E56:E57)</f>
        <v>0</v>
      </c>
      <c r="F58" s="39">
        <f>SUM(F56:F57)</f>
        <v>0</v>
      </c>
      <c r="G58" s="39">
        <f>SUM(G56:G57)</f>
        <v>0</v>
      </c>
      <c r="H58" s="39">
        <f>SUM(H56:H57)</f>
        <v>0</v>
      </c>
      <c r="I58" s="37"/>
    </row>
    <row r="59" spans="2:9" s="10" customFormat="1" ht="37.5" customHeight="1" outlineLevel="1" x14ac:dyDescent="0.3">
      <c r="B59" s="61"/>
      <c r="C59" s="51" t="s">
        <v>10</v>
      </c>
      <c r="D59" s="20" t="s">
        <v>11</v>
      </c>
      <c r="E59" s="13">
        <f>F59+H59</f>
        <v>-441.6</v>
      </c>
      <c r="F59" s="23"/>
      <c r="G59" s="23"/>
      <c r="H59" s="23">
        <v>-441.6</v>
      </c>
      <c r="I59" s="62" t="s">
        <v>105</v>
      </c>
    </row>
    <row r="60" spans="2:9" s="10" customFormat="1" ht="27.6" outlineLevel="1" x14ac:dyDescent="0.3">
      <c r="B60" s="42" t="s">
        <v>53</v>
      </c>
      <c r="C60" s="51" t="s">
        <v>10</v>
      </c>
      <c r="D60" s="20" t="s">
        <v>11</v>
      </c>
      <c r="E60" s="13">
        <f>F60+H60</f>
        <v>-463.7</v>
      </c>
      <c r="F60" s="23">
        <v>-463.7</v>
      </c>
      <c r="G60" s="23"/>
      <c r="H60" s="23"/>
      <c r="I60" s="63"/>
    </row>
    <row r="61" spans="2:9" s="10" customFormat="1" ht="14.4" outlineLevel="1" x14ac:dyDescent="0.3">
      <c r="B61" s="72" t="s">
        <v>106</v>
      </c>
      <c r="C61" s="51" t="s">
        <v>107</v>
      </c>
      <c r="D61" s="20" t="s">
        <v>9</v>
      </c>
      <c r="E61" s="13">
        <f>F61+H61</f>
        <v>-1.5</v>
      </c>
      <c r="F61" s="23">
        <v>-1.5</v>
      </c>
      <c r="G61" s="23"/>
      <c r="H61" s="23"/>
      <c r="I61" s="42" t="s">
        <v>130</v>
      </c>
    </row>
    <row r="62" spans="2:9" s="10" customFormat="1" ht="27.6" outlineLevel="1" x14ac:dyDescent="0.3">
      <c r="B62" s="72"/>
      <c r="C62" s="51" t="s">
        <v>108</v>
      </c>
      <c r="D62" s="20" t="s">
        <v>9</v>
      </c>
      <c r="E62" s="13">
        <f>F62+H62</f>
        <v>-1.5</v>
      </c>
      <c r="F62" s="23">
        <v>-1.5</v>
      </c>
      <c r="G62" s="23"/>
      <c r="H62" s="23"/>
      <c r="I62" s="53" t="s">
        <v>130</v>
      </c>
    </row>
    <row r="63" spans="2:9" s="10" customFormat="1" ht="41.4" outlineLevel="1" x14ac:dyDescent="0.3">
      <c r="B63" s="42" t="s">
        <v>109</v>
      </c>
      <c r="C63" s="51" t="s">
        <v>10</v>
      </c>
      <c r="D63" s="20" t="s">
        <v>9</v>
      </c>
      <c r="E63" s="13">
        <f t="shared" ref="E63:E67" si="11">F63+H63</f>
        <v>-9.3000000000000007</v>
      </c>
      <c r="F63" s="23">
        <v>-9.3000000000000007</v>
      </c>
      <c r="G63" s="23"/>
      <c r="H63" s="23"/>
      <c r="I63" s="53" t="s">
        <v>110</v>
      </c>
    </row>
    <row r="64" spans="2:9" s="10" customFormat="1" ht="14.4" outlineLevel="1" x14ac:dyDescent="0.3">
      <c r="B64" s="72" t="s">
        <v>54</v>
      </c>
      <c r="C64" s="55" t="s">
        <v>107</v>
      </c>
      <c r="D64" s="20" t="s">
        <v>9</v>
      </c>
      <c r="E64" s="13">
        <f>F64+H64</f>
        <v>-0.2</v>
      </c>
      <c r="F64" s="23">
        <v>-0.2</v>
      </c>
      <c r="G64" s="23"/>
      <c r="H64" s="23"/>
      <c r="I64" s="53" t="s">
        <v>131</v>
      </c>
    </row>
    <row r="65" spans="2:9" s="10" customFormat="1" ht="27.6" outlineLevel="1" x14ac:dyDescent="0.3">
      <c r="B65" s="72"/>
      <c r="C65" s="55" t="s">
        <v>108</v>
      </c>
      <c r="D65" s="20" t="s">
        <v>9</v>
      </c>
      <c r="E65" s="13">
        <f>F65+H66</f>
        <v>4.7</v>
      </c>
      <c r="F65" s="23">
        <v>4.7</v>
      </c>
      <c r="G65" s="23"/>
      <c r="H65" s="23"/>
      <c r="I65" s="53" t="s">
        <v>112</v>
      </c>
    </row>
    <row r="66" spans="2:9" s="10" customFormat="1" ht="27.6" outlineLevel="1" x14ac:dyDescent="0.3">
      <c r="B66" s="72"/>
      <c r="C66" s="58" t="s">
        <v>111</v>
      </c>
      <c r="D66" s="20" t="s">
        <v>9</v>
      </c>
      <c r="E66" s="13">
        <f>F66+H67</f>
        <v>-8.6</v>
      </c>
      <c r="F66" s="59">
        <v>-8.6</v>
      </c>
      <c r="G66" s="23"/>
      <c r="H66" s="23"/>
      <c r="I66" s="53" t="s">
        <v>113</v>
      </c>
    </row>
    <row r="67" spans="2:9" s="10" customFormat="1" ht="41.4" outlineLevel="1" x14ac:dyDescent="0.3">
      <c r="B67" s="42" t="s">
        <v>114</v>
      </c>
      <c r="C67" s="51" t="s">
        <v>10</v>
      </c>
      <c r="D67" s="20" t="s">
        <v>9</v>
      </c>
      <c r="E67" s="13">
        <f t="shared" si="11"/>
        <v>-20</v>
      </c>
      <c r="F67" s="23">
        <v>-20</v>
      </c>
      <c r="G67" s="23"/>
      <c r="H67" s="23"/>
      <c r="I67" s="42" t="s">
        <v>115</v>
      </c>
    </row>
    <row r="68" spans="2:9" s="10" customFormat="1" ht="14.4" x14ac:dyDescent="0.3">
      <c r="B68" s="37" t="s">
        <v>55</v>
      </c>
      <c r="C68" s="37"/>
      <c r="D68" s="38"/>
      <c r="E68" s="39">
        <f>SUM(E59:E67)</f>
        <v>-941.69999999999993</v>
      </c>
      <c r="F68" s="39">
        <f>SUM(F59:F67)</f>
        <v>-500.1</v>
      </c>
      <c r="G68" s="39">
        <f>SUM(G59:G67)</f>
        <v>0</v>
      </c>
      <c r="H68" s="39">
        <f>SUM(H59:H67)</f>
        <v>-441.6</v>
      </c>
      <c r="I68" s="37"/>
    </row>
    <row r="69" spans="2:9" s="27" customFormat="1" ht="41.4" outlineLevel="1" x14ac:dyDescent="0.25">
      <c r="B69" s="24" t="s">
        <v>116</v>
      </c>
      <c r="C69" s="25" t="s">
        <v>10</v>
      </c>
      <c r="D69" s="26" t="s">
        <v>9</v>
      </c>
      <c r="E69" s="12">
        <f>F69+H69</f>
        <v>-2</v>
      </c>
      <c r="F69" s="13">
        <v>-2</v>
      </c>
      <c r="G69" s="13"/>
      <c r="H69" s="14"/>
      <c r="I69" s="49" t="s">
        <v>117</v>
      </c>
    </row>
    <row r="70" spans="2:9" s="27" customFormat="1" ht="41.4" outlineLevel="1" x14ac:dyDescent="0.25">
      <c r="B70" s="66" t="s">
        <v>118</v>
      </c>
      <c r="C70" s="68" t="s">
        <v>10</v>
      </c>
      <c r="D70" s="26" t="s">
        <v>9</v>
      </c>
      <c r="E70" s="12">
        <f t="shared" si="0"/>
        <v>526.79999999999995</v>
      </c>
      <c r="F70" s="13"/>
      <c r="G70" s="13"/>
      <c r="H70" s="14">
        <v>526.79999999999995</v>
      </c>
      <c r="I70" s="56" t="s">
        <v>119</v>
      </c>
    </row>
    <row r="71" spans="2:9" s="27" customFormat="1" ht="41.4" outlineLevel="1" x14ac:dyDescent="0.25">
      <c r="B71" s="67"/>
      <c r="C71" s="69"/>
      <c r="D71" s="26" t="s">
        <v>11</v>
      </c>
      <c r="E71" s="12">
        <f t="shared" si="0"/>
        <v>-526.79999999999995</v>
      </c>
      <c r="F71" s="13"/>
      <c r="G71" s="13"/>
      <c r="H71" s="14">
        <v>-526.79999999999995</v>
      </c>
      <c r="I71" s="56" t="s">
        <v>119</v>
      </c>
    </row>
    <row r="72" spans="2:9" s="27" customFormat="1" outlineLevel="1" x14ac:dyDescent="0.25">
      <c r="B72" s="75" t="s">
        <v>56</v>
      </c>
      <c r="C72" s="25" t="s">
        <v>10</v>
      </c>
      <c r="D72" s="26" t="s">
        <v>9</v>
      </c>
      <c r="E72" s="12">
        <f t="shared" si="0"/>
        <v>-431.9</v>
      </c>
      <c r="F72" s="13"/>
      <c r="G72" s="13"/>
      <c r="H72" s="14">
        <v>-431.9</v>
      </c>
      <c r="I72" s="49" t="s">
        <v>121</v>
      </c>
    </row>
    <row r="73" spans="2:9" s="27" customFormat="1" ht="69" outlineLevel="1" x14ac:dyDescent="0.25">
      <c r="B73" s="75"/>
      <c r="C73" s="25" t="s">
        <v>10</v>
      </c>
      <c r="D73" s="26" t="s">
        <v>11</v>
      </c>
      <c r="E73" s="12">
        <f t="shared" si="0"/>
        <v>446</v>
      </c>
      <c r="F73" s="13"/>
      <c r="G73" s="13"/>
      <c r="H73" s="14">
        <v>446</v>
      </c>
      <c r="I73" s="49" t="s">
        <v>122</v>
      </c>
    </row>
    <row r="74" spans="2:9" s="10" customFormat="1" ht="14.4" x14ac:dyDescent="0.3">
      <c r="B74" s="37" t="s">
        <v>14</v>
      </c>
      <c r="C74" s="37"/>
      <c r="D74" s="38"/>
      <c r="E74" s="39">
        <f>SUM(E69:E73)</f>
        <v>12.100000000000023</v>
      </c>
      <c r="F74" s="39">
        <f t="shared" ref="F74:H74" si="12">SUM(F69:F73)</f>
        <v>-2</v>
      </c>
      <c r="G74" s="39">
        <f t="shared" si="12"/>
        <v>0</v>
      </c>
      <c r="H74" s="39">
        <f t="shared" si="12"/>
        <v>14.100000000000023</v>
      </c>
      <c r="I74" s="37"/>
    </row>
    <row r="75" spans="2:9" s="28" customFormat="1" x14ac:dyDescent="0.25">
      <c r="B75" s="40" t="s">
        <v>21</v>
      </c>
      <c r="C75" s="40"/>
      <c r="D75" s="41"/>
      <c r="E75" s="39">
        <f>+E27+E29+E31+E47+E51+E55+E58+E68+E74</f>
        <v>-956.69999999999993</v>
      </c>
      <c r="F75" s="39">
        <f>+F27+F29+F31+F47+F51+F55+F58+F68+F74</f>
        <v>-505.40000000000003</v>
      </c>
      <c r="G75" s="39">
        <f>+G27+G29+G31+G47+G51+G55+G58+G68+G74</f>
        <v>42.2</v>
      </c>
      <c r="H75" s="39">
        <f>+H27+H29+H31+H47+H51+H55+H58+H68+H74</f>
        <v>-451.3</v>
      </c>
      <c r="I75" s="37"/>
    </row>
    <row r="76" spans="2:9" ht="14.25" customHeight="1" x14ac:dyDescent="0.25"/>
    <row r="77" spans="2:9" ht="14.25" customHeight="1" x14ac:dyDescent="0.25">
      <c r="B77" s="29" t="s">
        <v>22</v>
      </c>
    </row>
    <row r="78" spans="2:9" x14ac:dyDescent="0.25">
      <c r="B78" s="29" t="s">
        <v>23</v>
      </c>
      <c r="F78" s="31" t="s">
        <v>0</v>
      </c>
      <c r="G78" s="47">
        <f>+E75-E16</f>
        <v>0</v>
      </c>
    </row>
    <row r="79" spans="2:9" x14ac:dyDescent="0.25">
      <c r="B79" s="29" t="s">
        <v>24</v>
      </c>
    </row>
    <row r="80" spans="2:9" x14ac:dyDescent="0.25">
      <c r="B80" s="29" t="s">
        <v>25</v>
      </c>
    </row>
    <row r="81" spans="2:2" x14ac:dyDescent="0.25">
      <c r="B81" s="29" t="s">
        <v>39</v>
      </c>
    </row>
    <row r="82" spans="2:2" x14ac:dyDescent="0.25">
      <c r="B82" s="29" t="s">
        <v>26</v>
      </c>
    </row>
    <row r="83" spans="2:2" x14ac:dyDescent="0.25">
      <c r="B83" s="29" t="s">
        <v>27</v>
      </c>
    </row>
    <row r="84" spans="2:2" x14ac:dyDescent="0.25">
      <c r="B84" s="29" t="s">
        <v>28</v>
      </c>
    </row>
    <row r="89" spans="2:2" s="10" customFormat="1" ht="14.4" x14ac:dyDescent="0.3"/>
  </sheetData>
  <mergeCells count="28">
    <mergeCell ref="B11:D11"/>
    <mergeCell ref="B72:B73"/>
    <mergeCell ref="G1:I1"/>
    <mergeCell ref="B3:I3"/>
    <mergeCell ref="B5:B6"/>
    <mergeCell ref="C5:C6"/>
    <mergeCell ref="D5:D6"/>
    <mergeCell ref="E5:H5"/>
    <mergeCell ref="I5:I6"/>
    <mergeCell ref="B7:D7"/>
    <mergeCell ref="B9:D9"/>
    <mergeCell ref="B10:D10"/>
    <mergeCell ref="B15:D15"/>
    <mergeCell ref="B14:D14"/>
    <mergeCell ref="B8:D8"/>
    <mergeCell ref="B64:B66"/>
    <mergeCell ref="B70:B71"/>
    <mergeCell ref="C70:C71"/>
    <mergeCell ref="B16:D16"/>
    <mergeCell ref="B12:D12"/>
    <mergeCell ref="B13:D13"/>
    <mergeCell ref="B61:B62"/>
    <mergeCell ref="B43:B44"/>
    <mergeCell ref="I59:I60"/>
    <mergeCell ref="B35:B36"/>
    <mergeCell ref="B37:B38"/>
    <mergeCell ref="C35:C36"/>
    <mergeCell ref="C37:C38"/>
  </mergeCells>
  <pageMargins left="0.11811023622047245" right="0.11811023622047245" top="0.35433070866141736" bottom="0.15748031496062992" header="0.31496062992125984" footer="0.31496062992125984"/>
  <pageSetup paperSize="9"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A53ABBC6D548841A490CB9A6D4C5DAC" ma:contentTypeVersion="11" ma:contentTypeDescription="Kurkite naują dokumentą." ma:contentTypeScope="" ma:versionID="36a7b2fa6fad7dc34ba889b211f1cd9d">
  <xsd:schema xmlns:xsd="http://www.w3.org/2001/XMLSchema" xmlns:xs="http://www.w3.org/2001/XMLSchema" xmlns:p="http://schemas.microsoft.com/office/2006/metadata/properties" xmlns:ns3="9b1c0852-ecc9-447a-9bab-1c728a7e189b" xmlns:ns4="78ca2695-8adf-4691-a696-0f39e8128468" targetNamespace="http://schemas.microsoft.com/office/2006/metadata/properties" ma:root="true" ma:fieldsID="d41f595629253d7b76a31e52274c4565" ns3:_="" ns4:_="">
    <xsd:import namespace="9b1c0852-ecc9-447a-9bab-1c728a7e189b"/>
    <xsd:import namespace="78ca2695-8adf-4691-a696-0f39e81284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c0852-ecc9-447a-9bab-1c728a7e1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a2695-8adf-4691-a696-0f39e81284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9171AB-645C-4578-B1FF-01EFC359C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1c0852-ecc9-447a-9bab-1c728a7e189b"/>
    <ds:schemaRef ds:uri="78ca2695-8adf-4691-a696-0f39e81284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34D4E1-892B-4B99-9AD9-269323C1DFFF}">
  <ds:schemaRefs>
    <ds:schemaRef ds:uri="http://schemas.microsoft.com/office/infopath/2007/PartnerControls"/>
    <ds:schemaRef ds:uri="9b1c0852-ecc9-447a-9bab-1c728a7e189b"/>
    <ds:schemaRef ds:uri="http://schemas.microsoft.com/office/2006/documentManagement/types"/>
    <ds:schemaRef ds:uri="http://schemas.openxmlformats.org/package/2006/metadata/core-properties"/>
    <ds:schemaRef ds:uri="78ca2695-8adf-4691-a696-0f39e8128468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2270820-B036-4CD8-A070-05ABCEE364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20210528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Dumbliauskiene</dc:creator>
  <cp:lastModifiedBy>Laima Jauniskiene</cp:lastModifiedBy>
  <cp:lastPrinted>2021-05-19T09:01:37Z</cp:lastPrinted>
  <dcterms:created xsi:type="dcterms:W3CDTF">2019-11-24T21:50:11Z</dcterms:created>
  <dcterms:modified xsi:type="dcterms:W3CDTF">2021-05-20T06:53:36Z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0x0101006A53ABBC6D548841A490CB9A6D4C5DAC</vt:lpwstr>
  </property>
</Properties>
</file>