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/>
  </bookViews>
  <sheets>
    <sheet name="Lapas1" sheetId="1" r:id="rId1"/>
    <sheet name="Lapas2" sheetId="2" r:id="rId2"/>
    <sheet name="Lapas3" sheetId="3" r:id="rId3"/>
  </sheets>
  <calcPr calcId="124519"/>
</workbook>
</file>

<file path=xl/calcChain.xml><?xml version="1.0" encoding="utf-8"?>
<calcChain xmlns="http://schemas.openxmlformats.org/spreadsheetml/2006/main">
  <c r="O134" i="1"/>
  <c r="K134"/>
  <c r="G134"/>
  <c r="T135"/>
  <c r="S135"/>
  <c r="R135"/>
  <c r="Q135"/>
  <c r="P135"/>
  <c r="N135"/>
  <c r="M135"/>
  <c r="L135"/>
  <c r="J135"/>
  <c r="I135"/>
  <c r="H135"/>
  <c r="O133"/>
  <c r="O135" s="1"/>
  <c r="K133"/>
  <c r="K135" s="1"/>
  <c r="G133"/>
  <c r="G135" s="1"/>
  <c r="O47"/>
  <c r="K47"/>
  <c r="G47"/>
  <c r="O17"/>
  <c r="K17"/>
  <c r="G17"/>
  <c r="H100"/>
  <c r="I100"/>
  <c r="J100"/>
  <c r="L100"/>
  <c r="M100"/>
  <c r="N100"/>
  <c r="P100"/>
  <c r="Q100"/>
  <c r="R100"/>
  <c r="S100"/>
  <c r="T100"/>
  <c r="H159"/>
  <c r="I159"/>
  <c r="J159"/>
  <c r="L159"/>
  <c r="M159"/>
  <c r="N159"/>
  <c r="P159"/>
  <c r="Q159"/>
  <c r="R159"/>
  <c r="S159"/>
  <c r="T159"/>
  <c r="O130"/>
  <c r="G130"/>
  <c r="K130"/>
  <c r="T86"/>
  <c r="S86"/>
  <c r="R86"/>
  <c r="Q86"/>
  <c r="P86"/>
  <c r="N86"/>
  <c r="M86"/>
  <c r="L86"/>
  <c r="J86"/>
  <c r="I86"/>
  <c r="H86"/>
  <c r="O85"/>
  <c r="K85"/>
  <c r="G85"/>
  <c r="O84"/>
  <c r="O86" s="1"/>
  <c r="K84"/>
  <c r="G84"/>
  <c r="G86" s="1"/>
  <c r="O131"/>
  <c r="K131"/>
  <c r="G131"/>
  <c r="H114"/>
  <c r="H115" s="1"/>
  <c r="I114"/>
  <c r="I115" s="1"/>
  <c r="J114"/>
  <c r="J115" s="1"/>
  <c r="L114"/>
  <c r="L115" s="1"/>
  <c r="M114"/>
  <c r="M115" s="1"/>
  <c r="N114"/>
  <c r="N115" s="1"/>
  <c r="P114"/>
  <c r="P115" s="1"/>
  <c r="Q114"/>
  <c r="Q115" s="1"/>
  <c r="R114"/>
  <c r="R115" s="1"/>
  <c r="S114"/>
  <c r="S115" s="1"/>
  <c r="T114"/>
  <c r="T115" s="1"/>
  <c r="H132"/>
  <c r="I132"/>
  <c r="J132"/>
  <c r="L132"/>
  <c r="M132"/>
  <c r="N132"/>
  <c r="P132"/>
  <c r="Q132"/>
  <c r="R132"/>
  <c r="S132"/>
  <c r="T132"/>
  <c r="O129"/>
  <c r="O132" s="1"/>
  <c r="K129"/>
  <c r="K132" s="1"/>
  <c r="G129"/>
  <c r="G132" s="1"/>
  <c r="T128"/>
  <c r="S128"/>
  <c r="R128"/>
  <c r="Q128"/>
  <c r="P128"/>
  <c r="N128"/>
  <c r="M128"/>
  <c r="L128"/>
  <c r="J128"/>
  <c r="I128"/>
  <c r="H128"/>
  <c r="O127"/>
  <c r="K127"/>
  <c r="G127"/>
  <c r="O126"/>
  <c r="K126"/>
  <c r="G126"/>
  <c r="O125"/>
  <c r="K125"/>
  <c r="G125"/>
  <c r="T124"/>
  <c r="S124"/>
  <c r="R124"/>
  <c r="Q124"/>
  <c r="P124"/>
  <c r="N124"/>
  <c r="M124"/>
  <c r="L124"/>
  <c r="J124"/>
  <c r="I124"/>
  <c r="H124"/>
  <c r="O123"/>
  <c r="K123"/>
  <c r="G123"/>
  <c r="O122"/>
  <c r="K122"/>
  <c r="G122"/>
  <c r="O121"/>
  <c r="K121"/>
  <c r="G121"/>
  <c r="T120"/>
  <c r="S120"/>
  <c r="R120"/>
  <c r="Q120"/>
  <c r="Q136" s="1"/>
  <c r="P120"/>
  <c r="P136" s="1"/>
  <c r="N120"/>
  <c r="M120"/>
  <c r="M136" s="1"/>
  <c r="L120"/>
  <c r="L136" s="1"/>
  <c r="J120"/>
  <c r="J136" s="1"/>
  <c r="I120"/>
  <c r="I136" s="1"/>
  <c r="H120"/>
  <c r="H136" s="1"/>
  <c r="O119"/>
  <c r="K119"/>
  <c r="G119"/>
  <c r="O118"/>
  <c r="K118"/>
  <c r="G118"/>
  <c r="O117"/>
  <c r="K117"/>
  <c r="G117"/>
  <c r="N136" l="1"/>
  <c r="S136"/>
  <c r="O120"/>
  <c r="O136" s="1"/>
  <c r="O124"/>
  <c r="G128"/>
  <c r="O128"/>
  <c r="K86"/>
  <c r="R136"/>
  <c r="T136"/>
  <c r="K120"/>
  <c r="K124"/>
  <c r="G124"/>
  <c r="K128"/>
  <c r="G120"/>
  <c r="T69"/>
  <c r="S69"/>
  <c r="R69"/>
  <c r="Q69"/>
  <c r="P69"/>
  <c r="N69"/>
  <c r="M69"/>
  <c r="L69"/>
  <c r="J69"/>
  <c r="I69"/>
  <c r="H69"/>
  <c r="O68"/>
  <c r="K68"/>
  <c r="G68"/>
  <c r="O67"/>
  <c r="K67"/>
  <c r="G67"/>
  <c r="J165"/>
  <c r="J166" s="1"/>
  <c r="I165"/>
  <c r="I166" s="1"/>
  <c r="H165"/>
  <c r="H166" s="1"/>
  <c r="G164"/>
  <c r="G163"/>
  <c r="J158"/>
  <c r="I158"/>
  <c r="H158"/>
  <c r="G157"/>
  <c r="G159" s="1"/>
  <c r="J142"/>
  <c r="J143" s="1"/>
  <c r="J144" s="1"/>
  <c r="I142"/>
  <c r="I143" s="1"/>
  <c r="I144" s="1"/>
  <c r="H142"/>
  <c r="H143" s="1"/>
  <c r="H144" s="1"/>
  <c r="G141"/>
  <c r="G140"/>
  <c r="G142" s="1"/>
  <c r="G143" s="1"/>
  <c r="J109"/>
  <c r="I109"/>
  <c r="H109"/>
  <c r="G108"/>
  <c r="G107"/>
  <c r="G106"/>
  <c r="J105"/>
  <c r="I105"/>
  <c r="H105"/>
  <c r="G104"/>
  <c r="G103"/>
  <c r="G102"/>
  <c r="G101"/>
  <c r="G99"/>
  <c r="G98"/>
  <c r="G97"/>
  <c r="G100" s="1"/>
  <c r="J96"/>
  <c r="I96"/>
  <c r="H96"/>
  <c r="G95"/>
  <c r="G94"/>
  <c r="J93"/>
  <c r="J110" s="1"/>
  <c r="J137" s="1"/>
  <c r="I93"/>
  <c r="I110" s="1"/>
  <c r="I137" s="1"/>
  <c r="H93"/>
  <c r="H110" s="1"/>
  <c r="H137" s="1"/>
  <c r="G92"/>
  <c r="G91"/>
  <c r="G93" s="1"/>
  <c r="J83"/>
  <c r="I83"/>
  <c r="H83"/>
  <c r="G82"/>
  <c r="G81"/>
  <c r="J80"/>
  <c r="I80"/>
  <c r="H80"/>
  <c r="G79"/>
  <c r="G78"/>
  <c r="G77"/>
  <c r="J76"/>
  <c r="J87" s="1"/>
  <c r="I76"/>
  <c r="I87" s="1"/>
  <c r="H76"/>
  <c r="H87" s="1"/>
  <c r="G75"/>
  <c r="G74"/>
  <c r="G73"/>
  <c r="G72"/>
  <c r="G76" s="1"/>
  <c r="J66"/>
  <c r="I66"/>
  <c r="H66"/>
  <c r="G65"/>
  <c r="G64"/>
  <c r="J63"/>
  <c r="I63"/>
  <c r="H63"/>
  <c r="G62"/>
  <c r="G61"/>
  <c r="G63" s="1"/>
  <c r="J56"/>
  <c r="I56"/>
  <c r="H56"/>
  <c r="G55"/>
  <c r="G54"/>
  <c r="G53"/>
  <c r="G56" s="1"/>
  <c r="J52"/>
  <c r="I52"/>
  <c r="H52"/>
  <c r="G51"/>
  <c r="G50"/>
  <c r="J49"/>
  <c r="J57" s="1"/>
  <c r="I49"/>
  <c r="I57" s="1"/>
  <c r="H49"/>
  <c r="H57" s="1"/>
  <c r="G48"/>
  <c r="G46"/>
  <c r="G49" s="1"/>
  <c r="G42"/>
  <c r="G41"/>
  <c r="J38"/>
  <c r="I38"/>
  <c r="H38"/>
  <c r="G37"/>
  <c r="G36"/>
  <c r="J35"/>
  <c r="I35"/>
  <c r="H35"/>
  <c r="G34"/>
  <c r="G33"/>
  <c r="G35" s="1"/>
  <c r="J32"/>
  <c r="I32"/>
  <c r="H32"/>
  <c r="G31"/>
  <c r="G30"/>
  <c r="G29"/>
  <c r="G28"/>
  <c r="G32" s="1"/>
  <c r="J27"/>
  <c r="I27"/>
  <c r="H27"/>
  <c r="G26"/>
  <c r="G25"/>
  <c r="G24"/>
  <c r="G23"/>
  <c r="J22"/>
  <c r="I22"/>
  <c r="H22"/>
  <c r="G21"/>
  <c r="G20"/>
  <c r="G22" s="1"/>
  <c r="J19"/>
  <c r="I19"/>
  <c r="H19"/>
  <c r="G18"/>
  <c r="G16"/>
  <c r="J15"/>
  <c r="I15"/>
  <c r="H15"/>
  <c r="G14"/>
  <c r="G13"/>
  <c r="T152"/>
  <c r="S152"/>
  <c r="R152"/>
  <c r="Q152"/>
  <c r="P152"/>
  <c r="N152"/>
  <c r="M152"/>
  <c r="L152"/>
  <c r="J152"/>
  <c r="I152"/>
  <c r="H152"/>
  <c r="O151"/>
  <c r="K151"/>
  <c r="G151"/>
  <c r="O150"/>
  <c r="K150"/>
  <c r="K152" s="1"/>
  <c r="G150"/>
  <c r="T56"/>
  <c r="S56"/>
  <c r="R56"/>
  <c r="Q56"/>
  <c r="P56"/>
  <c r="N56"/>
  <c r="M56"/>
  <c r="L56"/>
  <c r="O55"/>
  <c r="K55"/>
  <c r="O54"/>
  <c r="K54"/>
  <c r="O53"/>
  <c r="K53"/>
  <c r="P165"/>
  <c r="P166" s="1"/>
  <c r="K164"/>
  <c r="O164"/>
  <c r="O103"/>
  <c r="K103"/>
  <c r="L76"/>
  <c r="M76"/>
  <c r="N76"/>
  <c r="P76"/>
  <c r="Q76"/>
  <c r="R76"/>
  <c r="S76"/>
  <c r="T76"/>
  <c r="T63"/>
  <c r="S63"/>
  <c r="R63"/>
  <c r="Q63"/>
  <c r="P63"/>
  <c r="N63"/>
  <c r="M63"/>
  <c r="L63"/>
  <c r="O62"/>
  <c r="K62"/>
  <c r="O61"/>
  <c r="K61"/>
  <c r="L27"/>
  <c r="M27"/>
  <c r="N27"/>
  <c r="P27"/>
  <c r="Q27"/>
  <c r="R27"/>
  <c r="S27"/>
  <c r="T27"/>
  <c r="O26"/>
  <c r="K26"/>
  <c r="K23"/>
  <c r="O23"/>
  <c r="O25"/>
  <c r="K25"/>
  <c r="O141"/>
  <c r="K141"/>
  <c r="K69" l="1"/>
  <c r="G136"/>
  <c r="K136"/>
  <c r="H70"/>
  <c r="H88" s="1"/>
  <c r="J70"/>
  <c r="J88" s="1"/>
  <c r="G27"/>
  <c r="I70"/>
  <c r="I88" s="1"/>
  <c r="G38"/>
  <c r="G152"/>
  <c r="O152"/>
  <c r="G66"/>
  <c r="G80"/>
  <c r="G52"/>
  <c r="G83"/>
  <c r="G96"/>
  <c r="G69"/>
  <c r="G70" s="1"/>
  <c r="O69"/>
  <c r="G19"/>
  <c r="K56"/>
  <c r="G109"/>
  <c r="G165"/>
  <c r="G166" s="1"/>
  <c r="G105"/>
  <c r="G15"/>
  <c r="G158"/>
  <c r="O56"/>
  <c r="O63"/>
  <c r="K63"/>
  <c r="H167"/>
  <c r="I167"/>
  <c r="J167"/>
  <c r="L165"/>
  <c r="M165"/>
  <c r="N165"/>
  <c r="P167"/>
  <c r="Q165"/>
  <c r="R165"/>
  <c r="S165"/>
  <c r="T165"/>
  <c r="H160"/>
  <c r="I160"/>
  <c r="J160"/>
  <c r="L160"/>
  <c r="M160"/>
  <c r="N160"/>
  <c r="P160"/>
  <c r="Q160"/>
  <c r="R160"/>
  <c r="S160"/>
  <c r="T160"/>
  <c r="L158"/>
  <c r="M158"/>
  <c r="N158"/>
  <c r="P158"/>
  <c r="Q158"/>
  <c r="R158"/>
  <c r="S158"/>
  <c r="T158"/>
  <c r="H149"/>
  <c r="I149"/>
  <c r="J149"/>
  <c r="L149"/>
  <c r="M149"/>
  <c r="N149"/>
  <c r="O149"/>
  <c r="P149"/>
  <c r="Q149"/>
  <c r="R149"/>
  <c r="S149"/>
  <c r="T149"/>
  <c r="L142"/>
  <c r="L143" s="1"/>
  <c r="L144" s="1"/>
  <c r="M142"/>
  <c r="N142"/>
  <c r="N143" s="1"/>
  <c r="N144" s="1"/>
  <c r="P142"/>
  <c r="P143" s="1"/>
  <c r="P144" s="1"/>
  <c r="Q142"/>
  <c r="Q143" s="1"/>
  <c r="Q144" s="1"/>
  <c r="R142"/>
  <c r="R143" s="1"/>
  <c r="R144" s="1"/>
  <c r="S142"/>
  <c r="S143" s="1"/>
  <c r="S144" s="1"/>
  <c r="T142"/>
  <c r="L109"/>
  <c r="M109"/>
  <c r="N109"/>
  <c r="P109"/>
  <c r="Q109"/>
  <c r="R109"/>
  <c r="S109"/>
  <c r="T109"/>
  <c r="L105"/>
  <c r="M105"/>
  <c r="N105"/>
  <c r="P105"/>
  <c r="Q105"/>
  <c r="R105"/>
  <c r="S105"/>
  <c r="T105"/>
  <c r="L96"/>
  <c r="M96"/>
  <c r="N96"/>
  <c r="P96"/>
  <c r="Q96"/>
  <c r="R96"/>
  <c r="S96"/>
  <c r="T96"/>
  <c r="L93"/>
  <c r="L110" s="1"/>
  <c r="L137" s="1"/>
  <c r="M93"/>
  <c r="M110" s="1"/>
  <c r="M137" s="1"/>
  <c r="N93"/>
  <c r="P93"/>
  <c r="P110" s="1"/>
  <c r="P137" s="1"/>
  <c r="Q93"/>
  <c r="R93"/>
  <c r="S93"/>
  <c r="S110" s="1"/>
  <c r="S137" s="1"/>
  <c r="T93"/>
  <c r="T110" s="1"/>
  <c r="T137" s="1"/>
  <c r="L83"/>
  <c r="M83"/>
  <c r="N83"/>
  <c r="P83"/>
  <c r="Q83"/>
  <c r="R83"/>
  <c r="S83"/>
  <c r="T83"/>
  <c r="L80"/>
  <c r="L87" s="1"/>
  <c r="M80"/>
  <c r="M87" s="1"/>
  <c r="N80"/>
  <c r="N87" s="1"/>
  <c r="P80"/>
  <c r="P87" s="1"/>
  <c r="Q80"/>
  <c r="Q87" s="1"/>
  <c r="R80"/>
  <c r="R87" s="1"/>
  <c r="S80"/>
  <c r="S87" s="1"/>
  <c r="T80"/>
  <c r="T87" s="1"/>
  <c r="L66"/>
  <c r="L70" s="1"/>
  <c r="M66"/>
  <c r="M70" s="1"/>
  <c r="N66"/>
  <c r="N70" s="1"/>
  <c r="N88" s="1"/>
  <c r="P66"/>
  <c r="P70" s="1"/>
  <c r="Q66"/>
  <c r="Q70" s="1"/>
  <c r="R66"/>
  <c r="R70" s="1"/>
  <c r="S66"/>
  <c r="S70" s="1"/>
  <c r="S88" s="1"/>
  <c r="T66"/>
  <c r="T70" s="1"/>
  <c r="T88" s="1"/>
  <c r="O108"/>
  <c r="K108"/>
  <c r="O107"/>
  <c r="K107"/>
  <c r="O106"/>
  <c r="K106"/>
  <c r="O104"/>
  <c r="K104"/>
  <c r="O102"/>
  <c r="K102"/>
  <c r="O101"/>
  <c r="K101"/>
  <c r="G148"/>
  <c r="G147"/>
  <c r="O112"/>
  <c r="O114" s="1"/>
  <c r="O115" s="1"/>
  <c r="O65"/>
  <c r="O64"/>
  <c r="K65"/>
  <c r="O51"/>
  <c r="O48"/>
  <c r="O42"/>
  <c r="O50"/>
  <c r="O46"/>
  <c r="O41"/>
  <c r="K51"/>
  <c r="K48"/>
  <c r="K42"/>
  <c r="K41"/>
  <c r="K50"/>
  <c r="K46"/>
  <c r="O34"/>
  <c r="O24"/>
  <c r="O27" s="1"/>
  <c r="O21"/>
  <c r="O18"/>
  <c r="O16"/>
  <c r="O13"/>
  <c r="K16"/>
  <c r="K13"/>
  <c r="O37"/>
  <c r="K37"/>
  <c r="O78"/>
  <c r="O79"/>
  <c r="O73"/>
  <c r="O74"/>
  <c r="O75"/>
  <c r="O72"/>
  <c r="O77"/>
  <c r="O82"/>
  <c r="O81"/>
  <c r="O92"/>
  <c r="O94"/>
  <c r="O91"/>
  <c r="O93" s="1"/>
  <c r="K92"/>
  <c r="O98"/>
  <c r="O99"/>
  <c r="O97"/>
  <c r="O140"/>
  <c r="K140"/>
  <c r="K142" s="1"/>
  <c r="K143" s="1"/>
  <c r="K144" s="1"/>
  <c r="O95"/>
  <c r="O157"/>
  <c r="O163"/>
  <c r="O165" s="1"/>
  <c r="O166" s="1"/>
  <c r="O29"/>
  <c r="O30"/>
  <c r="O31"/>
  <c r="O36"/>
  <c r="O38" s="1"/>
  <c r="O33"/>
  <c r="O35" s="1"/>
  <c r="O28"/>
  <c r="O20"/>
  <c r="O22" s="1"/>
  <c r="K148"/>
  <c r="K163"/>
  <c r="K157"/>
  <c r="K147"/>
  <c r="K112"/>
  <c r="K114" s="1"/>
  <c r="K115" s="1"/>
  <c r="K98"/>
  <c r="K99"/>
  <c r="K95"/>
  <c r="K97"/>
  <c r="K94"/>
  <c r="K91"/>
  <c r="K93" s="1"/>
  <c r="K82"/>
  <c r="K78"/>
  <c r="K79"/>
  <c r="K73"/>
  <c r="K74"/>
  <c r="K75"/>
  <c r="K81"/>
  <c r="K77"/>
  <c r="K72"/>
  <c r="K64"/>
  <c r="K66" s="1"/>
  <c r="T52"/>
  <c r="S52"/>
  <c r="R52"/>
  <c r="Q52"/>
  <c r="P52"/>
  <c r="O52"/>
  <c r="N52"/>
  <c r="M52"/>
  <c r="L52"/>
  <c r="K52"/>
  <c r="L38"/>
  <c r="M38"/>
  <c r="N38"/>
  <c r="P38"/>
  <c r="Q38"/>
  <c r="R38"/>
  <c r="S38"/>
  <c r="T38"/>
  <c r="L19"/>
  <c r="M19"/>
  <c r="N19"/>
  <c r="P19"/>
  <c r="Q19"/>
  <c r="R19"/>
  <c r="S19"/>
  <c r="T19"/>
  <c r="L22"/>
  <c r="M22"/>
  <c r="N22"/>
  <c r="P22"/>
  <c r="Q22"/>
  <c r="R22"/>
  <c r="S22"/>
  <c r="T22"/>
  <c r="O14"/>
  <c r="K34"/>
  <c r="K29"/>
  <c r="K30"/>
  <c r="K31"/>
  <c r="K24"/>
  <c r="K27" s="1"/>
  <c r="K21"/>
  <c r="K36"/>
  <c r="K38" s="1"/>
  <c r="K33"/>
  <c r="K28"/>
  <c r="K20"/>
  <c r="K18"/>
  <c r="K14"/>
  <c r="J43"/>
  <c r="J44" s="1"/>
  <c r="I43"/>
  <c r="I44" s="1"/>
  <c r="H43"/>
  <c r="G43" s="1"/>
  <c r="G44" s="1"/>
  <c r="J39"/>
  <c r="I39"/>
  <c r="H39"/>
  <c r="G112"/>
  <c r="T49"/>
  <c r="T57" s="1"/>
  <c r="S49"/>
  <c r="S57" s="1"/>
  <c r="R49"/>
  <c r="R57" s="1"/>
  <c r="Q49"/>
  <c r="Q57" s="1"/>
  <c r="P49"/>
  <c r="P57" s="1"/>
  <c r="O49"/>
  <c r="O57" s="1"/>
  <c r="N49"/>
  <c r="N57" s="1"/>
  <c r="M49"/>
  <c r="M57" s="1"/>
  <c r="L49"/>
  <c r="L57" s="1"/>
  <c r="K49"/>
  <c r="K57" s="1"/>
  <c r="T43"/>
  <c r="T44" s="1"/>
  <c r="S43"/>
  <c r="S44" s="1"/>
  <c r="R43"/>
  <c r="R44" s="1"/>
  <c r="Q43"/>
  <c r="Q44" s="1"/>
  <c r="P43"/>
  <c r="N43"/>
  <c r="N44" s="1"/>
  <c r="M43"/>
  <c r="M44" s="1"/>
  <c r="L43"/>
  <c r="L44" s="1"/>
  <c r="T35"/>
  <c r="S35"/>
  <c r="R35"/>
  <c r="Q35"/>
  <c r="P35"/>
  <c r="N35"/>
  <c r="M35"/>
  <c r="L35"/>
  <c r="T32"/>
  <c r="S32"/>
  <c r="R32"/>
  <c r="Q32"/>
  <c r="P32"/>
  <c r="N32"/>
  <c r="M32"/>
  <c r="L32"/>
  <c r="T15"/>
  <c r="R15"/>
  <c r="Q15"/>
  <c r="P15"/>
  <c r="O15"/>
  <c r="N15"/>
  <c r="N39" s="1"/>
  <c r="M15"/>
  <c r="M39" s="1"/>
  <c r="L15"/>
  <c r="L39" s="1"/>
  <c r="L58" s="1"/>
  <c r="I58" l="1"/>
  <c r="K100"/>
  <c r="Q166"/>
  <c r="Q167" s="1"/>
  <c r="N166"/>
  <c r="N167" s="1"/>
  <c r="M58"/>
  <c r="J58"/>
  <c r="O100"/>
  <c r="R88"/>
  <c r="P88"/>
  <c r="M88"/>
  <c r="K70"/>
  <c r="R166"/>
  <c r="R167" s="1"/>
  <c r="M166"/>
  <c r="M167" s="1"/>
  <c r="Q88"/>
  <c r="L88"/>
  <c r="Q110"/>
  <c r="Q137" s="1"/>
  <c r="R110"/>
  <c r="R137" s="1"/>
  <c r="N110"/>
  <c r="N137" s="1"/>
  <c r="L166"/>
  <c r="L167" s="1"/>
  <c r="O159"/>
  <c r="K159"/>
  <c r="T166"/>
  <c r="T167" s="1"/>
  <c r="S167"/>
  <c r="S166"/>
  <c r="N58"/>
  <c r="O19"/>
  <c r="G87"/>
  <c r="G114"/>
  <c r="G115" s="1"/>
  <c r="M143"/>
  <c r="M144" s="1"/>
  <c r="T153"/>
  <c r="T154" s="1"/>
  <c r="R153"/>
  <c r="R154" s="1"/>
  <c r="P153"/>
  <c r="P154" s="1"/>
  <c r="N153"/>
  <c r="N154" s="1"/>
  <c r="L153"/>
  <c r="L154" s="1"/>
  <c r="I153"/>
  <c r="I154" s="1"/>
  <c r="O43"/>
  <c r="O44" s="1"/>
  <c r="S153"/>
  <c r="S154" s="1"/>
  <c r="Q153"/>
  <c r="Q154" s="1"/>
  <c r="O153"/>
  <c r="O154" s="1"/>
  <c r="M153"/>
  <c r="M154" s="1"/>
  <c r="J153"/>
  <c r="J154" s="1"/>
  <c r="H153"/>
  <c r="H154" s="1"/>
  <c r="K83"/>
  <c r="T143"/>
  <c r="T144" s="1"/>
  <c r="G57"/>
  <c r="O142"/>
  <c r="O143" s="1"/>
  <c r="O144" s="1"/>
  <c r="O76"/>
  <c r="Q39"/>
  <c r="Q58" s="1"/>
  <c r="O66"/>
  <c r="O70" s="1"/>
  <c r="K109"/>
  <c r="P39"/>
  <c r="K80"/>
  <c r="K149"/>
  <c r="K165"/>
  <c r="O160"/>
  <c r="O83"/>
  <c r="O80"/>
  <c r="H44"/>
  <c r="H58" s="1"/>
  <c r="K160"/>
  <c r="O167"/>
  <c r="O109"/>
  <c r="K76"/>
  <c r="K87" s="1"/>
  <c r="O158"/>
  <c r="K158"/>
  <c r="O105"/>
  <c r="K105"/>
  <c r="O96"/>
  <c r="K96"/>
  <c r="P44"/>
  <c r="R39"/>
  <c r="R58" s="1"/>
  <c r="K15"/>
  <c r="T39"/>
  <c r="T58" s="1"/>
  <c r="S39"/>
  <c r="S58" s="1"/>
  <c r="G144"/>
  <c r="G149"/>
  <c r="K43"/>
  <c r="K44" s="1"/>
  <c r="K22"/>
  <c r="K32"/>
  <c r="K35"/>
  <c r="O32"/>
  <c r="O39" s="1"/>
  <c r="O58" s="1"/>
  <c r="G160"/>
  <c r="G167"/>
  <c r="K19"/>
  <c r="G39"/>
  <c r="G58" s="1"/>
  <c r="K88" l="1"/>
  <c r="P58"/>
  <c r="O87"/>
  <c r="O88" s="1"/>
  <c r="O110"/>
  <c r="O137" s="1"/>
  <c r="K110"/>
  <c r="K137" s="1"/>
  <c r="K166"/>
  <c r="K167" s="1"/>
  <c r="K153"/>
  <c r="K154" s="1"/>
  <c r="G153"/>
  <c r="G154" s="1"/>
  <c r="K39"/>
  <c r="K58" s="1"/>
  <c r="G110"/>
  <c r="G137" s="1"/>
  <c r="J168"/>
  <c r="M168"/>
  <c r="I168"/>
  <c r="H168"/>
  <c r="Q168"/>
  <c r="L168"/>
  <c r="P168"/>
  <c r="R168"/>
  <c r="N168"/>
  <c r="T168"/>
  <c r="S168"/>
  <c r="G88"/>
  <c r="O168" l="1"/>
  <c r="G168"/>
  <c r="K168"/>
</calcChain>
</file>

<file path=xl/sharedStrings.xml><?xml version="1.0" encoding="utf-8"?>
<sst xmlns="http://schemas.openxmlformats.org/spreadsheetml/2006/main" count="425" uniqueCount="105">
  <si>
    <r>
      <t xml:space="preserve">            EKONOMINĖS PLĖTROS PROGRAMOS                                                                  </t>
    </r>
    <r>
      <rPr>
        <sz val="11"/>
        <rFont val="Times New Roman"/>
        <family val="1"/>
        <charset val="186"/>
      </rPr>
      <t xml:space="preserve">  </t>
    </r>
  </si>
  <si>
    <t>TIKSLŲ, PROGRAMŲ TIKSLŲ, UŽDAVINIŲ IR PRIEMONIŲ IŠLAIDŲ SUVESTINĖ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</si>
  <si>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</si>
  <si>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</si>
  <si>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</si>
  <si>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</si>
  <si>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</si>
  <si>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</si>
  <si>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</si>
  <si>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</si>
  <si>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</si>
  <si>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</si>
  <si>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 strateginis tikslas - užtikrinti Savivaldybės teritorijos, jos infrastruktūros, ekologiškai švarios ir saugios gyvenamosios aplinkos vystymąsi</t>
  </si>
  <si>
    <t>05 programa - ekonominės plėtros programa</t>
  </si>
  <si>
    <t>01</t>
  </si>
  <si>
    <t>Prižiūrėti ir modernizuoti Rietavo savivaldybės vietinės reikšmės kelius, stovėjimo aikšteles, visuomeninio susisiekimo infrastruktūros objektus</t>
  </si>
  <si>
    <t>Vykdyti Rietavo savivaldybės susisiekimo sistemos plėtrą tiesiant naujas ir rekonstruojant esamas gatves. Gerinti eismo saugumo sąlygas</t>
  </si>
  <si>
    <t xml:space="preserve">Plungės g. rekonstrukcija                                </t>
  </si>
  <si>
    <t>188747184</t>
  </si>
  <si>
    <t>SB</t>
  </si>
  <si>
    <t xml:space="preserve">Kt. (KPPP) </t>
  </si>
  <si>
    <t>iš viso</t>
  </si>
  <si>
    <t>02</t>
  </si>
  <si>
    <t>03</t>
  </si>
  <si>
    <t xml:space="preserve">Tverų miestelio Kovo 8 - osios gatvės  rekonstrukcija                                               </t>
  </si>
  <si>
    <t xml:space="preserve">Kt. ES </t>
  </si>
  <si>
    <t>04</t>
  </si>
  <si>
    <t>05</t>
  </si>
  <si>
    <t xml:space="preserve">Dariaus ir Girėno g. rekonstrukcija                                                                                                                                            </t>
  </si>
  <si>
    <t>SB (pask.KOM)</t>
  </si>
  <si>
    <t>Kt. (KPPP)</t>
  </si>
  <si>
    <t>06</t>
  </si>
  <si>
    <t>Kulių g. rekonstrukcija</t>
  </si>
  <si>
    <t>07</t>
  </si>
  <si>
    <t>Iš viso uždaviniui</t>
  </si>
  <si>
    <t>Atlikti kasmetinius kelių priežiūros ir remonto darbus. Vykdyti savivaldybės vietinės reikšmės kelių priežiūros ir plėtros programą</t>
  </si>
  <si>
    <t xml:space="preserve">Rietavo savivaldybės vietinės reikšmės  kelių ir gatvių priežiūra ir taisymas </t>
  </si>
  <si>
    <t>Vykdyti Savivaldybės eismo saugumo programą</t>
  </si>
  <si>
    <t xml:space="preserve">Rietavo miesto Plungės gatvės pėsčiųjų ir dviratininkų tako įrengimas                                                     </t>
  </si>
  <si>
    <t>Iš viso tikslui</t>
  </si>
  <si>
    <t>Prižiūrėti ir modernizuoti Rietavo savivaldybės inžinerinės infrastruktūros objektus</t>
  </si>
  <si>
    <t>Kelti žmonių gyvenimo lygį</t>
  </si>
  <si>
    <t xml:space="preserve">SB </t>
  </si>
  <si>
    <t xml:space="preserve">Kt.  </t>
  </si>
  <si>
    <t>Kt. VB</t>
  </si>
  <si>
    <t>Rietavo savivaldybės gyvenviečių  tvarkymas</t>
  </si>
  <si>
    <t xml:space="preserve">Medingėnų gyvenvietės viešosios infrastruktūros plėtra                                      </t>
  </si>
  <si>
    <t>Plėtoti Savivaldybės infrastruktūrą</t>
  </si>
  <si>
    <t>Renovuoti bendrojo lavinimo įstaigas ir Savivaldybei priklausančius pastatus</t>
  </si>
  <si>
    <t xml:space="preserve">Rietavo L. Ivinskio gimnazijos bendrabučio remontas   </t>
  </si>
  <si>
    <t xml:space="preserve">Rietavo L. Ivinskio gimnazijos sporto salės priestato statyba                                                      </t>
  </si>
  <si>
    <t>SB (VIP)</t>
  </si>
  <si>
    <t>Pastato, esančio Parko g. 8, kapitalinis remontas su šilumos ūkio rekonstrukcija (PSPC)</t>
  </si>
  <si>
    <t xml:space="preserve">Pastato, esančio Parko g. 10, rekonstrukcija (Meno mokykla)                                   </t>
  </si>
  <si>
    <t>Viešosios paskirties pastatų rekonstrukcija</t>
  </si>
  <si>
    <t>Plėtoti gyvenamąjį socialinį būstą</t>
  </si>
  <si>
    <t>Daugiabučių namų ir jų aplinkos modernizavimas</t>
  </si>
  <si>
    <t xml:space="preserve">Teikti paramą daugiabučių namų savininkų bendrijoms jų valdomų namų techniniams defektams pašalinti, bendrojo naudojimo objektams atnaujinti, namams prižūrėti, remontuoti </t>
  </si>
  <si>
    <t>Finansiškai prisidėti prie Rietavo savivaldybės daugiabučių renovacijos</t>
  </si>
  <si>
    <t>Verslo plėtros užtikrinimas Savivaldybėje</t>
  </si>
  <si>
    <t xml:space="preserve">Teikti paramą verslininkams </t>
  </si>
  <si>
    <t>Smulkaus ir vidutinio verslo rėmimas</t>
  </si>
  <si>
    <t>Mokymų ir konsultacijų paslaugų pirkimas</t>
  </si>
  <si>
    <t>Kelti darbuotojų kompetenciją</t>
  </si>
  <si>
    <t>Skirti Savivaldybės biudžeto lėšų projektų rėmimui (VIC)</t>
  </si>
  <si>
    <t>Iš viso programai</t>
  </si>
  <si>
    <t>Programos koordinatorius</t>
  </si>
  <si>
    <t>Juozas Albauskas</t>
  </si>
  <si>
    <t>Gyvenamojo būsto patalpų rekonstravimas, remontas, socialinio būsto plėtra</t>
  </si>
  <si>
    <t>Socialinio būsto plėtra</t>
  </si>
  <si>
    <t xml:space="preserve">Kt. </t>
  </si>
  <si>
    <t>2016 m. projektas</t>
  </si>
  <si>
    <t>Vandentiekio ir nuotekų tinklų sutvarkymas Rietavo savivaldybėje (Tveruose)</t>
  </si>
  <si>
    <t>Kt. (VB)</t>
  </si>
  <si>
    <t>Kt. (ES)</t>
  </si>
  <si>
    <t xml:space="preserve">Kt. (ES) </t>
  </si>
  <si>
    <t xml:space="preserve">Kt. (VB) </t>
  </si>
  <si>
    <t>Žvyruotų gatvių ir kelių asfaltavimas (Letauso, Pievų, Gudalių, Minijos, Aitros)</t>
  </si>
  <si>
    <t>Telšių regiono atliekų tvarkymo sistemos plėtra</t>
  </si>
  <si>
    <t xml:space="preserve">                                                                                                                                                                                                                                  1 lentelė</t>
  </si>
  <si>
    <t xml:space="preserve">Rietavo miesto Pramonės g. (RT0223) rekonstrukcija                                  </t>
  </si>
  <si>
    <t>SB (pask KOM)</t>
  </si>
  <si>
    <t>Klevų g. (RT1046) apšvietimo tinklų įrengimas Girdvainių kaime</t>
  </si>
  <si>
    <t>2015 M.  RIETAVO SAVIVALDYBĖS ADMINISTRACIJOS</t>
  </si>
  <si>
    <t>2014 m. išlaidos</t>
  </si>
  <si>
    <t>2015 m. išlaidų projektas</t>
  </si>
  <si>
    <t>2015 m. patvirtinta Taryboje</t>
  </si>
  <si>
    <t>2017 m. projektas</t>
  </si>
  <si>
    <t>Rietavo miesto pėsčiųjų ir dviračių tako įrengimas</t>
  </si>
  <si>
    <t>Rietavo miesto katilinės statyba</t>
  </si>
  <si>
    <t>Daugėdų gyvenvietės vandentiekio ir buitinių nuotekų tinklų atnaujinimas</t>
  </si>
  <si>
    <t>Rietavo savivaldybės administracijos viešosios paskirties pastatų atnaujinimas</t>
  </si>
  <si>
    <t>Rietavo Arkangelo Mykolo parapijos bažnyčios aplinkos sutvarkymas</t>
  </si>
  <si>
    <t>Energinio efektyvumo didinimo daugiabučiuose namuose programos įgyvendinimas</t>
  </si>
  <si>
    <t>Eur</t>
  </si>
  <si>
    <t>Prisidėjimas prie projektų, vykdomų VšĮ "Rietavo žirgynas" ("Baltic Hipo" ir "Sporto ir žaidimo aikštyno įrengimas")</t>
  </si>
  <si>
    <t>Sutvarkyti Rietavo savivaldybės viešąsias erdves</t>
  </si>
  <si>
    <t>Viešosios erdvės su prieigomis sutvarkymas Rietavo miesto Laisvės gatvėje, įrengiant žemės ūkio produktų turgelį</t>
  </si>
  <si>
    <t>Rietavo miesto gyvenamųjų namų kvartalų kompleksinis atnaujinimas, didinant gyvenamosios aplinkos patrauklumą</t>
  </si>
  <si>
    <t>Poilsio ir rekreacijos zonos įrengimas šalia Rietavo kunigaikščių Oginskių dvarvietės</t>
  </si>
  <si>
    <t xml:space="preserve">Pelaičių gyvenvietės Bangos  (RT-0120) ir Malūno gatvių (RT- 0121) rekonstrukcija                                               </t>
  </si>
  <si>
    <t>Kt.</t>
  </si>
  <si>
    <t>Rietavo kunigaikščių Oginskių dvarvietės sutvarkymas ir pritaikymas bendruomenės poreikiams, naujų paslaugų teikimui</t>
  </si>
  <si>
    <t>Medingėnų gyvenvietės vandentiekio ir buitinių nuotekų tinklų atnaujinimas</t>
  </si>
  <si>
    <t>Vandens telkinio įrengimo poilsio ir rekreacijos zonoje Rietave Oginskių dvarvietės galimybių studija (investicinio projekto paslaugos)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</si>
</sst>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sz val="9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49" fontId="11" fillId="4" borderId="26" xfId="0" applyNumberFormat="1" applyFont="1" applyFill="1" applyBorder="1" applyAlignment="1">
      <alignment horizontal="center" vertical="top" wrapText="1"/>
    </xf>
    <xf numFmtId="49" fontId="11" fillId="4" borderId="26" xfId="0" applyNumberFormat="1" applyFont="1" applyFill="1" applyBorder="1" applyAlignment="1">
      <alignment horizontal="center" vertical="top"/>
    </xf>
    <xf numFmtId="49" fontId="11" fillId="5" borderId="28" xfId="0" applyNumberFormat="1" applyFont="1" applyFill="1" applyBorder="1" applyAlignment="1">
      <alignment horizontal="center" vertical="top"/>
    </xf>
    <xf numFmtId="0" fontId="6" fillId="0" borderId="29" xfId="0" applyFont="1" applyBorder="1" applyAlignment="1">
      <alignment vertical="top"/>
    </xf>
    <xf numFmtId="164" fontId="6" fillId="0" borderId="32" xfId="0" applyNumberFormat="1" applyFont="1" applyFill="1" applyBorder="1" applyAlignment="1">
      <alignment horizontal="center" vertical="center"/>
    </xf>
    <xf numFmtId="164" fontId="6" fillId="6" borderId="32" xfId="0" applyNumberFormat="1" applyFont="1" applyFill="1" applyBorder="1" applyAlignment="1">
      <alignment horizontal="center" vertical="center"/>
    </xf>
    <xf numFmtId="164" fontId="6" fillId="6" borderId="33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164" fontId="6" fillId="6" borderId="11" xfId="0" applyNumberFormat="1" applyFont="1" applyFill="1" applyBorder="1" applyAlignment="1">
      <alignment horizontal="center" vertical="center"/>
    </xf>
    <xf numFmtId="0" fontId="9" fillId="7" borderId="34" xfId="0" applyFont="1" applyFill="1" applyBorder="1" applyAlignment="1">
      <alignment horizontal="right" vertical="top" wrapText="1"/>
    </xf>
    <xf numFmtId="164" fontId="6" fillId="0" borderId="33" xfId="0" applyNumberFormat="1" applyFont="1" applyFill="1" applyBorder="1" applyAlignment="1">
      <alignment horizontal="center" vertical="center"/>
    </xf>
    <xf numFmtId="164" fontId="6" fillId="6" borderId="34" xfId="0" applyNumberFormat="1" applyFont="1" applyFill="1" applyBorder="1" applyAlignment="1">
      <alignment horizontal="center" vertical="center"/>
    </xf>
    <xf numFmtId="164" fontId="6" fillId="0" borderId="34" xfId="0" applyNumberFormat="1" applyFont="1" applyFill="1" applyBorder="1" applyAlignment="1">
      <alignment horizontal="center" vertical="center"/>
    </xf>
    <xf numFmtId="49" fontId="9" fillId="4" borderId="16" xfId="0" applyNumberFormat="1" applyFont="1" applyFill="1" applyBorder="1" applyAlignment="1">
      <alignment horizontal="center" vertical="top"/>
    </xf>
    <xf numFmtId="49" fontId="9" fillId="5" borderId="18" xfId="0" applyNumberFormat="1" applyFont="1" applyFill="1" applyBorder="1" applyAlignment="1">
      <alignment horizontal="center" vertical="top"/>
    </xf>
    <xf numFmtId="164" fontId="9" fillId="6" borderId="11" xfId="0" applyNumberFormat="1" applyFont="1" applyFill="1" applyBorder="1" applyAlignment="1">
      <alignment horizontal="center" vertical="top"/>
    </xf>
    <xf numFmtId="49" fontId="9" fillId="4" borderId="26" xfId="0" applyNumberFormat="1" applyFont="1" applyFill="1" applyBorder="1" applyAlignment="1">
      <alignment horizontal="center" vertical="top"/>
    </xf>
    <xf numFmtId="164" fontId="9" fillId="6" borderId="17" xfId="0" applyNumberFormat="1" applyFont="1" applyFill="1" applyBorder="1" applyAlignment="1">
      <alignment horizontal="center" vertical="top"/>
    </xf>
    <xf numFmtId="0" fontId="6" fillId="0" borderId="29" xfId="0" applyFont="1" applyFill="1" applyBorder="1" applyAlignment="1">
      <alignment vertical="top"/>
    </xf>
    <xf numFmtId="49" fontId="11" fillId="4" borderId="23" xfId="0" applyNumberFormat="1" applyFont="1" applyFill="1" applyBorder="1" applyAlignment="1">
      <alignment horizontal="left" vertical="top" wrapText="1"/>
    </xf>
    <xf numFmtId="49" fontId="11" fillId="4" borderId="23" xfId="0" applyNumberFormat="1" applyFont="1" applyFill="1" applyBorder="1" applyAlignment="1">
      <alignment horizontal="center" vertical="top"/>
    </xf>
    <xf numFmtId="49" fontId="11" fillId="5" borderId="26" xfId="0" applyNumberFormat="1" applyFont="1" applyFill="1" applyBorder="1" applyAlignment="1">
      <alignment horizontal="center" vertical="top"/>
    </xf>
    <xf numFmtId="164" fontId="6" fillId="6" borderId="31" xfId="0" applyNumberFormat="1" applyFont="1" applyFill="1" applyBorder="1" applyAlignment="1">
      <alignment horizontal="center" vertical="center"/>
    </xf>
    <xf numFmtId="49" fontId="11" fillId="5" borderId="27" xfId="0" applyNumberFormat="1" applyFont="1" applyFill="1" applyBorder="1" applyAlignment="1">
      <alignment horizontal="center" vertical="top"/>
    </xf>
    <xf numFmtId="0" fontId="6" fillId="0" borderId="34" xfId="0" applyFont="1" applyFill="1" applyBorder="1" applyAlignment="1">
      <alignment horizontal="center" vertical="top" wrapText="1"/>
    </xf>
    <xf numFmtId="164" fontId="6" fillId="0" borderId="40" xfId="0" applyNumberFormat="1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top" wrapText="1"/>
    </xf>
    <xf numFmtId="0" fontId="6" fillId="8" borderId="34" xfId="0" applyFont="1" applyFill="1" applyBorder="1" applyAlignment="1">
      <alignment horizontal="center" vertical="top" wrapText="1"/>
    </xf>
    <xf numFmtId="164" fontId="6" fillId="6" borderId="39" xfId="0" applyNumberFormat="1" applyFont="1" applyFill="1" applyBorder="1" applyAlignment="1">
      <alignment horizontal="center" vertical="center"/>
    </xf>
    <xf numFmtId="164" fontId="6" fillId="6" borderId="40" xfId="0" applyNumberFormat="1" applyFont="1" applyFill="1" applyBorder="1" applyAlignment="1">
      <alignment horizontal="center" vertical="center"/>
    </xf>
    <xf numFmtId="164" fontId="6" fillId="8" borderId="32" xfId="0" applyNumberFormat="1" applyFont="1" applyFill="1" applyBorder="1" applyAlignment="1">
      <alignment horizontal="center" vertical="center"/>
    </xf>
    <xf numFmtId="164" fontId="6" fillId="8" borderId="33" xfId="0" applyNumberFormat="1" applyFont="1" applyFill="1" applyBorder="1" applyAlignment="1">
      <alignment horizontal="center" vertical="center"/>
    </xf>
    <xf numFmtId="49" fontId="11" fillId="4" borderId="43" xfId="0" applyNumberFormat="1" applyFont="1" applyFill="1" applyBorder="1" applyAlignment="1">
      <alignment horizontal="center" vertical="top"/>
    </xf>
    <xf numFmtId="49" fontId="11" fillId="5" borderId="16" xfId="0" applyNumberFormat="1" applyFont="1" applyFill="1" applyBorder="1" applyAlignment="1">
      <alignment horizontal="center" vertical="top"/>
    </xf>
    <xf numFmtId="49" fontId="3" fillId="4" borderId="12" xfId="0" applyNumberFormat="1" applyFont="1" applyFill="1" applyBorder="1" applyAlignment="1">
      <alignment vertical="top"/>
    </xf>
    <xf numFmtId="164" fontId="9" fillId="6" borderId="17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vertical="top"/>
    </xf>
    <xf numFmtId="49" fontId="3" fillId="4" borderId="23" xfId="0" applyNumberFormat="1" applyFont="1" applyFill="1" applyBorder="1" applyAlignment="1">
      <alignment vertical="top"/>
    </xf>
    <xf numFmtId="164" fontId="7" fillId="6" borderId="39" xfId="0" applyNumberFormat="1" applyFont="1" applyFill="1" applyBorder="1" applyAlignment="1">
      <alignment horizontal="center" vertical="center"/>
    </xf>
    <xf numFmtId="164" fontId="7" fillId="6" borderId="32" xfId="0" applyNumberFormat="1" applyFont="1" applyFill="1" applyBorder="1" applyAlignment="1">
      <alignment horizontal="center" vertical="center"/>
    </xf>
    <xf numFmtId="49" fontId="9" fillId="4" borderId="20" xfId="0" applyNumberFormat="1" applyFont="1" applyFill="1" applyBorder="1" applyAlignment="1">
      <alignment horizontal="center" vertical="top"/>
    </xf>
    <xf numFmtId="164" fontId="9" fillId="6" borderId="46" xfId="0" applyNumberFormat="1" applyFont="1" applyFill="1" applyBorder="1" applyAlignment="1">
      <alignment horizontal="center" vertical="top"/>
    </xf>
    <xf numFmtId="164" fontId="9" fillId="6" borderId="18" xfId="0" applyNumberFormat="1" applyFont="1" applyFill="1" applyBorder="1" applyAlignment="1">
      <alignment horizontal="center" vertical="top"/>
    </xf>
    <xf numFmtId="164" fontId="9" fillId="3" borderId="28" xfId="0" applyNumberFormat="1" applyFont="1" applyFill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8" fillId="0" borderId="0" xfId="0" applyFont="1" applyAlignment="1"/>
    <xf numFmtId="0" fontId="14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7" xfId="0" applyFont="1" applyFill="1" applyBorder="1" applyAlignment="1">
      <alignment vertical="center" textRotation="90" wrapText="1"/>
    </xf>
    <xf numFmtId="164" fontId="9" fillId="6" borderId="11" xfId="0" applyNumberFormat="1" applyFont="1" applyFill="1" applyBorder="1" applyAlignment="1">
      <alignment horizontal="center" vertical="center"/>
    </xf>
    <xf numFmtId="164" fontId="6" fillId="8" borderId="31" xfId="0" applyNumberFormat="1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top"/>
    </xf>
    <xf numFmtId="164" fontId="6" fillId="6" borderId="34" xfId="0" applyNumberFormat="1" applyFont="1" applyFill="1" applyBorder="1" applyAlignment="1">
      <alignment horizontal="center" vertical="top"/>
    </xf>
    <xf numFmtId="164" fontId="6" fillId="8" borderId="11" xfId="0" applyNumberFormat="1" applyFont="1" applyFill="1" applyBorder="1" applyAlignment="1">
      <alignment horizontal="center" vertical="center"/>
    </xf>
    <xf numFmtId="164" fontId="6" fillId="8" borderId="39" xfId="0" applyNumberFormat="1" applyFont="1" applyFill="1" applyBorder="1" applyAlignment="1">
      <alignment horizontal="center" vertical="center"/>
    </xf>
    <xf numFmtId="164" fontId="9" fillId="6" borderId="34" xfId="0" applyNumberFormat="1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6" fillId="8" borderId="38" xfId="0" applyFont="1" applyFill="1" applyBorder="1" applyAlignment="1">
      <alignment horizontal="center" vertical="top" wrapText="1"/>
    </xf>
    <xf numFmtId="0" fontId="16" fillId="0" borderId="0" xfId="0" applyFont="1" applyAlignment="1">
      <alignment vertical="top"/>
    </xf>
    <xf numFmtId="164" fontId="3" fillId="6" borderId="18" xfId="0" applyNumberFormat="1" applyFont="1" applyFill="1" applyBorder="1" applyAlignment="1">
      <alignment horizontal="center" vertical="top"/>
    </xf>
    <xf numFmtId="164" fontId="3" fillId="3" borderId="28" xfId="0" applyNumberFormat="1" applyFont="1" applyFill="1" applyBorder="1" applyAlignment="1">
      <alignment horizontal="center" vertical="top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7" xfId="0" applyFont="1" applyFill="1" applyBorder="1" applyAlignment="1">
      <alignment vertical="center" textRotation="90" wrapText="1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49" fontId="9" fillId="5" borderId="17" xfId="0" applyNumberFormat="1" applyFont="1" applyFill="1" applyBorder="1" applyAlignment="1">
      <alignment horizontal="center" vertical="top"/>
    </xf>
    <xf numFmtId="49" fontId="9" fillId="5" borderId="11" xfId="0" applyNumberFormat="1" applyFont="1" applyFill="1" applyBorder="1" applyAlignment="1">
      <alignment horizontal="center" vertical="top"/>
    </xf>
    <xf numFmtId="164" fontId="6" fillId="8" borderId="34" xfId="0" applyNumberFormat="1" applyFont="1" applyFill="1" applyBorder="1" applyAlignment="1">
      <alignment horizontal="center" vertical="center"/>
    </xf>
    <xf numFmtId="164" fontId="6" fillId="6" borderId="3" xfId="0" applyNumberFormat="1" applyFont="1" applyFill="1" applyBorder="1" applyAlignment="1">
      <alignment horizontal="center" vertical="center"/>
    </xf>
    <xf numFmtId="164" fontId="6" fillId="8" borderId="3" xfId="0" applyNumberFormat="1" applyFont="1" applyFill="1" applyBorder="1" applyAlignment="1">
      <alignment horizontal="center" vertical="center"/>
    </xf>
    <xf numFmtId="164" fontId="6" fillId="6" borderId="38" xfId="0" applyNumberFormat="1" applyFont="1" applyFill="1" applyBorder="1" applyAlignment="1">
      <alignment horizontal="center" vertical="top"/>
    </xf>
    <xf numFmtId="164" fontId="6" fillId="0" borderId="31" xfId="0" applyNumberFormat="1" applyFont="1" applyFill="1" applyBorder="1" applyAlignment="1">
      <alignment horizontal="center" vertical="center"/>
    </xf>
    <xf numFmtId="164" fontId="6" fillId="8" borderId="38" xfId="0" applyNumberFormat="1" applyFont="1" applyFill="1" applyBorder="1" applyAlignment="1">
      <alignment horizontal="center" vertical="top"/>
    </xf>
    <xf numFmtId="0" fontId="6" fillId="8" borderId="29" xfId="0" applyFont="1" applyFill="1" applyBorder="1" applyAlignment="1">
      <alignment vertical="top"/>
    </xf>
    <xf numFmtId="164" fontId="6" fillId="8" borderId="34" xfId="0" applyNumberFormat="1" applyFont="1" applyFill="1" applyBorder="1" applyAlignment="1">
      <alignment horizontal="center" vertical="top"/>
    </xf>
    <xf numFmtId="164" fontId="9" fillId="8" borderId="46" xfId="0" applyNumberFormat="1" applyFont="1" applyFill="1" applyBorder="1" applyAlignment="1">
      <alignment horizontal="center" vertical="top"/>
    </xf>
    <xf numFmtId="49" fontId="9" fillId="5" borderId="12" xfId="0" applyNumberFormat="1" applyFont="1" applyFill="1" applyBorder="1" applyAlignment="1">
      <alignment horizontal="center" vertical="top"/>
    </xf>
    <xf numFmtId="49" fontId="9" fillId="4" borderId="10" xfId="0" applyNumberFormat="1" applyFont="1" applyFill="1" applyBorder="1" applyAlignment="1">
      <alignment horizontal="center" vertical="top"/>
    </xf>
    <xf numFmtId="0" fontId="17" fillId="0" borderId="0" xfId="0" applyFont="1" applyAlignment="1">
      <alignment vertical="top"/>
    </xf>
    <xf numFmtId="164" fontId="9" fillId="6" borderId="29" xfId="0" applyNumberFormat="1" applyFont="1" applyFill="1" applyBorder="1" applyAlignment="1">
      <alignment horizontal="center" vertical="center"/>
    </xf>
    <xf numFmtId="0" fontId="9" fillId="8" borderId="34" xfId="0" applyFont="1" applyFill="1" applyBorder="1" applyAlignment="1">
      <alignment horizontal="right" vertical="top" wrapText="1"/>
    </xf>
    <xf numFmtId="164" fontId="6" fillId="8" borderId="40" xfId="0" applyNumberFormat="1" applyFont="1" applyFill="1" applyBorder="1" applyAlignment="1">
      <alignment horizontal="center" vertical="center"/>
    </xf>
    <xf numFmtId="0" fontId="6" fillId="8" borderId="0" xfId="0" applyFont="1" applyFill="1" applyAlignment="1">
      <alignment vertical="top"/>
    </xf>
    <xf numFmtId="164" fontId="9" fillId="8" borderId="11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164" fontId="2" fillId="8" borderId="32" xfId="0" applyNumberFormat="1" applyFont="1" applyFill="1" applyBorder="1" applyAlignment="1">
      <alignment horizontal="center" vertical="center"/>
    </xf>
    <xf numFmtId="164" fontId="2" fillId="8" borderId="11" xfId="0" applyNumberFormat="1" applyFont="1" applyFill="1" applyBorder="1" applyAlignment="1">
      <alignment horizontal="center" vertical="center"/>
    </xf>
    <xf numFmtId="164" fontId="2" fillId="8" borderId="39" xfId="0" applyNumberFormat="1" applyFont="1" applyFill="1" applyBorder="1" applyAlignment="1">
      <alignment horizontal="center" vertical="center"/>
    </xf>
    <xf numFmtId="164" fontId="6" fillId="6" borderId="4" xfId="0" applyNumberFormat="1" applyFont="1" applyFill="1" applyBorder="1" applyAlignment="1">
      <alignment horizontal="center" vertical="center"/>
    </xf>
    <xf numFmtId="49" fontId="9" fillId="5" borderId="17" xfId="0" applyNumberFormat="1" applyFont="1" applyFill="1" applyBorder="1" applyAlignment="1">
      <alignment horizontal="center" vertical="top"/>
    </xf>
    <xf numFmtId="49" fontId="9" fillId="5" borderId="12" xfId="0" applyNumberFormat="1" applyFont="1" applyFill="1" applyBorder="1" applyAlignment="1">
      <alignment horizontal="center" vertical="top"/>
    </xf>
    <xf numFmtId="49" fontId="9" fillId="5" borderId="31" xfId="0" applyNumberFormat="1" applyFont="1" applyFill="1" applyBorder="1" applyAlignment="1">
      <alignment horizontal="center" vertical="top"/>
    </xf>
    <xf numFmtId="49" fontId="9" fillId="0" borderId="31" xfId="0" applyNumberFormat="1" applyFont="1" applyBorder="1" applyAlignment="1">
      <alignment horizontal="center" vertical="top"/>
    </xf>
    <xf numFmtId="49" fontId="9" fillId="0" borderId="11" xfId="0" applyNumberFormat="1" applyFont="1" applyBorder="1" applyAlignment="1">
      <alignment horizontal="center" vertical="top"/>
    </xf>
    <xf numFmtId="0" fontId="7" fillId="0" borderId="3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left" textRotation="90"/>
    </xf>
    <xf numFmtId="49" fontId="8" fillId="0" borderId="31" xfId="0" applyNumberFormat="1" applyFont="1" applyBorder="1" applyAlignment="1">
      <alignment horizontal="left" textRotation="90"/>
    </xf>
    <xf numFmtId="49" fontId="9" fillId="4" borderId="14" xfId="0" applyNumberFormat="1" applyFont="1" applyFill="1" applyBorder="1" applyAlignment="1">
      <alignment horizontal="center" vertical="top"/>
    </xf>
    <xf numFmtId="49" fontId="9" fillId="5" borderId="11" xfId="0" applyNumberFormat="1" applyFont="1" applyFill="1" applyBorder="1" applyAlignment="1">
      <alignment horizontal="center" vertical="top"/>
    </xf>
    <xf numFmtId="0" fontId="10" fillId="5" borderId="23" xfId="0" applyFont="1" applyFill="1" applyBorder="1" applyAlignment="1">
      <alignment horizontal="left" vertical="top" wrapText="1"/>
    </xf>
    <xf numFmtId="0" fontId="10" fillId="5" borderId="24" xfId="0" applyFont="1" applyFill="1" applyBorder="1" applyAlignment="1">
      <alignment horizontal="left" vertical="top" wrapText="1"/>
    </xf>
    <xf numFmtId="49" fontId="13" fillId="5" borderId="35" xfId="0" applyNumberFormat="1" applyFont="1" applyFill="1" applyBorder="1" applyAlignment="1">
      <alignment horizontal="right" vertical="top"/>
    </xf>
    <xf numFmtId="49" fontId="13" fillId="5" borderId="36" xfId="0" applyNumberFormat="1" applyFont="1" applyFill="1" applyBorder="1" applyAlignment="1">
      <alignment horizontal="right" vertical="top"/>
    </xf>
    <xf numFmtId="49" fontId="13" fillId="5" borderId="37" xfId="0" applyNumberFormat="1" applyFont="1" applyFill="1" applyBorder="1" applyAlignment="1">
      <alignment horizontal="right" vertical="top"/>
    </xf>
    <xf numFmtId="49" fontId="13" fillId="4" borderId="27" xfId="0" applyNumberFormat="1" applyFont="1" applyFill="1" applyBorder="1" applyAlignment="1">
      <alignment horizontal="right" vertical="top"/>
    </xf>
    <xf numFmtId="49" fontId="13" fillId="4" borderId="24" xfId="0" applyNumberFormat="1" applyFont="1" applyFill="1" applyBorder="1" applyAlignment="1">
      <alignment horizontal="right" vertical="top"/>
    </xf>
    <xf numFmtId="49" fontId="13" fillId="4" borderId="25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right" vertical="top"/>
    </xf>
    <xf numFmtId="0" fontId="7" fillId="0" borderId="2" xfId="0" applyFont="1" applyBorder="1" applyAlignment="1">
      <alignment horizontal="center" vertical="top" textRotation="90" wrapText="1"/>
    </xf>
    <xf numFmtId="0" fontId="7" fillId="0" borderId="10" xfId="0" applyFont="1" applyBorder="1" applyAlignment="1">
      <alignment horizontal="center" vertical="top" textRotation="90" wrapText="1"/>
    </xf>
    <xf numFmtId="0" fontId="7" fillId="0" borderId="16" xfId="0" applyFont="1" applyBorder="1" applyAlignment="1">
      <alignment horizontal="center" vertical="top" textRotation="90" wrapText="1"/>
    </xf>
    <xf numFmtId="0" fontId="7" fillId="0" borderId="3" xfId="0" applyFont="1" applyBorder="1" applyAlignment="1">
      <alignment horizontal="center" vertical="top" textRotation="90" wrapText="1"/>
    </xf>
    <xf numFmtId="0" fontId="7" fillId="0" borderId="11" xfId="0" applyFont="1" applyBorder="1" applyAlignment="1">
      <alignment horizontal="center" vertical="top" textRotation="90" wrapText="1"/>
    </xf>
    <xf numFmtId="0" fontId="7" fillId="0" borderId="17" xfId="0" applyFont="1" applyBorder="1" applyAlignment="1">
      <alignment horizontal="center" vertical="top" textRotation="90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10" fillId="3" borderId="23" xfId="0" applyFont="1" applyFill="1" applyBorder="1" applyAlignment="1">
      <alignment horizontal="left" vertical="top" wrapText="1"/>
    </xf>
    <xf numFmtId="0" fontId="10" fillId="3" borderId="24" xfId="0" applyFont="1" applyFill="1" applyBorder="1" applyAlignment="1">
      <alignment horizontal="left" vertical="top" wrapText="1"/>
    </xf>
    <xf numFmtId="0" fontId="10" fillId="4" borderId="27" xfId="0" applyFont="1" applyFill="1" applyBorder="1" applyAlignment="1">
      <alignment horizontal="left" vertical="top" wrapText="1"/>
    </xf>
    <xf numFmtId="0" fontId="10" fillId="4" borderId="24" xfId="0" applyFont="1" applyFill="1" applyBorder="1" applyAlignment="1">
      <alignment horizontal="left" vertical="top" wrapText="1"/>
    </xf>
    <xf numFmtId="0" fontId="10" fillId="5" borderId="27" xfId="0" applyFont="1" applyFill="1" applyBorder="1" applyAlignment="1">
      <alignment horizontal="left" vertical="top" wrapText="1"/>
    </xf>
    <xf numFmtId="49" fontId="9" fillId="4" borderId="30" xfId="0" applyNumberFormat="1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49" fontId="8" fillId="0" borderId="4" xfId="0" applyNumberFormat="1" applyFont="1" applyBorder="1" applyAlignment="1">
      <alignment horizontal="left" textRotation="90"/>
    </xf>
    <xf numFmtId="0" fontId="7" fillId="0" borderId="11" xfId="0" applyFont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center" textRotation="90" wrapText="1"/>
    </xf>
    <xf numFmtId="0" fontId="7" fillId="0" borderId="19" xfId="0" applyFont="1" applyFill="1" applyBorder="1" applyAlignment="1">
      <alignment horizontal="center" vertical="center" textRotation="90" wrapText="1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top"/>
    </xf>
    <xf numFmtId="0" fontId="12" fillId="0" borderId="21" xfId="0" applyFont="1" applyFill="1" applyBorder="1" applyAlignment="1">
      <alignment horizontal="center" vertical="center" textRotation="90" wrapText="1"/>
    </xf>
    <xf numFmtId="0" fontId="12" fillId="0" borderId="19" xfId="0" applyFont="1" applyFill="1" applyBorder="1" applyAlignment="1">
      <alignment horizontal="center" vertical="center" textRotation="90" wrapText="1"/>
    </xf>
    <xf numFmtId="49" fontId="10" fillId="2" borderId="23" xfId="0" applyNumberFormat="1" applyFont="1" applyFill="1" applyBorder="1" applyAlignment="1">
      <alignment horizontal="left" vertical="top" wrapText="1"/>
    </xf>
    <xf numFmtId="49" fontId="10" fillId="2" borderId="24" xfId="0" applyNumberFormat="1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47" xfId="0" applyFont="1" applyBorder="1" applyAlignment="1">
      <alignment horizontal="center" vertical="top" wrapText="1"/>
    </xf>
    <xf numFmtId="0" fontId="7" fillId="0" borderId="48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49" fontId="8" fillId="0" borderId="17" xfId="0" applyNumberFormat="1" applyFont="1" applyBorder="1" applyAlignment="1">
      <alignment horizontal="left" textRotation="90"/>
    </xf>
    <xf numFmtId="49" fontId="9" fillId="4" borderId="20" xfId="0" applyNumberFormat="1" applyFont="1" applyFill="1" applyBorder="1" applyAlignment="1">
      <alignment horizontal="center" vertical="top"/>
    </xf>
    <xf numFmtId="49" fontId="9" fillId="4" borderId="10" xfId="0" applyNumberFormat="1" applyFont="1" applyFill="1" applyBorder="1" applyAlignment="1">
      <alignment horizontal="center" vertical="top"/>
    </xf>
    <xf numFmtId="49" fontId="9" fillId="0" borderId="17" xfId="0" applyNumberFormat="1" applyFont="1" applyBorder="1" applyAlignment="1">
      <alignment horizontal="center" vertical="top"/>
    </xf>
    <xf numFmtId="49" fontId="9" fillId="0" borderId="12" xfId="0" applyNumberFormat="1" applyFont="1" applyBorder="1" applyAlignment="1">
      <alignment horizontal="center" vertical="top"/>
    </xf>
    <xf numFmtId="0" fontId="7" fillId="0" borderId="17" xfId="0" applyFont="1" applyFill="1" applyBorder="1" applyAlignment="1">
      <alignment horizontal="left" vertical="top" wrapText="1"/>
    </xf>
    <xf numFmtId="0" fontId="10" fillId="4" borderId="23" xfId="0" applyFont="1" applyFill="1" applyBorder="1" applyAlignment="1">
      <alignment horizontal="left" vertical="top" wrapText="1"/>
    </xf>
    <xf numFmtId="49" fontId="13" fillId="4" borderId="29" xfId="0" applyNumberFormat="1" applyFont="1" applyFill="1" applyBorder="1" applyAlignment="1">
      <alignment horizontal="right" vertical="top"/>
    </xf>
    <xf numFmtId="49" fontId="13" fillId="4" borderId="41" xfId="0" applyNumberFormat="1" applyFont="1" applyFill="1" applyBorder="1" applyAlignment="1">
      <alignment horizontal="right" vertical="top"/>
    </xf>
    <xf numFmtId="49" fontId="8" fillId="0" borderId="17" xfId="0" applyNumberFormat="1" applyFont="1" applyBorder="1" applyAlignment="1">
      <alignment horizontal="left" vertical="center" textRotation="90"/>
    </xf>
    <xf numFmtId="49" fontId="8" fillId="0" borderId="12" xfId="0" applyNumberFormat="1" applyFont="1" applyBorder="1" applyAlignment="1">
      <alignment horizontal="left" vertical="center" textRotation="90"/>
    </xf>
    <xf numFmtId="49" fontId="8" fillId="0" borderId="31" xfId="0" applyNumberFormat="1" applyFont="1" applyBorder="1" applyAlignment="1">
      <alignment horizontal="left" vertical="center" textRotation="90"/>
    </xf>
    <xf numFmtId="49" fontId="13" fillId="4" borderId="44" xfId="0" applyNumberFormat="1" applyFont="1" applyFill="1" applyBorder="1" applyAlignment="1">
      <alignment horizontal="right" vertical="top"/>
    </xf>
    <xf numFmtId="49" fontId="13" fillId="4" borderId="1" xfId="0" applyNumberFormat="1" applyFont="1" applyFill="1" applyBorder="1" applyAlignment="1">
      <alignment horizontal="right" vertical="top"/>
    </xf>
    <xf numFmtId="49" fontId="13" fillId="4" borderId="49" xfId="0" applyNumberFormat="1" applyFont="1" applyFill="1" applyBorder="1" applyAlignment="1">
      <alignment horizontal="right" vertical="top"/>
    </xf>
    <xf numFmtId="0" fontId="10" fillId="5" borderId="44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left" vertical="top" wrapText="1"/>
    </xf>
    <xf numFmtId="49" fontId="10" fillId="4" borderId="23" xfId="0" applyNumberFormat="1" applyFont="1" applyFill="1" applyBorder="1" applyAlignment="1">
      <alignment horizontal="left" vertical="top"/>
    </xf>
    <xf numFmtId="49" fontId="10" fillId="4" borderId="24" xfId="0" applyNumberFormat="1" applyFont="1" applyFill="1" applyBorder="1" applyAlignment="1">
      <alignment horizontal="left" vertical="top"/>
    </xf>
    <xf numFmtId="49" fontId="13" fillId="4" borderId="45" xfId="0" applyNumberFormat="1" applyFont="1" applyFill="1" applyBorder="1" applyAlignment="1">
      <alignment horizontal="right" vertical="top"/>
    </xf>
    <xf numFmtId="49" fontId="9" fillId="4" borderId="2" xfId="0" applyNumberFormat="1" applyFont="1" applyFill="1" applyBorder="1" applyAlignment="1">
      <alignment horizontal="center" vertical="top"/>
    </xf>
    <xf numFmtId="0" fontId="13" fillId="3" borderId="23" xfId="0" applyFont="1" applyFill="1" applyBorder="1" applyAlignment="1">
      <alignment horizontal="right" vertical="top"/>
    </xf>
    <xf numFmtId="0" fontId="13" fillId="3" borderId="24" xfId="0" applyFont="1" applyFill="1" applyBorder="1" applyAlignment="1">
      <alignment horizontal="right" vertical="top"/>
    </xf>
    <xf numFmtId="0" fontId="13" fillId="3" borderId="25" xfId="0" applyFont="1" applyFill="1" applyBorder="1" applyAlignment="1">
      <alignment horizontal="right" vertical="top"/>
    </xf>
    <xf numFmtId="49" fontId="13" fillId="4" borderId="42" xfId="0" applyNumberFormat="1" applyFont="1" applyFill="1" applyBorder="1" applyAlignment="1">
      <alignment horizontal="right" vertical="top"/>
    </xf>
    <xf numFmtId="49" fontId="9" fillId="5" borderId="4" xfId="0" applyNumberFormat="1" applyFont="1" applyFill="1" applyBorder="1" applyAlignment="1">
      <alignment horizontal="center" vertical="top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7"/>
  <sheetViews>
    <sheetView tabSelected="1" workbookViewId="0">
      <selection activeCell="G171" sqref="G171"/>
    </sheetView>
  </sheetViews>
  <sheetFormatPr defaultColWidth="19.42578125" defaultRowHeight="12"/>
  <cols>
    <col min="1" max="3" width="3.28515625" style="3" customWidth="1"/>
    <col min="4" max="4" width="34.28515625" style="52" customWidth="1"/>
    <col min="5" max="5" width="4.7109375" style="50" customWidth="1"/>
    <col min="6" max="6" width="13.42578125" style="3" customWidth="1"/>
    <col min="7" max="7" width="8.28515625" style="3" customWidth="1"/>
    <col min="8" max="8" width="7.140625" style="3" customWidth="1"/>
    <col min="9" max="9" width="5.42578125" style="3" customWidth="1"/>
    <col min="10" max="10" width="7.7109375" style="3" customWidth="1"/>
    <col min="11" max="11" width="8" style="3" customWidth="1"/>
    <col min="12" max="12" width="7.140625" style="3" customWidth="1"/>
    <col min="13" max="13" width="5.5703125" style="3" customWidth="1"/>
    <col min="14" max="14" width="8.5703125" style="3" customWidth="1"/>
    <col min="15" max="15" width="8.140625" style="64" customWidth="1"/>
    <col min="16" max="16" width="7.140625" style="64" customWidth="1"/>
    <col min="17" max="17" width="5.85546875" style="64" customWidth="1"/>
    <col min="18" max="18" width="8" style="64" customWidth="1"/>
    <col min="19" max="20" width="8.42578125" style="3" customWidth="1"/>
    <col min="21" max="21" width="0.85546875" style="3" customWidth="1"/>
    <col min="22" max="22" width="7" style="3" customWidth="1"/>
    <col min="23" max="83" width="8.85546875" style="3" customWidth="1"/>
    <col min="84" max="16384" width="19.42578125" style="3"/>
  </cols>
  <sheetData>
    <row r="1" spans="1:21" s="1" customFormat="1" ht="12.75">
      <c r="A1" s="114" t="s">
        <v>79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2" spans="1:21" s="70" customFormat="1" ht="14.25">
      <c r="A2" s="115" t="s">
        <v>83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1" s="2" customFormat="1" ht="15">
      <c r="A3" s="115" t="s">
        <v>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</row>
    <row r="4" spans="1:21" s="1" customFormat="1" ht="12.75">
      <c r="A4" s="116" t="s">
        <v>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</row>
    <row r="5" spans="1:21" ht="13.5" thickBot="1">
      <c r="A5" s="117" t="s">
        <v>94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</row>
    <row r="6" spans="1:21" ht="15" customHeight="1">
      <c r="A6" s="118" t="s">
        <v>2</v>
      </c>
      <c r="B6" s="121" t="s">
        <v>3</v>
      </c>
      <c r="C6" s="121" t="s">
        <v>4</v>
      </c>
      <c r="D6" s="124" t="s">
        <v>5</v>
      </c>
      <c r="E6" s="127" t="s">
        <v>6</v>
      </c>
      <c r="F6" s="149" t="s">
        <v>7</v>
      </c>
      <c r="G6" s="152" t="s">
        <v>84</v>
      </c>
      <c r="H6" s="153"/>
      <c r="I6" s="153"/>
      <c r="J6" s="154"/>
      <c r="K6" s="155" t="s">
        <v>85</v>
      </c>
      <c r="L6" s="156"/>
      <c r="M6" s="156"/>
      <c r="N6" s="157"/>
      <c r="O6" s="158" t="s">
        <v>86</v>
      </c>
      <c r="P6" s="159"/>
      <c r="Q6" s="159"/>
      <c r="R6" s="160"/>
      <c r="S6" s="161" t="s">
        <v>71</v>
      </c>
      <c r="T6" s="164" t="s">
        <v>87</v>
      </c>
      <c r="U6" s="8"/>
    </row>
    <row r="7" spans="1:21" ht="15" customHeight="1">
      <c r="A7" s="119"/>
      <c r="B7" s="122"/>
      <c r="C7" s="122"/>
      <c r="D7" s="125"/>
      <c r="E7" s="128"/>
      <c r="F7" s="150"/>
      <c r="G7" s="167" t="s">
        <v>8</v>
      </c>
      <c r="H7" s="139" t="s">
        <v>9</v>
      </c>
      <c r="I7" s="139"/>
      <c r="J7" s="140" t="s">
        <v>10</v>
      </c>
      <c r="K7" s="167" t="s">
        <v>8</v>
      </c>
      <c r="L7" s="139" t="s">
        <v>9</v>
      </c>
      <c r="M7" s="139"/>
      <c r="N7" s="140" t="s">
        <v>10</v>
      </c>
      <c r="O7" s="142" t="s">
        <v>8</v>
      </c>
      <c r="P7" s="144" t="s">
        <v>9</v>
      </c>
      <c r="Q7" s="144"/>
      <c r="R7" s="145" t="s">
        <v>10</v>
      </c>
      <c r="S7" s="162"/>
      <c r="T7" s="165"/>
      <c r="U7" s="8"/>
    </row>
    <row r="8" spans="1:21" ht="86.25" customHeight="1" thickBot="1">
      <c r="A8" s="120"/>
      <c r="B8" s="123"/>
      <c r="C8" s="123"/>
      <c r="D8" s="126"/>
      <c r="E8" s="129"/>
      <c r="F8" s="151"/>
      <c r="G8" s="168"/>
      <c r="H8" s="53" t="s">
        <v>8</v>
      </c>
      <c r="I8" s="54" t="s">
        <v>11</v>
      </c>
      <c r="J8" s="141"/>
      <c r="K8" s="168"/>
      <c r="L8" s="53" t="s">
        <v>8</v>
      </c>
      <c r="M8" s="54" t="s">
        <v>11</v>
      </c>
      <c r="N8" s="141"/>
      <c r="O8" s="143"/>
      <c r="P8" s="67" t="s">
        <v>8</v>
      </c>
      <c r="Q8" s="68" t="s">
        <v>11</v>
      </c>
      <c r="R8" s="146"/>
      <c r="S8" s="163"/>
      <c r="T8" s="166"/>
      <c r="U8" s="8"/>
    </row>
    <row r="9" spans="1:21" ht="15" thickBot="1">
      <c r="A9" s="147" t="s">
        <v>12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8"/>
    </row>
    <row r="10" spans="1:21" ht="15" thickBot="1">
      <c r="A10" s="130" t="s">
        <v>13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8"/>
    </row>
    <row r="11" spans="1:21" ht="15.75" customHeight="1" thickBot="1">
      <c r="A11" s="5" t="s">
        <v>14</v>
      </c>
      <c r="B11" s="132" t="s">
        <v>15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8"/>
    </row>
    <row r="12" spans="1:21" ht="15" customHeight="1" thickBot="1">
      <c r="A12" s="6" t="s">
        <v>14</v>
      </c>
      <c r="B12" s="7" t="s">
        <v>14</v>
      </c>
      <c r="C12" s="134" t="s">
        <v>16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8"/>
    </row>
    <row r="13" spans="1:21" ht="13.5" customHeight="1">
      <c r="A13" s="135" t="s">
        <v>14</v>
      </c>
      <c r="B13" s="97" t="s">
        <v>14</v>
      </c>
      <c r="C13" s="98" t="s">
        <v>14</v>
      </c>
      <c r="D13" s="136" t="s">
        <v>17</v>
      </c>
      <c r="E13" s="138" t="s">
        <v>18</v>
      </c>
      <c r="F13" s="15" t="s">
        <v>19</v>
      </c>
      <c r="G13" s="74">
        <f>H13+J13</f>
        <v>0</v>
      </c>
      <c r="H13" s="10"/>
      <c r="I13" s="10"/>
      <c r="J13" s="10"/>
      <c r="K13" s="10">
        <f>L13+N13</f>
        <v>0</v>
      </c>
      <c r="L13" s="10"/>
      <c r="M13" s="10"/>
      <c r="N13" s="10"/>
      <c r="O13" s="10">
        <f>P13+R13</f>
        <v>0</v>
      </c>
      <c r="P13" s="10"/>
      <c r="Q13" s="10"/>
      <c r="R13" s="10"/>
      <c r="S13" s="10"/>
      <c r="T13" s="11"/>
      <c r="U13" s="8"/>
    </row>
    <row r="14" spans="1:21" ht="13.5" customHeight="1">
      <c r="A14" s="104"/>
      <c r="B14" s="105"/>
      <c r="C14" s="99"/>
      <c r="D14" s="137"/>
      <c r="E14" s="102"/>
      <c r="F14" s="17" t="s">
        <v>20</v>
      </c>
      <c r="G14" s="13">
        <f>H14+J14</f>
        <v>43240</v>
      </c>
      <c r="H14" s="10"/>
      <c r="I14" s="10"/>
      <c r="J14" s="10">
        <v>43240</v>
      </c>
      <c r="K14" s="10">
        <f>L14+N14</f>
        <v>0</v>
      </c>
      <c r="L14" s="10"/>
      <c r="M14" s="10"/>
      <c r="N14" s="10"/>
      <c r="O14" s="10">
        <f>P14+R14</f>
        <v>0</v>
      </c>
      <c r="P14" s="10"/>
      <c r="Q14" s="10"/>
      <c r="R14" s="10"/>
      <c r="S14" s="10">
        <v>0</v>
      </c>
      <c r="T14" s="16">
        <v>0</v>
      </c>
      <c r="U14" s="8"/>
    </row>
    <row r="15" spans="1:21" ht="13.5" customHeight="1">
      <c r="A15" s="104"/>
      <c r="B15" s="105"/>
      <c r="C15" s="99"/>
      <c r="D15" s="100"/>
      <c r="E15" s="103"/>
      <c r="F15" s="14" t="s">
        <v>21</v>
      </c>
      <c r="G15" s="13">
        <f t="shared" ref="G15:J15" si="0">SUM(G13:G14)</f>
        <v>43240</v>
      </c>
      <c r="H15" s="13">
        <f t="shared" si="0"/>
        <v>0</v>
      </c>
      <c r="I15" s="13">
        <f t="shared" si="0"/>
        <v>0</v>
      </c>
      <c r="J15" s="13">
        <f t="shared" si="0"/>
        <v>43240</v>
      </c>
      <c r="K15" s="13">
        <f t="shared" ref="K15:R15" si="1">SUM(K13:K14)</f>
        <v>0</v>
      </c>
      <c r="L15" s="13">
        <f t="shared" si="1"/>
        <v>0</v>
      </c>
      <c r="M15" s="13">
        <f t="shared" si="1"/>
        <v>0</v>
      </c>
      <c r="N15" s="13">
        <f t="shared" si="1"/>
        <v>0</v>
      </c>
      <c r="O15" s="13">
        <f t="shared" si="1"/>
        <v>0</v>
      </c>
      <c r="P15" s="13">
        <f t="shared" si="1"/>
        <v>0</v>
      </c>
      <c r="Q15" s="13">
        <f t="shared" si="1"/>
        <v>0</v>
      </c>
      <c r="R15" s="13">
        <f t="shared" si="1"/>
        <v>0</v>
      </c>
      <c r="S15" s="13">
        <v>0</v>
      </c>
      <c r="T15" s="16">
        <f>SUM(T13:T14)</f>
        <v>0</v>
      </c>
      <c r="U15" s="8"/>
    </row>
    <row r="16" spans="1:21" ht="13.5" customHeight="1">
      <c r="A16" s="135" t="s">
        <v>14</v>
      </c>
      <c r="B16" s="97" t="s">
        <v>14</v>
      </c>
      <c r="C16" s="98" t="s">
        <v>22</v>
      </c>
      <c r="D16" s="100" t="s">
        <v>100</v>
      </c>
      <c r="E16" s="169" t="s">
        <v>18</v>
      </c>
      <c r="F16" s="15" t="s">
        <v>75</v>
      </c>
      <c r="G16" s="13">
        <f>H16+J16</f>
        <v>0</v>
      </c>
      <c r="H16" s="10"/>
      <c r="I16" s="10"/>
      <c r="J16" s="10"/>
      <c r="K16" s="10">
        <f>L16+N16</f>
        <v>0</v>
      </c>
      <c r="L16" s="10"/>
      <c r="M16" s="10"/>
      <c r="N16" s="10"/>
      <c r="O16" s="10">
        <f>P16+R16</f>
        <v>0</v>
      </c>
      <c r="P16" s="10"/>
      <c r="Q16" s="10"/>
      <c r="R16" s="10"/>
      <c r="S16" s="10"/>
      <c r="T16" s="16"/>
      <c r="U16" s="8"/>
    </row>
    <row r="17" spans="1:23" ht="13.5" customHeight="1">
      <c r="A17" s="135"/>
      <c r="B17" s="97"/>
      <c r="C17" s="98"/>
      <c r="D17" s="100"/>
      <c r="E17" s="102"/>
      <c r="F17" s="36" t="s">
        <v>76</v>
      </c>
      <c r="G17" s="59">
        <f>H17+J17</f>
        <v>0</v>
      </c>
      <c r="H17" s="35"/>
      <c r="I17" s="35"/>
      <c r="J17" s="35"/>
      <c r="K17" s="35">
        <f>L17+N17</f>
        <v>0</v>
      </c>
      <c r="L17" s="35"/>
      <c r="M17" s="35"/>
      <c r="N17" s="35">
        <v>0</v>
      </c>
      <c r="O17" s="35">
        <f>P17+R17</f>
        <v>0</v>
      </c>
      <c r="P17" s="35"/>
      <c r="Q17" s="35"/>
      <c r="R17" s="35">
        <v>0</v>
      </c>
      <c r="S17" s="10"/>
      <c r="T17" s="16"/>
      <c r="U17" s="8"/>
    </row>
    <row r="18" spans="1:23" ht="13.5" customHeight="1">
      <c r="A18" s="104"/>
      <c r="B18" s="105"/>
      <c r="C18" s="99"/>
      <c r="D18" s="101"/>
      <c r="E18" s="102"/>
      <c r="F18" s="36" t="s">
        <v>20</v>
      </c>
      <c r="G18" s="59">
        <f>H18+J18</f>
        <v>0</v>
      </c>
      <c r="H18" s="35"/>
      <c r="I18" s="35"/>
      <c r="J18" s="35"/>
      <c r="K18" s="35">
        <f>L18+N18</f>
        <v>5800</v>
      </c>
      <c r="L18" s="35"/>
      <c r="M18" s="35"/>
      <c r="N18" s="35">
        <v>5800</v>
      </c>
      <c r="O18" s="35">
        <f>P18+R18</f>
        <v>0</v>
      </c>
      <c r="P18" s="35"/>
      <c r="Q18" s="35"/>
      <c r="R18" s="35">
        <v>0</v>
      </c>
      <c r="S18" s="10">
        <v>579240</v>
      </c>
      <c r="T18" s="16">
        <v>363763</v>
      </c>
      <c r="U18" s="8"/>
    </row>
    <row r="19" spans="1:23" ht="13.5" customHeight="1">
      <c r="A19" s="104"/>
      <c r="B19" s="105"/>
      <c r="C19" s="99"/>
      <c r="D19" s="101"/>
      <c r="E19" s="103"/>
      <c r="F19" s="14" t="s">
        <v>21</v>
      </c>
      <c r="G19" s="13">
        <f t="shared" ref="G19:J19" si="2">SUM(G16:G18)</f>
        <v>0</v>
      </c>
      <c r="H19" s="10">
        <f t="shared" si="2"/>
        <v>0</v>
      </c>
      <c r="I19" s="10">
        <f t="shared" si="2"/>
        <v>0</v>
      </c>
      <c r="J19" s="10">
        <f t="shared" si="2"/>
        <v>0</v>
      </c>
      <c r="K19" s="10">
        <f t="shared" ref="K19:T19" si="3">SUM(K16:K18)</f>
        <v>5800</v>
      </c>
      <c r="L19" s="10">
        <f t="shared" si="3"/>
        <v>0</v>
      </c>
      <c r="M19" s="10">
        <f t="shared" si="3"/>
        <v>0</v>
      </c>
      <c r="N19" s="10">
        <f t="shared" si="3"/>
        <v>5800</v>
      </c>
      <c r="O19" s="10">
        <f t="shared" si="3"/>
        <v>0</v>
      </c>
      <c r="P19" s="10">
        <f t="shared" si="3"/>
        <v>0</v>
      </c>
      <c r="Q19" s="10">
        <f t="shared" si="3"/>
        <v>0</v>
      </c>
      <c r="R19" s="10">
        <f t="shared" si="3"/>
        <v>0</v>
      </c>
      <c r="S19" s="10">
        <f t="shared" si="3"/>
        <v>579240</v>
      </c>
      <c r="T19" s="11">
        <f t="shared" si="3"/>
        <v>363763</v>
      </c>
      <c r="U19" s="8"/>
    </row>
    <row r="20" spans="1:23" ht="13.5" customHeight="1">
      <c r="A20" s="135" t="s">
        <v>14</v>
      </c>
      <c r="B20" s="97" t="s">
        <v>14</v>
      </c>
      <c r="C20" s="98" t="s">
        <v>23</v>
      </c>
      <c r="D20" s="100" t="s">
        <v>24</v>
      </c>
      <c r="E20" s="102" t="s">
        <v>18</v>
      </c>
      <c r="F20" s="15" t="s">
        <v>20</v>
      </c>
      <c r="G20" s="13">
        <f>H20+J20</f>
        <v>0</v>
      </c>
      <c r="H20" s="10"/>
      <c r="I20" s="10">
        <v>0</v>
      </c>
      <c r="J20" s="10"/>
      <c r="K20" s="10">
        <f>L20+N20</f>
        <v>208816</v>
      </c>
      <c r="L20" s="10"/>
      <c r="M20" s="10"/>
      <c r="N20" s="10">
        <v>208816</v>
      </c>
      <c r="O20" s="10">
        <f>P20+R20</f>
        <v>0</v>
      </c>
      <c r="P20" s="10"/>
      <c r="Q20" s="10">
        <v>0</v>
      </c>
      <c r="R20" s="10">
        <v>0</v>
      </c>
      <c r="S20" s="10">
        <v>210000</v>
      </c>
      <c r="T20" s="16"/>
      <c r="U20" s="8"/>
    </row>
    <row r="21" spans="1:23" ht="13.5" customHeight="1">
      <c r="A21" s="135"/>
      <c r="B21" s="97"/>
      <c r="C21" s="98"/>
      <c r="D21" s="100"/>
      <c r="E21" s="102"/>
      <c r="F21" s="15" t="s">
        <v>75</v>
      </c>
      <c r="G21" s="13">
        <f>H21+J21</f>
        <v>0</v>
      </c>
      <c r="H21" s="10"/>
      <c r="I21" s="10"/>
      <c r="J21" s="10"/>
      <c r="K21" s="10">
        <f t="shared" ref="K21" si="4">L21+N21</f>
        <v>0</v>
      </c>
      <c r="L21" s="10"/>
      <c r="M21" s="10"/>
      <c r="N21" s="10"/>
      <c r="O21" s="10">
        <f>P21+R21</f>
        <v>0</v>
      </c>
      <c r="P21" s="10"/>
      <c r="Q21" s="10"/>
      <c r="R21" s="10"/>
      <c r="S21" s="10"/>
      <c r="T21" s="16"/>
      <c r="U21" s="8"/>
    </row>
    <row r="22" spans="1:23" ht="13.5" customHeight="1">
      <c r="A22" s="104"/>
      <c r="B22" s="105"/>
      <c r="C22" s="99"/>
      <c r="D22" s="101"/>
      <c r="E22" s="103"/>
      <c r="F22" s="14" t="s">
        <v>21</v>
      </c>
      <c r="G22" s="13">
        <f t="shared" ref="G22:J22" si="5">SUM(G20:G21)</f>
        <v>0</v>
      </c>
      <c r="H22" s="13">
        <f t="shared" si="5"/>
        <v>0</v>
      </c>
      <c r="I22" s="13">
        <f t="shared" si="5"/>
        <v>0</v>
      </c>
      <c r="J22" s="13">
        <f t="shared" si="5"/>
        <v>0</v>
      </c>
      <c r="K22" s="13">
        <f t="shared" ref="K22:T22" si="6">SUM(K20:K21)</f>
        <v>208816</v>
      </c>
      <c r="L22" s="13">
        <f t="shared" si="6"/>
        <v>0</v>
      </c>
      <c r="M22" s="13">
        <f t="shared" si="6"/>
        <v>0</v>
      </c>
      <c r="N22" s="13">
        <f t="shared" si="6"/>
        <v>208816</v>
      </c>
      <c r="O22" s="13">
        <f t="shared" si="6"/>
        <v>0</v>
      </c>
      <c r="P22" s="13">
        <f t="shared" si="6"/>
        <v>0</v>
      </c>
      <c r="Q22" s="13">
        <f t="shared" si="6"/>
        <v>0</v>
      </c>
      <c r="R22" s="13">
        <f t="shared" si="6"/>
        <v>0</v>
      </c>
      <c r="S22" s="13">
        <f t="shared" si="6"/>
        <v>210000</v>
      </c>
      <c r="T22" s="16">
        <f t="shared" si="6"/>
        <v>0</v>
      </c>
      <c r="U22" s="8"/>
    </row>
    <row r="23" spans="1:23" ht="13.5" customHeight="1">
      <c r="A23" s="135" t="s">
        <v>14</v>
      </c>
      <c r="B23" s="97" t="s">
        <v>14</v>
      </c>
      <c r="C23" s="98" t="s">
        <v>26</v>
      </c>
      <c r="D23" s="100" t="s">
        <v>77</v>
      </c>
      <c r="E23" s="102" t="s">
        <v>18</v>
      </c>
      <c r="F23" s="15" t="s">
        <v>20</v>
      </c>
      <c r="G23" s="13">
        <f>H23+J23</f>
        <v>13409</v>
      </c>
      <c r="H23" s="10"/>
      <c r="I23" s="10"/>
      <c r="J23" s="10">
        <v>13409</v>
      </c>
      <c r="K23" s="10">
        <f>L23+N23</f>
        <v>0</v>
      </c>
      <c r="L23" s="10"/>
      <c r="M23" s="10"/>
      <c r="N23" s="10"/>
      <c r="O23" s="10">
        <f>P23+R23</f>
        <v>0</v>
      </c>
      <c r="P23" s="10"/>
      <c r="Q23" s="10"/>
      <c r="R23" s="10">
        <v>0</v>
      </c>
      <c r="S23" s="10"/>
      <c r="T23" s="16"/>
      <c r="U23" s="8"/>
      <c r="V23" s="62"/>
    </row>
    <row r="24" spans="1:23" ht="13.5" customHeight="1">
      <c r="A24" s="135"/>
      <c r="B24" s="97"/>
      <c r="C24" s="98"/>
      <c r="D24" s="100"/>
      <c r="E24" s="102"/>
      <c r="F24" s="15" t="s">
        <v>75</v>
      </c>
      <c r="G24" s="13">
        <f>H24+J24</f>
        <v>69220</v>
      </c>
      <c r="H24" s="10"/>
      <c r="I24" s="10"/>
      <c r="J24" s="10">
        <v>69220</v>
      </c>
      <c r="K24" s="10">
        <f t="shared" ref="K24:K26" si="7">L24+N24</f>
        <v>0</v>
      </c>
      <c r="L24" s="10"/>
      <c r="M24" s="10"/>
      <c r="N24" s="10"/>
      <c r="O24" s="10">
        <f>P24+R24</f>
        <v>0</v>
      </c>
      <c r="P24" s="10"/>
      <c r="Q24" s="10"/>
      <c r="R24" s="10"/>
      <c r="S24" s="10"/>
      <c r="T24" s="16"/>
      <c r="U24" s="8"/>
      <c r="V24" s="62"/>
    </row>
    <row r="25" spans="1:23" ht="13.5" customHeight="1">
      <c r="A25" s="135"/>
      <c r="B25" s="97"/>
      <c r="C25" s="98"/>
      <c r="D25" s="100"/>
      <c r="E25" s="102"/>
      <c r="F25" s="15" t="s">
        <v>76</v>
      </c>
      <c r="G25" s="12">
        <f>H25+J25</f>
        <v>14539</v>
      </c>
      <c r="H25" s="9"/>
      <c r="I25" s="9"/>
      <c r="J25" s="9">
        <v>14539</v>
      </c>
      <c r="K25" s="9">
        <f t="shared" si="7"/>
        <v>0</v>
      </c>
      <c r="L25" s="9"/>
      <c r="M25" s="9"/>
      <c r="N25" s="9"/>
      <c r="O25" s="9">
        <f>P25+R25</f>
        <v>0</v>
      </c>
      <c r="P25" s="9"/>
      <c r="Q25" s="9"/>
      <c r="R25" s="9"/>
      <c r="S25" s="10"/>
      <c r="T25" s="11"/>
      <c r="U25" s="8"/>
      <c r="V25" s="62"/>
      <c r="W25" s="62"/>
    </row>
    <row r="26" spans="1:23" ht="13.5" customHeight="1">
      <c r="A26" s="135"/>
      <c r="B26" s="97"/>
      <c r="C26" s="98"/>
      <c r="D26" s="100"/>
      <c r="E26" s="102"/>
      <c r="F26" s="36" t="s">
        <v>29</v>
      </c>
      <c r="G26" s="59">
        <f>H26+J26</f>
        <v>32032</v>
      </c>
      <c r="H26" s="35"/>
      <c r="I26" s="35"/>
      <c r="J26" s="35">
        <v>32032</v>
      </c>
      <c r="K26" s="35">
        <f t="shared" si="7"/>
        <v>0</v>
      </c>
      <c r="L26" s="35"/>
      <c r="M26" s="35"/>
      <c r="N26" s="35"/>
      <c r="O26" s="35">
        <f>P26+R26</f>
        <v>0</v>
      </c>
      <c r="P26" s="35"/>
      <c r="Q26" s="35"/>
      <c r="R26" s="35"/>
      <c r="S26" s="10"/>
      <c r="T26" s="11"/>
      <c r="U26" s="8"/>
      <c r="V26" s="62"/>
      <c r="W26" s="62"/>
    </row>
    <row r="27" spans="1:23" ht="13.5" customHeight="1">
      <c r="A27" s="104"/>
      <c r="B27" s="105"/>
      <c r="C27" s="99"/>
      <c r="D27" s="101"/>
      <c r="E27" s="103"/>
      <c r="F27" s="14" t="s">
        <v>21</v>
      </c>
      <c r="G27" s="13">
        <f t="shared" ref="G27:J27" si="8">SUM(G23:G26)</f>
        <v>129200</v>
      </c>
      <c r="H27" s="13">
        <f t="shared" si="8"/>
        <v>0</v>
      </c>
      <c r="I27" s="13">
        <f t="shared" si="8"/>
        <v>0</v>
      </c>
      <c r="J27" s="13">
        <f t="shared" si="8"/>
        <v>129200</v>
      </c>
      <c r="K27" s="13">
        <f>SUM(K23:K26)</f>
        <v>0</v>
      </c>
      <c r="L27" s="13">
        <f t="shared" ref="L27:T27" si="9">SUM(L23:L26)</f>
        <v>0</v>
      </c>
      <c r="M27" s="13">
        <f t="shared" si="9"/>
        <v>0</v>
      </c>
      <c r="N27" s="13">
        <f t="shared" si="9"/>
        <v>0</v>
      </c>
      <c r="O27" s="13">
        <f t="shared" si="9"/>
        <v>0</v>
      </c>
      <c r="P27" s="13">
        <f t="shared" si="9"/>
        <v>0</v>
      </c>
      <c r="Q27" s="13">
        <f t="shared" si="9"/>
        <v>0</v>
      </c>
      <c r="R27" s="13">
        <f t="shared" si="9"/>
        <v>0</v>
      </c>
      <c r="S27" s="13">
        <f t="shared" si="9"/>
        <v>0</v>
      </c>
      <c r="T27" s="13">
        <f t="shared" si="9"/>
        <v>0</v>
      </c>
      <c r="U27" s="8"/>
      <c r="V27" s="62"/>
      <c r="W27" s="62"/>
    </row>
    <row r="28" spans="1:23" ht="12.75" customHeight="1">
      <c r="A28" s="170" t="s">
        <v>14</v>
      </c>
      <c r="B28" s="95" t="s">
        <v>14</v>
      </c>
      <c r="C28" s="172" t="s">
        <v>27</v>
      </c>
      <c r="D28" s="174" t="s">
        <v>28</v>
      </c>
      <c r="E28" s="102" t="s">
        <v>18</v>
      </c>
      <c r="F28" s="15" t="s">
        <v>29</v>
      </c>
      <c r="G28" s="13">
        <f>H28+J28</f>
        <v>0</v>
      </c>
      <c r="H28" s="12"/>
      <c r="I28" s="12"/>
      <c r="J28" s="12"/>
      <c r="K28" s="10">
        <f>L28+N28</f>
        <v>0</v>
      </c>
      <c r="L28" s="13"/>
      <c r="M28" s="13"/>
      <c r="N28" s="13"/>
      <c r="O28" s="10">
        <f>P28+R28</f>
        <v>0</v>
      </c>
      <c r="P28" s="12"/>
      <c r="Q28" s="12"/>
      <c r="R28" s="12"/>
      <c r="S28" s="13"/>
      <c r="T28" s="58"/>
      <c r="U28" s="8"/>
    </row>
    <row r="29" spans="1:23" ht="12.75" customHeight="1">
      <c r="A29" s="171"/>
      <c r="B29" s="96"/>
      <c r="C29" s="173"/>
      <c r="D29" s="137"/>
      <c r="E29" s="102"/>
      <c r="F29" s="15" t="s">
        <v>75</v>
      </c>
      <c r="G29" s="13">
        <f t="shared" ref="G29:G31" si="10">H29+J29</f>
        <v>0</v>
      </c>
      <c r="H29" s="13"/>
      <c r="I29" s="13"/>
      <c r="J29" s="13"/>
      <c r="K29" s="10">
        <f t="shared" ref="K29:K31" si="11">L29+N29</f>
        <v>0</v>
      </c>
      <c r="L29" s="13"/>
      <c r="M29" s="13"/>
      <c r="N29" s="13"/>
      <c r="O29" s="10">
        <f t="shared" ref="O29:O31" si="12">P29+R29</f>
        <v>0</v>
      </c>
      <c r="P29" s="13"/>
      <c r="Q29" s="13"/>
      <c r="R29" s="13"/>
      <c r="S29" s="13"/>
      <c r="T29" s="58"/>
      <c r="U29" s="8"/>
    </row>
    <row r="30" spans="1:23" ht="12.75" customHeight="1">
      <c r="A30" s="171"/>
      <c r="B30" s="96"/>
      <c r="C30" s="173"/>
      <c r="D30" s="137"/>
      <c r="E30" s="102"/>
      <c r="F30" s="15" t="s">
        <v>76</v>
      </c>
      <c r="G30" s="13">
        <f t="shared" si="10"/>
        <v>0</v>
      </c>
      <c r="H30" s="13"/>
      <c r="I30" s="13"/>
      <c r="J30" s="13"/>
      <c r="K30" s="10">
        <f t="shared" si="11"/>
        <v>0</v>
      </c>
      <c r="L30" s="13"/>
      <c r="M30" s="13"/>
      <c r="N30" s="13"/>
      <c r="O30" s="10">
        <f t="shared" si="12"/>
        <v>0</v>
      </c>
      <c r="P30" s="13"/>
      <c r="Q30" s="13"/>
      <c r="R30" s="13"/>
      <c r="S30" s="13"/>
      <c r="T30" s="58"/>
      <c r="U30" s="8"/>
    </row>
    <row r="31" spans="1:23" ht="12.75" customHeight="1">
      <c r="A31" s="171"/>
      <c r="B31" s="96"/>
      <c r="C31" s="173"/>
      <c r="D31" s="137"/>
      <c r="E31" s="102"/>
      <c r="F31" s="15" t="s">
        <v>30</v>
      </c>
      <c r="G31" s="13">
        <f t="shared" si="10"/>
        <v>35479</v>
      </c>
      <c r="H31" s="13"/>
      <c r="I31" s="13"/>
      <c r="J31" s="13">
        <v>35479</v>
      </c>
      <c r="K31" s="10">
        <f t="shared" si="11"/>
        <v>35478</v>
      </c>
      <c r="L31" s="13"/>
      <c r="M31" s="13"/>
      <c r="N31" s="13">
        <v>35478</v>
      </c>
      <c r="O31" s="10">
        <f t="shared" si="12"/>
        <v>0</v>
      </c>
      <c r="P31" s="13"/>
      <c r="Q31" s="13"/>
      <c r="R31" s="13">
        <v>0</v>
      </c>
      <c r="S31" s="13">
        <v>35478</v>
      </c>
      <c r="T31" s="58"/>
      <c r="U31" s="8"/>
    </row>
    <row r="32" spans="1:23" ht="12.75" customHeight="1">
      <c r="A32" s="135"/>
      <c r="B32" s="97"/>
      <c r="C32" s="98"/>
      <c r="D32" s="100"/>
      <c r="E32" s="103"/>
      <c r="F32" s="14" t="s">
        <v>21</v>
      </c>
      <c r="G32" s="13">
        <f t="shared" ref="G32:J32" si="13">SUM(G28:G31)</f>
        <v>35479</v>
      </c>
      <c r="H32" s="13">
        <f t="shared" si="13"/>
        <v>0</v>
      </c>
      <c r="I32" s="13">
        <f t="shared" si="13"/>
        <v>0</v>
      </c>
      <c r="J32" s="13">
        <f t="shared" si="13"/>
        <v>35479</v>
      </c>
      <c r="K32" s="13">
        <f t="shared" ref="K32:N32" si="14">SUM(K28:K31)</f>
        <v>35478</v>
      </c>
      <c r="L32" s="13">
        <f t="shared" si="14"/>
        <v>0</v>
      </c>
      <c r="M32" s="13">
        <f t="shared" si="14"/>
        <v>0</v>
      </c>
      <c r="N32" s="13">
        <f t="shared" si="14"/>
        <v>35478</v>
      </c>
      <c r="O32" s="13">
        <f t="shared" ref="O32:T32" si="15">SUM(O28:O31)</f>
        <v>0</v>
      </c>
      <c r="P32" s="13">
        <f t="shared" si="15"/>
        <v>0</v>
      </c>
      <c r="Q32" s="13">
        <f t="shared" si="15"/>
        <v>0</v>
      </c>
      <c r="R32" s="13">
        <f t="shared" si="15"/>
        <v>0</v>
      </c>
      <c r="S32" s="13">
        <f t="shared" si="15"/>
        <v>35478</v>
      </c>
      <c r="T32" s="16">
        <f t="shared" si="15"/>
        <v>0</v>
      </c>
      <c r="U32" s="8"/>
    </row>
    <row r="33" spans="1:21" ht="13.5" customHeight="1">
      <c r="A33" s="170" t="s">
        <v>14</v>
      </c>
      <c r="B33" s="95" t="s">
        <v>14</v>
      </c>
      <c r="C33" s="172" t="s">
        <v>31</v>
      </c>
      <c r="D33" s="174" t="s">
        <v>32</v>
      </c>
      <c r="E33" s="102" t="s">
        <v>18</v>
      </c>
      <c r="F33" s="15" t="s">
        <v>75</v>
      </c>
      <c r="G33" s="13">
        <f>H33+J33</f>
        <v>0</v>
      </c>
      <c r="H33" s="13"/>
      <c r="I33" s="13"/>
      <c r="J33" s="13"/>
      <c r="K33" s="10">
        <f>L33+N33</f>
        <v>0</v>
      </c>
      <c r="L33" s="13"/>
      <c r="M33" s="13"/>
      <c r="N33" s="13"/>
      <c r="O33" s="10">
        <f>P33+R33</f>
        <v>0</v>
      </c>
      <c r="P33" s="13"/>
      <c r="Q33" s="13"/>
      <c r="R33" s="13"/>
      <c r="S33" s="13"/>
      <c r="T33" s="58"/>
      <c r="U33" s="8"/>
    </row>
    <row r="34" spans="1:21" ht="13.5" customHeight="1">
      <c r="A34" s="171"/>
      <c r="B34" s="96"/>
      <c r="C34" s="173"/>
      <c r="D34" s="137"/>
      <c r="E34" s="102"/>
      <c r="F34" s="15" t="s">
        <v>30</v>
      </c>
      <c r="G34" s="13">
        <f>H34+J34</f>
        <v>0</v>
      </c>
      <c r="H34" s="13"/>
      <c r="I34" s="13"/>
      <c r="J34" s="13"/>
      <c r="K34" s="10">
        <f>L34+N34</f>
        <v>28962</v>
      </c>
      <c r="L34" s="13"/>
      <c r="M34" s="13"/>
      <c r="N34" s="13">
        <v>28962</v>
      </c>
      <c r="O34" s="10">
        <f>P34+R34</f>
        <v>0</v>
      </c>
      <c r="P34" s="13"/>
      <c r="Q34" s="13"/>
      <c r="R34" s="13">
        <v>0</v>
      </c>
      <c r="S34" s="13"/>
      <c r="T34" s="58"/>
      <c r="U34" s="8"/>
    </row>
    <row r="35" spans="1:21" ht="13.5" customHeight="1">
      <c r="A35" s="135"/>
      <c r="B35" s="97"/>
      <c r="C35" s="98"/>
      <c r="D35" s="100"/>
      <c r="E35" s="103"/>
      <c r="F35" s="14" t="s">
        <v>21</v>
      </c>
      <c r="G35" s="13">
        <f>SUM(G33:G34)</f>
        <v>0</v>
      </c>
      <c r="H35" s="10">
        <f>SUM(H33:H34)</f>
        <v>0</v>
      </c>
      <c r="I35" s="10">
        <f>SUM(I33:I34)</f>
        <v>0</v>
      </c>
      <c r="J35" s="10">
        <f>SUM(J33:J34)</f>
        <v>0</v>
      </c>
      <c r="K35" s="10">
        <f t="shared" ref="K35:T35" si="16">SUM(K33:K34)</f>
        <v>28962</v>
      </c>
      <c r="L35" s="10">
        <f t="shared" si="16"/>
        <v>0</v>
      </c>
      <c r="M35" s="10">
        <f t="shared" si="16"/>
        <v>0</v>
      </c>
      <c r="N35" s="10">
        <f t="shared" si="16"/>
        <v>28962</v>
      </c>
      <c r="O35" s="10">
        <f>SUM(O33:O34)</f>
        <v>0</v>
      </c>
      <c r="P35" s="10">
        <f>SUM(P33:P34)</f>
        <v>0</v>
      </c>
      <c r="Q35" s="10">
        <f>SUM(Q33:Q34)</f>
        <v>0</v>
      </c>
      <c r="R35" s="10">
        <f>SUM(R33:R34)</f>
        <v>0</v>
      </c>
      <c r="S35" s="10">
        <f t="shared" si="16"/>
        <v>0</v>
      </c>
      <c r="T35" s="11">
        <f t="shared" si="16"/>
        <v>0</v>
      </c>
      <c r="U35" s="8"/>
    </row>
    <row r="36" spans="1:21" ht="13.5" customHeight="1">
      <c r="A36" s="170" t="s">
        <v>14</v>
      </c>
      <c r="B36" s="95" t="s">
        <v>14</v>
      </c>
      <c r="C36" s="172" t="s">
        <v>33</v>
      </c>
      <c r="D36" s="174" t="s">
        <v>80</v>
      </c>
      <c r="E36" s="169" t="s">
        <v>18</v>
      </c>
      <c r="F36" s="17" t="s">
        <v>30</v>
      </c>
      <c r="G36" s="13">
        <f>H36+J36</f>
        <v>86886</v>
      </c>
      <c r="H36" s="10"/>
      <c r="I36" s="10"/>
      <c r="J36" s="10">
        <v>86886</v>
      </c>
      <c r="K36" s="10">
        <f>L36+N36</f>
        <v>50000</v>
      </c>
      <c r="L36" s="10"/>
      <c r="M36" s="10"/>
      <c r="N36" s="10">
        <v>50000</v>
      </c>
      <c r="O36" s="10">
        <f>P36+R36</f>
        <v>0</v>
      </c>
      <c r="P36" s="10"/>
      <c r="Q36" s="10"/>
      <c r="R36" s="10">
        <v>0</v>
      </c>
      <c r="S36" s="10">
        <v>233000</v>
      </c>
      <c r="T36" s="11">
        <v>0</v>
      </c>
      <c r="U36" s="8"/>
    </row>
    <row r="37" spans="1:21" ht="13.5" customHeight="1">
      <c r="A37" s="171"/>
      <c r="B37" s="96"/>
      <c r="C37" s="173"/>
      <c r="D37" s="137"/>
      <c r="E37" s="102"/>
      <c r="F37" s="15" t="s">
        <v>75</v>
      </c>
      <c r="G37" s="13">
        <f>H37+J37</f>
        <v>0</v>
      </c>
      <c r="H37" s="10"/>
      <c r="I37" s="10"/>
      <c r="J37" s="10"/>
      <c r="K37" s="10">
        <f>L37+N37</f>
        <v>0</v>
      </c>
      <c r="L37" s="10"/>
      <c r="M37" s="10"/>
      <c r="N37" s="10"/>
      <c r="O37" s="10">
        <f>P37+R37</f>
        <v>0</v>
      </c>
      <c r="P37" s="10"/>
      <c r="Q37" s="10"/>
      <c r="R37" s="10"/>
      <c r="S37" s="10"/>
      <c r="T37" s="11"/>
      <c r="U37" s="8"/>
    </row>
    <row r="38" spans="1:21" ht="13.5" customHeight="1">
      <c r="A38" s="171"/>
      <c r="B38" s="96"/>
      <c r="C38" s="98"/>
      <c r="D38" s="100"/>
      <c r="E38" s="103"/>
      <c r="F38" s="14" t="s">
        <v>21</v>
      </c>
      <c r="G38" s="13">
        <f t="shared" ref="G38:J38" si="17">SUM(G36:G37)</f>
        <v>86886</v>
      </c>
      <c r="H38" s="13">
        <f t="shared" si="17"/>
        <v>0</v>
      </c>
      <c r="I38" s="13">
        <f t="shared" si="17"/>
        <v>0</v>
      </c>
      <c r="J38" s="13">
        <f t="shared" si="17"/>
        <v>86886</v>
      </c>
      <c r="K38" s="13">
        <f t="shared" ref="K38:T38" si="18">SUM(K36:K37)</f>
        <v>50000</v>
      </c>
      <c r="L38" s="13">
        <f t="shared" si="18"/>
        <v>0</v>
      </c>
      <c r="M38" s="13">
        <f t="shared" si="18"/>
        <v>0</v>
      </c>
      <c r="N38" s="13">
        <f t="shared" si="18"/>
        <v>50000</v>
      </c>
      <c r="O38" s="13">
        <f t="shared" si="18"/>
        <v>0</v>
      </c>
      <c r="P38" s="13">
        <f t="shared" si="18"/>
        <v>0</v>
      </c>
      <c r="Q38" s="13">
        <f t="shared" si="18"/>
        <v>0</v>
      </c>
      <c r="R38" s="13">
        <f t="shared" si="18"/>
        <v>0</v>
      </c>
      <c r="S38" s="13">
        <f t="shared" si="18"/>
        <v>233000</v>
      </c>
      <c r="T38" s="16">
        <f t="shared" si="18"/>
        <v>0</v>
      </c>
      <c r="U38" s="8"/>
    </row>
    <row r="39" spans="1:21" ht="13.5" thickBot="1">
      <c r="A39" s="18" t="s">
        <v>14</v>
      </c>
      <c r="B39" s="19" t="s">
        <v>14</v>
      </c>
      <c r="C39" s="108" t="s">
        <v>34</v>
      </c>
      <c r="D39" s="109"/>
      <c r="E39" s="109"/>
      <c r="F39" s="109"/>
      <c r="G39" s="46">
        <f t="shared" ref="G39:T39" si="19">G15+G19+G22+G27+G32+G35+G38</f>
        <v>294805</v>
      </c>
      <c r="H39" s="20">
        <f t="shared" si="19"/>
        <v>0</v>
      </c>
      <c r="I39" s="20">
        <f t="shared" si="19"/>
        <v>0</v>
      </c>
      <c r="J39" s="20">
        <f t="shared" si="19"/>
        <v>294805</v>
      </c>
      <c r="K39" s="20">
        <f>K15+K19+K22+K27+K32+K35+K38</f>
        <v>329056</v>
      </c>
      <c r="L39" s="20">
        <f t="shared" si="19"/>
        <v>0</v>
      </c>
      <c r="M39" s="20">
        <f t="shared" si="19"/>
        <v>0</v>
      </c>
      <c r="N39" s="20">
        <f t="shared" si="19"/>
        <v>329056</v>
      </c>
      <c r="O39" s="20">
        <f t="shared" si="19"/>
        <v>0</v>
      </c>
      <c r="P39" s="20">
        <f t="shared" si="19"/>
        <v>0</v>
      </c>
      <c r="Q39" s="20">
        <f t="shared" si="19"/>
        <v>0</v>
      </c>
      <c r="R39" s="20">
        <f t="shared" si="19"/>
        <v>0</v>
      </c>
      <c r="S39" s="20">
        <f t="shared" si="19"/>
        <v>1057718</v>
      </c>
      <c r="T39" s="20">
        <f t="shared" si="19"/>
        <v>363763</v>
      </c>
      <c r="U39" s="8"/>
    </row>
    <row r="40" spans="1:21" ht="15" thickBot="1">
      <c r="A40" s="6" t="s">
        <v>14</v>
      </c>
      <c r="B40" s="7" t="s">
        <v>22</v>
      </c>
      <c r="C40" s="134" t="s">
        <v>35</v>
      </c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8"/>
    </row>
    <row r="41" spans="1:21" ht="13.5" customHeight="1">
      <c r="A41" s="170" t="s">
        <v>14</v>
      </c>
      <c r="B41" s="95" t="s">
        <v>22</v>
      </c>
      <c r="C41" s="172" t="s">
        <v>14</v>
      </c>
      <c r="D41" s="174" t="s">
        <v>36</v>
      </c>
      <c r="E41" s="138" t="s">
        <v>18</v>
      </c>
      <c r="F41" s="9" t="s">
        <v>19</v>
      </c>
      <c r="G41" s="10">
        <f>H41+J41</f>
        <v>0</v>
      </c>
      <c r="H41" s="13"/>
      <c r="I41" s="13"/>
      <c r="J41" s="13"/>
      <c r="K41" s="10">
        <f>L41+N41</f>
        <v>0</v>
      </c>
      <c r="L41" s="13"/>
      <c r="M41" s="13"/>
      <c r="N41" s="13"/>
      <c r="O41" s="10">
        <f>P41+R41</f>
        <v>0</v>
      </c>
      <c r="P41" s="13"/>
      <c r="Q41" s="13"/>
      <c r="R41" s="13"/>
      <c r="S41" s="55"/>
      <c r="T41" s="61"/>
      <c r="U41" s="8"/>
    </row>
    <row r="42" spans="1:21" ht="13.5" customHeight="1">
      <c r="A42" s="171"/>
      <c r="B42" s="96"/>
      <c r="C42" s="173"/>
      <c r="D42" s="137"/>
      <c r="E42" s="102"/>
      <c r="F42" s="9" t="s">
        <v>30</v>
      </c>
      <c r="G42" s="10">
        <f>H42+J42</f>
        <v>158075</v>
      </c>
      <c r="H42" s="13">
        <v>158075</v>
      </c>
      <c r="I42" s="13"/>
      <c r="J42" s="13">
        <v>0</v>
      </c>
      <c r="K42" s="10">
        <f>L42+N42</f>
        <v>144810</v>
      </c>
      <c r="L42" s="13">
        <v>144810</v>
      </c>
      <c r="M42" s="13"/>
      <c r="N42" s="13"/>
      <c r="O42" s="10">
        <f>P42+R42</f>
        <v>0</v>
      </c>
      <c r="P42" s="13">
        <v>0</v>
      </c>
      <c r="Q42" s="13"/>
      <c r="R42" s="13">
        <v>0</v>
      </c>
      <c r="S42" s="13">
        <v>150000</v>
      </c>
      <c r="T42" s="58">
        <v>160000</v>
      </c>
      <c r="U42" s="8"/>
    </row>
    <row r="43" spans="1:21" ht="13.5" customHeight="1">
      <c r="A43" s="135"/>
      <c r="B43" s="97"/>
      <c r="C43" s="98"/>
      <c r="D43" s="100"/>
      <c r="E43" s="103"/>
      <c r="F43" s="14" t="s">
        <v>21</v>
      </c>
      <c r="G43" s="13">
        <f>H43+J43</f>
        <v>158075</v>
      </c>
      <c r="H43" s="13">
        <f t="shared" ref="H43:J43" si="20">SUM(H41:H42)</f>
        <v>158075</v>
      </c>
      <c r="I43" s="13">
        <f t="shared" si="20"/>
        <v>0</v>
      </c>
      <c r="J43" s="13">
        <f t="shared" si="20"/>
        <v>0</v>
      </c>
      <c r="K43" s="13">
        <f t="shared" ref="K43:T43" si="21">SUM(K41:K42)</f>
        <v>144810</v>
      </c>
      <c r="L43" s="13">
        <f t="shared" si="21"/>
        <v>144810</v>
      </c>
      <c r="M43" s="13">
        <f t="shared" si="21"/>
        <v>0</v>
      </c>
      <c r="N43" s="13">
        <f t="shared" si="21"/>
        <v>0</v>
      </c>
      <c r="O43" s="13">
        <f>P43+R43</f>
        <v>0</v>
      </c>
      <c r="P43" s="13">
        <f t="shared" si="21"/>
        <v>0</v>
      </c>
      <c r="Q43" s="13">
        <f t="shared" si="21"/>
        <v>0</v>
      </c>
      <c r="R43" s="13">
        <f t="shared" si="21"/>
        <v>0</v>
      </c>
      <c r="S43" s="13">
        <f t="shared" si="21"/>
        <v>150000</v>
      </c>
      <c r="T43" s="16">
        <f t="shared" si="21"/>
        <v>160000</v>
      </c>
      <c r="U43" s="8"/>
    </row>
    <row r="44" spans="1:21" ht="15" customHeight="1" thickBot="1">
      <c r="A44" s="18" t="s">
        <v>14</v>
      </c>
      <c r="B44" s="19" t="s">
        <v>22</v>
      </c>
      <c r="C44" s="108" t="s">
        <v>34</v>
      </c>
      <c r="D44" s="109"/>
      <c r="E44" s="109"/>
      <c r="F44" s="110"/>
      <c r="G44" s="20">
        <f>G43</f>
        <v>158075</v>
      </c>
      <c r="H44" s="20">
        <f t="shared" ref="H44:T44" si="22">H43</f>
        <v>158075</v>
      </c>
      <c r="I44" s="20">
        <f t="shared" si="22"/>
        <v>0</v>
      </c>
      <c r="J44" s="20">
        <f t="shared" si="22"/>
        <v>0</v>
      </c>
      <c r="K44" s="20">
        <f t="shared" si="22"/>
        <v>144810</v>
      </c>
      <c r="L44" s="20">
        <f t="shared" si="22"/>
        <v>144810</v>
      </c>
      <c r="M44" s="20">
        <f t="shared" si="22"/>
        <v>0</v>
      </c>
      <c r="N44" s="20">
        <f t="shared" si="22"/>
        <v>0</v>
      </c>
      <c r="O44" s="20">
        <f t="shared" si="22"/>
        <v>0</v>
      </c>
      <c r="P44" s="20">
        <f t="shared" si="22"/>
        <v>0</v>
      </c>
      <c r="Q44" s="20">
        <f t="shared" si="22"/>
        <v>0</v>
      </c>
      <c r="R44" s="20">
        <f t="shared" si="22"/>
        <v>0</v>
      </c>
      <c r="S44" s="20">
        <f t="shared" si="22"/>
        <v>150000</v>
      </c>
      <c r="T44" s="20">
        <f t="shared" si="22"/>
        <v>160000</v>
      </c>
      <c r="U44" s="8"/>
    </row>
    <row r="45" spans="1:21" ht="17.25" customHeight="1" thickBot="1">
      <c r="A45" s="6" t="s">
        <v>14</v>
      </c>
      <c r="B45" s="7" t="s">
        <v>23</v>
      </c>
      <c r="C45" s="134" t="s">
        <v>37</v>
      </c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8"/>
    </row>
    <row r="46" spans="1:21" ht="12.75" customHeight="1">
      <c r="A46" s="170" t="s">
        <v>14</v>
      </c>
      <c r="B46" s="95" t="s">
        <v>23</v>
      </c>
      <c r="C46" s="172" t="s">
        <v>14</v>
      </c>
      <c r="D46" s="174" t="s">
        <v>38</v>
      </c>
      <c r="E46" s="138" t="s">
        <v>18</v>
      </c>
      <c r="F46" s="15" t="s">
        <v>19</v>
      </c>
      <c r="G46" s="94">
        <f>H46+J46</f>
        <v>0</v>
      </c>
      <c r="H46" s="13"/>
      <c r="I46" s="13"/>
      <c r="J46" s="13"/>
      <c r="K46" s="10">
        <f>L46+N46</f>
        <v>0</v>
      </c>
      <c r="L46" s="13"/>
      <c r="M46" s="13"/>
      <c r="N46" s="13"/>
      <c r="O46" s="10">
        <f>P46+R46</f>
        <v>0</v>
      </c>
      <c r="P46" s="13"/>
      <c r="Q46" s="13"/>
      <c r="R46" s="13"/>
      <c r="S46" s="55"/>
      <c r="T46" s="61"/>
      <c r="U46" s="8"/>
    </row>
    <row r="47" spans="1:21" ht="12.75" customHeight="1">
      <c r="A47" s="171"/>
      <c r="B47" s="96"/>
      <c r="C47" s="173"/>
      <c r="D47" s="137"/>
      <c r="E47" s="102"/>
      <c r="F47" s="36" t="s">
        <v>73</v>
      </c>
      <c r="G47" s="13">
        <f>H47+J47</f>
        <v>0</v>
      </c>
      <c r="H47" s="13"/>
      <c r="I47" s="13"/>
      <c r="J47" s="13"/>
      <c r="K47" s="35">
        <f>L47+N47</f>
        <v>0</v>
      </c>
      <c r="L47" s="59"/>
      <c r="M47" s="59"/>
      <c r="N47" s="59">
        <v>0</v>
      </c>
      <c r="O47" s="35">
        <f>P47+R47</f>
        <v>0</v>
      </c>
      <c r="P47" s="59"/>
      <c r="Q47" s="59"/>
      <c r="R47" s="59">
        <v>0</v>
      </c>
      <c r="S47" s="55"/>
      <c r="T47" s="61"/>
      <c r="U47" s="8"/>
    </row>
    <row r="48" spans="1:21" ht="12.75" customHeight="1">
      <c r="A48" s="171"/>
      <c r="B48" s="96"/>
      <c r="C48" s="173"/>
      <c r="D48" s="137"/>
      <c r="E48" s="102"/>
      <c r="F48" s="15" t="s">
        <v>30</v>
      </c>
      <c r="G48" s="13">
        <f>H48+J48</f>
        <v>28962</v>
      </c>
      <c r="H48" s="13"/>
      <c r="I48" s="13"/>
      <c r="J48" s="13">
        <v>28962</v>
      </c>
      <c r="K48" s="35">
        <f>L48+N48</f>
        <v>100000</v>
      </c>
      <c r="L48" s="59"/>
      <c r="M48" s="59"/>
      <c r="N48" s="59">
        <v>100000</v>
      </c>
      <c r="O48" s="35">
        <f>P48+R48</f>
        <v>0</v>
      </c>
      <c r="P48" s="59"/>
      <c r="Q48" s="59"/>
      <c r="R48" s="59">
        <v>0</v>
      </c>
      <c r="S48" s="13"/>
      <c r="T48" s="58"/>
      <c r="U48" s="8"/>
    </row>
    <row r="49" spans="1:21" ht="12.75" customHeight="1">
      <c r="A49" s="135"/>
      <c r="B49" s="97"/>
      <c r="C49" s="98"/>
      <c r="D49" s="100"/>
      <c r="E49" s="103"/>
      <c r="F49" s="14" t="s">
        <v>21</v>
      </c>
      <c r="G49" s="13">
        <f t="shared" ref="G49:J49" si="23">SUM(G46:G48)</f>
        <v>28962</v>
      </c>
      <c r="H49" s="13">
        <f t="shared" si="23"/>
        <v>0</v>
      </c>
      <c r="I49" s="13">
        <f t="shared" si="23"/>
        <v>0</v>
      </c>
      <c r="J49" s="13">
        <f t="shared" si="23"/>
        <v>28962</v>
      </c>
      <c r="K49" s="13">
        <f>SUM(K46:K48)</f>
        <v>100000</v>
      </c>
      <c r="L49" s="13">
        <f t="shared" ref="L49:T49" si="24">SUM(L46:L48)</f>
        <v>0</v>
      </c>
      <c r="M49" s="13">
        <f t="shared" si="24"/>
        <v>0</v>
      </c>
      <c r="N49" s="13">
        <f t="shared" si="24"/>
        <v>100000</v>
      </c>
      <c r="O49" s="13">
        <f t="shared" si="24"/>
        <v>0</v>
      </c>
      <c r="P49" s="13">
        <f t="shared" si="24"/>
        <v>0</v>
      </c>
      <c r="Q49" s="13">
        <f t="shared" si="24"/>
        <v>0</v>
      </c>
      <c r="R49" s="13">
        <f t="shared" si="24"/>
        <v>0</v>
      </c>
      <c r="S49" s="13">
        <f t="shared" si="24"/>
        <v>0</v>
      </c>
      <c r="T49" s="16">
        <f t="shared" si="24"/>
        <v>0</v>
      </c>
      <c r="U49" s="8"/>
    </row>
    <row r="50" spans="1:21" ht="12.75" customHeight="1">
      <c r="A50" s="170" t="s">
        <v>14</v>
      </c>
      <c r="B50" s="95" t="s">
        <v>23</v>
      </c>
      <c r="C50" s="172" t="s">
        <v>22</v>
      </c>
      <c r="D50" s="174" t="s">
        <v>82</v>
      </c>
      <c r="E50" s="102" t="s">
        <v>18</v>
      </c>
      <c r="F50" s="15" t="s">
        <v>19</v>
      </c>
      <c r="G50" s="13">
        <f>H50+J50</f>
        <v>0</v>
      </c>
      <c r="H50" s="13"/>
      <c r="I50" s="13"/>
      <c r="J50" s="13"/>
      <c r="K50" s="10">
        <f>L50+N50</f>
        <v>0</v>
      </c>
      <c r="L50" s="13"/>
      <c r="M50" s="13"/>
      <c r="N50" s="13"/>
      <c r="O50" s="10">
        <f>P50+R50</f>
        <v>0</v>
      </c>
      <c r="P50" s="13"/>
      <c r="Q50" s="13"/>
      <c r="R50" s="13"/>
      <c r="S50" s="55"/>
      <c r="T50" s="61"/>
      <c r="U50" s="8"/>
    </row>
    <row r="51" spans="1:21" ht="12.75" customHeight="1">
      <c r="A51" s="171"/>
      <c r="B51" s="96"/>
      <c r="C51" s="173"/>
      <c r="D51" s="137"/>
      <c r="E51" s="102"/>
      <c r="F51" s="15" t="s">
        <v>30</v>
      </c>
      <c r="G51" s="13">
        <f>H51+J51</f>
        <v>14220</v>
      </c>
      <c r="H51" s="13"/>
      <c r="I51" s="13"/>
      <c r="J51" s="13">
        <v>14220</v>
      </c>
      <c r="K51" s="10">
        <f>L51+N51</f>
        <v>0</v>
      </c>
      <c r="L51" s="13"/>
      <c r="M51" s="13"/>
      <c r="N51" s="13"/>
      <c r="O51" s="10">
        <f>P51+R51</f>
        <v>0</v>
      </c>
      <c r="P51" s="13"/>
      <c r="Q51" s="13"/>
      <c r="R51" s="13">
        <v>0</v>
      </c>
      <c r="S51" s="13"/>
      <c r="T51" s="58"/>
      <c r="U51" s="8"/>
    </row>
    <row r="52" spans="1:21" ht="12.75" customHeight="1">
      <c r="A52" s="135"/>
      <c r="B52" s="97"/>
      <c r="C52" s="98"/>
      <c r="D52" s="100"/>
      <c r="E52" s="103"/>
      <c r="F52" s="14" t="s">
        <v>21</v>
      </c>
      <c r="G52" s="13">
        <f t="shared" ref="G52:J52" si="25">SUM(G50:G51)</f>
        <v>14220</v>
      </c>
      <c r="H52" s="13">
        <f t="shared" si="25"/>
        <v>0</v>
      </c>
      <c r="I52" s="13">
        <f t="shared" si="25"/>
        <v>0</v>
      </c>
      <c r="J52" s="13">
        <f t="shared" si="25"/>
        <v>14220</v>
      </c>
      <c r="K52" s="13">
        <f>SUM(K50:K51)</f>
        <v>0</v>
      </c>
      <c r="L52" s="13">
        <f t="shared" ref="L52:T52" si="26">SUM(L50:L51)</f>
        <v>0</v>
      </c>
      <c r="M52" s="13">
        <f t="shared" si="26"/>
        <v>0</v>
      </c>
      <c r="N52" s="13">
        <f t="shared" si="26"/>
        <v>0</v>
      </c>
      <c r="O52" s="13">
        <f t="shared" si="26"/>
        <v>0</v>
      </c>
      <c r="P52" s="13">
        <f t="shared" si="26"/>
        <v>0</v>
      </c>
      <c r="Q52" s="13">
        <f t="shared" si="26"/>
        <v>0</v>
      </c>
      <c r="R52" s="13">
        <f t="shared" si="26"/>
        <v>0</v>
      </c>
      <c r="S52" s="13">
        <f t="shared" si="26"/>
        <v>0</v>
      </c>
      <c r="T52" s="16">
        <f t="shared" si="26"/>
        <v>0</v>
      </c>
      <c r="U52" s="8"/>
    </row>
    <row r="53" spans="1:21" ht="11.25" customHeight="1">
      <c r="A53" s="104" t="s">
        <v>14</v>
      </c>
      <c r="B53" s="105" t="s">
        <v>23</v>
      </c>
      <c r="C53" s="98" t="s">
        <v>23</v>
      </c>
      <c r="D53" s="100" t="s">
        <v>88</v>
      </c>
      <c r="E53" s="102" t="s">
        <v>18</v>
      </c>
      <c r="F53" s="36" t="s">
        <v>73</v>
      </c>
      <c r="G53" s="59">
        <f t="shared" ref="G53:G55" si="27">H53+J53</f>
        <v>0</v>
      </c>
      <c r="H53" s="56"/>
      <c r="I53" s="56"/>
      <c r="J53" s="56"/>
      <c r="K53" s="35">
        <f t="shared" ref="K53:K55" si="28">L53+N53</f>
        <v>0</v>
      </c>
      <c r="L53" s="56"/>
      <c r="M53" s="56"/>
      <c r="N53" s="56">
        <v>0</v>
      </c>
      <c r="O53" s="35">
        <f t="shared" ref="O53:O55" si="29">P53+R53</f>
        <v>0</v>
      </c>
      <c r="P53" s="56"/>
      <c r="Q53" s="56"/>
      <c r="R53" s="56">
        <v>0</v>
      </c>
      <c r="S53" s="56"/>
      <c r="T53" s="78"/>
      <c r="U53" s="8"/>
    </row>
    <row r="54" spans="1:21" ht="11.25" customHeight="1">
      <c r="A54" s="104"/>
      <c r="B54" s="105"/>
      <c r="C54" s="98"/>
      <c r="D54" s="100"/>
      <c r="E54" s="102"/>
      <c r="F54" s="36" t="s">
        <v>30</v>
      </c>
      <c r="G54" s="59">
        <f t="shared" si="27"/>
        <v>0</v>
      </c>
      <c r="H54" s="56"/>
      <c r="I54" s="56"/>
      <c r="J54" s="56"/>
      <c r="K54" s="35">
        <f t="shared" si="28"/>
        <v>347544</v>
      </c>
      <c r="L54" s="56"/>
      <c r="M54" s="56"/>
      <c r="N54" s="56">
        <v>347544</v>
      </c>
      <c r="O54" s="35">
        <f t="shared" si="29"/>
        <v>0</v>
      </c>
      <c r="P54" s="56"/>
      <c r="Q54" s="56"/>
      <c r="R54" s="56"/>
      <c r="S54" s="56"/>
      <c r="T54" s="78"/>
      <c r="U54" s="8"/>
    </row>
    <row r="55" spans="1:21" ht="13.5" customHeight="1">
      <c r="A55" s="104"/>
      <c r="B55" s="105"/>
      <c r="C55" s="99"/>
      <c r="D55" s="101"/>
      <c r="E55" s="102"/>
      <c r="F55" s="32" t="s">
        <v>74</v>
      </c>
      <c r="G55" s="59">
        <f t="shared" si="27"/>
        <v>0</v>
      </c>
      <c r="H55" s="59"/>
      <c r="I55" s="59"/>
      <c r="J55" s="59"/>
      <c r="K55" s="35">
        <f t="shared" si="28"/>
        <v>0</v>
      </c>
      <c r="L55" s="59"/>
      <c r="M55" s="59"/>
      <c r="N55" s="59"/>
      <c r="O55" s="35">
        <f t="shared" si="29"/>
        <v>0</v>
      </c>
      <c r="P55" s="59"/>
      <c r="Q55" s="59"/>
      <c r="R55" s="59"/>
      <c r="S55" s="59"/>
      <c r="T55" s="80"/>
      <c r="U55" s="8"/>
    </row>
    <row r="56" spans="1:21" ht="11.25" customHeight="1">
      <c r="A56" s="104"/>
      <c r="B56" s="105"/>
      <c r="C56" s="99"/>
      <c r="D56" s="101"/>
      <c r="E56" s="103"/>
      <c r="F56" s="14" t="s">
        <v>21</v>
      </c>
      <c r="G56" s="59">
        <f t="shared" ref="G56:J56" si="30">SUM(G53:G55)</f>
        <v>0</v>
      </c>
      <c r="H56" s="59">
        <f t="shared" si="30"/>
        <v>0</v>
      </c>
      <c r="I56" s="59">
        <f t="shared" si="30"/>
        <v>0</v>
      </c>
      <c r="J56" s="59">
        <f t="shared" si="30"/>
        <v>0</v>
      </c>
      <c r="K56" s="59">
        <f t="shared" ref="K56:T56" si="31">SUM(K53:K55)</f>
        <v>347544</v>
      </c>
      <c r="L56" s="59">
        <f t="shared" si="31"/>
        <v>0</v>
      </c>
      <c r="M56" s="59">
        <f t="shared" si="31"/>
        <v>0</v>
      </c>
      <c r="N56" s="59">
        <f t="shared" si="31"/>
        <v>347544</v>
      </c>
      <c r="O56" s="59">
        <f t="shared" si="31"/>
        <v>0</v>
      </c>
      <c r="P56" s="59">
        <f t="shared" si="31"/>
        <v>0</v>
      </c>
      <c r="Q56" s="59">
        <f t="shared" si="31"/>
        <v>0</v>
      </c>
      <c r="R56" s="59">
        <f t="shared" si="31"/>
        <v>0</v>
      </c>
      <c r="S56" s="59">
        <f t="shared" si="31"/>
        <v>0</v>
      </c>
      <c r="T56" s="59">
        <f t="shared" si="31"/>
        <v>0</v>
      </c>
      <c r="U56" s="8"/>
    </row>
    <row r="57" spans="1:21" ht="14.25" customHeight="1" thickBot="1">
      <c r="A57" s="18" t="s">
        <v>14</v>
      </c>
      <c r="B57" s="19" t="s">
        <v>22</v>
      </c>
      <c r="C57" s="108" t="s">
        <v>34</v>
      </c>
      <c r="D57" s="109"/>
      <c r="E57" s="109"/>
      <c r="F57" s="110"/>
      <c r="G57" s="20">
        <f>G49+G52+G56</f>
        <v>43182</v>
      </c>
      <c r="H57" s="20">
        <f t="shared" ref="H57:T57" si="32">H49+H52+H56</f>
        <v>0</v>
      </c>
      <c r="I57" s="20">
        <f t="shared" si="32"/>
        <v>0</v>
      </c>
      <c r="J57" s="20">
        <f t="shared" si="32"/>
        <v>43182</v>
      </c>
      <c r="K57" s="20">
        <f>K49+K52+K56</f>
        <v>447544</v>
      </c>
      <c r="L57" s="20">
        <f t="shared" si="32"/>
        <v>0</v>
      </c>
      <c r="M57" s="20">
        <f t="shared" si="32"/>
        <v>0</v>
      </c>
      <c r="N57" s="20">
        <f t="shared" si="32"/>
        <v>447544</v>
      </c>
      <c r="O57" s="20">
        <f t="shared" si="32"/>
        <v>0</v>
      </c>
      <c r="P57" s="20">
        <f t="shared" si="32"/>
        <v>0</v>
      </c>
      <c r="Q57" s="20">
        <f t="shared" si="32"/>
        <v>0</v>
      </c>
      <c r="R57" s="20">
        <f t="shared" si="32"/>
        <v>0</v>
      </c>
      <c r="S57" s="20">
        <f t="shared" si="32"/>
        <v>0</v>
      </c>
      <c r="T57" s="20">
        <f t="shared" si="32"/>
        <v>0</v>
      </c>
      <c r="U57" s="8"/>
    </row>
    <row r="58" spans="1:21" ht="13.5" customHeight="1" thickBot="1">
      <c r="A58" s="21" t="s">
        <v>14</v>
      </c>
      <c r="B58" s="111" t="s">
        <v>39</v>
      </c>
      <c r="C58" s="112"/>
      <c r="D58" s="112"/>
      <c r="E58" s="112"/>
      <c r="F58" s="113"/>
      <c r="G58" s="22">
        <f>G39+G44+G57</f>
        <v>496062</v>
      </c>
      <c r="H58" s="22">
        <f t="shared" ref="H58:T58" si="33">H39+H44+H57</f>
        <v>158075</v>
      </c>
      <c r="I58" s="22">
        <f t="shared" si="33"/>
        <v>0</v>
      </c>
      <c r="J58" s="22">
        <f t="shared" si="33"/>
        <v>337987</v>
      </c>
      <c r="K58" s="22">
        <f t="shared" si="33"/>
        <v>921410</v>
      </c>
      <c r="L58" s="22">
        <f t="shared" si="33"/>
        <v>144810</v>
      </c>
      <c r="M58" s="22">
        <f t="shared" si="33"/>
        <v>0</v>
      </c>
      <c r="N58" s="22">
        <f t="shared" si="33"/>
        <v>776600</v>
      </c>
      <c r="O58" s="22">
        <f t="shared" si="33"/>
        <v>0</v>
      </c>
      <c r="P58" s="22">
        <f t="shared" si="33"/>
        <v>0</v>
      </c>
      <c r="Q58" s="22">
        <f t="shared" si="33"/>
        <v>0</v>
      </c>
      <c r="R58" s="22">
        <f t="shared" si="33"/>
        <v>0</v>
      </c>
      <c r="S58" s="22">
        <f t="shared" si="33"/>
        <v>1207718</v>
      </c>
      <c r="T58" s="22">
        <f t="shared" si="33"/>
        <v>523763</v>
      </c>
      <c r="U58" s="23"/>
    </row>
    <row r="59" spans="1:21" ht="13.5" customHeight="1" thickBot="1">
      <c r="A59" s="24" t="s">
        <v>22</v>
      </c>
      <c r="B59" s="175" t="s">
        <v>40</v>
      </c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8"/>
    </row>
    <row r="60" spans="1:21" ht="13.5" customHeight="1" thickBot="1">
      <c r="A60" s="25" t="s">
        <v>22</v>
      </c>
      <c r="B60" s="26" t="s">
        <v>14</v>
      </c>
      <c r="C60" s="134" t="s">
        <v>41</v>
      </c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8"/>
    </row>
    <row r="61" spans="1:21" ht="14.25" customHeight="1">
      <c r="A61" s="104" t="s">
        <v>22</v>
      </c>
      <c r="B61" s="105" t="s">
        <v>14</v>
      </c>
      <c r="C61" s="98" t="s">
        <v>14</v>
      </c>
      <c r="D61" s="100" t="s">
        <v>78</v>
      </c>
      <c r="E61" s="102" t="s">
        <v>18</v>
      </c>
      <c r="F61" s="36" t="s">
        <v>29</v>
      </c>
      <c r="G61" s="75">
        <f>H61+J61</f>
        <v>42632</v>
      </c>
      <c r="H61" s="56"/>
      <c r="I61" s="56"/>
      <c r="J61" s="56">
        <v>42632</v>
      </c>
      <c r="K61" s="35">
        <f t="shared" ref="K61:K62" si="34">L61+N61</f>
        <v>50300</v>
      </c>
      <c r="L61" s="56"/>
      <c r="M61" s="56"/>
      <c r="N61" s="56">
        <v>50300</v>
      </c>
      <c r="O61" s="35">
        <f>P61+R61</f>
        <v>50300</v>
      </c>
      <c r="P61" s="56"/>
      <c r="Q61" s="56"/>
      <c r="R61" s="56">
        <v>50300</v>
      </c>
      <c r="S61" s="27">
        <v>42000</v>
      </c>
      <c r="T61" s="76">
        <v>45000</v>
      </c>
      <c r="U61" s="8"/>
    </row>
    <row r="62" spans="1:21" ht="14.25" customHeight="1">
      <c r="A62" s="104"/>
      <c r="B62" s="105"/>
      <c r="C62" s="99"/>
      <c r="D62" s="101"/>
      <c r="E62" s="102"/>
      <c r="F62" s="15" t="s">
        <v>43</v>
      </c>
      <c r="G62" s="13">
        <f>H62+J62</f>
        <v>0</v>
      </c>
      <c r="H62" s="59"/>
      <c r="I62" s="59"/>
      <c r="J62" s="59"/>
      <c r="K62" s="10">
        <f t="shared" si="34"/>
        <v>0</v>
      </c>
      <c r="L62" s="13"/>
      <c r="M62" s="13"/>
      <c r="N62" s="13"/>
      <c r="O62" s="10">
        <f>P62+R62</f>
        <v>0</v>
      </c>
      <c r="P62" s="59"/>
      <c r="Q62" s="59"/>
      <c r="R62" s="59"/>
      <c r="S62" s="13"/>
      <c r="T62" s="58"/>
      <c r="U62" s="8"/>
    </row>
    <row r="63" spans="1:21" ht="14.25" customHeight="1">
      <c r="A63" s="104"/>
      <c r="B63" s="105"/>
      <c r="C63" s="99"/>
      <c r="D63" s="101"/>
      <c r="E63" s="103"/>
      <c r="F63" s="14" t="s">
        <v>21</v>
      </c>
      <c r="G63" s="13">
        <f t="shared" ref="G63:J63" si="35">SUM(G61:G62)</f>
        <v>42632</v>
      </c>
      <c r="H63" s="13">
        <f t="shared" si="35"/>
        <v>0</v>
      </c>
      <c r="I63" s="13">
        <f t="shared" si="35"/>
        <v>0</v>
      </c>
      <c r="J63" s="13">
        <f t="shared" si="35"/>
        <v>42632</v>
      </c>
      <c r="K63" s="13">
        <f t="shared" ref="K63:T63" si="36">SUM(K61:K62)</f>
        <v>50300</v>
      </c>
      <c r="L63" s="13">
        <f t="shared" si="36"/>
        <v>0</v>
      </c>
      <c r="M63" s="13">
        <f t="shared" si="36"/>
        <v>0</v>
      </c>
      <c r="N63" s="13">
        <f t="shared" si="36"/>
        <v>50300</v>
      </c>
      <c r="O63" s="13">
        <f t="shared" si="36"/>
        <v>50300</v>
      </c>
      <c r="P63" s="13">
        <f t="shared" si="36"/>
        <v>0</v>
      </c>
      <c r="Q63" s="13">
        <f t="shared" si="36"/>
        <v>0</v>
      </c>
      <c r="R63" s="13">
        <f t="shared" si="36"/>
        <v>50300</v>
      </c>
      <c r="S63" s="13">
        <f t="shared" si="36"/>
        <v>42000</v>
      </c>
      <c r="T63" s="13">
        <f t="shared" si="36"/>
        <v>45000</v>
      </c>
      <c r="U63" s="8"/>
    </row>
    <row r="64" spans="1:21" ht="14.25" customHeight="1">
      <c r="A64" s="104" t="s">
        <v>22</v>
      </c>
      <c r="B64" s="105" t="s">
        <v>14</v>
      </c>
      <c r="C64" s="98" t="s">
        <v>22</v>
      </c>
      <c r="D64" s="100" t="s">
        <v>89</v>
      </c>
      <c r="E64" s="102" t="s">
        <v>18</v>
      </c>
      <c r="F64" s="36" t="s">
        <v>51</v>
      </c>
      <c r="G64" s="59">
        <f>H64+J64</f>
        <v>0</v>
      </c>
      <c r="H64" s="56"/>
      <c r="I64" s="56"/>
      <c r="J64" s="56"/>
      <c r="K64" s="35">
        <f t="shared" ref="K64:K65" si="37">L64+N64</f>
        <v>1448100</v>
      </c>
      <c r="L64" s="56"/>
      <c r="M64" s="56"/>
      <c r="N64" s="56">
        <v>1448100</v>
      </c>
      <c r="O64" s="35">
        <f>P64+R64</f>
        <v>1448100</v>
      </c>
      <c r="P64" s="56"/>
      <c r="Q64" s="56"/>
      <c r="R64" s="56">
        <v>1448100</v>
      </c>
      <c r="S64" s="56"/>
      <c r="T64" s="78"/>
      <c r="U64" s="8"/>
    </row>
    <row r="65" spans="1:21" ht="14.25" customHeight="1">
      <c r="A65" s="104"/>
      <c r="B65" s="105"/>
      <c r="C65" s="99"/>
      <c r="D65" s="101"/>
      <c r="E65" s="102"/>
      <c r="F65" s="36" t="s">
        <v>43</v>
      </c>
      <c r="G65" s="59">
        <f>H65+J65</f>
        <v>0</v>
      </c>
      <c r="H65" s="59"/>
      <c r="I65" s="59"/>
      <c r="J65" s="59"/>
      <c r="K65" s="35">
        <f t="shared" si="37"/>
        <v>0</v>
      </c>
      <c r="L65" s="59"/>
      <c r="M65" s="59"/>
      <c r="N65" s="59"/>
      <c r="O65" s="35">
        <f>P65+R65</f>
        <v>0</v>
      </c>
      <c r="P65" s="59"/>
      <c r="Q65" s="59"/>
      <c r="R65" s="59"/>
      <c r="S65" s="59"/>
      <c r="T65" s="80"/>
      <c r="U65" s="8"/>
    </row>
    <row r="66" spans="1:21" ht="14.25" customHeight="1">
      <c r="A66" s="104"/>
      <c r="B66" s="105"/>
      <c r="C66" s="99"/>
      <c r="D66" s="101"/>
      <c r="E66" s="103"/>
      <c r="F66" s="86" t="s">
        <v>21</v>
      </c>
      <c r="G66" s="59">
        <f t="shared" ref="G66:J66" si="38">SUM(G64:G65)</f>
        <v>0</v>
      </c>
      <c r="H66" s="59">
        <f t="shared" si="38"/>
        <v>0</v>
      </c>
      <c r="I66" s="59">
        <f t="shared" si="38"/>
        <v>0</v>
      </c>
      <c r="J66" s="59">
        <f t="shared" si="38"/>
        <v>0</v>
      </c>
      <c r="K66" s="59">
        <f t="shared" ref="K66:T66" si="39">SUM(K64:K65)</f>
        <v>1448100</v>
      </c>
      <c r="L66" s="59">
        <f t="shared" si="39"/>
        <v>0</v>
      </c>
      <c r="M66" s="59">
        <f t="shared" si="39"/>
        <v>0</v>
      </c>
      <c r="N66" s="59">
        <f t="shared" si="39"/>
        <v>1448100</v>
      </c>
      <c r="O66" s="59">
        <f t="shared" si="39"/>
        <v>1448100</v>
      </c>
      <c r="P66" s="59">
        <f t="shared" si="39"/>
        <v>0</v>
      </c>
      <c r="Q66" s="59">
        <f t="shared" si="39"/>
        <v>0</v>
      </c>
      <c r="R66" s="59">
        <f t="shared" si="39"/>
        <v>1448100</v>
      </c>
      <c r="S66" s="59">
        <f t="shared" si="39"/>
        <v>0</v>
      </c>
      <c r="T66" s="59">
        <f t="shared" si="39"/>
        <v>0</v>
      </c>
      <c r="U66" s="8"/>
    </row>
    <row r="67" spans="1:21" ht="14.25" customHeight="1">
      <c r="A67" s="104" t="s">
        <v>22</v>
      </c>
      <c r="B67" s="105" t="s">
        <v>14</v>
      </c>
      <c r="C67" s="98" t="s">
        <v>23</v>
      </c>
      <c r="D67" s="174" t="s">
        <v>95</v>
      </c>
      <c r="E67" s="102" t="s">
        <v>18</v>
      </c>
      <c r="F67" s="36" t="s">
        <v>29</v>
      </c>
      <c r="G67" s="59">
        <f>H67+J67</f>
        <v>3707</v>
      </c>
      <c r="H67" s="56"/>
      <c r="I67" s="56"/>
      <c r="J67" s="56">
        <v>3707</v>
      </c>
      <c r="K67" s="35">
        <f t="shared" ref="K67:K68" si="40">L67+N67</f>
        <v>0</v>
      </c>
      <c r="L67" s="56"/>
      <c r="M67" s="56"/>
      <c r="N67" s="56"/>
      <c r="O67" s="35">
        <f>P67+R67</f>
        <v>0</v>
      </c>
      <c r="P67" s="56"/>
      <c r="Q67" s="56"/>
      <c r="R67" s="56">
        <v>0</v>
      </c>
      <c r="S67" s="56"/>
      <c r="T67" s="78"/>
      <c r="U67" s="79"/>
    </row>
    <row r="68" spans="1:21" ht="14.25" customHeight="1">
      <c r="A68" s="104"/>
      <c r="B68" s="105"/>
      <c r="C68" s="99"/>
      <c r="D68" s="137"/>
      <c r="E68" s="102"/>
      <c r="F68" s="36" t="s">
        <v>43</v>
      </c>
      <c r="G68" s="59">
        <f>H68+J68</f>
        <v>0</v>
      </c>
      <c r="H68" s="59"/>
      <c r="I68" s="59"/>
      <c r="J68" s="59"/>
      <c r="K68" s="35">
        <f t="shared" si="40"/>
        <v>0</v>
      </c>
      <c r="L68" s="59"/>
      <c r="M68" s="59"/>
      <c r="N68" s="59"/>
      <c r="O68" s="35">
        <f>P68+R68</f>
        <v>0</v>
      </c>
      <c r="P68" s="59"/>
      <c r="Q68" s="59"/>
      <c r="R68" s="59"/>
      <c r="S68" s="59"/>
      <c r="T68" s="80"/>
      <c r="U68" s="79"/>
    </row>
    <row r="69" spans="1:21" ht="14.25" customHeight="1">
      <c r="A69" s="104"/>
      <c r="B69" s="105"/>
      <c r="C69" s="99"/>
      <c r="D69" s="100"/>
      <c r="E69" s="103"/>
      <c r="F69" s="14" t="s">
        <v>21</v>
      </c>
      <c r="G69" s="59">
        <f t="shared" ref="G69:T69" si="41">SUM(G67:G68)</f>
        <v>3707</v>
      </c>
      <c r="H69" s="59">
        <f t="shared" si="41"/>
        <v>0</v>
      </c>
      <c r="I69" s="59">
        <f t="shared" si="41"/>
        <v>0</v>
      </c>
      <c r="J69" s="59">
        <f t="shared" si="41"/>
        <v>3707</v>
      </c>
      <c r="K69" s="59">
        <f t="shared" si="41"/>
        <v>0</v>
      </c>
      <c r="L69" s="59">
        <f t="shared" si="41"/>
        <v>0</v>
      </c>
      <c r="M69" s="59">
        <f t="shared" si="41"/>
        <v>0</v>
      </c>
      <c r="N69" s="59">
        <f t="shared" si="41"/>
        <v>0</v>
      </c>
      <c r="O69" s="59">
        <f t="shared" si="41"/>
        <v>0</v>
      </c>
      <c r="P69" s="59">
        <f t="shared" si="41"/>
        <v>0</v>
      </c>
      <c r="Q69" s="59">
        <f t="shared" si="41"/>
        <v>0</v>
      </c>
      <c r="R69" s="59">
        <f t="shared" si="41"/>
        <v>0</v>
      </c>
      <c r="S69" s="59">
        <f t="shared" si="41"/>
        <v>0</v>
      </c>
      <c r="T69" s="59">
        <f t="shared" si="41"/>
        <v>0</v>
      </c>
      <c r="U69" s="79"/>
    </row>
    <row r="70" spans="1:21" ht="15" customHeight="1" thickBot="1">
      <c r="A70" s="18" t="s">
        <v>22</v>
      </c>
      <c r="B70" s="19" t="s">
        <v>14</v>
      </c>
      <c r="C70" s="108" t="s">
        <v>34</v>
      </c>
      <c r="D70" s="109"/>
      <c r="E70" s="109"/>
      <c r="F70" s="109"/>
      <c r="G70" s="81">
        <f>SUM(G66+G63+G69)</f>
        <v>46339</v>
      </c>
      <c r="H70" s="81">
        <f t="shared" ref="H70:T70" si="42">SUM(H66+H63+H69)</f>
        <v>0</v>
      </c>
      <c r="I70" s="81">
        <f t="shared" si="42"/>
        <v>0</v>
      </c>
      <c r="J70" s="81">
        <f t="shared" si="42"/>
        <v>46339</v>
      </c>
      <c r="K70" s="81">
        <f t="shared" si="42"/>
        <v>1498400</v>
      </c>
      <c r="L70" s="81">
        <f t="shared" si="42"/>
        <v>0</v>
      </c>
      <c r="M70" s="81">
        <f t="shared" si="42"/>
        <v>0</v>
      </c>
      <c r="N70" s="81">
        <f t="shared" si="42"/>
        <v>1498400</v>
      </c>
      <c r="O70" s="81">
        <f t="shared" si="42"/>
        <v>1498400</v>
      </c>
      <c r="P70" s="81">
        <f t="shared" si="42"/>
        <v>0</v>
      </c>
      <c r="Q70" s="81">
        <f t="shared" si="42"/>
        <v>0</v>
      </c>
      <c r="R70" s="81">
        <f t="shared" si="42"/>
        <v>1498400</v>
      </c>
      <c r="S70" s="81">
        <f t="shared" si="42"/>
        <v>42000</v>
      </c>
      <c r="T70" s="81">
        <f t="shared" si="42"/>
        <v>45000</v>
      </c>
      <c r="U70" s="79"/>
    </row>
    <row r="71" spans="1:21" ht="15" customHeight="1" thickBot="1">
      <c r="A71" s="6" t="s">
        <v>22</v>
      </c>
      <c r="B71" s="28" t="s">
        <v>22</v>
      </c>
      <c r="C71" s="106" t="s">
        <v>45</v>
      </c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8"/>
    </row>
    <row r="72" spans="1:21" ht="12.75" customHeight="1">
      <c r="A72" s="104" t="s">
        <v>22</v>
      </c>
      <c r="B72" s="105" t="s">
        <v>22</v>
      </c>
      <c r="C72" s="98" t="s">
        <v>14</v>
      </c>
      <c r="D72" s="100" t="s">
        <v>46</v>
      </c>
      <c r="E72" s="138" t="s">
        <v>18</v>
      </c>
      <c r="F72" s="36" t="s">
        <v>29</v>
      </c>
      <c r="G72" s="75">
        <f t="shared" ref="G72:G75" si="43">H72+J72</f>
        <v>3997</v>
      </c>
      <c r="H72" s="56"/>
      <c r="I72" s="56"/>
      <c r="J72" s="35">
        <v>3997</v>
      </c>
      <c r="K72" s="35">
        <f t="shared" ref="K72:K75" si="44">L72+N72</f>
        <v>0</v>
      </c>
      <c r="L72" s="56"/>
      <c r="M72" s="56"/>
      <c r="N72" s="35">
        <v>0</v>
      </c>
      <c r="O72" s="35">
        <f t="shared" ref="O72:O75" si="45">P72+R72</f>
        <v>0</v>
      </c>
      <c r="P72" s="56"/>
      <c r="Q72" s="56"/>
      <c r="R72" s="35">
        <v>0</v>
      </c>
      <c r="S72" s="27"/>
      <c r="T72" s="76"/>
      <c r="U72" s="8"/>
    </row>
    <row r="73" spans="1:21" ht="11.25" customHeight="1">
      <c r="A73" s="104"/>
      <c r="B73" s="105"/>
      <c r="C73" s="98"/>
      <c r="D73" s="100"/>
      <c r="E73" s="102"/>
      <c r="F73" s="73" t="s">
        <v>42</v>
      </c>
      <c r="G73" s="59">
        <f t="shared" si="43"/>
        <v>0</v>
      </c>
      <c r="H73" s="56"/>
      <c r="I73" s="56"/>
      <c r="J73" s="35">
        <v>0</v>
      </c>
      <c r="K73" s="35">
        <f t="shared" si="44"/>
        <v>0</v>
      </c>
      <c r="L73" s="56"/>
      <c r="M73" s="56"/>
      <c r="N73" s="35">
        <v>0</v>
      </c>
      <c r="O73" s="35">
        <f t="shared" si="45"/>
        <v>0</v>
      </c>
      <c r="P73" s="56"/>
      <c r="Q73" s="56"/>
      <c r="R73" s="35">
        <v>0</v>
      </c>
      <c r="S73" s="27"/>
      <c r="T73" s="76"/>
      <c r="U73" s="8"/>
    </row>
    <row r="74" spans="1:21" ht="12.75" customHeight="1">
      <c r="A74" s="104"/>
      <c r="B74" s="105"/>
      <c r="C74" s="98"/>
      <c r="D74" s="100"/>
      <c r="E74" s="102"/>
      <c r="F74" s="32" t="s">
        <v>73</v>
      </c>
      <c r="G74" s="12">
        <f t="shared" si="43"/>
        <v>1854</v>
      </c>
      <c r="H74" s="77"/>
      <c r="I74" s="77"/>
      <c r="J74" s="9">
        <v>1854</v>
      </c>
      <c r="K74" s="9">
        <f t="shared" si="44"/>
        <v>0</v>
      </c>
      <c r="L74" s="77"/>
      <c r="M74" s="77"/>
      <c r="N74" s="9">
        <v>0</v>
      </c>
      <c r="O74" s="9">
        <f t="shared" si="45"/>
        <v>0</v>
      </c>
      <c r="P74" s="77"/>
      <c r="Q74" s="77"/>
      <c r="R74" s="9">
        <v>0</v>
      </c>
      <c r="S74" s="27"/>
      <c r="T74" s="76"/>
      <c r="U74" s="8"/>
    </row>
    <row r="75" spans="1:21" ht="12.75" customHeight="1">
      <c r="A75" s="104"/>
      <c r="B75" s="105"/>
      <c r="C75" s="99"/>
      <c r="D75" s="101"/>
      <c r="E75" s="102"/>
      <c r="F75" s="32" t="s">
        <v>74</v>
      </c>
      <c r="G75" s="12">
        <f t="shared" si="43"/>
        <v>21026</v>
      </c>
      <c r="H75" s="12"/>
      <c r="I75" s="12"/>
      <c r="J75" s="12">
        <v>21026</v>
      </c>
      <c r="K75" s="9">
        <f t="shared" si="44"/>
        <v>0</v>
      </c>
      <c r="L75" s="12"/>
      <c r="M75" s="12"/>
      <c r="N75" s="12">
        <v>0</v>
      </c>
      <c r="O75" s="9">
        <f t="shared" si="45"/>
        <v>0</v>
      </c>
      <c r="P75" s="12"/>
      <c r="Q75" s="12"/>
      <c r="R75" s="12">
        <v>0</v>
      </c>
      <c r="S75" s="13"/>
      <c r="T75" s="58"/>
      <c r="U75" s="8"/>
    </row>
    <row r="76" spans="1:21" ht="12.75" customHeight="1">
      <c r="A76" s="104"/>
      <c r="B76" s="105"/>
      <c r="C76" s="99"/>
      <c r="D76" s="101"/>
      <c r="E76" s="103"/>
      <c r="F76" s="14" t="s">
        <v>21</v>
      </c>
      <c r="G76" s="13">
        <f t="shared" ref="G76:J76" si="46">SUM(G72:G75)</f>
        <v>26877</v>
      </c>
      <c r="H76" s="13">
        <f t="shared" si="46"/>
        <v>0</v>
      </c>
      <c r="I76" s="13">
        <f t="shared" si="46"/>
        <v>0</v>
      </c>
      <c r="J76" s="13">
        <f t="shared" si="46"/>
        <v>26877</v>
      </c>
      <c r="K76" s="13">
        <f t="shared" ref="K76:T76" si="47">SUM(K72:K75)</f>
        <v>0</v>
      </c>
      <c r="L76" s="13">
        <f t="shared" si="47"/>
        <v>0</v>
      </c>
      <c r="M76" s="13">
        <f t="shared" si="47"/>
        <v>0</v>
      </c>
      <c r="N76" s="13">
        <f t="shared" si="47"/>
        <v>0</v>
      </c>
      <c r="O76" s="13">
        <f t="shared" si="47"/>
        <v>0</v>
      </c>
      <c r="P76" s="13">
        <f t="shared" si="47"/>
        <v>0</v>
      </c>
      <c r="Q76" s="13">
        <f t="shared" si="47"/>
        <v>0</v>
      </c>
      <c r="R76" s="13">
        <f t="shared" si="47"/>
        <v>0</v>
      </c>
      <c r="S76" s="13">
        <f t="shared" si="47"/>
        <v>0</v>
      </c>
      <c r="T76" s="13">
        <f t="shared" si="47"/>
        <v>0</v>
      </c>
      <c r="U76" s="8"/>
    </row>
    <row r="77" spans="1:21" ht="12" customHeight="1">
      <c r="A77" s="104" t="s">
        <v>22</v>
      </c>
      <c r="B77" s="105" t="s">
        <v>22</v>
      </c>
      <c r="C77" s="98" t="s">
        <v>22</v>
      </c>
      <c r="D77" s="100" t="s">
        <v>72</v>
      </c>
      <c r="E77" s="102" t="s">
        <v>18</v>
      </c>
      <c r="F77" s="36" t="s">
        <v>81</v>
      </c>
      <c r="G77" s="59">
        <f t="shared" ref="G77:G79" si="48">H77+J77</f>
        <v>46339</v>
      </c>
      <c r="H77" s="56"/>
      <c r="I77" s="56"/>
      <c r="J77" s="56">
        <v>46339</v>
      </c>
      <c r="K77" s="35">
        <f t="shared" ref="K77:K79" si="49">L77+N77</f>
        <v>0</v>
      </c>
      <c r="L77" s="56"/>
      <c r="M77" s="56"/>
      <c r="N77" s="56">
        <v>0</v>
      </c>
      <c r="O77" s="35">
        <f t="shared" ref="O77:O79" si="50">P77+R77</f>
        <v>0</v>
      </c>
      <c r="P77" s="56"/>
      <c r="Q77" s="56"/>
      <c r="R77" s="56">
        <v>0</v>
      </c>
      <c r="S77" s="27"/>
      <c r="T77" s="76"/>
      <c r="U77" s="8"/>
    </row>
    <row r="78" spans="1:21" ht="12" customHeight="1">
      <c r="A78" s="104"/>
      <c r="B78" s="105"/>
      <c r="C78" s="98"/>
      <c r="D78" s="100"/>
      <c r="E78" s="102"/>
      <c r="F78" s="63" t="s">
        <v>73</v>
      </c>
      <c r="G78" s="59">
        <f t="shared" si="48"/>
        <v>0</v>
      </c>
      <c r="H78" s="56"/>
      <c r="I78" s="56"/>
      <c r="J78" s="56"/>
      <c r="K78" s="35">
        <f t="shared" si="49"/>
        <v>0</v>
      </c>
      <c r="L78" s="56"/>
      <c r="M78" s="56"/>
      <c r="N78" s="56">
        <v>0</v>
      </c>
      <c r="O78" s="35">
        <f t="shared" si="50"/>
        <v>0</v>
      </c>
      <c r="P78" s="56"/>
      <c r="Q78" s="56"/>
      <c r="R78" s="56">
        <v>0</v>
      </c>
      <c r="S78" s="27"/>
      <c r="T78" s="76"/>
      <c r="U78" s="8"/>
    </row>
    <row r="79" spans="1:21" ht="12" customHeight="1">
      <c r="A79" s="104"/>
      <c r="B79" s="105"/>
      <c r="C79" s="99"/>
      <c r="D79" s="101"/>
      <c r="E79" s="102"/>
      <c r="F79" s="32" t="s">
        <v>74</v>
      </c>
      <c r="G79" s="59">
        <f t="shared" si="48"/>
        <v>0</v>
      </c>
      <c r="H79" s="59"/>
      <c r="I79" s="59"/>
      <c r="J79" s="59"/>
      <c r="K79" s="35">
        <f t="shared" si="49"/>
        <v>0</v>
      </c>
      <c r="L79" s="59"/>
      <c r="M79" s="59"/>
      <c r="N79" s="59">
        <v>0</v>
      </c>
      <c r="O79" s="35">
        <f t="shared" si="50"/>
        <v>0</v>
      </c>
      <c r="P79" s="59"/>
      <c r="Q79" s="59"/>
      <c r="R79" s="59">
        <v>0</v>
      </c>
      <c r="S79" s="13"/>
      <c r="T79" s="58"/>
      <c r="U79" s="8"/>
    </row>
    <row r="80" spans="1:21" ht="12" customHeight="1">
      <c r="A80" s="104"/>
      <c r="B80" s="105"/>
      <c r="C80" s="99"/>
      <c r="D80" s="101"/>
      <c r="E80" s="103"/>
      <c r="F80" s="14" t="s">
        <v>21</v>
      </c>
      <c r="G80" s="13">
        <f t="shared" ref="G80:J80" si="51">SUM(G77:G79)</f>
        <v>46339</v>
      </c>
      <c r="H80" s="13">
        <f t="shared" si="51"/>
        <v>0</v>
      </c>
      <c r="I80" s="13">
        <f t="shared" si="51"/>
        <v>0</v>
      </c>
      <c r="J80" s="13">
        <f t="shared" si="51"/>
        <v>46339</v>
      </c>
      <c r="K80" s="59">
        <f t="shared" ref="K80:T80" si="52">SUM(K77:K79)</f>
        <v>0</v>
      </c>
      <c r="L80" s="59">
        <f t="shared" si="52"/>
        <v>0</v>
      </c>
      <c r="M80" s="59">
        <f t="shared" si="52"/>
        <v>0</v>
      </c>
      <c r="N80" s="59">
        <f t="shared" si="52"/>
        <v>0</v>
      </c>
      <c r="O80" s="59">
        <f t="shared" si="52"/>
        <v>0</v>
      </c>
      <c r="P80" s="59">
        <f t="shared" si="52"/>
        <v>0</v>
      </c>
      <c r="Q80" s="59">
        <f t="shared" si="52"/>
        <v>0</v>
      </c>
      <c r="R80" s="59">
        <f t="shared" si="52"/>
        <v>0</v>
      </c>
      <c r="S80" s="59">
        <f t="shared" si="52"/>
        <v>0</v>
      </c>
      <c r="T80" s="59">
        <f t="shared" si="52"/>
        <v>0</v>
      </c>
      <c r="U80" s="8"/>
    </row>
    <row r="81" spans="1:21" ht="12.75" customHeight="1">
      <c r="A81" s="104" t="s">
        <v>22</v>
      </c>
      <c r="B81" s="95" t="s">
        <v>22</v>
      </c>
      <c r="C81" s="99" t="s">
        <v>23</v>
      </c>
      <c r="D81" s="101" t="s">
        <v>90</v>
      </c>
      <c r="E81" s="102" t="s">
        <v>18</v>
      </c>
      <c r="F81" s="36" t="s">
        <v>81</v>
      </c>
      <c r="G81" s="59">
        <f t="shared" ref="G81:G82" si="53">H81+J81</f>
        <v>0</v>
      </c>
      <c r="H81" s="35"/>
      <c r="I81" s="35"/>
      <c r="J81" s="35"/>
      <c r="K81" s="35">
        <f t="shared" ref="K81:K82" si="54">L81+N81</f>
        <v>0</v>
      </c>
      <c r="L81" s="35"/>
      <c r="M81" s="35"/>
      <c r="N81" s="35">
        <v>0</v>
      </c>
      <c r="O81" s="35">
        <f t="shared" ref="O81:O82" si="55">P81+R81</f>
        <v>0</v>
      </c>
      <c r="P81" s="35"/>
      <c r="Q81" s="35"/>
      <c r="R81" s="35">
        <v>0</v>
      </c>
      <c r="S81" s="35">
        <v>521316</v>
      </c>
      <c r="T81" s="36"/>
      <c r="U81" s="8"/>
    </row>
    <row r="82" spans="1:21" ht="12.75" customHeight="1">
      <c r="A82" s="104"/>
      <c r="B82" s="96"/>
      <c r="C82" s="99"/>
      <c r="D82" s="101"/>
      <c r="E82" s="102"/>
      <c r="F82" s="32" t="s">
        <v>74</v>
      </c>
      <c r="G82" s="59">
        <f t="shared" si="53"/>
        <v>0</v>
      </c>
      <c r="H82" s="35"/>
      <c r="I82" s="35"/>
      <c r="J82" s="35"/>
      <c r="K82" s="35">
        <f t="shared" si="54"/>
        <v>0</v>
      </c>
      <c r="L82" s="35"/>
      <c r="M82" s="35"/>
      <c r="N82" s="35">
        <v>0</v>
      </c>
      <c r="O82" s="35">
        <f t="shared" si="55"/>
        <v>0</v>
      </c>
      <c r="P82" s="35"/>
      <c r="Q82" s="35"/>
      <c r="R82" s="35">
        <v>0</v>
      </c>
      <c r="S82" s="35">
        <v>926784</v>
      </c>
      <c r="T82" s="36"/>
      <c r="U82" s="8"/>
    </row>
    <row r="83" spans="1:21" ht="12" customHeight="1">
      <c r="A83" s="104"/>
      <c r="B83" s="97"/>
      <c r="C83" s="99"/>
      <c r="D83" s="101"/>
      <c r="E83" s="103"/>
      <c r="F83" s="14" t="s">
        <v>21</v>
      </c>
      <c r="G83" s="59">
        <f t="shared" ref="G83:J83" si="56">SUM(G81:G82)</f>
        <v>0</v>
      </c>
      <c r="H83" s="59">
        <f t="shared" si="56"/>
        <v>0</v>
      </c>
      <c r="I83" s="59">
        <f t="shared" si="56"/>
        <v>0</v>
      </c>
      <c r="J83" s="59">
        <f t="shared" si="56"/>
        <v>0</v>
      </c>
      <c r="K83" s="59">
        <f t="shared" ref="K83:T83" si="57">SUM(K81:K82)</f>
        <v>0</v>
      </c>
      <c r="L83" s="59">
        <f t="shared" si="57"/>
        <v>0</v>
      </c>
      <c r="M83" s="59">
        <f t="shared" si="57"/>
        <v>0</v>
      </c>
      <c r="N83" s="59">
        <f t="shared" si="57"/>
        <v>0</v>
      </c>
      <c r="O83" s="59">
        <f t="shared" si="57"/>
        <v>0</v>
      </c>
      <c r="P83" s="59">
        <f t="shared" si="57"/>
        <v>0</v>
      </c>
      <c r="Q83" s="59">
        <f t="shared" si="57"/>
        <v>0</v>
      </c>
      <c r="R83" s="59">
        <f t="shared" si="57"/>
        <v>0</v>
      </c>
      <c r="S83" s="59">
        <f t="shared" si="57"/>
        <v>1448100</v>
      </c>
      <c r="T83" s="59">
        <f t="shared" si="57"/>
        <v>0</v>
      </c>
      <c r="U83" s="8"/>
    </row>
    <row r="84" spans="1:21" ht="12.75" customHeight="1">
      <c r="A84" s="104" t="s">
        <v>22</v>
      </c>
      <c r="B84" s="95" t="s">
        <v>22</v>
      </c>
      <c r="C84" s="99" t="s">
        <v>26</v>
      </c>
      <c r="D84" s="101" t="s">
        <v>103</v>
      </c>
      <c r="E84" s="102" t="s">
        <v>18</v>
      </c>
      <c r="F84" s="36" t="s">
        <v>81</v>
      </c>
      <c r="G84" s="59">
        <f t="shared" ref="G84:G85" si="58">H84+J84</f>
        <v>0</v>
      </c>
      <c r="H84" s="35"/>
      <c r="I84" s="35"/>
      <c r="J84" s="35"/>
      <c r="K84" s="35">
        <f t="shared" ref="K84:K85" si="59">L84+N84</f>
        <v>0</v>
      </c>
      <c r="L84" s="35"/>
      <c r="M84" s="35"/>
      <c r="N84" s="35">
        <v>0</v>
      </c>
      <c r="O84" s="35">
        <f t="shared" ref="O84:O85" si="60">P84+R84</f>
        <v>0</v>
      </c>
      <c r="P84" s="35"/>
      <c r="Q84" s="35"/>
      <c r="R84" s="35">
        <v>0</v>
      </c>
      <c r="S84" s="35">
        <v>5792</v>
      </c>
      <c r="T84" s="36"/>
      <c r="U84" s="8"/>
    </row>
    <row r="85" spans="1:21" ht="12.75" customHeight="1">
      <c r="A85" s="104"/>
      <c r="B85" s="96"/>
      <c r="C85" s="99"/>
      <c r="D85" s="101"/>
      <c r="E85" s="102"/>
      <c r="F85" s="32" t="s">
        <v>74</v>
      </c>
      <c r="G85" s="59">
        <f t="shared" si="58"/>
        <v>0</v>
      </c>
      <c r="H85" s="35"/>
      <c r="I85" s="35"/>
      <c r="J85" s="35"/>
      <c r="K85" s="35">
        <f t="shared" si="59"/>
        <v>0</v>
      </c>
      <c r="L85" s="35"/>
      <c r="M85" s="35"/>
      <c r="N85" s="35">
        <v>0</v>
      </c>
      <c r="O85" s="35">
        <f t="shared" si="60"/>
        <v>0</v>
      </c>
      <c r="P85" s="35"/>
      <c r="Q85" s="35"/>
      <c r="R85" s="35">
        <v>0</v>
      </c>
      <c r="S85" s="35">
        <v>52132</v>
      </c>
      <c r="T85" s="36"/>
      <c r="U85" s="8"/>
    </row>
    <row r="86" spans="1:21" ht="12" customHeight="1">
      <c r="A86" s="104"/>
      <c r="B86" s="97"/>
      <c r="C86" s="99"/>
      <c r="D86" s="101"/>
      <c r="E86" s="103"/>
      <c r="F86" s="14" t="s">
        <v>21</v>
      </c>
      <c r="G86" s="59">
        <f t="shared" ref="G86:T86" si="61">SUM(G84:G85)</f>
        <v>0</v>
      </c>
      <c r="H86" s="59">
        <f t="shared" si="61"/>
        <v>0</v>
      </c>
      <c r="I86" s="59">
        <f t="shared" si="61"/>
        <v>0</v>
      </c>
      <c r="J86" s="59">
        <f t="shared" si="61"/>
        <v>0</v>
      </c>
      <c r="K86" s="59">
        <f t="shared" si="61"/>
        <v>0</v>
      </c>
      <c r="L86" s="59">
        <f t="shared" si="61"/>
        <v>0</v>
      </c>
      <c r="M86" s="59">
        <f t="shared" si="61"/>
        <v>0</v>
      </c>
      <c r="N86" s="59">
        <f t="shared" si="61"/>
        <v>0</v>
      </c>
      <c r="O86" s="59">
        <f t="shared" si="61"/>
        <v>0</v>
      </c>
      <c r="P86" s="59">
        <f t="shared" si="61"/>
        <v>0</v>
      </c>
      <c r="Q86" s="59">
        <f t="shared" si="61"/>
        <v>0</v>
      </c>
      <c r="R86" s="59">
        <f t="shared" si="61"/>
        <v>0</v>
      </c>
      <c r="S86" s="59">
        <f t="shared" si="61"/>
        <v>57924</v>
      </c>
      <c r="T86" s="59">
        <f t="shared" si="61"/>
        <v>0</v>
      </c>
      <c r="U86" s="8"/>
    </row>
    <row r="87" spans="1:21" ht="14.25" customHeight="1" thickBot="1">
      <c r="A87" s="18" t="s">
        <v>22</v>
      </c>
      <c r="B87" s="72" t="s">
        <v>22</v>
      </c>
      <c r="C87" s="108" t="s">
        <v>34</v>
      </c>
      <c r="D87" s="109"/>
      <c r="E87" s="109"/>
      <c r="F87" s="109"/>
      <c r="G87" s="20">
        <f>G76+G80+G83+G86</f>
        <v>73216</v>
      </c>
      <c r="H87" s="20">
        <f t="shared" ref="H87:T87" si="62">H76+H80+H83+H86</f>
        <v>0</v>
      </c>
      <c r="I87" s="20">
        <f t="shared" si="62"/>
        <v>0</v>
      </c>
      <c r="J87" s="20">
        <f t="shared" si="62"/>
        <v>73216</v>
      </c>
      <c r="K87" s="20">
        <f t="shared" si="62"/>
        <v>0</v>
      </c>
      <c r="L87" s="20">
        <f t="shared" si="62"/>
        <v>0</v>
      </c>
      <c r="M87" s="20">
        <f t="shared" si="62"/>
        <v>0</v>
      </c>
      <c r="N87" s="20">
        <f t="shared" si="62"/>
        <v>0</v>
      </c>
      <c r="O87" s="20">
        <f t="shared" si="62"/>
        <v>0</v>
      </c>
      <c r="P87" s="20">
        <f t="shared" si="62"/>
        <v>0</v>
      </c>
      <c r="Q87" s="20">
        <f t="shared" si="62"/>
        <v>0</v>
      </c>
      <c r="R87" s="20">
        <f t="shared" si="62"/>
        <v>0</v>
      </c>
      <c r="S87" s="20">
        <f t="shared" si="62"/>
        <v>1506024</v>
      </c>
      <c r="T87" s="20">
        <f t="shared" si="62"/>
        <v>0</v>
      </c>
      <c r="U87" s="8"/>
    </row>
    <row r="88" spans="1:21" ht="12.75" customHeight="1" thickBot="1">
      <c r="A88" s="21" t="s">
        <v>22</v>
      </c>
      <c r="B88" s="176" t="s">
        <v>39</v>
      </c>
      <c r="C88" s="177"/>
      <c r="D88" s="177"/>
      <c r="E88" s="177"/>
      <c r="F88" s="177"/>
      <c r="G88" s="46">
        <f t="shared" ref="G88:T88" si="63">G70+G87</f>
        <v>119555</v>
      </c>
      <c r="H88" s="46">
        <f t="shared" si="63"/>
        <v>0</v>
      </c>
      <c r="I88" s="46">
        <f t="shared" si="63"/>
        <v>0</v>
      </c>
      <c r="J88" s="46">
        <f t="shared" si="63"/>
        <v>119555</v>
      </c>
      <c r="K88" s="46">
        <f t="shared" si="63"/>
        <v>1498400</v>
      </c>
      <c r="L88" s="46">
        <f t="shared" si="63"/>
        <v>0</v>
      </c>
      <c r="M88" s="46">
        <f t="shared" si="63"/>
        <v>0</v>
      </c>
      <c r="N88" s="46">
        <f t="shared" si="63"/>
        <v>1498400</v>
      </c>
      <c r="O88" s="46">
        <f t="shared" si="63"/>
        <v>1498400</v>
      </c>
      <c r="P88" s="46">
        <f t="shared" si="63"/>
        <v>0</v>
      </c>
      <c r="Q88" s="46">
        <f t="shared" si="63"/>
        <v>0</v>
      </c>
      <c r="R88" s="46">
        <f t="shared" si="63"/>
        <v>1498400</v>
      </c>
      <c r="S88" s="46">
        <f t="shared" si="63"/>
        <v>1548024</v>
      </c>
      <c r="T88" s="46">
        <f t="shared" si="63"/>
        <v>45000</v>
      </c>
      <c r="U88" s="23"/>
    </row>
    <row r="89" spans="1:21" ht="12.75" customHeight="1" thickBot="1">
      <c r="A89" s="24" t="s">
        <v>23</v>
      </c>
      <c r="B89" s="175" t="s">
        <v>47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8"/>
    </row>
    <row r="90" spans="1:21" ht="12.75" customHeight="1" thickBot="1">
      <c r="A90" s="25" t="s">
        <v>23</v>
      </c>
      <c r="B90" s="26" t="s">
        <v>14</v>
      </c>
      <c r="C90" s="134" t="s">
        <v>48</v>
      </c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8"/>
    </row>
    <row r="91" spans="1:21" ht="13.5" customHeight="1">
      <c r="A91" s="104" t="s">
        <v>23</v>
      </c>
      <c r="B91" s="95" t="s">
        <v>14</v>
      </c>
      <c r="C91" s="99" t="s">
        <v>14</v>
      </c>
      <c r="D91" s="101" t="s">
        <v>49</v>
      </c>
      <c r="E91" s="138" t="s">
        <v>18</v>
      </c>
      <c r="F91" s="29" t="s">
        <v>19</v>
      </c>
      <c r="G91" s="74">
        <f t="shared" ref="G91:G92" si="64">H91+J91</f>
        <v>0</v>
      </c>
      <c r="H91" s="10"/>
      <c r="I91" s="10"/>
      <c r="J91" s="10"/>
      <c r="K91" s="10">
        <f t="shared" ref="K91:K92" si="65">L91+N91</f>
        <v>0</v>
      </c>
      <c r="L91" s="10"/>
      <c r="M91" s="10"/>
      <c r="N91" s="10"/>
      <c r="O91" s="10">
        <f t="shared" ref="O91:O92" si="66">P91+R91</f>
        <v>0</v>
      </c>
      <c r="P91" s="10"/>
      <c r="Q91" s="10"/>
      <c r="R91" s="10"/>
      <c r="S91" s="10"/>
      <c r="T91" s="11"/>
      <c r="U91" s="8"/>
    </row>
    <row r="92" spans="1:21" ht="13.5" customHeight="1">
      <c r="A92" s="104"/>
      <c r="B92" s="96"/>
      <c r="C92" s="99"/>
      <c r="D92" s="101"/>
      <c r="E92" s="102"/>
      <c r="F92" s="29" t="s">
        <v>51</v>
      </c>
      <c r="G92" s="13">
        <f t="shared" si="64"/>
        <v>0</v>
      </c>
      <c r="H92" s="10"/>
      <c r="I92" s="10"/>
      <c r="J92" s="10"/>
      <c r="K92" s="10">
        <f t="shared" si="65"/>
        <v>0</v>
      </c>
      <c r="L92" s="10"/>
      <c r="M92" s="10"/>
      <c r="N92" s="10"/>
      <c r="O92" s="10">
        <f t="shared" si="66"/>
        <v>0</v>
      </c>
      <c r="P92" s="10"/>
      <c r="Q92" s="10"/>
      <c r="R92" s="10"/>
      <c r="S92" s="10">
        <v>57924</v>
      </c>
      <c r="T92" s="11">
        <v>115848</v>
      </c>
      <c r="U92" s="8"/>
    </row>
    <row r="93" spans="1:21" ht="13.5" customHeight="1">
      <c r="A93" s="104"/>
      <c r="B93" s="97"/>
      <c r="C93" s="99"/>
      <c r="D93" s="101"/>
      <c r="E93" s="103"/>
      <c r="F93" s="14" t="s">
        <v>21</v>
      </c>
      <c r="G93" s="13">
        <f t="shared" ref="G93:J93" si="67">SUM(G91+G92)</f>
        <v>0</v>
      </c>
      <c r="H93" s="13">
        <f t="shared" si="67"/>
        <v>0</v>
      </c>
      <c r="I93" s="13">
        <f t="shared" si="67"/>
        <v>0</v>
      </c>
      <c r="J93" s="13">
        <f t="shared" si="67"/>
        <v>0</v>
      </c>
      <c r="K93" s="13">
        <f t="shared" ref="K93:T93" si="68">SUM(K91+K92)</f>
        <v>0</v>
      </c>
      <c r="L93" s="13">
        <f t="shared" si="68"/>
        <v>0</v>
      </c>
      <c r="M93" s="13">
        <f t="shared" si="68"/>
        <v>0</v>
      </c>
      <c r="N93" s="13">
        <f t="shared" si="68"/>
        <v>0</v>
      </c>
      <c r="O93" s="13">
        <f t="shared" si="68"/>
        <v>0</v>
      </c>
      <c r="P93" s="13">
        <f t="shared" si="68"/>
        <v>0</v>
      </c>
      <c r="Q93" s="13">
        <f t="shared" si="68"/>
        <v>0</v>
      </c>
      <c r="R93" s="13">
        <f t="shared" si="68"/>
        <v>0</v>
      </c>
      <c r="S93" s="13">
        <f t="shared" si="68"/>
        <v>57924</v>
      </c>
      <c r="T93" s="13">
        <f t="shared" si="68"/>
        <v>115848</v>
      </c>
      <c r="U93" s="8"/>
    </row>
    <row r="94" spans="1:21" ht="15" customHeight="1">
      <c r="A94" s="104" t="s">
        <v>23</v>
      </c>
      <c r="B94" s="95" t="s">
        <v>14</v>
      </c>
      <c r="C94" s="99" t="s">
        <v>22</v>
      </c>
      <c r="D94" s="101" t="s">
        <v>50</v>
      </c>
      <c r="E94" s="179" t="s">
        <v>18</v>
      </c>
      <c r="F94" s="29" t="s">
        <v>19</v>
      </c>
      <c r="G94" s="13">
        <f t="shared" ref="G94:G95" si="69">H94+J94</f>
        <v>0</v>
      </c>
      <c r="H94" s="10"/>
      <c r="I94" s="10"/>
      <c r="J94" s="10"/>
      <c r="K94" s="10">
        <f t="shared" ref="K94:K95" si="70">L94+N94</f>
        <v>0</v>
      </c>
      <c r="L94" s="10"/>
      <c r="M94" s="10"/>
      <c r="N94" s="10"/>
      <c r="O94" s="10">
        <f t="shared" ref="O94:O95" si="71">P94+R94</f>
        <v>0</v>
      </c>
      <c r="P94" s="10"/>
      <c r="Q94" s="10"/>
      <c r="R94" s="10"/>
      <c r="S94" s="10"/>
      <c r="T94" s="11"/>
      <c r="U94" s="8"/>
    </row>
    <row r="95" spans="1:21" ht="14.25" customHeight="1">
      <c r="A95" s="104"/>
      <c r="B95" s="96"/>
      <c r="C95" s="99"/>
      <c r="D95" s="101"/>
      <c r="E95" s="179"/>
      <c r="F95" s="29" t="s">
        <v>51</v>
      </c>
      <c r="G95" s="12">
        <f t="shared" si="69"/>
        <v>21722</v>
      </c>
      <c r="H95" s="9"/>
      <c r="I95" s="9"/>
      <c r="J95" s="9">
        <v>21722</v>
      </c>
      <c r="K95" s="9">
        <f t="shared" si="70"/>
        <v>490037</v>
      </c>
      <c r="L95" s="9"/>
      <c r="M95" s="9"/>
      <c r="N95" s="9">
        <v>490037</v>
      </c>
      <c r="O95" s="9">
        <f t="shared" si="71"/>
        <v>490037</v>
      </c>
      <c r="P95" s="9"/>
      <c r="Q95" s="9"/>
      <c r="R95" s="9">
        <v>490037</v>
      </c>
      <c r="S95" s="10">
        <v>1527166</v>
      </c>
      <c r="T95" s="11"/>
      <c r="U95" s="8"/>
    </row>
    <row r="96" spans="1:21" ht="13.5" customHeight="1">
      <c r="A96" s="104"/>
      <c r="B96" s="97"/>
      <c r="C96" s="99"/>
      <c r="D96" s="101"/>
      <c r="E96" s="180"/>
      <c r="F96" s="14" t="s">
        <v>21</v>
      </c>
      <c r="G96" s="13">
        <f t="shared" ref="G96:J96" si="72">SUM(G94:G95)</f>
        <v>21722</v>
      </c>
      <c r="H96" s="13">
        <f t="shared" si="72"/>
        <v>0</v>
      </c>
      <c r="I96" s="13">
        <f t="shared" si="72"/>
        <v>0</v>
      </c>
      <c r="J96" s="13">
        <f t="shared" si="72"/>
        <v>21722</v>
      </c>
      <c r="K96" s="13">
        <f t="shared" ref="K96:T96" si="73">SUM(K94:K95)</f>
        <v>490037</v>
      </c>
      <c r="L96" s="13">
        <f t="shared" si="73"/>
        <v>0</v>
      </c>
      <c r="M96" s="13">
        <f t="shared" si="73"/>
        <v>0</v>
      </c>
      <c r="N96" s="13">
        <f t="shared" si="73"/>
        <v>490037</v>
      </c>
      <c r="O96" s="13">
        <f t="shared" si="73"/>
        <v>490037</v>
      </c>
      <c r="P96" s="13">
        <f t="shared" si="73"/>
        <v>0</v>
      </c>
      <c r="Q96" s="13">
        <f t="shared" si="73"/>
        <v>0</v>
      </c>
      <c r="R96" s="13">
        <f t="shared" si="73"/>
        <v>490037</v>
      </c>
      <c r="S96" s="13">
        <f t="shared" si="73"/>
        <v>1527166</v>
      </c>
      <c r="T96" s="13">
        <f t="shared" si="73"/>
        <v>0</v>
      </c>
      <c r="U96" s="8"/>
    </row>
    <row r="97" spans="1:21" ht="12.75" customHeight="1">
      <c r="A97" s="104" t="s">
        <v>23</v>
      </c>
      <c r="B97" s="95" t="s">
        <v>14</v>
      </c>
      <c r="C97" s="99" t="s">
        <v>23</v>
      </c>
      <c r="D97" s="101" t="s">
        <v>91</v>
      </c>
      <c r="E97" s="178" t="s">
        <v>18</v>
      </c>
      <c r="F97" s="36" t="s">
        <v>29</v>
      </c>
      <c r="G97" s="59">
        <f t="shared" ref="G97:G99" si="74">H97+J97</f>
        <v>0</v>
      </c>
      <c r="H97" s="35"/>
      <c r="I97" s="35"/>
      <c r="J97" s="35"/>
      <c r="K97" s="35">
        <f t="shared" ref="K97:K99" si="75">L97+N97</f>
        <v>0</v>
      </c>
      <c r="L97" s="35"/>
      <c r="M97" s="35"/>
      <c r="N97" s="35"/>
      <c r="O97" s="35">
        <f t="shared" ref="O97:O99" si="76">P97+R97</f>
        <v>0</v>
      </c>
      <c r="P97" s="35"/>
      <c r="Q97" s="35"/>
      <c r="R97" s="35"/>
      <c r="S97" s="35">
        <v>54304</v>
      </c>
      <c r="T97" s="36">
        <v>54304</v>
      </c>
      <c r="U97" s="8"/>
    </row>
    <row r="98" spans="1:21" ht="12.75" customHeight="1">
      <c r="A98" s="104"/>
      <c r="B98" s="96"/>
      <c r="C98" s="99"/>
      <c r="D98" s="101"/>
      <c r="E98" s="179"/>
      <c r="F98" s="36" t="s">
        <v>44</v>
      </c>
      <c r="G98" s="59">
        <f t="shared" si="74"/>
        <v>0</v>
      </c>
      <c r="H98" s="35"/>
      <c r="I98" s="35"/>
      <c r="J98" s="35"/>
      <c r="K98" s="35">
        <f t="shared" si="75"/>
        <v>0</v>
      </c>
      <c r="L98" s="35"/>
      <c r="M98" s="35"/>
      <c r="N98" s="35"/>
      <c r="O98" s="35">
        <f t="shared" si="76"/>
        <v>0</v>
      </c>
      <c r="P98" s="35"/>
      <c r="Q98" s="35"/>
      <c r="R98" s="35"/>
      <c r="S98" s="35">
        <v>54304</v>
      </c>
      <c r="T98" s="36">
        <v>54304</v>
      </c>
      <c r="U98" s="8"/>
    </row>
    <row r="99" spans="1:21" ht="12.75" customHeight="1">
      <c r="A99" s="104"/>
      <c r="B99" s="96"/>
      <c r="C99" s="99"/>
      <c r="D99" s="101"/>
      <c r="E99" s="179"/>
      <c r="F99" s="36" t="s">
        <v>25</v>
      </c>
      <c r="G99" s="59">
        <f t="shared" si="74"/>
        <v>0</v>
      </c>
      <c r="H99" s="35"/>
      <c r="I99" s="35"/>
      <c r="J99" s="35"/>
      <c r="K99" s="35">
        <f t="shared" si="75"/>
        <v>0</v>
      </c>
      <c r="L99" s="35"/>
      <c r="M99" s="35"/>
      <c r="N99" s="35">
        <v>0</v>
      </c>
      <c r="O99" s="35">
        <f t="shared" si="76"/>
        <v>0</v>
      </c>
      <c r="P99" s="35"/>
      <c r="Q99" s="35"/>
      <c r="R99" s="35"/>
      <c r="S99" s="35">
        <v>615442</v>
      </c>
      <c r="T99" s="36">
        <v>615442</v>
      </c>
      <c r="U99" s="8"/>
    </row>
    <row r="100" spans="1:21" ht="12.75" customHeight="1">
      <c r="A100" s="104"/>
      <c r="B100" s="97"/>
      <c r="C100" s="99"/>
      <c r="D100" s="101"/>
      <c r="E100" s="180"/>
      <c r="F100" s="14" t="s">
        <v>21</v>
      </c>
      <c r="G100" s="13">
        <f>SUM(G97:G99)</f>
        <v>0</v>
      </c>
      <c r="H100" s="13">
        <f t="shared" ref="H100:T100" si="77">SUM(H97:H99)</f>
        <v>0</v>
      </c>
      <c r="I100" s="13">
        <f t="shared" si="77"/>
        <v>0</v>
      </c>
      <c r="J100" s="13">
        <f t="shared" si="77"/>
        <v>0</v>
      </c>
      <c r="K100" s="13">
        <f t="shared" si="77"/>
        <v>0</v>
      </c>
      <c r="L100" s="13">
        <f t="shared" si="77"/>
        <v>0</v>
      </c>
      <c r="M100" s="13">
        <f t="shared" si="77"/>
        <v>0</v>
      </c>
      <c r="N100" s="13">
        <f t="shared" si="77"/>
        <v>0</v>
      </c>
      <c r="O100" s="13">
        <f t="shared" si="77"/>
        <v>0</v>
      </c>
      <c r="P100" s="13">
        <f t="shared" si="77"/>
        <v>0</v>
      </c>
      <c r="Q100" s="13">
        <f t="shared" si="77"/>
        <v>0</v>
      </c>
      <c r="R100" s="13">
        <f t="shared" si="77"/>
        <v>0</v>
      </c>
      <c r="S100" s="13">
        <f t="shared" si="77"/>
        <v>724050</v>
      </c>
      <c r="T100" s="13">
        <f t="shared" si="77"/>
        <v>724050</v>
      </c>
      <c r="U100" s="8"/>
    </row>
    <row r="101" spans="1:21" ht="12.75" customHeight="1">
      <c r="A101" s="170" t="s">
        <v>23</v>
      </c>
      <c r="B101" s="95" t="s">
        <v>14</v>
      </c>
      <c r="C101" s="172" t="s">
        <v>26</v>
      </c>
      <c r="D101" s="174" t="s">
        <v>52</v>
      </c>
      <c r="E101" s="169" t="s">
        <v>18</v>
      </c>
      <c r="F101" s="36" t="s">
        <v>29</v>
      </c>
      <c r="G101" s="59">
        <f t="shared" ref="G101:G104" si="78">H101+J101</f>
        <v>0</v>
      </c>
      <c r="H101" s="35"/>
      <c r="I101" s="35"/>
      <c r="J101" s="35">
        <v>0</v>
      </c>
      <c r="K101" s="35">
        <f t="shared" ref="K101:K104" si="79">L101+N101</f>
        <v>0</v>
      </c>
      <c r="L101" s="35"/>
      <c r="M101" s="35"/>
      <c r="N101" s="35"/>
      <c r="O101" s="35">
        <f t="shared" ref="O101:O104" si="80">P101+R101</f>
        <v>0</v>
      </c>
      <c r="P101" s="35"/>
      <c r="Q101" s="35"/>
      <c r="R101" s="35">
        <v>0</v>
      </c>
      <c r="S101" s="10"/>
      <c r="T101" s="11"/>
      <c r="U101" s="8"/>
    </row>
    <row r="102" spans="1:21" ht="12.75" customHeight="1">
      <c r="A102" s="171"/>
      <c r="B102" s="96"/>
      <c r="C102" s="173"/>
      <c r="D102" s="137"/>
      <c r="E102" s="102"/>
      <c r="F102" s="32" t="s">
        <v>51</v>
      </c>
      <c r="G102" s="59">
        <f t="shared" si="78"/>
        <v>17667</v>
      </c>
      <c r="H102" s="35"/>
      <c r="I102" s="35"/>
      <c r="J102" s="35">
        <v>17667</v>
      </c>
      <c r="K102" s="35">
        <f t="shared" si="79"/>
        <v>0</v>
      </c>
      <c r="L102" s="35"/>
      <c r="M102" s="35"/>
      <c r="N102" s="35"/>
      <c r="O102" s="35">
        <f t="shared" si="80"/>
        <v>0</v>
      </c>
      <c r="P102" s="35"/>
      <c r="Q102" s="35"/>
      <c r="R102" s="35"/>
      <c r="S102" s="10"/>
      <c r="T102" s="11"/>
      <c r="U102" s="8"/>
    </row>
    <row r="103" spans="1:21" ht="12.75" customHeight="1">
      <c r="A103" s="171"/>
      <c r="B103" s="96"/>
      <c r="C103" s="173"/>
      <c r="D103" s="137"/>
      <c r="E103" s="102"/>
      <c r="F103" s="29" t="s">
        <v>19</v>
      </c>
      <c r="G103" s="59">
        <f t="shared" si="78"/>
        <v>0</v>
      </c>
      <c r="H103" s="35">
        <v>0</v>
      </c>
      <c r="I103" s="35"/>
      <c r="J103" s="35"/>
      <c r="K103" s="35">
        <f t="shared" si="79"/>
        <v>0</v>
      </c>
      <c r="L103" s="35"/>
      <c r="M103" s="35"/>
      <c r="N103" s="35"/>
      <c r="O103" s="35">
        <f t="shared" si="80"/>
        <v>0</v>
      </c>
      <c r="P103" s="35">
        <v>0</v>
      </c>
      <c r="Q103" s="35"/>
      <c r="R103" s="35"/>
      <c r="S103" s="10"/>
      <c r="T103" s="11"/>
      <c r="U103" s="8"/>
    </row>
    <row r="104" spans="1:21" ht="12.75" customHeight="1">
      <c r="A104" s="171"/>
      <c r="B104" s="96"/>
      <c r="C104" s="173"/>
      <c r="D104" s="137"/>
      <c r="E104" s="102"/>
      <c r="F104" s="29" t="s">
        <v>70</v>
      </c>
      <c r="G104" s="59">
        <f t="shared" si="78"/>
        <v>0</v>
      </c>
      <c r="H104" s="35"/>
      <c r="I104" s="35"/>
      <c r="J104" s="35"/>
      <c r="K104" s="35">
        <f t="shared" si="79"/>
        <v>0</v>
      </c>
      <c r="L104" s="35"/>
      <c r="M104" s="35"/>
      <c r="N104" s="35"/>
      <c r="O104" s="35">
        <f t="shared" si="80"/>
        <v>0</v>
      </c>
      <c r="P104" s="35"/>
      <c r="Q104" s="35"/>
      <c r="R104" s="35"/>
      <c r="S104" s="10"/>
      <c r="T104" s="11"/>
      <c r="U104" s="8"/>
    </row>
    <row r="105" spans="1:21" ht="12.75" customHeight="1">
      <c r="A105" s="135"/>
      <c r="B105" s="97"/>
      <c r="C105" s="98"/>
      <c r="D105" s="100"/>
      <c r="E105" s="103"/>
      <c r="F105" s="14" t="s">
        <v>21</v>
      </c>
      <c r="G105" s="59">
        <f t="shared" ref="G105:J105" si="81">SUM(G101:G104)</f>
        <v>17667</v>
      </c>
      <c r="H105" s="59">
        <f t="shared" si="81"/>
        <v>0</v>
      </c>
      <c r="I105" s="59">
        <f t="shared" si="81"/>
        <v>0</v>
      </c>
      <c r="J105" s="59">
        <f t="shared" si="81"/>
        <v>17667</v>
      </c>
      <c r="K105" s="59">
        <f t="shared" ref="K105:T105" si="82">SUM(K101:K104)</f>
        <v>0</v>
      </c>
      <c r="L105" s="59">
        <f t="shared" si="82"/>
        <v>0</v>
      </c>
      <c r="M105" s="59">
        <f t="shared" si="82"/>
        <v>0</v>
      </c>
      <c r="N105" s="59">
        <f t="shared" si="82"/>
        <v>0</v>
      </c>
      <c r="O105" s="59">
        <f t="shared" si="82"/>
        <v>0</v>
      </c>
      <c r="P105" s="59">
        <f t="shared" si="82"/>
        <v>0</v>
      </c>
      <c r="Q105" s="59">
        <f t="shared" si="82"/>
        <v>0</v>
      </c>
      <c r="R105" s="59">
        <f t="shared" si="82"/>
        <v>0</v>
      </c>
      <c r="S105" s="13">
        <f t="shared" si="82"/>
        <v>0</v>
      </c>
      <c r="T105" s="13">
        <f t="shared" si="82"/>
        <v>0</v>
      </c>
      <c r="U105" s="8"/>
    </row>
    <row r="106" spans="1:21" ht="12" customHeight="1">
      <c r="A106" s="104" t="s">
        <v>23</v>
      </c>
      <c r="B106" s="95" t="s">
        <v>14</v>
      </c>
      <c r="C106" s="99" t="s">
        <v>27</v>
      </c>
      <c r="D106" s="101" t="s">
        <v>53</v>
      </c>
      <c r="E106" s="102" t="s">
        <v>18</v>
      </c>
      <c r="F106" s="36" t="s">
        <v>29</v>
      </c>
      <c r="G106" s="59">
        <f t="shared" ref="G106:G108" si="83">H106+J106</f>
        <v>6719</v>
      </c>
      <c r="H106" s="35"/>
      <c r="I106" s="35"/>
      <c r="J106" s="35">
        <v>6719</v>
      </c>
      <c r="K106" s="35">
        <f t="shared" ref="K106:K108" si="84">L106+N106</f>
        <v>46000</v>
      </c>
      <c r="L106" s="35"/>
      <c r="M106" s="35"/>
      <c r="N106" s="35">
        <v>46000</v>
      </c>
      <c r="O106" s="35">
        <f t="shared" ref="O106:O108" si="85">P106+R106</f>
        <v>46000</v>
      </c>
      <c r="P106" s="35"/>
      <c r="Q106" s="35"/>
      <c r="R106" s="35">
        <v>46000</v>
      </c>
      <c r="S106" s="10">
        <v>231696</v>
      </c>
      <c r="T106" s="11"/>
      <c r="U106" s="8"/>
    </row>
    <row r="107" spans="1:21" ht="12" customHeight="1">
      <c r="A107" s="104"/>
      <c r="B107" s="96"/>
      <c r="C107" s="99"/>
      <c r="D107" s="101"/>
      <c r="E107" s="102"/>
      <c r="F107" s="29" t="s">
        <v>44</v>
      </c>
      <c r="G107" s="13">
        <f t="shared" si="83"/>
        <v>23864</v>
      </c>
      <c r="H107" s="10"/>
      <c r="I107" s="10"/>
      <c r="J107" s="10">
        <v>23864</v>
      </c>
      <c r="K107" s="10">
        <f t="shared" si="84"/>
        <v>13225</v>
      </c>
      <c r="L107" s="10"/>
      <c r="M107" s="10"/>
      <c r="N107" s="10">
        <v>13225</v>
      </c>
      <c r="O107" s="10">
        <f t="shared" si="85"/>
        <v>13225</v>
      </c>
      <c r="P107" s="10"/>
      <c r="Q107" s="10"/>
      <c r="R107" s="10">
        <v>13225</v>
      </c>
      <c r="S107" s="10"/>
      <c r="T107" s="11"/>
      <c r="U107" s="8"/>
    </row>
    <row r="108" spans="1:21" ht="12" customHeight="1">
      <c r="A108" s="104"/>
      <c r="B108" s="96"/>
      <c r="C108" s="99"/>
      <c r="D108" s="101"/>
      <c r="E108" s="102"/>
      <c r="F108" s="15" t="s">
        <v>25</v>
      </c>
      <c r="G108" s="13">
        <f t="shared" si="83"/>
        <v>135281</v>
      </c>
      <c r="H108" s="10"/>
      <c r="I108" s="10"/>
      <c r="J108" s="10">
        <v>135281</v>
      </c>
      <c r="K108" s="10">
        <f t="shared" si="84"/>
        <v>74945</v>
      </c>
      <c r="L108" s="10"/>
      <c r="M108" s="10"/>
      <c r="N108" s="10">
        <v>74945</v>
      </c>
      <c r="O108" s="10">
        <f t="shared" si="85"/>
        <v>74945</v>
      </c>
      <c r="P108" s="10"/>
      <c r="Q108" s="10"/>
      <c r="R108" s="10">
        <v>74945</v>
      </c>
      <c r="S108" s="10"/>
      <c r="T108" s="11"/>
      <c r="U108" s="8"/>
    </row>
    <row r="109" spans="1:21" ht="12" customHeight="1">
      <c r="A109" s="104"/>
      <c r="B109" s="97"/>
      <c r="C109" s="99"/>
      <c r="D109" s="101"/>
      <c r="E109" s="103"/>
      <c r="F109" s="14" t="s">
        <v>21</v>
      </c>
      <c r="G109" s="13">
        <f t="shared" ref="G109:J109" si="86">SUM(G106:G108)</f>
        <v>165864</v>
      </c>
      <c r="H109" s="13">
        <f t="shared" si="86"/>
        <v>0</v>
      </c>
      <c r="I109" s="13">
        <f t="shared" si="86"/>
        <v>0</v>
      </c>
      <c r="J109" s="13">
        <f t="shared" si="86"/>
        <v>165864</v>
      </c>
      <c r="K109" s="13">
        <f t="shared" ref="K109:T109" si="87">SUM(K106:K108)</f>
        <v>134170</v>
      </c>
      <c r="L109" s="13">
        <f t="shared" si="87"/>
        <v>0</v>
      </c>
      <c r="M109" s="13">
        <f t="shared" si="87"/>
        <v>0</v>
      </c>
      <c r="N109" s="13">
        <f t="shared" si="87"/>
        <v>134170</v>
      </c>
      <c r="O109" s="13">
        <f t="shared" si="87"/>
        <v>134170</v>
      </c>
      <c r="P109" s="13">
        <f t="shared" si="87"/>
        <v>0</v>
      </c>
      <c r="Q109" s="13">
        <f t="shared" si="87"/>
        <v>0</v>
      </c>
      <c r="R109" s="13">
        <f t="shared" si="87"/>
        <v>134170</v>
      </c>
      <c r="S109" s="13">
        <f t="shared" si="87"/>
        <v>231696</v>
      </c>
      <c r="T109" s="13">
        <f t="shared" si="87"/>
        <v>0</v>
      </c>
      <c r="U109" s="8"/>
    </row>
    <row r="110" spans="1:21" ht="14.25" customHeight="1" thickBot="1">
      <c r="A110" s="18" t="s">
        <v>23</v>
      </c>
      <c r="B110" s="19" t="s">
        <v>14</v>
      </c>
      <c r="C110" s="108" t="s">
        <v>34</v>
      </c>
      <c r="D110" s="109"/>
      <c r="E110" s="109"/>
      <c r="F110" s="109"/>
      <c r="G110" s="20">
        <f>G93+G96+G100+G105+G109</f>
        <v>205253</v>
      </c>
      <c r="H110" s="20">
        <f t="shared" ref="H110:T110" si="88">H93+H96+H100+H105+H109</f>
        <v>0</v>
      </c>
      <c r="I110" s="20">
        <f t="shared" si="88"/>
        <v>0</v>
      </c>
      <c r="J110" s="20">
        <f t="shared" si="88"/>
        <v>205253</v>
      </c>
      <c r="K110" s="20">
        <f t="shared" si="88"/>
        <v>624207</v>
      </c>
      <c r="L110" s="20">
        <f t="shared" si="88"/>
        <v>0</v>
      </c>
      <c r="M110" s="20">
        <f t="shared" si="88"/>
        <v>0</v>
      </c>
      <c r="N110" s="20">
        <f t="shared" si="88"/>
        <v>624207</v>
      </c>
      <c r="O110" s="20">
        <f t="shared" si="88"/>
        <v>624207</v>
      </c>
      <c r="P110" s="20">
        <f t="shared" si="88"/>
        <v>0</v>
      </c>
      <c r="Q110" s="20">
        <f t="shared" si="88"/>
        <v>0</v>
      </c>
      <c r="R110" s="20">
        <f t="shared" si="88"/>
        <v>624207</v>
      </c>
      <c r="S110" s="20">
        <f t="shared" si="88"/>
        <v>2540836</v>
      </c>
      <c r="T110" s="20">
        <f t="shared" si="88"/>
        <v>839898</v>
      </c>
      <c r="U110" s="23"/>
    </row>
    <row r="111" spans="1:21" ht="14.25" customHeight="1" thickBot="1">
      <c r="A111" s="37" t="s">
        <v>23</v>
      </c>
      <c r="B111" s="38" t="s">
        <v>22</v>
      </c>
      <c r="C111" s="184" t="s">
        <v>54</v>
      </c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  <c r="R111" s="185"/>
      <c r="S111" s="185"/>
      <c r="T111" s="185"/>
      <c r="U111" s="8"/>
    </row>
    <row r="112" spans="1:21" ht="15" customHeight="1">
      <c r="A112" s="104" t="s">
        <v>23</v>
      </c>
      <c r="B112" s="95" t="s">
        <v>22</v>
      </c>
      <c r="C112" s="98" t="s">
        <v>14</v>
      </c>
      <c r="D112" s="100" t="s">
        <v>92</v>
      </c>
      <c r="E112" s="102" t="s">
        <v>18</v>
      </c>
      <c r="F112" s="63" t="s">
        <v>19</v>
      </c>
      <c r="G112" s="56">
        <f>H112+J112</f>
        <v>0</v>
      </c>
      <c r="H112" s="60"/>
      <c r="I112" s="60"/>
      <c r="J112" s="60"/>
      <c r="K112" s="35">
        <f t="shared" ref="K112" si="89">L112+N112</f>
        <v>0</v>
      </c>
      <c r="L112" s="60"/>
      <c r="M112" s="60"/>
      <c r="N112" s="60"/>
      <c r="O112" s="35">
        <f t="shared" ref="O112" si="90">P112+R112</f>
        <v>0</v>
      </c>
      <c r="P112" s="60"/>
      <c r="Q112" s="60"/>
      <c r="R112" s="60"/>
      <c r="S112" s="60"/>
      <c r="T112" s="87"/>
      <c r="U112" s="8"/>
    </row>
    <row r="113" spans="1:25" ht="15" customHeight="1">
      <c r="A113" s="104"/>
      <c r="B113" s="96"/>
      <c r="C113" s="98"/>
      <c r="D113" s="100"/>
      <c r="E113" s="102"/>
      <c r="F113" s="63" t="s">
        <v>101</v>
      </c>
      <c r="G113" s="56"/>
      <c r="H113" s="60"/>
      <c r="I113" s="60"/>
      <c r="J113" s="60"/>
      <c r="K113" s="35"/>
      <c r="L113" s="60"/>
      <c r="M113" s="60"/>
      <c r="N113" s="60"/>
      <c r="O113" s="35"/>
      <c r="P113" s="60"/>
      <c r="Q113" s="60"/>
      <c r="R113" s="60"/>
      <c r="S113" s="60">
        <v>28962</v>
      </c>
      <c r="T113" s="87"/>
      <c r="U113" s="8"/>
    </row>
    <row r="114" spans="1:25" ht="15" customHeight="1">
      <c r="A114" s="104"/>
      <c r="B114" s="97"/>
      <c r="C114" s="99"/>
      <c r="D114" s="101"/>
      <c r="E114" s="103"/>
      <c r="F114" s="14" t="s">
        <v>21</v>
      </c>
      <c r="G114" s="59">
        <f>SUM(G112+G113)</f>
        <v>0</v>
      </c>
      <c r="H114" s="59">
        <f t="shared" ref="H114:T114" si="91">SUM(H112+H113)</f>
        <v>0</v>
      </c>
      <c r="I114" s="59">
        <f t="shared" si="91"/>
        <v>0</v>
      </c>
      <c r="J114" s="59">
        <f t="shared" si="91"/>
        <v>0</v>
      </c>
      <c r="K114" s="59">
        <f t="shared" si="91"/>
        <v>0</v>
      </c>
      <c r="L114" s="59">
        <f t="shared" si="91"/>
        <v>0</v>
      </c>
      <c r="M114" s="59">
        <f t="shared" si="91"/>
        <v>0</v>
      </c>
      <c r="N114" s="59">
        <f t="shared" si="91"/>
        <v>0</v>
      </c>
      <c r="O114" s="59">
        <f t="shared" si="91"/>
        <v>0</v>
      </c>
      <c r="P114" s="59">
        <f t="shared" si="91"/>
        <v>0</v>
      </c>
      <c r="Q114" s="59">
        <f t="shared" si="91"/>
        <v>0</v>
      </c>
      <c r="R114" s="59">
        <f t="shared" si="91"/>
        <v>0</v>
      </c>
      <c r="S114" s="59">
        <f t="shared" si="91"/>
        <v>28962</v>
      </c>
      <c r="T114" s="59">
        <f t="shared" si="91"/>
        <v>0</v>
      </c>
      <c r="U114" s="8"/>
    </row>
    <row r="115" spans="1:25" ht="15.75" customHeight="1" thickBot="1">
      <c r="A115" s="18" t="s">
        <v>23</v>
      </c>
      <c r="B115" s="19" t="s">
        <v>22</v>
      </c>
      <c r="C115" s="108" t="s">
        <v>34</v>
      </c>
      <c r="D115" s="109"/>
      <c r="E115" s="109"/>
      <c r="F115" s="109"/>
      <c r="G115" s="89">
        <f t="shared" ref="G115:T115" si="92">SUM(G114)</f>
        <v>0</v>
      </c>
      <c r="H115" s="89">
        <f t="shared" si="92"/>
        <v>0</v>
      </c>
      <c r="I115" s="89">
        <f t="shared" si="92"/>
        <v>0</v>
      </c>
      <c r="J115" s="89">
        <f t="shared" si="92"/>
        <v>0</v>
      </c>
      <c r="K115" s="89">
        <f t="shared" si="92"/>
        <v>0</v>
      </c>
      <c r="L115" s="89">
        <f t="shared" si="92"/>
        <v>0</v>
      </c>
      <c r="M115" s="89">
        <f t="shared" si="92"/>
        <v>0</v>
      </c>
      <c r="N115" s="89">
        <f t="shared" si="92"/>
        <v>0</v>
      </c>
      <c r="O115" s="89">
        <f t="shared" si="92"/>
        <v>0</v>
      </c>
      <c r="P115" s="89">
        <f t="shared" si="92"/>
        <v>0</v>
      </c>
      <c r="Q115" s="89">
        <f t="shared" si="92"/>
        <v>0</v>
      </c>
      <c r="R115" s="89">
        <f t="shared" si="92"/>
        <v>0</v>
      </c>
      <c r="S115" s="89">
        <f t="shared" si="92"/>
        <v>28962</v>
      </c>
      <c r="T115" s="89">
        <f t="shared" si="92"/>
        <v>0</v>
      </c>
      <c r="U115" s="23"/>
    </row>
    <row r="116" spans="1:25" ht="15.75" customHeight="1" thickBot="1">
      <c r="A116" s="83" t="s">
        <v>23</v>
      </c>
      <c r="B116" s="82" t="s">
        <v>23</v>
      </c>
      <c r="C116" s="184" t="s">
        <v>96</v>
      </c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  <c r="R116" s="185"/>
      <c r="S116" s="185"/>
      <c r="T116" s="185"/>
      <c r="U116" s="23"/>
    </row>
    <row r="117" spans="1:25" ht="12" customHeight="1">
      <c r="A117" s="104" t="s">
        <v>23</v>
      </c>
      <c r="B117" s="95" t="s">
        <v>23</v>
      </c>
      <c r="C117" s="99" t="s">
        <v>14</v>
      </c>
      <c r="D117" s="101" t="s">
        <v>97</v>
      </c>
      <c r="E117" s="102" t="s">
        <v>18</v>
      </c>
      <c r="F117" s="36" t="s">
        <v>19</v>
      </c>
      <c r="G117" s="59">
        <f t="shared" ref="G117:G119" si="93">H117+J117</f>
        <v>0</v>
      </c>
      <c r="H117" s="35"/>
      <c r="I117" s="35"/>
      <c r="J117" s="35"/>
      <c r="K117" s="91">
        <f t="shared" ref="K117:K119" si="94">L117+N117</f>
        <v>0</v>
      </c>
      <c r="L117" s="91">
        <v>0</v>
      </c>
      <c r="M117" s="91"/>
      <c r="N117" s="91">
        <v>0</v>
      </c>
      <c r="O117" s="35">
        <f t="shared" ref="O117:O119" si="95">P117+R117</f>
        <v>0</v>
      </c>
      <c r="P117" s="35"/>
      <c r="Q117" s="35"/>
      <c r="R117" s="35"/>
      <c r="S117" s="35">
        <v>10527</v>
      </c>
      <c r="T117" s="36">
        <v>10528</v>
      </c>
      <c r="U117" s="8"/>
    </row>
    <row r="118" spans="1:25" ht="12" customHeight="1">
      <c r="A118" s="104"/>
      <c r="B118" s="96"/>
      <c r="C118" s="99"/>
      <c r="D118" s="101"/>
      <c r="E118" s="102"/>
      <c r="F118" s="32" t="s">
        <v>44</v>
      </c>
      <c r="G118" s="59">
        <f t="shared" si="93"/>
        <v>0</v>
      </c>
      <c r="H118" s="35"/>
      <c r="I118" s="35"/>
      <c r="J118" s="35"/>
      <c r="K118" s="91">
        <f t="shared" si="94"/>
        <v>0</v>
      </c>
      <c r="L118" s="91"/>
      <c r="M118" s="91"/>
      <c r="N118" s="91"/>
      <c r="O118" s="35">
        <f t="shared" si="95"/>
        <v>0</v>
      </c>
      <c r="P118" s="35"/>
      <c r="Q118" s="35"/>
      <c r="R118" s="35"/>
      <c r="S118" s="35">
        <v>10528</v>
      </c>
      <c r="T118" s="36">
        <v>10527</v>
      </c>
      <c r="U118" s="8"/>
    </row>
    <row r="119" spans="1:25" ht="12" customHeight="1">
      <c r="A119" s="104"/>
      <c r="B119" s="96"/>
      <c r="C119" s="99"/>
      <c r="D119" s="101"/>
      <c r="E119" s="102"/>
      <c r="F119" s="36" t="s">
        <v>25</v>
      </c>
      <c r="G119" s="59">
        <f t="shared" si="93"/>
        <v>0</v>
      </c>
      <c r="H119" s="35"/>
      <c r="I119" s="35"/>
      <c r="J119" s="35"/>
      <c r="K119" s="91">
        <f t="shared" si="94"/>
        <v>0</v>
      </c>
      <c r="L119" s="91"/>
      <c r="M119" s="91"/>
      <c r="N119" s="91"/>
      <c r="O119" s="35">
        <f t="shared" si="95"/>
        <v>0</v>
      </c>
      <c r="P119" s="35"/>
      <c r="Q119" s="35"/>
      <c r="R119" s="35"/>
      <c r="S119" s="35">
        <v>44109</v>
      </c>
      <c r="T119" s="36">
        <v>44109</v>
      </c>
      <c r="U119" s="8"/>
    </row>
    <row r="120" spans="1:25" s="88" customFormat="1" ht="12" customHeight="1">
      <c r="A120" s="104"/>
      <c r="B120" s="97"/>
      <c r="C120" s="99"/>
      <c r="D120" s="101"/>
      <c r="E120" s="103"/>
      <c r="F120" s="14" t="s">
        <v>21</v>
      </c>
      <c r="G120" s="59">
        <f t="shared" ref="G120:T120" si="96">SUM(G117:G119)</f>
        <v>0</v>
      </c>
      <c r="H120" s="59">
        <f t="shared" si="96"/>
        <v>0</v>
      </c>
      <c r="I120" s="59">
        <f t="shared" si="96"/>
        <v>0</v>
      </c>
      <c r="J120" s="59">
        <f t="shared" si="96"/>
        <v>0</v>
      </c>
      <c r="K120" s="92">
        <f t="shared" si="96"/>
        <v>0</v>
      </c>
      <c r="L120" s="92">
        <f t="shared" si="96"/>
        <v>0</v>
      </c>
      <c r="M120" s="92">
        <f t="shared" si="96"/>
        <v>0</v>
      </c>
      <c r="N120" s="92">
        <f t="shared" si="96"/>
        <v>0</v>
      </c>
      <c r="O120" s="59">
        <f t="shared" si="96"/>
        <v>0</v>
      </c>
      <c r="P120" s="59">
        <f t="shared" si="96"/>
        <v>0</v>
      </c>
      <c r="Q120" s="59">
        <f t="shared" si="96"/>
        <v>0</v>
      </c>
      <c r="R120" s="59">
        <f t="shared" si="96"/>
        <v>0</v>
      </c>
      <c r="S120" s="59">
        <f t="shared" si="96"/>
        <v>65164</v>
      </c>
      <c r="T120" s="59">
        <f t="shared" si="96"/>
        <v>65164</v>
      </c>
      <c r="U120" s="79"/>
      <c r="V120" s="3"/>
      <c r="W120" s="3"/>
      <c r="X120" s="3"/>
      <c r="Y120" s="3"/>
    </row>
    <row r="121" spans="1:25" ht="12" customHeight="1">
      <c r="A121" s="104" t="s">
        <v>23</v>
      </c>
      <c r="B121" s="95" t="s">
        <v>23</v>
      </c>
      <c r="C121" s="99" t="s">
        <v>22</v>
      </c>
      <c r="D121" s="101" t="s">
        <v>98</v>
      </c>
      <c r="E121" s="102" t="s">
        <v>18</v>
      </c>
      <c r="F121" s="36" t="s">
        <v>19</v>
      </c>
      <c r="G121" s="59">
        <f t="shared" ref="G121:G123" si="97">H121+J121</f>
        <v>0</v>
      </c>
      <c r="H121" s="35"/>
      <c r="I121" s="35"/>
      <c r="J121" s="35"/>
      <c r="K121" s="35">
        <f t="shared" ref="K121:K123" si="98">L121+N121</f>
        <v>0</v>
      </c>
      <c r="L121" s="35"/>
      <c r="M121" s="35"/>
      <c r="N121" s="35"/>
      <c r="O121" s="35">
        <f t="shared" ref="O121:O123" si="99">P121+R121</f>
        <v>0</v>
      </c>
      <c r="P121" s="35"/>
      <c r="Q121" s="35"/>
      <c r="R121" s="35"/>
      <c r="S121" s="35">
        <v>27260</v>
      </c>
      <c r="T121" s="36">
        <v>27261</v>
      </c>
      <c r="U121" s="8"/>
    </row>
    <row r="122" spans="1:25" ht="12" customHeight="1">
      <c r="A122" s="104"/>
      <c r="B122" s="96"/>
      <c r="C122" s="99"/>
      <c r="D122" s="101"/>
      <c r="E122" s="102"/>
      <c r="F122" s="32" t="s">
        <v>44</v>
      </c>
      <c r="G122" s="59">
        <f t="shared" si="97"/>
        <v>0</v>
      </c>
      <c r="H122" s="35"/>
      <c r="I122" s="35"/>
      <c r="J122" s="35"/>
      <c r="K122" s="35">
        <f t="shared" si="98"/>
        <v>0</v>
      </c>
      <c r="L122" s="35"/>
      <c r="M122" s="35"/>
      <c r="N122" s="35"/>
      <c r="O122" s="35">
        <f t="shared" si="99"/>
        <v>0</v>
      </c>
      <c r="P122" s="35"/>
      <c r="Q122" s="35"/>
      <c r="R122" s="35"/>
      <c r="S122" s="35">
        <v>27261</v>
      </c>
      <c r="T122" s="36">
        <v>27260</v>
      </c>
      <c r="U122" s="8"/>
    </row>
    <row r="123" spans="1:25" ht="12" customHeight="1">
      <c r="A123" s="104"/>
      <c r="B123" s="96"/>
      <c r="C123" s="99"/>
      <c r="D123" s="101"/>
      <c r="E123" s="102"/>
      <c r="F123" s="36" t="s">
        <v>25</v>
      </c>
      <c r="G123" s="59">
        <f t="shared" si="97"/>
        <v>0</v>
      </c>
      <c r="H123" s="35"/>
      <c r="I123" s="35"/>
      <c r="J123" s="35"/>
      <c r="K123" s="35">
        <f t="shared" si="98"/>
        <v>0</v>
      </c>
      <c r="L123" s="35"/>
      <c r="M123" s="35"/>
      <c r="N123" s="35"/>
      <c r="O123" s="35">
        <f t="shared" si="99"/>
        <v>0</v>
      </c>
      <c r="P123" s="35"/>
      <c r="Q123" s="35"/>
      <c r="R123" s="35"/>
      <c r="S123" s="35">
        <v>308952</v>
      </c>
      <c r="T123" s="36">
        <v>308952</v>
      </c>
      <c r="U123" s="8"/>
    </row>
    <row r="124" spans="1:25" s="88" customFormat="1" ht="12" customHeight="1">
      <c r="A124" s="104"/>
      <c r="B124" s="97"/>
      <c r="C124" s="99"/>
      <c r="D124" s="101"/>
      <c r="E124" s="103"/>
      <c r="F124" s="14" t="s">
        <v>21</v>
      </c>
      <c r="G124" s="59">
        <f t="shared" ref="G124:T124" si="100">SUM(G121:G123)</f>
        <v>0</v>
      </c>
      <c r="H124" s="59">
        <f t="shared" si="100"/>
        <v>0</v>
      </c>
      <c r="I124" s="59">
        <f t="shared" si="100"/>
        <v>0</v>
      </c>
      <c r="J124" s="59">
        <f t="shared" si="100"/>
        <v>0</v>
      </c>
      <c r="K124" s="59">
        <f t="shared" si="100"/>
        <v>0</v>
      </c>
      <c r="L124" s="59">
        <f t="shared" si="100"/>
        <v>0</v>
      </c>
      <c r="M124" s="59">
        <f t="shared" si="100"/>
        <v>0</v>
      </c>
      <c r="N124" s="59">
        <f t="shared" si="100"/>
        <v>0</v>
      </c>
      <c r="O124" s="59">
        <f t="shared" si="100"/>
        <v>0</v>
      </c>
      <c r="P124" s="59">
        <f t="shared" si="100"/>
        <v>0</v>
      </c>
      <c r="Q124" s="59">
        <f t="shared" si="100"/>
        <v>0</v>
      </c>
      <c r="R124" s="59">
        <f t="shared" si="100"/>
        <v>0</v>
      </c>
      <c r="S124" s="59">
        <f t="shared" si="100"/>
        <v>363473</v>
      </c>
      <c r="T124" s="59">
        <f t="shared" si="100"/>
        <v>363473</v>
      </c>
      <c r="U124" s="79"/>
      <c r="V124" s="3"/>
      <c r="W124" s="3"/>
      <c r="X124" s="3"/>
      <c r="Y124" s="3"/>
    </row>
    <row r="125" spans="1:25" ht="12" customHeight="1">
      <c r="A125" s="104" t="s">
        <v>23</v>
      </c>
      <c r="B125" s="95" t="s">
        <v>23</v>
      </c>
      <c r="C125" s="99" t="s">
        <v>23</v>
      </c>
      <c r="D125" s="101" t="s">
        <v>99</v>
      </c>
      <c r="E125" s="102" t="s">
        <v>18</v>
      </c>
      <c r="F125" s="36" t="s">
        <v>19</v>
      </c>
      <c r="G125" s="59">
        <f t="shared" ref="G125:G127" si="101">H125+J125</f>
        <v>0</v>
      </c>
      <c r="H125" s="35"/>
      <c r="I125" s="35"/>
      <c r="J125" s="35"/>
      <c r="K125" s="35">
        <f t="shared" ref="K125:K127" si="102">L125+N125</f>
        <v>0</v>
      </c>
      <c r="L125" s="35"/>
      <c r="M125" s="35"/>
      <c r="N125" s="35">
        <v>0</v>
      </c>
      <c r="O125" s="35">
        <f t="shared" ref="O125:O127" si="103">P125+R125</f>
        <v>0</v>
      </c>
      <c r="P125" s="35"/>
      <c r="Q125" s="35"/>
      <c r="R125" s="35"/>
      <c r="S125" s="35">
        <v>58467</v>
      </c>
      <c r="T125" s="36">
        <v>58467</v>
      </c>
      <c r="U125" s="8"/>
    </row>
    <row r="126" spans="1:25" ht="12" customHeight="1">
      <c r="A126" s="104"/>
      <c r="B126" s="96"/>
      <c r="C126" s="99"/>
      <c r="D126" s="101"/>
      <c r="E126" s="102"/>
      <c r="F126" s="32" t="s">
        <v>44</v>
      </c>
      <c r="G126" s="59">
        <f t="shared" si="101"/>
        <v>0</v>
      </c>
      <c r="H126" s="35"/>
      <c r="I126" s="35"/>
      <c r="J126" s="35"/>
      <c r="K126" s="35">
        <f t="shared" si="102"/>
        <v>0</v>
      </c>
      <c r="L126" s="35"/>
      <c r="M126" s="35"/>
      <c r="N126" s="35"/>
      <c r="O126" s="35">
        <f t="shared" si="103"/>
        <v>0</v>
      </c>
      <c r="P126" s="35"/>
      <c r="Q126" s="35"/>
      <c r="R126" s="35"/>
      <c r="S126" s="35">
        <v>58467</v>
      </c>
      <c r="T126" s="36">
        <v>58467</v>
      </c>
      <c r="U126" s="8"/>
    </row>
    <row r="127" spans="1:25" ht="12" customHeight="1">
      <c r="A127" s="104"/>
      <c r="B127" s="96"/>
      <c r="C127" s="99"/>
      <c r="D127" s="101"/>
      <c r="E127" s="102"/>
      <c r="F127" s="36" t="s">
        <v>25</v>
      </c>
      <c r="G127" s="59">
        <f t="shared" si="101"/>
        <v>0</v>
      </c>
      <c r="H127" s="35"/>
      <c r="I127" s="35"/>
      <c r="J127" s="35"/>
      <c r="K127" s="35">
        <f t="shared" si="102"/>
        <v>0</v>
      </c>
      <c r="L127" s="35"/>
      <c r="M127" s="35"/>
      <c r="N127" s="35"/>
      <c r="O127" s="35">
        <f t="shared" si="103"/>
        <v>0</v>
      </c>
      <c r="P127" s="35"/>
      <c r="Q127" s="35"/>
      <c r="R127" s="35"/>
      <c r="S127" s="35">
        <v>245091</v>
      </c>
      <c r="T127" s="36">
        <v>245091</v>
      </c>
      <c r="U127" s="8"/>
    </row>
    <row r="128" spans="1:25" s="88" customFormat="1" ht="12" customHeight="1">
      <c r="A128" s="104"/>
      <c r="B128" s="97"/>
      <c r="C128" s="99"/>
      <c r="D128" s="101"/>
      <c r="E128" s="103"/>
      <c r="F128" s="14" t="s">
        <v>21</v>
      </c>
      <c r="G128" s="59">
        <f t="shared" ref="G128:T128" si="104">SUM(G125:G127)</f>
        <v>0</v>
      </c>
      <c r="H128" s="59">
        <f t="shared" si="104"/>
        <v>0</v>
      </c>
      <c r="I128" s="59">
        <f t="shared" si="104"/>
        <v>0</v>
      </c>
      <c r="J128" s="59">
        <f t="shared" si="104"/>
        <v>0</v>
      </c>
      <c r="K128" s="59">
        <f t="shared" si="104"/>
        <v>0</v>
      </c>
      <c r="L128" s="59">
        <f t="shared" si="104"/>
        <v>0</v>
      </c>
      <c r="M128" s="59">
        <f t="shared" si="104"/>
        <v>0</v>
      </c>
      <c r="N128" s="59">
        <f t="shared" si="104"/>
        <v>0</v>
      </c>
      <c r="O128" s="59">
        <f t="shared" si="104"/>
        <v>0</v>
      </c>
      <c r="P128" s="59">
        <f t="shared" si="104"/>
        <v>0</v>
      </c>
      <c r="Q128" s="59">
        <f t="shared" si="104"/>
        <v>0</v>
      </c>
      <c r="R128" s="59">
        <f t="shared" si="104"/>
        <v>0</v>
      </c>
      <c r="S128" s="59">
        <f t="shared" si="104"/>
        <v>362025</v>
      </c>
      <c r="T128" s="59">
        <f t="shared" si="104"/>
        <v>362025</v>
      </c>
      <c r="U128" s="79"/>
      <c r="V128" s="3"/>
      <c r="W128" s="3"/>
      <c r="X128" s="3"/>
      <c r="Y128" s="3"/>
    </row>
    <row r="129" spans="1:25" ht="12.75" customHeight="1">
      <c r="A129" s="104" t="s">
        <v>23</v>
      </c>
      <c r="B129" s="95" t="s">
        <v>23</v>
      </c>
      <c r="C129" s="98" t="s">
        <v>26</v>
      </c>
      <c r="D129" s="100" t="s">
        <v>102</v>
      </c>
      <c r="E129" s="102" t="s">
        <v>18</v>
      </c>
      <c r="F129" s="63" t="s">
        <v>19</v>
      </c>
      <c r="G129" s="56">
        <f>H129+J129</f>
        <v>0</v>
      </c>
      <c r="H129" s="60"/>
      <c r="I129" s="60"/>
      <c r="J129" s="60"/>
      <c r="K129" s="91">
        <f t="shared" ref="K129:K131" si="105">L129+N129</f>
        <v>0</v>
      </c>
      <c r="L129" s="93"/>
      <c r="M129" s="93"/>
      <c r="N129" s="93">
        <v>0</v>
      </c>
      <c r="O129" s="35">
        <f t="shared" ref="O129:O131" si="106">P129+R129</f>
        <v>0</v>
      </c>
      <c r="P129" s="60"/>
      <c r="Q129" s="60"/>
      <c r="R129" s="60"/>
      <c r="S129" s="60">
        <v>22265</v>
      </c>
      <c r="T129" s="87">
        <v>22265</v>
      </c>
      <c r="U129" s="8"/>
    </row>
    <row r="130" spans="1:25" ht="12.75" customHeight="1">
      <c r="A130" s="104"/>
      <c r="B130" s="96"/>
      <c r="C130" s="98"/>
      <c r="D130" s="100"/>
      <c r="E130" s="102"/>
      <c r="F130" s="63" t="s">
        <v>25</v>
      </c>
      <c r="G130" s="56">
        <f>H130+J130</f>
        <v>0</v>
      </c>
      <c r="H130" s="60"/>
      <c r="I130" s="60"/>
      <c r="J130" s="60"/>
      <c r="K130" s="91">
        <f t="shared" si="105"/>
        <v>0</v>
      </c>
      <c r="L130" s="93"/>
      <c r="M130" s="93"/>
      <c r="N130" s="93"/>
      <c r="O130" s="35">
        <f t="shared" si="106"/>
        <v>0</v>
      </c>
      <c r="P130" s="60"/>
      <c r="Q130" s="60"/>
      <c r="R130" s="60"/>
      <c r="S130" s="60">
        <v>252330</v>
      </c>
      <c r="T130" s="87">
        <v>252331</v>
      </c>
      <c r="U130" s="8"/>
    </row>
    <row r="131" spans="1:25" ht="12.75" customHeight="1">
      <c r="A131" s="104"/>
      <c r="B131" s="96"/>
      <c r="C131" s="98"/>
      <c r="D131" s="100"/>
      <c r="E131" s="102"/>
      <c r="F131" s="63" t="s">
        <v>44</v>
      </c>
      <c r="G131" s="56">
        <f>H131+J131</f>
        <v>0</v>
      </c>
      <c r="H131" s="60"/>
      <c r="I131" s="60"/>
      <c r="J131" s="60"/>
      <c r="K131" s="91">
        <f t="shared" si="105"/>
        <v>0</v>
      </c>
      <c r="L131" s="93"/>
      <c r="M131" s="93"/>
      <c r="N131" s="93"/>
      <c r="O131" s="35">
        <f t="shared" si="106"/>
        <v>0</v>
      </c>
      <c r="P131" s="60"/>
      <c r="Q131" s="60"/>
      <c r="R131" s="60"/>
      <c r="S131" s="60">
        <v>22265</v>
      </c>
      <c r="T131" s="87">
        <v>22265</v>
      </c>
      <c r="U131" s="8"/>
    </row>
    <row r="132" spans="1:25" s="88" customFormat="1" ht="12.75" customHeight="1">
      <c r="A132" s="104"/>
      <c r="B132" s="97"/>
      <c r="C132" s="99"/>
      <c r="D132" s="101"/>
      <c r="E132" s="103"/>
      <c r="F132" s="14" t="s">
        <v>21</v>
      </c>
      <c r="G132" s="59">
        <f>SUM(G129+G131)</f>
        <v>0</v>
      </c>
      <c r="H132" s="59">
        <f t="shared" ref="H132:T132" si="107">SUM(H129+H131)</f>
        <v>0</v>
      </c>
      <c r="I132" s="59">
        <f t="shared" si="107"/>
        <v>0</v>
      </c>
      <c r="J132" s="59">
        <f t="shared" si="107"/>
        <v>0</v>
      </c>
      <c r="K132" s="59">
        <f t="shared" si="107"/>
        <v>0</v>
      </c>
      <c r="L132" s="59">
        <f t="shared" si="107"/>
        <v>0</v>
      </c>
      <c r="M132" s="59">
        <f t="shared" si="107"/>
        <v>0</v>
      </c>
      <c r="N132" s="59">
        <f t="shared" si="107"/>
        <v>0</v>
      </c>
      <c r="O132" s="59">
        <f t="shared" si="107"/>
        <v>0</v>
      </c>
      <c r="P132" s="59">
        <f t="shared" si="107"/>
        <v>0</v>
      </c>
      <c r="Q132" s="59">
        <f t="shared" si="107"/>
        <v>0</v>
      </c>
      <c r="R132" s="59">
        <f t="shared" si="107"/>
        <v>0</v>
      </c>
      <c r="S132" s="59">
        <f t="shared" si="107"/>
        <v>44530</v>
      </c>
      <c r="T132" s="59">
        <f t="shared" si="107"/>
        <v>44530</v>
      </c>
      <c r="U132" s="79"/>
      <c r="V132" s="3"/>
      <c r="W132" s="3"/>
      <c r="X132" s="3"/>
      <c r="Y132" s="3"/>
    </row>
    <row r="133" spans="1:25" ht="13.5" customHeight="1">
      <c r="A133" s="104" t="s">
        <v>23</v>
      </c>
      <c r="B133" s="95" t="s">
        <v>23</v>
      </c>
      <c r="C133" s="98" t="s">
        <v>27</v>
      </c>
      <c r="D133" s="100" t="s">
        <v>104</v>
      </c>
      <c r="E133" s="102" t="s">
        <v>18</v>
      </c>
      <c r="F133" s="36" t="s">
        <v>42</v>
      </c>
      <c r="G133" s="56">
        <f>H133+J133</f>
        <v>0</v>
      </c>
      <c r="H133" s="60"/>
      <c r="I133" s="60"/>
      <c r="J133" s="60"/>
      <c r="K133" s="35">
        <f t="shared" ref="K133:K134" si="108">L133+N133</f>
        <v>4381</v>
      </c>
      <c r="L133" s="60"/>
      <c r="M133" s="60"/>
      <c r="N133" s="60">
        <v>4381</v>
      </c>
      <c r="O133" s="35">
        <f t="shared" ref="O133:O134" si="109">P133+R133</f>
        <v>4381</v>
      </c>
      <c r="P133" s="60"/>
      <c r="Q133" s="60"/>
      <c r="R133" s="60">
        <v>4381</v>
      </c>
      <c r="S133" s="60">
        <v>0</v>
      </c>
      <c r="T133" s="87">
        <v>0</v>
      </c>
      <c r="U133" s="8"/>
    </row>
    <row r="134" spans="1:25" ht="13.5" customHeight="1">
      <c r="A134" s="104"/>
      <c r="B134" s="96"/>
      <c r="C134" s="98"/>
      <c r="D134" s="100"/>
      <c r="E134" s="102"/>
      <c r="F134" s="63" t="s">
        <v>101</v>
      </c>
      <c r="G134" s="56">
        <f>H134+J134</f>
        <v>0</v>
      </c>
      <c r="H134" s="60"/>
      <c r="I134" s="60"/>
      <c r="J134" s="60"/>
      <c r="K134" s="35">
        <f t="shared" si="108"/>
        <v>0</v>
      </c>
      <c r="L134" s="60"/>
      <c r="M134" s="60"/>
      <c r="N134" s="60"/>
      <c r="O134" s="35">
        <f t="shared" si="109"/>
        <v>0</v>
      </c>
      <c r="P134" s="60"/>
      <c r="Q134" s="60"/>
      <c r="R134" s="60"/>
      <c r="S134" s="60"/>
      <c r="T134" s="87"/>
      <c r="U134" s="8"/>
    </row>
    <row r="135" spans="1:25" ht="13.5" customHeight="1">
      <c r="A135" s="104"/>
      <c r="B135" s="97"/>
      <c r="C135" s="99"/>
      <c r="D135" s="101"/>
      <c r="E135" s="103"/>
      <c r="F135" s="14" t="s">
        <v>21</v>
      </c>
      <c r="G135" s="59">
        <f>SUM(G133+G134)</f>
        <v>0</v>
      </c>
      <c r="H135" s="59">
        <f t="shared" ref="H135:T135" si="110">SUM(H133+H134)</f>
        <v>0</v>
      </c>
      <c r="I135" s="59">
        <f t="shared" si="110"/>
        <v>0</v>
      </c>
      <c r="J135" s="59">
        <f t="shared" si="110"/>
        <v>0</v>
      </c>
      <c r="K135" s="59">
        <f t="shared" si="110"/>
        <v>4381</v>
      </c>
      <c r="L135" s="59">
        <f t="shared" si="110"/>
        <v>0</v>
      </c>
      <c r="M135" s="59">
        <f t="shared" si="110"/>
        <v>0</v>
      </c>
      <c r="N135" s="59">
        <f t="shared" si="110"/>
        <v>4381</v>
      </c>
      <c r="O135" s="59">
        <f t="shared" si="110"/>
        <v>4381</v>
      </c>
      <c r="P135" s="59">
        <f t="shared" si="110"/>
        <v>0</v>
      </c>
      <c r="Q135" s="59">
        <f t="shared" si="110"/>
        <v>0</v>
      </c>
      <c r="R135" s="59">
        <f t="shared" si="110"/>
        <v>4381</v>
      </c>
      <c r="S135" s="59">
        <f t="shared" si="110"/>
        <v>0</v>
      </c>
      <c r="T135" s="59">
        <f t="shared" si="110"/>
        <v>0</v>
      </c>
      <c r="U135" s="8"/>
    </row>
    <row r="136" spans="1:25" ht="14.25" customHeight="1" thickBot="1">
      <c r="A136" s="18" t="s">
        <v>23</v>
      </c>
      <c r="B136" s="19" t="s">
        <v>23</v>
      </c>
      <c r="C136" s="108" t="s">
        <v>34</v>
      </c>
      <c r="D136" s="109"/>
      <c r="E136" s="109"/>
      <c r="F136" s="109"/>
      <c r="G136" s="20">
        <f>G120+G124+G128+G132+G135</f>
        <v>0</v>
      </c>
      <c r="H136" s="20">
        <f t="shared" ref="H136:T136" si="111">H120+H124+H128+H132+H135</f>
        <v>0</v>
      </c>
      <c r="I136" s="20">
        <f t="shared" si="111"/>
        <v>0</v>
      </c>
      <c r="J136" s="20">
        <f t="shared" si="111"/>
        <v>0</v>
      </c>
      <c r="K136" s="20">
        <f t="shared" si="111"/>
        <v>4381</v>
      </c>
      <c r="L136" s="20">
        <f t="shared" si="111"/>
        <v>0</v>
      </c>
      <c r="M136" s="20">
        <f t="shared" si="111"/>
        <v>0</v>
      </c>
      <c r="N136" s="20">
        <f t="shared" si="111"/>
        <v>4381</v>
      </c>
      <c r="O136" s="20">
        <f t="shared" si="111"/>
        <v>4381</v>
      </c>
      <c r="P136" s="20">
        <f t="shared" si="111"/>
        <v>0</v>
      </c>
      <c r="Q136" s="20">
        <f t="shared" si="111"/>
        <v>0</v>
      </c>
      <c r="R136" s="20">
        <f t="shared" si="111"/>
        <v>4381</v>
      </c>
      <c r="S136" s="20">
        <f t="shared" si="111"/>
        <v>835192</v>
      </c>
      <c r="T136" s="20">
        <f t="shared" si="111"/>
        <v>835192</v>
      </c>
      <c r="U136" s="23"/>
    </row>
    <row r="137" spans="1:25" s="2" customFormat="1" ht="14.25" customHeight="1" thickBot="1">
      <c r="A137" s="39" t="s">
        <v>23</v>
      </c>
      <c r="B137" s="181" t="s">
        <v>39</v>
      </c>
      <c r="C137" s="182"/>
      <c r="D137" s="182"/>
      <c r="E137" s="182"/>
      <c r="F137" s="183"/>
      <c r="G137" s="40">
        <f t="shared" ref="G137:T137" si="112">SUM(G110+G115+G136)</f>
        <v>205253</v>
      </c>
      <c r="H137" s="40">
        <f t="shared" si="112"/>
        <v>0</v>
      </c>
      <c r="I137" s="40">
        <f t="shared" si="112"/>
        <v>0</v>
      </c>
      <c r="J137" s="40">
        <f t="shared" si="112"/>
        <v>205253</v>
      </c>
      <c r="K137" s="40">
        <f t="shared" si="112"/>
        <v>628588</v>
      </c>
      <c r="L137" s="40">
        <f t="shared" si="112"/>
        <v>0</v>
      </c>
      <c r="M137" s="40">
        <f t="shared" si="112"/>
        <v>0</v>
      </c>
      <c r="N137" s="40">
        <f t="shared" si="112"/>
        <v>628588</v>
      </c>
      <c r="O137" s="40">
        <f t="shared" si="112"/>
        <v>628588</v>
      </c>
      <c r="P137" s="40">
        <f t="shared" si="112"/>
        <v>0</v>
      </c>
      <c r="Q137" s="40">
        <f t="shared" si="112"/>
        <v>0</v>
      </c>
      <c r="R137" s="40">
        <f t="shared" si="112"/>
        <v>628588</v>
      </c>
      <c r="S137" s="40">
        <f t="shared" si="112"/>
        <v>3404990</v>
      </c>
      <c r="T137" s="40">
        <f t="shared" si="112"/>
        <v>1675090</v>
      </c>
      <c r="U137" s="85"/>
      <c r="V137" s="3"/>
      <c r="W137" s="3"/>
      <c r="X137" s="3"/>
      <c r="Y137" s="3"/>
    </row>
    <row r="138" spans="1:25" s="2" customFormat="1" ht="14.25" customHeight="1" thickBot="1">
      <c r="A138" s="42" t="s">
        <v>26</v>
      </c>
      <c r="B138" s="186" t="s">
        <v>55</v>
      </c>
      <c r="C138" s="187"/>
      <c r="D138" s="187"/>
      <c r="E138" s="187"/>
      <c r="F138" s="187"/>
      <c r="G138" s="187"/>
      <c r="H138" s="187"/>
      <c r="I138" s="187"/>
      <c r="J138" s="187"/>
      <c r="K138" s="187"/>
      <c r="L138" s="187"/>
      <c r="M138" s="187"/>
      <c r="N138" s="187"/>
      <c r="O138" s="187"/>
      <c r="P138" s="187"/>
      <c r="Q138" s="187"/>
      <c r="R138" s="187"/>
      <c r="S138" s="187"/>
      <c r="T138" s="187"/>
      <c r="U138" s="41"/>
      <c r="V138" s="3"/>
      <c r="W138" s="3"/>
    </row>
    <row r="139" spans="1:25" ht="14.25" customHeight="1" thickBot="1">
      <c r="A139" s="37" t="s">
        <v>26</v>
      </c>
      <c r="B139" s="38" t="s">
        <v>14</v>
      </c>
      <c r="C139" s="134" t="s">
        <v>68</v>
      </c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8"/>
    </row>
    <row r="140" spans="1:25" ht="15" customHeight="1">
      <c r="A140" s="104" t="s">
        <v>26</v>
      </c>
      <c r="B140" s="95" t="s">
        <v>14</v>
      </c>
      <c r="C140" s="98" t="s">
        <v>14</v>
      </c>
      <c r="D140" s="100" t="s">
        <v>69</v>
      </c>
      <c r="E140" s="102" t="s">
        <v>18</v>
      </c>
      <c r="F140" s="32" t="s">
        <v>51</v>
      </c>
      <c r="G140" s="74">
        <f t="shared" ref="G140:G141" si="113">H140+J140</f>
        <v>29251</v>
      </c>
      <c r="H140" s="33"/>
      <c r="I140" s="33"/>
      <c r="J140" s="33">
        <v>29251</v>
      </c>
      <c r="K140" s="10">
        <f t="shared" ref="K140:K141" si="114">L140+N140</f>
        <v>0</v>
      </c>
      <c r="L140" s="33"/>
      <c r="M140" s="33"/>
      <c r="N140" s="33"/>
      <c r="O140" s="10">
        <f t="shared" ref="O140:O141" si="115">P140+R140</f>
        <v>0</v>
      </c>
      <c r="P140" s="33"/>
      <c r="Q140" s="33"/>
      <c r="R140" s="33"/>
      <c r="S140" s="33"/>
      <c r="T140" s="34"/>
      <c r="U140" s="8"/>
    </row>
    <row r="141" spans="1:25" ht="15" customHeight="1">
      <c r="A141" s="104"/>
      <c r="B141" s="96"/>
      <c r="C141" s="98"/>
      <c r="D141" s="100"/>
      <c r="E141" s="102"/>
      <c r="F141" s="32" t="s">
        <v>74</v>
      </c>
      <c r="G141" s="59">
        <f t="shared" si="113"/>
        <v>0</v>
      </c>
      <c r="H141" s="60"/>
      <c r="I141" s="60"/>
      <c r="J141" s="60">
        <v>0</v>
      </c>
      <c r="K141" s="35">
        <f t="shared" si="114"/>
        <v>0</v>
      </c>
      <c r="L141" s="60"/>
      <c r="M141" s="60"/>
      <c r="N141" s="60"/>
      <c r="O141" s="35">
        <f t="shared" si="115"/>
        <v>0</v>
      </c>
      <c r="P141" s="60"/>
      <c r="Q141" s="60"/>
      <c r="R141" s="60">
        <v>0</v>
      </c>
      <c r="S141" s="60">
        <v>115848</v>
      </c>
      <c r="T141" s="87">
        <v>136700</v>
      </c>
      <c r="U141" s="8"/>
    </row>
    <row r="142" spans="1:25" ht="15" customHeight="1">
      <c r="A142" s="104"/>
      <c r="B142" s="97"/>
      <c r="C142" s="99"/>
      <c r="D142" s="101"/>
      <c r="E142" s="103"/>
      <c r="F142" s="14" t="s">
        <v>21</v>
      </c>
      <c r="G142" s="13">
        <f t="shared" ref="G142:J142" si="116">SUM(G140:G141)</f>
        <v>29251</v>
      </c>
      <c r="H142" s="13">
        <f t="shared" si="116"/>
        <v>0</v>
      </c>
      <c r="I142" s="13">
        <f t="shared" si="116"/>
        <v>0</v>
      </c>
      <c r="J142" s="13">
        <f t="shared" si="116"/>
        <v>29251</v>
      </c>
      <c r="K142" s="13">
        <f t="shared" ref="K142:T142" si="117">SUM(K140:K141)</f>
        <v>0</v>
      </c>
      <c r="L142" s="13">
        <f t="shared" si="117"/>
        <v>0</v>
      </c>
      <c r="M142" s="13">
        <f t="shared" si="117"/>
        <v>0</v>
      </c>
      <c r="N142" s="13">
        <f t="shared" si="117"/>
        <v>0</v>
      </c>
      <c r="O142" s="13">
        <f t="shared" si="117"/>
        <v>0</v>
      </c>
      <c r="P142" s="13">
        <f t="shared" si="117"/>
        <v>0</v>
      </c>
      <c r="Q142" s="13">
        <f t="shared" si="117"/>
        <v>0</v>
      </c>
      <c r="R142" s="13">
        <f t="shared" si="117"/>
        <v>0</v>
      </c>
      <c r="S142" s="13">
        <f t="shared" si="117"/>
        <v>115848</v>
      </c>
      <c r="T142" s="13">
        <f t="shared" si="117"/>
        <v>136700</v>
      </c>
      <c r="U142" s="8"/>
    </row>
    <row r="143" spans="1:25" ht="15.75" customHeight="1" thickBot="1">
      <c r="A143" s="18" t="s">
        <v>26</v>
      </c>
      <c r="B143" s="19" t="s">
        <v>14</v>
      </c>
      <c r="C143" s="108" t="s">
        <v>34</v>
      </c>
      <c r="D143" s="109"/>
      <c r="E143" s="109"/>
      <c r="F143" s="109"/>
      <c r="G143" s="20">
        <f t="shared" ref="G143" si="118">SUM(G142)</f>
        <v>29251</v>
      </c>
      <c r="H143" s="20">
        <f t="shared" ref="H143" si="119">SUM(H142)</f>
        <v>0</v>
      </c>
      <c r="I143" s="20">
        <f t="shared" ref="I143" si="120">SUM(I142)</f>
        <v>0</v>
      </c>
      <c r="J143" s="20">
        <f t="shared" ref="J143" si="121">SUM(J142)</f>
        <v>29251</v>
      </c>
      <c r="K143" s="20">
        <f t="shared" ref="K143:T143" si="122">SUM(K142)</f>
        <v>0</v>
      </c>
      <c r="L143" s="20">
        <f t="shared" si="122"/>
        <v>0</v>
      </c>
      <c r="M143" s="20">
        <f t="shared" si="122"/>
        <v>0</v>
      </c>
      <c r="N143" s="20">
        <f t="shared" si="122"/>
        <v>0</v>
      </c>
      <c r="O143" s="20">
        <f t="shared" si="122"/>
        <v>0</v>
      </c>
      <c r="P143" s="20">
        <f t="shared" si="122"/>
        <v>0</v>
      </c>
      <c r="Q143" s="20">
        <f t="shared" si="122"/>
        <v>0</v>
      </c>
      <c r="R143" s="20">
        <f t="shared" si="122"/>
        <v>0</v>
      </c>
      <c r="S143" s="20">
        <f t="shared" si="122"/>
        <v>115848</v>
      </c>
      <c r="T143" s="20">
        <f t="shared" si="122"/>
        <v>136700</v>
      </c>
      <c r="U143" s="23"/>
    </row>
    <row r="144" spans="1:25" ht="17.25" customHeight="1" thickBot="1">
      <c r="A144" s="21" t="s">
        <v>26</v>
      </c>
      <c r="B144" s="188" t="s">
        <v>39</v>
      </c>
      <c r="C144" s="177"/>
      <c r="D144" s="177"/>
      <c r="E144" s="177"/>
      <c r="F144" s="177"/>
      <c r="G144" s="22">
        <f t="shared" ref="G144:T144" si="123">SUM(G143)</f>
        <v>29251</v>
      </c>
      <c r="H144" s="22">
        <f t="shared" si="123"/>
        <v>0</v>
      </c>
      <c r="I144" s="22">
        <f t="shared" si="123"/>
        <v>0</v>
      </c>
      <c r="J144" s="22">
        <f t="shared" si="123"/>
        <v>29251</v>
      </c>
      <c r="K144" s="22">
        <f t="shared" si="123"/>
        <v>0</v>
      </c>
      <c r="L144" s="22">
        <f t="shared" si="123"/>
        <v>0</v>
      </c>
      <c r="M144" s="22">
        <f t="shared" si="123"/>
        <v>0</v>
      </c>
      <c r="N144" s="22">
        <f t="shared" si="123"/>
        <v>0</v>
      </c>
      <c r="O144" s="22">
        <f t="shared" si="123"/>
        <v>0</v>
      </c>
      <c r="P144" s="22">
        <f t="shared" si="123"/>
        <v>0</v>
      </c>
      <c r="Q144" s="22">
        <f t="shared" si="123"/>
        <v>0</v>
      </c>
      <c r="R144" s="22">
        <f t="shared" si="123"/>
        <v>0</v>
      </c>
      <c r="S144" s="22">
        <f t="shared" si="123"/>
        <v>115848</v>
      </c>
      <c r="T144" s="22">
        <f t="shared" si="123"/>
        <v>136700</v>
      </c>
      <c r="U144" s="23"/>
    </row>
    <row r="145" spans="1:21" ht="17.25" customHeight="1" thickBot="1">
      <c r="A145" s="24" t="s">
        <v>27</v>
      </c>
      <c r="B145" s="175" t="s">
        <v>56</v>
      </c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8"/>
    </row>
    <row r="146" spans="1:21" ht="17.25" customHeight="1" thickBot="1">
      <c r="A146" s="6" t="s">
        <v>27</v>
      </c>
      <c r="B146" s="7" t="s">
        <v>14</v>
      </c>
      <c r="C146" s="185" t="s">
        <v>57</v>
      </c>
      <c r="D146" s="185"/>
      <c r="E146" s="185"/>
      <c r="F146" s="185"/>
      <c r="G146" s="185"/>
      <c r="H146" s="185"/>
      <c r="I146" s="185"/>
      <c r="J146" s="185"/>
      <c r="K146" s="185"/>
      <c r="L146" s="185"/>
      <c r="M146" s="185"/>
      <c r="N146" s="185"/>
      <c r="O146" s="185"/>
      <c r="P146" s="185"/>
      <c r="Q146" s="185"/>
      <c r="R146" s="185"/>
      <c r="S146" s="185"/>
      <c r="T146" s="185"/>
      <c r="U146" s="8"/>
    </row>
    <row r="147" spans="1:21" ht="13.5" customHeight="1">
      <c r="A147" s="189" t="s">
        <v>27</v>
      </c>
      <c r="B147" s="96" t="s">
        <v>14</v>
      </c>
      <c r="C147" s="173" t="s">
        <v>14</v>
      </c>
      <c r="D147" s="137" t="s">
        <v>58</v>
      </c>
      <c r="E147" s="102" t="s">
        <v>18</v>
      </c>
      <c r="F147" s="30" t="s">
        <v>42</v>
      </c>
      <c r="G147" s="27">
        <f>H147+J147</f>
        <v>0</v>
      </c>
      <c r="H147" s="43"/>
      <c r="I147" s="43"/>
      <c r="J147" s="43"/>
      <c r="K147" s="10">
        <f t="shared" ref="K147:K148" si="124">L147+N147</f>
        <v>0</v>
      </c>
      <c r="L147" s="33"/>
      <c r="M147" s="33"/>
      <c r="N147" s="33"/>
      <c r="O147" s="33"/>
      <c r="P147" s="33"/>
      <c r="Q147" s="33"/>
      <c r="R147" s="33"/>
      <c r="S147" s="33"/>
      <c r="T147" s="34"/>
      <c r="U147" s="8"/>
    </row>
    <row r="148" spans="1:21" ht="13.5" customHeight="1">
      <c r="A148" s="171"/>
      <c r="B148" s="96"/>
      <c r="C148" s="173"/>
      <c r="D148" s="137"/>
      <c r="E148" s="102"/>
      <c r="F148" s="29" t="s">
        <v>70</v>
      </c>
      <c r="G148" s="27">
        <f>H148+J148</f>
        <v>0</v>
      </c>
      <c r="H148" s="44"/>
      <c r="I148" s="44"/>
      <c r="J148" s="44"/>
      <c r="K148" s="10">
        <f t="shared" si="124"/>
        <v>0</v>
      </c>
      <c r="L148" s="10"/>
      <c r="M148" s="10"/>
      <c r="N148" s="10"/>
      <c r="O148" s="10"/>
      <c r="P148" s="10"/>
      <c r="Q148" s="10"/>
      <c r="R148" s="10"/>
      <c r="S148" s="10"/>
      <c r="T148" s="11"/>
      <c r="U148" s="8"/>
    </row>
    <row r="149" spans="1:21" ht="13.5" customHeight="1">
      <c r="A149" s="135"/>
      <c r="B149" s="97"/>
      <c r="C149" s="98"/>
      <c r="D149" s="100"/>
      <c r="E149" s="103"/>
      <c r="F149" s="14" t="s">
        <v>21</v>
      </c>
      <c r="G149" s="13">
        <f t="shared" ref="G149:T149" si="125">SUM(G147:G148)</f>
        <v>0</v>
      </c>
      <c r="H149" s="13">
        <f t="shared" si="125"/>
        <v>0</v>
      </c>
      <c r="I149" s="13">
        <f t="shared" si="125"/>
        <v>0</v>
      </c>
      <c r="J149" s="13">
        <f t="shared" si="125"/>
        <v>0</v>
      </c>
      <c r="K149" s="13">
        <f t="shared" si="125"/>
        <v>0</v>
      </c>
      <c r="L149" s="13">
        <f t="shared" si="125"/>
        <v>0</v>
      </c>
      <c r="M149" s="13">
        <f t="shared" si="125"/>
        <v>0</v>
      </c>
      <c r="N149" s="13">
        <f t="shared" si="125"/>
        <v>0</v>
      </c>
      <c r="O149" s="13">
        <f t="shared" si="125"/>
        <v>0</v>
      </c>
      <c r="P149" s="13">
        <f t="shared" si="125"/>
        <v>0</v>
      </c>
      <c r="Q149" s="13">
        <f t="shared" si="125"/>
        <v>0</v>
      </c>
      <c r="R149" s="13">
        <f t="shared" si="125"/>
        <v>0</v>
      </c>
      <c r="S149" s="13">
        <f t="shared" si="125"/>
        <v>0</v>
      </c>
      <c r="T149" s="13">
        <f t="shared" si="125"/>
        <v>0</v>
      </c>
      <c r="U149" s="8"/>
    </row>
    <row r="150" spans="1:21" ht="13.5" customHeight="1">
      <c r="A150" s="104" t="s">
        <v>26</v>
      </c>
      <c r="B150" s="95" t="s">
        <v>14</v>
      </c>
      <c r="C150" s="98" t="s">
        <v>22</v>
      </c>
      <c r="D150" s="100" t="s">
        <v>93</v>
      </c>
      <c r="E150" s="102" t="s">
        <v>18</v>
      </c>
      <c r="F150" s="32" t="s">
        <v>42</v>
      </c>
      <c r="G150" s="56">
        <f>H150+J150</f>
        <v>0</v>
      </c>
      <c r="H150" s="60"/>
      <c r="I150" s="60"/>
      <c r="J150" s="60"/>
      <c r="K150" s="35">
        <f t="shared" ref="K150:K151" si="126">L150+N150</f>
        <v>0</v>
      </c>
      <c r="L150" s="60"/>
      <c r="M150" s="60"/>
      <c r="N150" s="60"/>
      <c r="O150" s="35">
        <f t="shared" ref="O150:O151" si="127">P150+R150</f>
        <v>0</v>
      </c>
      <c r="P150" s="60"/>
      <c r="Q150" s="60"/>
      <c r="R150" s="60"/>
      <c r="S150" s="60"/>
      <c r="T150" s="87"/>
      <c r="U150" s="8"/>
    </row>
    <row r="151" spans="1:21" ht="13.5" customHeight="1">
      <c r="A151" s="104"/>
      <c r="B151" s="96"/>
      <c r="C151" s="98"/>
      <c r="D151" s="100"/>
      <c r="E151" s="102"/>
      <c r="F151" s="32" t="s">
        <v>70</v>
      </c>
      <c r="G151" s="56">
        <f>H151+J151</f>
        <v>0</v>
      </c>
      <c r="H151" s="60"/>
      <c r="I151" s="60"/>
      <c r="J151" s="60"/>
      <c r="K151" s="35">
        <f t="shared" si="126"/>
        <v>0</v>
      </c>
      <c r="L151" s="60"/>
      <c r="M151" s="60"/>
      <c r="N151" s="60"/>
      <c r="O151" s="35">
        <f t="shared" si="127"/>
        <v>0</v>
      </c>
      <c r="P151" s="60"/>
      <c r="Q151" s="60"/>
      <c r="R151" s="60">
        <v>0</v>
      </c>
      <c r="S151" s="60"/>
      <c r="T151" s="87"/>
      <c r="U151" s="8"/>
    </row>
    <row r="152" spans="1:21" ht="13.5" customHeight="1">
      <c r="A152" s="104"/>
      <c r="B152" s="97"/>
      <c r="C152" s="99"/>
      <c r="D152" s="101"/>
      <c r="E152" s="103"/>
      <c r="F152" s="86" t="s">
        <v>21</v>
      </c>
      <c r="G152" s="59">
        <f t="shared" ref="G152:T152" si="128">SUM(G150:G151)</f>
        <v>0</v>
      </c>
      <c r="H152" s="59">
        <f t="shared" si="128"/>
        <v>0</v>
      </c>
      <c r="I152" s="59">
        <f t="shared" si="128"/>
        <v>0</v>
      </c>
      <c r="J152" s="59">
        <f t="shared" si="128"/>
        <v>0</v>
      </c>
      <c r="K152" s="59">
        <f t="shared" si="128"/>
        <v>0</v>
      </c>
      <c r="L152" s="59">
        <f t="shared" si="128"/>
        <v>0</v>
      </c>
      <c r="M152" s="59">
        <f t="shared" si="128"/>
        <v>0</v>
      </c>
      <c r="N152" s="59">
        <f t="shared" si="128"/>
        <v>0</v>
      </c>
      <c r="O152" s="59">
        <f t="shared" si="128"/>
        <v>0</v>
      </c>
      <c r="P152" s="59">
        <f t="shared" si="128"/>
        <v>0</v>
      </c>
      <c r="Q152" s="59">
        <f t="shared" si="128"/>
        <v>0</v>
      </c>
      <c r="R152" s="59">
        <f t="shared" si="128"/>
        <v>0</v>
      </c>
      <c r="S152" s="59">
        <f t="shared" si="128"/>
        <v>0</v>
      </c>
      <c r="T152" s="59">
        <f t="shared" si="128"/>
        <v>0</v>
      </c>
      <c r="U152" s="8"/>
    </row>
    <row r="153" spans="1:21" ht="13.5" customHeight="1" thickBot="1">
      <c r="A153" s="45" t="s">
        <v>27</v>
      </c>
      <c r="B153" s="71" t="s">
        <v>14</v>
      </c>
      <c r="C153" s="108" t="s">
        <v>34</v>
      </c>
      <c r="D153" s="109"/>
      <c r="E153" s="109"/>
      <c r="F153" s="109"/>
      <c r="G153" s="20">
        <f>SUM(G149+G152)</f>
        <v>0</v>
      </c>
      <c r="H153" s="20">
        <f t="shared" ref="H153:R153" si="129">SUM(H149+H152)</f>
        <v>0</v>
      </c>
      <c r="I153" s="20">
        <f t="shared" si="129"/>
        <v>0</v>
      </c>
      <c r="J153" s="20">
        <f t="shared" si="129"/>
        <v>0</v>
      </c>
      <c r="K153" s="20">
        <f t="shared" si="129"/>
        <v>0</v>
      </c>
      <c r="L153" s="20">
        <f t="shared" si="129"/>
        <v>0</v>
      </c>
      <c r="M153" s="20">
        <f t="shared" si="129"/>
        <v>0</v>
      </c>
      <c r="N153" s="20">
        <f t="shared" si="129"/>
        <v>0</v>
      </c>
      <c r="O153" s="20">
        <f t="shared" si="129"/>
        <v>0</v>
      </c>
      <c r="P153" s="20">
        <f t="shared" si="129"/>
        <v>0</v>
      </c>
      <c r="Q153" s="20">
        <f t="shared" si="129"/>
        <v>0</v>
      </c>
      <c r="R153" s="20">
        <f t="shared" si="129"/>
        <v>0</v>
      </c>
      <c r="S153" s="20">
        <f t="shared" ref="S153" si="130">SUM(S149+S152)</f>
        <v>0</v>
      </c>
      <c r="T153" s="20">
        <f t="shared" ref="T153" si="131">SUM(T149+T152)</f>
        <v>0</v>
      </c>
      <c r="U153" s="8"/>
    </row>
    <row r="154" spans="1:21" ht="14.25" customHeight="1" thickBot="1">
      <c r="A154" s="21" t="s">
        <v>27</v>
      </c>
      <c r="B154" s="188" t="s">
        <v>39</v>
      </c>
      <c r="C154" s="177"/>
      <c r="D154" s="177"/>
      <c r="E154" s="177"/>
      <c r="F154" s="193"/>
      <c r="G154" s="22">
        <f>SUM(G153)</f>
        <v>0</v>
      </c>
      <c r="H154" s="22">
        <f t="shared" ref="H154:T154" si="132">SUM(H153)</f>
        <v>0</v>
      </c>
      <c r="I154" s="22">
        <f t="shared" si="132"/>
        <v>0</v>
      </c>
      <c r="J154" s="22">
        <f t="shared" si="132"/>
        <v>0</v>
      </c>
      <c r="K154" s="22">
        <f t="shared" si="132"/>
        <v>0</v>
      </c>
      <c r="L154" s="22">
        <f t="shared" si="132"/>
        <v>0</v>
      </c>
      <c r="M154" s="22">
        <f t="shared" si="132"/>
        <v>0</v>
      </c>
      <c r="N154" s="22">
        <f t="shared" si="132"/>
        <v>0</v>
      </c>
      <c r="O154" s="22">
        <f t="shared" si="132"/>
        <v>0</v>
      </c>
      <c r="P154" s="22">
        <f t="shared" si="132"/>
        <v>0</v>
      </c>
      <c r="Q154" s="22">
        <f t="shared" si="132"/>
        <v>0</v>
      </c>
      <c r="R154" s="22">
        <f t="shared" si="132"/>
        <v>0</v>
      </c>
      <c r="S154" s="22">
        <f t="shared" si="132"/>
        <v>0</v>
      </c>
      <c r="T154" s="22">
        <f t="shared" si="132"/>
        <v>0</v>
      </c>
      <c r="U154" s="23"/>
    </row>
    <row r="155" spans="1:21" ht="14.25" customHeight="1" thickBot="1">
      <c r="A155" s="24" t="s">
        <v>31</v>
      </c>
      <c r="B155" s="175" t="s">
        <v>59</v>
      </c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8"/>
    </row>
    <row r="156" spans="1:21" ht="14.25" customHeight="1" thickBot="1">
      <c r="A156" s="25" t="s">
        <v>31</v>
      </c>
      <c r="B156" s="26" t="s">
        <v>14</v>
      </c>
      <c r="C156" s="134" t="s">
        <v>60</v>
      </c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8"/>
    </row>
    <row r="157" spans="1:21" ht="17.25" customHeight="1">
      <c r="A157" s="189" t="s">
        <v>31</v>
      </c>
      <c r="B157" s="194" t="s">
        <v>14</v>
      </c>
      <c r="C157" s="173" t="s">
        <v>14</v>
      </c>
      <c r="D157" s="137" t="s">
        <v>61</v>
      </c>
      <c r="E157" s="102" t="s">
        <v>18</v>
      </c>
      <c r="F157" s="31" t="s">
        <v>19</v>
      </c>
      <c r="G157" s="74">
        <f t="shared" ref="G157" si="133">H157+J157</f>
        <v>3678</v>
      </c>
      <c r="H157" s="33">
        <v>3678</v>
      </c>
      <c r="I157" s="33"/>
      <c r="J157" s="33"/>
      <c r="K157" s="10">
        <f t="shared" ref="K157" si="134">L157+N157</f>
        <v>3186</v>
      </c>
      <c r="L157" s="33">
        <v>3186</v>
      </c>
      <c r="M157" s="33"/>
      <c r="N157" s="33"/>
      <c r="O157" s="10">
        <f t="shared" ref="O157" si="135">P157+R157</f>
        <v>3186</v>
      </c>
      <c r="P157" s="33">
        <v>3186</v>
      </c>
      <c r="Q157" s="33"/>
      <c r="R157" s="33"/>
      <c r="S157" s="33">
        <v>3700</v>
      </c>
      <c r="T157" s="34">
        <v>3800</v>
      </c>
      <c r="U157" s="8"/>
    </row>
    <row r="158" spans="1:21" ht="12.75" customHeight="1">
      <c r="A158" s="135"/>
      <c r="B158" s="97"/>
      <c r="C158" s="98"/>
      <c r="D158" s="100"/>
      <c r="E158" s="103"/>
      <c r="F158" s="14" t="s">
        <v>21</v>
      </c>
      <c r="G158" s="13">
        <f t="shared" ref="G158:J158" si="136">SUM(G157:G157)</f>
        <v>3678</v>
      </c>
      <c r="H158" s="13">
        <f t="shared" si="136"/>
        <v>3678</v>
      </c>
      <c r="I158" s="13">
        <f t="shared" si="136"/>
        <v>0</v>
      </c>
      <c r="J158" s="13">
        <f t="shared" si="136"/>
        <v>0</v>
      </c>
      <c r="K158" s="13">
        <f t="shared" ref="K158:T158" si="137">SUM(K157:K157)</f>
        <v>3186</v>
      </c>
      <c r="L158" s="13">
        <f t="shared" si="137"/>
        <v>3186</v>
      </c>
      <c r="M158" s="13">
        <f t="shared" si="137"/>
        <v>0</v>
      </c>
      <c r="N158" s="13">
        <f t="shared" si="137"/>
        <v>0</v>
      </c>
      <c r="O158" s="13">
        <f t="shared" si="137"/>
        <v>3186</v>
      </c>
      <c r="P158" s="13">
        <f t="shared" si="137"/>
        <v>3186</v>
      </c>
      <c r="Q158" s="13">
        <f t="shared" si="137"/>
        <v>0</v>
      </c>
      <c r="R158" s="13">
        <f t="shared" si="137"/>
        <v>0</v>
      </c>
      <c r="S158" s="13">
        <f t="shared" si="137"/>
        <v>3700</v>
      </c>
      <c r="T158" s="13">
        <f t="shared" si="137"/>
        <v>3800</v>
      </c>
      <c r="U158" s="8"/>
    </row>
    <row r="159" spans="1:21" ht="15" customHeight="1" thickBot="1">
      <c r="A159" s="45" t="s">
        <v>31</v>
      </c>
      <c r="B159" s="71" t="s">
        <v>14</v>
      </c>
      <c r="C159" s="108" t="s">
        <v>34</v>
      </c>
      <c r="D159" s="109"/>
      <c r="E159" s="109"/>
      <c r="F159" s="109"/>
      <c r="G159" s="20">
        <f t="shared" ref="G159:T159" si="138">SUM(G157:G157)</f>
        <v>3678</v>
      </c>
      <c r="H159" s="20">
        <f t="shared" si="138"/>
        <v>3678</v>
      </c>
      <c r="I159" s="20">
        <f t="shared" si="138"/>
        <v>0</v>
      </c>
      <c r="J159" s="20">
        <f t="shared" si="138"/>
        <v>0</v>
      </c>
      <c r="K159" s="20">
        <f t="shared" si="138"/>
        <v>3186</v>
      </c>
      <c r="L159" s="20">
        <f t="shared" si="138"/>
        <v>3186</v>
      </c>
      <c r="M159" s="20">
        <f t="shared" si="138"/>
        <v>0</v>
      </c>
      <c r="N159" s="20">
        <f t="shared" si="138"/>
        <v>0</v>
      </c>
      <c r="O159" s="20">
        <f t="shared" si="138"/>
        <v>3186</v>
      </c>
      <c r="P159" s="20">
        <f t="shared" si="138"/>
        <v>3186</v>
      </c>
      <c r="Q159" s="20">
        <f t="shared" si="138"/>
        <v>0</v>
      </c>
      <c r="R159" s="20">
        <f t="shared" si="138"/>
        <v>0</v>
      </c>
      <c r="S159" s="20">
        <f t="shared" si="138"/>
        <v>3700</v>
      </c>
      <c r="T159" s="20">
        <f t="shared" si="138"/>
        <v>3800</v>
      </c>
      <c r="U159" s="8"/>
    </row>
    <row r="160" spans="1:21" ht="15" customHeight="1" thickBot="1">
      <c r="A160" s="21" t="s">
        <v>31</v>
      </c>
      <c r="B160" s="188" t="s">
        <v>39</v>
      </c>
      <c r="C160" s="177"/>
      <c r="D160" s="177"/>
      <c r="E160" s="177"/>
      <c r="F160" s="193"/>
      <c r="G160" s="22">
        <f t="shared" ref="G160:T160" si="139">SUM(G159)</f>
        <v>3678</v>
      </c>
      <c r="H160" s="22">
        <f t="shared" si="139"/>
        <v>3678</v>
      </c>
      <c r="I160" s="22">
        <f t="shared" si="139"/>
        <v>0</v>
      </c>
      <c r="J160" s="22">
        <f t="shared" si="139"/>
        <v>0</v>
      </c>
      <c r="K160" s="22">
        <f t="shared" si="139"/>
        <v>3186</v>
      </c>
      <c r="L160" s="22">
        <f t="shared" si="139"/>
        <v>3186</v>
      </c>
      <c r="M160" s="22">
        <f t="shared" si="139"/>
        <v>0</v>
      </c>
      <c r="N160" s="22">
        <f t="shared" si="139"/>
        <v>0</v>
      </c>
      <c r="O160" s="22">
        <f t="shared" si="139"/>
        <v>3186</v>
      </c>
      <c r="P160" s="22">
        <f t="shared" si="139"/>
        <v>3186</v>
      </c>
      <c r="Q160" s="22">
        <f t="shared" si="139"/>
        <v>0</v>
      </c>
      <c r="R160" s="22">
        <f t="shared" si="139"/>
        <v>0</v>
      </c>
      <c r="S160" s="22">
        <f t="shared" si="139"/>
        <v>3700</v>
      </c>
      <c r="T160" s="22">
        <f t="shared" si="139"/>
        <v>3800</v>
      </c>
      <c r="U160" s="23"/>
    </row>
    <row r="161" spans="1:21" ht="15" customHeight="1" thickBot="1">
      <c r="A161" s="24" t="s">
        <v>33</v>
      </c>
      <c r="B161" s="175" t="s">
        <v>62</v>
      </c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8"/>
    </row>
    <row r="162" spans="1:21" ht="13.5" customHeight="1" thickBot="1">
      <c r="A162" s="25" t="s">
        <v>33</v>
      </c>
      <c r="B162" s="26" t="s">
        <v>14</v>
      </c>
      <c r="C162" s="134" t="s">
        <v>63</v>
      </c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8"/>
    </row>
    <row r="163" spans="1:21" ht="12.75" customHeight="1">
      <c r="A163" s="189" t="s">
        <v>33</v>
      </c>
      <c r="B163" s="194" t="s">
        <v>14</v>
      </c>
      <c r="C163" s="173" t="s">
        <v>14</v>
      </c>
      <c r="D163" s="137" t="s">
        <v>64</v>
      </c>
      <c r="E163" s="102" t="s">
        <v>18</v>
      </c>
      <c r="F163" s="31" t="s">
        <v>19</v>
      </c>
      <c r="G163" s="74">
        <f t="shared" ref="G163:G164" si="140">H163+J163</f>
        <v>9587</v>
      </c>
      <c r="H163" s="33">
        <v>9587</v>
      </c>
      <c r="I163" s="33"/>
      <c r="J163" s="33"/>
      <c r="K163" s="10">
        <f t="shared" ref="K163:K164" si="141">L163+N163</f>
        <v>8690</v>
      </c>
      <c r="L163" s="33">
        <v>8690</v>
      </c>
      <c r="M163" s="33"/>
      <c r="N163" s="33"/>
      <c r="O163" s="10">
        <f t="shared" ref="O163:O164" si="142">P163+R163</f>
        <v>8690</v>
      </c>
      <c r="P163" s="33">
        <v>8690</v>
      </c>
      <c r="Q163" s="33"/>
      <c r="R163" s="33"/>
      <c r="S163" s="33">
        <v>9600</v>
      </c>
      <c r="T163" s="34">
        <v>9650</v>
      </c>
      <c r="U163" s="8"/>
    </row>
    <row r="164" spans="1:21" ht="12.75" customHeight="1">
      <c r="A164" s="171"/>
      <c r="B164" s="96"/>
      <c r="C164" s="173"/>
      <c r="D164" s="137"/>
      <c r="E164" s="102"/>
      <c r="F164" s="31" t="s">
        <v>19</v>
      </c>
      <c r="G164" s="13">
        <f t="shared" si="140"/>
        <v>2201</v>
      </c>
      <c r="H164" s="33">
        <v>2201</v>
      </c>
      <c r="I164" s="33"/>
      <c r="J164" s="33"/>
      <c r="K164" s="10">
        <f t="shared" si="141"/>
        <v>0</v>
      </c>
      <c r="L164" s="33"/>
      <c r="M164" s="33"/>
      <c r="N164" s="33"/>
      <c r="O164" s="10">
        <f t="shared" si="142"/>
        <v>0</v>
      </c>
      <c r="P164" s="33"/>
      <c r="Q164" s="33"/>
      <c r="R164" s="33"/>
      <c r="S164" s="33"/>
      <c r="T164" s="34"/>
      <c r="U164" s="8"/>
    </row>
    <row r="165" spans="1:21" ht="15" customHeight="1">
      <c r="A165" s="135"/>
      <c r="B165" s="97"/>
      <c r="C165" s="98"/>
      <c r="D165" s="100"/>
      <c r="E165" s="103"/>
      <c r="F165" s="14" t="s">
        <v>21</v>
      </c>
      <c r="G165" s="13">
        <f>SUM(G163:G164)</f>
        <v>11788</v>
      </c>
      <c r="H165" s="13">
        <f>SUM(H163:H164)</f>
        <v>11788</v>
      </c>
      <c r="I165" s="13">
        <f t="shared" ref="I165:J165" si="143">SUM(I163:I163)</f>
        <v>0</v>
      </c>
      <c r="J165" s="13">
        <f t="shared" si="143"/>
        <v>0</v>
      </c>
      <c r="K165" s="13">
        <f t="shared" ref="K165:T165" si="144">SUM(K163:K163)</f>
        <v>8690</v>
      </c>
      <c r="L165" s="13">
        <f t="shared" si="144"/>
        <v>8690</v>
      </c>
      <c r="M165" s="13">
        <f t="shared" si="144"/>
        <v>0</v>
      </c>
      <c r="N165" s="13">
        <f t="shared" si="144"/>
        <v>0</v>
      </c>
      <c r="O165" s="13">
        <f>SUM(O163:O164)</f>
        <v>8690</v>
      </c>
      <c r="P165" s="13">
        <f>SUM(P163:P164)</f>
        <v>8690</v>
      </c>
      <c r="Q165" s="13">
        <f t="shared" si="144"/>
        <v>0</v>
      </c>
      <c r="R165" s="13">
        <f t="shared" si="144"/>
        <v>0</v>
      </c>
      <c r="S165" s="13">
        <f t="shared" si="144"/>
        <v>9600</v>
      </c>
      <c r="T165" s="13">
        <f t="shared" si="144"/>
        <v>9650</v>
      </c>
      <c r="U165" s="8"/>
    </row>
    <row r="166" spans="1:21" ht="14.25" customHeight="1" thickBot="1">
      <c r="A166" s="45" t="s">
        <v>33</v>
      </c>
      <c r="B166" s="71" t="s">
        <v>14</v>
      </c>
      <c r="C166" s="108" t="s">
        <v>34</v>
      </c>
      <c r="D166" s="109"/>
      <c r="E166" s="109"/>
      <c r="F166" s="109"/>
      <c r="G166" s="46">
        <f t="shared" ref="G166:T166" si="145">SUM(G165)</f>
        <v>11788</v>
      </c>
      <c r="H166" s="46">
        <f t="shared" si="145"/>
        <v>11788</v>
      </c>
      <c r="I166" s="46">
        <f t="shared" si="145"/>
        <v>0</v>
      </c>
      <c r="J166" s="46">
        <f t="shared" si="145"/>
        <v>0</v>
      </c>
      <c r="K166" s="46">
        <f t="shared" si="145"/>
        <v>8690</v>
      </c>
      <c r="L166" s="46">
        <f t="shared" si="145"/>
        <v>8690</v>
      </c>
      <c r="M166" s="46">
        <f t="shared" si="145"/>
        <v>0</v>
      </c>
      <c r="N166" s="46">
        <f t="shared" si="145"/>
        <v>0</v>
      </c>
      <c r="O166" s="46">
        <f t="shared" si="145"/>
        <v>8690</v>
      </c>
      <c r="P166" s="46">
        <f t="shared" si="145"/>
        <v>8690</v>
      </c>
      <c r="Q166" s="46">
        <f t="shared" si="145"/>
        <v>0</v>
      </c>
      <c r="R166" s="46">
        <f t="shared" si="145"/>
        <v>0</v>
      </c>
      <c r="S166" s="46">
        <f t="shared" si="145"/>
        <v>9600</v>
      </c>
      <c r="T166" s="46">
        <f t="shared" si="145"/>
        <v>9650</v>
      </c>
      <c r="U166" s="8"/>
    </row>
    <row r="167" spans="1:21" ht="14.25" customHeight="1" thickBot="1">
      <c r="A167" s="21" t="s">
        <v>33</v>
      </c>
      <c r="B167" s="111" t="s">
        <v>39</v>
      </c>
      <c r="C167" s="112"/>
      <c r="D167" s="112"/>
      <c r="E167" s="112"/>
      <c r="F167" s="113"/>
      <c r="G167" s="47">
        <f>SUM(G166)</f>
        <v>11788</v>
      </c>
      <c r="H167" s="47">
        <f t="shared" ref="H167:T167" si="146">SUM(H166)</f>
        <v>11788</v>
      </c>
      <c r="I167" s="47">
        <f t="shared" si="146"/>
        <v>0</v>
      </c>
      <c r="J167" s="47">
        <f t="shared" si="146"/>
        <v>0</v>
      </c>
      <c r="K167" s="47">
        <f t="shared" si="146"/>
        <v>8690</v>
      </c>
      <c r="L167" s="47">
        <f t="shared" si="146"/>
        <v>8690</v>
      </c>
      <c r="M167" s="47">
        <f t="shared" si="146"/>
        <v>0</v>
      </c>
      <c r="N167" s="47">
        <f t="shared" si="146"/>
        <v>0</v>
      </c>
      <c r="O167" s="65">
        <f t="shared" si="146"/>
        <v>8690</v>
      </c>
      <c r="P167" s="65">
        <f t="shared" si="146"/>
        <v>8690</v>
      </c>
      <c r="Q167" s="65">
        <f t="shared" si="146"/>
        <v>0</v>
      </c>
      <c r="R167" s="65">
        <f t="shared" si="146"/>
        <v>0</v>
      </c>
      <c r="S167" s="47">
        <f t="shared" si="146"/>
        <v>9600</v>
      </c>
      <c r="T167" s="47">
        <f t="shared" si="146"/>
        <v>9650</v>
      </c>
      <c r="U167" s="8"/>
    </row>
    <row r="168" spans="1:21" s="49" customFormat="1" ht="14.25" customHeight="1" thickBot="1">
      <c r="A168" s="190" t="s">
        <v>65</v>
      </c>
      <c r="B168" s="191"/>
      <c r="C168" s="191"/>
      <c r="D168" s="191"/>
      <c r="E168" s="191"/>
      <c r="F168" s="192"/>
      <c r="G168" s="48">
        <f t="shared" ref="G168:T168" si="147">G58+G88+G137+G144+G154+G160+G167</f>
        <v>865587</v>
      </c>
      <c r="H168" s="48">
        <f t="shared" si="147"/>
        <v>173541</v>
      </c>
      <c r="I168" s="48">
        <f t="shared" si="147"/>
        <v>0</v>
      </c>
      <c r="J168" s="48">
        <f t="shared" si="147"/>
        <v>692046</v>
      </c>
      <c r="K168" s="48">
        <f t="shared" si="147"/>
        <v>3060274</v>
      </c>
      <c r="L168" s="48">
        <f t="shared" si="147"/>
        <v>156686</v>
      </c>
      <c r="M168" s="48">
        <f t="shared" si="147"/>
        <v>0</v>
      </c>
      <c r="N168" s="48">
        <f t="shared" si="147"/>
        <v>2903588</v>
      </c>
      <c r="O168" s="66">
        <f t="shared" si="147"/>
        <v>2138864</v>
      </c>
      <c r="P168" s="66">
        <f t="shared" si="147"/>
        <v>11876</v>
      </c>
      <c r="Q168" s="66">
        <f t="shared" si="147"/>
        <v>0</v>
      </c>
      <c r="R168" s="66">
        <f t="shared" si="147"/>
        <v>2126988</v>
      </c>
      <c r="S168" s="48">
        <f t="shared" si="147"/>
        <v>6289880</v>
      </c>
      <c r="T168" s="48">
        <f t="shared" si="147"/>
        <v>2394003</v>
      </c>
      <c r="U168" s="57"/>
    </row>
    <row r="169" spans="1:21" ht="12.75" customHeight="1">
      <c r="D169" s="3"/>
      <c r="U169" s="4"/>
    </row>
    <row r="170" spans="1:21" ht="14.25" customHeight="1">
      <c r="D170" s="51" t="s">
        <v>66</v>
      </c>
      <c r="R170" s="69" t="s">
        <v>67</v>
      </c>
      <c r="U170" s="4"/>
    </row>
    <row r="171" spans="1:21" ht="13.5" customHeight="1">
      <c r="G171" s="90"/>
    </row>
    <row r="172" spans="1:21" ht="13.5" customHeight="1">
      <c r="D172" s="84"/>
    </row>
    <row r="173" spans="1:21" ht="13.5" customHeight="1"/>
    <row r="174" spans="1:21" ht="13.5" customHeight="1"/>
    <row r="175" spans="1:21" ht="13.5" customHeight="1"/>
    <row r="176" spans="1:21" ht="13.5" customHeight="1"/>
    <row r="177" ht="13.5" customHeight="1"/>
  </sheetData>
  <mergeCells count="236">
    <mergeCell ref="C111:T111"/>
    <mergeCell ref="A112:A114"/>
    <mergeCell ref="B112:B114"/>
    <mergeCell ref="C112:C114"/>
    <mergeCell ref="D112:D114"/>
    <mergeCell ref="E112:E114"/>
    <mergeCell ref="C110:F110"/>
    <mergeCell ref="C115:F115"/>
    <mergeCell ref="A101:A105"/>
    <mergeCell ref="B101:B105"/>
    <mergeCell ref="C101:C105"/>
    <mergeCell ref="D101:D105"/>
    <mergeCell ref="E101:E105"/>
    <mergeCell ref="A106:A109"/>
    <mergeCell ref="B106:B109"/>
    <mergeCell ref="C106:C109"/>
    <mergeCell ref="D106:D109"/>
    <mergeCell ref="E106:E109"/>
    <mergeCell ref="C166:F166"/>
    <mergeCell ref="B167:F167"/>
    <mergeCell ref="A168:F168"/>
    <mergeCell ref="A81:A83"/>
    <mergeCell ref="B81:B83"/>
    <mergeCell ref="C81:C83"/>
    <mergeCell ref="D81:D83"/>
    <mergeCell ref="E81:E83"/>
    <mergeCell ref="C159:F159"/>
    <mergeCell ref="B160:F160"/>
    <mergeCell ref="B161:T161"/>
    <mergeCell ref="C162:T162"/>
    <mergeCell ref="A163:A165"/>
    <mergeCell ref="B163:B165"/>
    <mergeCell ref="C163:C165"/>
    <mergeCell ref="D163:D165"/>
    <mergeCell ref="E163:E165"/>
    <mergeCell ref="C153:F153"/>
    <mergeCell ref="B154:F154"/>
    <mergeCell ref="B155:T155"/>
    <mergeCell ref="C156:T156"/>
    <mergeCell ref="A157:A158"/>
    <mergeCell ref="B157:B158"/>
    <mergeCell ref="C157:C158"/>
    <mergeCell ref="B138:T138"/>
    <mergeCell ref="C139:T139"/>
    <mergeCell ref="D157:D158"/>
    <mergeCell ref="E157:E158"/>
    <mergeCell ref="C143:F143"/>
    <mergeCell ref="B144:F144"/>
    <mergeCell ref="B145:T145"/>
    <mergeCell ref="C146:T146"/>
    <mergeCell ref="A147:A149"/>
    <mergeCell ref="B147:B149"/>
    <mergeCell ref="C147:C149"/>
    <mergeCell ref="D147:D149"/>
    <mergeCell ref="E147:E149"/>
    <mergeCell ref="B137:F137"/>
    <mergeCell ref="A117:A120"/>
    <mergeCell ref="B117:B120"/>
    <mergeCell ref="C117:C120"/>
    <mergeCell ref="D117:D120"/>
    <mergeCell ref="E117:E120"/>
    <mergeCell ref="C116:T116"/>
    <mergeCell ref="A121:A124"/>
    <mergeCell ref="B121:B124"/>
    <mergeCell ref="C121:C124"/>
    <mergeCell ref="D121:D124"/>
    <mergeCell ref="E121:E124"/>
    <mergeCell ref="A125:A128"/>
    <mergeCell ref="B125:B128"/>
    <mergeCell ref="C125:C128"/>
    <mergeCell ref="D125:D128"/>
    <mergeCell ref="E125:E128"/>
    <mergeCell ref="C136:F136"/>
    <mergeCell ref="A129:A132"/>
    <mergeCell ref="B129:B132"/>
    <mergeCell ref="C129:C132"/>
    <mergeCell ref="D129:D132"/>
    <mergeCell ref="E129:E132"/>
    <mergeCell ref="A133:A135"/>
    <mergeCell ref="A97:A100"/>
    <mergeCell ref="B97:B100"/>
    <mergeCell ref="C97:C100"/>
    <mergeCell ref="D97:D100"/>
    <mergeCell ref="E97:E100"/>
    <mergeCell ref="A91:A93"/>
    <mergeCell ref="B91:B93"/>
    <mergeCell ref="C91:C93"/>
    <mergeCell ref="D91:D93"/>
    <mergeCell ref="E91:E93"/>
    <mergeCell ref="A94:A96"/>
    <mergeCell ref="B94:B96"/>
    <mergeCell ref="C94:C96"/>
    <mergeCell ref="D94:D96"/>
    <mergeCell ref="E94:E96"/>
    <mergeCell ref="C90:T90"/>
    <mergeCell ref="C87:F87"/>
    <mergeCell ref="A72:A76"/>
    <mergeCell ref="B72:B76"/>
    <mergeCell ref="C72:C76"/>
    <mergeCell ref="D72:D76"/>
    <mergeCell ref="E72:E76"/>
    <mergeCell ref="A77:A80"/>
    <mergeCell ref="B77:B80"/>
    <mergeCell ref="C77:C80"/>
    <mergeCell ref="D77:D80"/>
    <mergeCell ref="E77:E80"/>
    <mergeCell ref="C61:C63"/>
    <mergeCell ref="D61:D63"/>
    <mergeCell ref="E61:E63"/>
    <mergeCell ref="B88:F88"/>
    <mergeCell ref="B89:T89"/>
    <mergeCell ref="A67:A69"/>
    <mergeCell ref="B67:B69"/>
    <mergeCell ref="C67:C69"/>
    <mergeCell ref="D67:D69"/>
    <mergeCell ref="E67:E69"/>
    <mergeCell ref="C84:C86"/>
    <mergeCell ref="D84:D86"/>
    <mergeCell ref="E84:E86"/>
    <mergeCell ref="C44:F44"/>
    <mergeCell ref="C45:T45"/>
    <mergeCell ref="A46:A49"/>
    <mergeCell ref="B46:B49"/>
    <mergeCell ref="C46:C49"/>
    <mergeCell ref="D46:D49"/>
    <mergeCell ref="E46:E49"/>
    <mergeCell ref="A50:A52"/>
    <mergeCell ref="B50:B52"/>
    <mergeCell ref="C50:C52"/>
    <mergeCell ref="D50:D52"/>
    <mergeCell ref="E50:E52"/>
    <mergeCell ref="C39:F39"/>
    <mergeCell ref="C40:T40"/>
    <mergeCell ref="A41:A43"/>
    <mergeCell ref="B41:B43"/>
    <mergeCell ref="C41:C43"/>
    <mergeCell ref="D41:D43"/>
    <mergeCell ref="E41:E43"/>
    <mergeCell ref="A33:A35"/>
    <mergeCell ref="B33:B35"/>
    <mergeCell ref="C33:C35"/>
    <mergeCell ref="D33:D35"/>
    <mergeCell ref="E33:E35"/>
    <mergeCell ref="A36:A38"/>
    <mergeCell ref="B36:B38"/>
    <mergeCell ref="C36:C38"/>
    <mergeCell ref="D36:D38"/>
    <mergeCell ref="E36:E38"/>
    <mergeCell ref="A23:A27"/>
    <mergeCell ref="B23:B27"/>
    <mergeCell ref="C23:C27"/>
    <mergeCell ref="D23:D27"/>
    <mergeCell ref="E23:E27"/>
    <mergeCell ref="A28:A32"/>
    <mergeCell ref="B28:B32"/>
    <mergeCell ref="C28:C32"/>
    <mergeCell ref="D28:D32"/>
    <mergeCell ref="E28:E32"/>
    <mergeCell ref="A16:A19"/>
    <mergeCell ref="B16:B19"/>
    <mergeCell ref="C16:C19"/>
    <mergeCell ref="D16:D19"/>
    <mergeCell ref="E16:E19"/>
    <mergeCell ref="A20:A22"/>
    <mergeCell ref="B20:B22"/>
    <mergeCell ref="C20:C22"/>
    <mergeCell ref="D20:D22"/>
    <mergeCell ref="E20:E22"/>
    <mergeCell ref="A10:T10"/>
    <mergeCell ref="B11:T11"/>
    <mergeCell ref="C12:T12"/>
    <mergeCell ref="A13:A15"/>
    <mergeCell ref="B13:B15"/>
    <mergeCell ref="C13:C15"/>
    <mergeCell ref="D13:D15"/>
    <mergeCell ref="E13:E15"/>
    <mergeCell ref="L7:M7"/>
    <mergeCell ref="N7:N8"/>
    <mergeCell ref="O7:O8"/>
    <mergeCell ref="P7:Q7"/>
    <mergeCell ref="R7:R8"/>
    <mergeCell ref="A9:T9"/>
    <mergeCell ref="F6:F8"/>
    <mergeCell ref="G6:J6"/>
    <mergeCell ref="K6:N6"/>
    <mergeCell ref="O6:R6"/>
    <mergeCell ref="S6:S8"/>
    <mergeCell ref="T6:T8"/>
    <mergeCell ref="G7:G8"/>
    <mergeCell ref="H7:I7"/>
    <mergeCell ref="J7:J8"/>
    <mergeCell ref="K7:K8"/>
    <mergeCell ref="A1:T1"/>
    <mergeCell ref="A2:T2"/>
    <mergeCell ref="A3:T3"/>
    <mergeCell ref="A4:T4"/>
    <mergeCell ref="A5:T5"/>
    <mergeCell ref="A6:A8"/>
    <mergeCell ref="B6:B8"/>
    <mergeCell ref="C6:C8"/>
    <mergeCell ref="D6:D8"/>
    <mergeCell ref="E6:E8"/>
    <mergeCell ref="A150:A152"/>
    <mergeCell ref="B150:B152"/>
    <mergeCell ref="C150:C152"/>
    <mergeCell ref="D150:D152"/>
    <mergeCell ref="E150:E152"/>
    <mergeCell ref="A140:A142"/>
    <mergeCell ref="B140:B142"/>
    <mergeCell ref="C140:C142"/>
    <mergeCell ref="D140:D142"/>
    <mergeCell ref="E140:E142"/>
    <mergeCell ref="B133:B135"/>
    <mergeCell ref="C133:C135"/>
    <mergeCell ref="D133:D135"/>
    <mergeCell ref="E133:E135"/>
    <mergeCell ref="A53:A56"/>
    <mergeCell ref="B53:B56"/>
    <mergeCell ref="C53:C56"/>
    <mergeCell ref="D53:D56"/>
    <mergeCell ref="E53:E56"/>
    <mergeCell ref="A64:A66"/>
    <mergeCell ref="B64:B66"/>
    <mergeCell ref="C64:C66"/>
    <mergeCell ref="D64:D66"/>
    <mergeCell ref="E64:E66"/>
    <mergeCell ref="C71:T71"/>
    <mergeCell ref="C70:F70"/>
    <mergeCell ref="A84:A86"/>
    <mergeCell ref="B84:B86"/>
    <mergeCell ref="C57:F57"/>
    <mergeCell ref="B58:F58"/>
    <mergeCell ref="B59:T59"/>
    <mergeCell ref="C60:T60"/>
    <mergeCell ref="A61:A63"/>
    <mergeCell ref="B61:B63"/>
  </mergeCells>
  <pageMargins left="0" right="0" top="0.15748031496062992" bottom="0" header="0.19685039370078741" footer="0.11811023622047245"/>
  <pageSetup paperSize="9" scale="8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" bottom="0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" bottom="0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2006-11-28T10:25:48Z</dcterms:created>
  <dcterms:modified xsi:type="dcterms:W3CDTF">2015-02-09T15:31:54Z</dcterms:modified>
</cp:coreProperties>
</file>