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<sst xmlns="http://schemas.openxmlformats.org/spreadsheetml/2006/main" count="579" uniqueCount="129">
  <si>
    <t xml:space="preserve">SVEIKATOS, SOCIALINĖS PARAMOS IR PASLAUGŲ ĮGYVENDINIMO </t>
  </si>
  <si>
    <t>PROGRAMOS</t>
  </si>
  <si>
    <t>Programos tikslo kodas</t>
  </si>
  <si>
    <t>Uždavinio kodas</t>
  </si>
  <si>
    <t>Priemonės kodas</t>
  </si>
  <si>
    <t>Priemonės pavadinimas</t>
  </si>
  <si>
    <t>Priemonės vykdytojo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</si>
  <si>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</si>
  <si>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</si>
  <si>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</si>
  <si>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</si>
  <si>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</si>
  <si>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</si>
  <si>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Mokėti socialines pašalpas socialiai remtiniems asmenims</t>
  </si>
  <si>
    <t>SB (VF)</t>
  </si>
  <si>
    <t>SB</t>
  </si>
  <si>
    <t>Kt.</t>
  </si>
  <si>
    <t>02</t>
  </si>
  <si>
    <t>03</t>
  </si>
  <si>
    <t>Kompensuoti šalto vandens ir nuotekų išlaidas</t>
  </si>
  <si>
    <t>04</t>
  </si>
  <si>
    <t>Kompensuoti karšto vandens išlaidas</t>
  </si>
  <si>
    <t>05</t>
  </si>
  <si>
    <t>Apskaičiuoti ir išmokėti būsto šildymo kompensacijas (kitoms energijos ir kuro rūšims)</t>
  </si>
  <si>
    <t>06</t>
  </si>
  <si>
    <t>07</t>
  </si>
  <si>
    <t>08</t>
  </si>
  <si>
    <t>Remti šeimas, auginančias mokyklinio amžiaus vaikus, siekiant kad vaikams, augantiems mažas pajamas gaunančiose šeimose, būtų sudarytos palankesnės sąlygos jų ugdymui bendrojo lavinimo mokyklose</t>
  </si>
  <si>
    <t xml:space="preserve">Nemokamo maitinimo administravimas </t>
  </si>
  <si>
    <t>Mokinių aprūpinimas mokinio reikmenimis</t>
  </si>
  <si>
    <t>Iš viso tikslui:</t>
  </si>
  <si>
    <t>Teikti valstybines šalpos išmokas asmenims, kuriems teikiama valstybės šalpa, teikti transporto išlaidų kompensacijas bei išmokas už komunalines paslaugas nedirbantiems neįgaliesiems, auginantiems vaikus</t>
  </si>
  <si>
    <t>Užtikrinti Savivaldybės gyventojams valstybinių šalpos išmokų, transporto išlaidų kompensacijų bei išmokų neįgaliesiems mokėjimą</t>
  </si>
  <si>
    <t>Mokėti šalpos išmokas</t>
  </si>
  <si>
    <t>Kt. (SADM)</t>
  </si>
  <si>
    <t>Mokėti transporto išlaidų kompensacijas</t>
  </si>
  <si>
    <t>Teikti piniginę paramą šeimoms, auginančioms vaikus</t>
  </si>
  <si>
    <t>Užtikrinti išmokų vaikams skyrimą ir mokėjimą šeimoms, auginančioms vaikus</t>
  </si>
  <si>
    <t>Išmokų vaikams administravimas</t>
  </si>
  <si>
    <t>Teikti vienkartinę valstybės paramą ir kompensacijas</t>
  </si>
  <si>
    <t>Užtikrinti vienkartinių išmokų ir kompensacijų mokėjimą žemiau išvardintoms asmenų kategorijoms</t>
  </si>
  <si>
    <t>Vienkartinė kompensacija asmenims, sužalotiems atliekant būtinąją karinę tarnybą sovietinėje armijoje</t>
  </si>
  <si>
    <t>Organizuoti kokybiškas ir subalansuotas socialines paslaugas specialių poreikių turintiems vaikams ir suaugusiems asmenims</t>
  </si>
  <si>
    <t xml:space="preserve">Socialinės priežiūros paslaugų teikimas asmens namuose </t>
  </si>
  <si>
    <t>Transporto paslaugų teikimas neįgaliems žmonėms</t>
  </si>
  <si>
    <t>Organizuoti dienos, trumpalaikės ir ilgalaikės globos paslaugų pirkimą nesavarankiškiems arba dalinai savarankiškiems asmenims</t>
  </si>
  <si>
    <t xml:space="preserve">Organizuoti dienos, trumpalaikės ir ilgalaikės socialinės globos paslaugų pirkimą neįgaliems vaikams, socialinės rizikos vaikams </t>
  </si>
  <si>
    <t>Organizuoti Savivaldybės gyventojų aprūpinimą techninės pagalbos priemonėmis ir pritaikyti būstą neįgaliųjų poreikiams</t>
  </si>
  <si>
    <t>Užtikrinti neįgalių žmonių aprūpinimą techninėmis pagalbos priemonėmis</t>
  </si>
  <si>
    <t>Pritaikyti būstą žmonėms su negalia</t>
  </si>
  <si>
    <t>09</t>
  </si>
  <si>
    <t>Kt. (VLK)</t>
  </si>
  <si>
    <t>10</t>
  </si>
  <si>
    <t>Sveikatos priežiūros mokyklose užtikrinimas</t>
  </si>
  <si>
    <t>11</t>
  </si>
  <si>
    <t xml:space="preserve">Prižiūrėti, modernizuoti ir plėsti būsto fondą </t>
  </si>
  <si>
    <t>Mažinti būsto trūkumą Savivaldybėje</t>
  </si>
  <si>
    <t xml:space="preserve">SB </t>
  </si>
  <si>
    <t>Mokėti kompensacijas už paimtą kreditą ir palūkanas</t>
  </si>
  <si>
    <t>Organizacinės išlaidos</t>
  </si>
  <si>
    <t>SB (ĮP)</t>
  </si>
  <si>
    <t>Socialinių projektų finansavimas (neįgaliųjų organizacijų rėmimas)</t>
  </si>
  <si>
    <t>Kitoms socialinės rūpybos priemonėms (mirusiųjų palaikų grąžinimas į Lietuvą)</t>
  </si>
  <si>
    <t>Programos koordinatorė</t>
  </si>
  <si>
    <t>TIKSLŲ, PROGRAMŲ TIKSLŲ, UŽDAVINIŲ IR PRIEMONIŲ IŠLAIDŲ SUVESTINĖ</t>
  </si>
  <si>
    <t>iš viso</t>
  </si>
  <si>
    <t>02 programa  - sveikatos, socialinės paramos ir paslaugų įgyvendinimo programa</t>
  </si>
  <si>
    <t>Iš viso uždaviniui</t>
  </si>
  <si>
    <t>Iš viso tikslui</t>
  </si>
  <si>
    <t>Iš viso programai</t>
  </si>
  <si>
    <t>03 strateginis tikslas - užtikrinti Savivaldybės teritorijos, jos infrastruktūros, ekologiškai švarios ir saugios gyvenamosios ir socialinės aplinkos vystymąsi</t>
  </si>
  <si>
    <t>Mokėti laidojimo pašalpas ir jas administruoti</t>
  </si>
  <si>
    <t>Mokėti kompensacijas nukentėjusiems nuo 1991 m. Sausio 11-13 d. įvykių</t>
  </si>
  <si>
    <t>Administruoti socialinę paramą ir kompensacijas</t>
  </si>
  <si>
    <t>Nemokamas mokinių maitinimas</t>
  </si>
  <si>
    <t>Teikti socialinę paramą gyventojams, atsidūrusiems sunkioje materialinėje padėtyje ir neturintiems lėšų sumokėti už komunalinius patarnavimus (iš SB)</t>
  </si>
  <si>
    <t>Mokėti vienkartines pašalpas stich. nelaimių, gaisro, skurdo, iš įkalinimo įstaigų grįžusiems asmenims ir kt. atvejais</t>
  </si>
  <si>
    <t>Aprūpinti maisto produktais iš ES intervencinių atsargų (maisto produktų sandėliavimo išlaidos)</t>
  </si>
  <si>
    <t xml:space="preserve">Mokėti išmokas nedirbantiems neįgaliesiems už komunalines paslaugas </t>
  </si>
  <si>
    <t>Administruoti šalpos išmokas</t>
  </si>
  <si>
    <t>Valstybinė parama žuvusių pasipriešinimo 1940-1990 m. okupacijos dalyvių šeimoms ir kariams savanoriams</t>
  </si>
  <si>
    <t>Ilgalaikės socialinės globos paslaugos pirkimas nesavarankiškiems ar iš dalies savarankiškiems asmenims, apgyvendintiems Rietavo parapijos senelių globos namuose</t>
  </si>
  <si>
    <t>Skatinti Savivaldybės nevyriausybines organizacijas dalyvauti teikiant socialines paslaugas</t>
  </si>
  <si>
    <t>Kompensuoti būsto šildymo išlaidas (kietam kurui)</t>
  </si>
  <si>
    <t xml:space="preserve">Socialinių paslaugų teikimas </t>
  </si>
  <si>
    <t>Gerinti sveikatos priežiūros paslaugų kokybę ir prieinamumą</t>
  </si>
  <si>
    <t>Vykdyti sveikatos priežiūrą Savivaldybėje</t>
  </si>
  <si>
    <t>Kt. (2 proc.)</t>
  </si>
  <si>
    <t>Kt. (VB) proj.</t>
  </si>
  <si>
    <t>Socialinių paslaugų teikimas (darbui su soc. rizikos šeimomis)</t>
  </si>
  <si>
    <t>Socialinių paslaugų teikimas asmenims su sunkia negalia</t>
  </si>
  <si>
    <t>Socialinių paslaugų asmenims su sunkia negalia administravimas</t>
  </si>
  <si>
    <t>Socialinės priežiūros paslaugų užtikrinimas (RSPC)</t>
  </si>
  <si>
    <t>Keleiviniam transportui taikomų lengvatų kompensavimas (transporto išlaidos)</t>
  </si>
  <si>
    <t>Socialinės globos paslaugų tęstinumo sveikatos priežiūros įstaigose (globos lovos Rietavo PSPC) užtikrinimas</t>
  </si>
  <si>
    <t>Trumpalaikės ir ilgalaikės globos paslaugų poreikio valstybinio pavaldumo globos namuose užtikrinimas</t>
  </si>
  <si>
    <t>Ilgalaikės socialinės globos paslaugų poreikio Rietavo parapijos senelių globos namuose užtikrinimas</t>
  </si>
  <si>
    <t>Trumpalaikės globos paslaugų vaikams, laikinai paimtiems iš socialinės rizikos šeimų (laikinoji globos grupė) organizavimas</t>
  </si>
  <si>
    <t>Trumpalaikės ir ilgalaikės globos paslaugų (stacionari globa asmenims su sunkia negalia) pirkimas</t>
  </si>
  <si>
    <t>Socialinių paslaugų iš nevyriausybinių organizacijų, teikiančių vaikams popamokinį užimtumą, pirkimas (Tverų dienos centras)</t>
  </si>
  <si>
    <t xml:space="preserve">Socialinės priežiūros ir socialinės globos paslaugų, negalią turintiems vaikams, pirkimas (stacionari vaikų globa) </t>
  </si>
  <si>
    <t>Projekto "Neįgaliųjų socialinė integracija" vykdymas</t>
  </si>
  <si>
    <t>Neįgaliųjų aprūpinimas techninėmis pagalbos priemonėmis</t>
  </si>
  <si>
    <t>Gyvenamojo būsto ir jo aplinkos pritaikymas neįgaliesiems</t>
  </si>
  <si>
    <t>Dengti dalį kredito būstui įsigyti arba palūkanų dalį socialiai remtiniems asmenims</t>
  </si>
  <si>
    <t>188747184</t>
  </si>
  <si>
    <t>Kt. (SAM)</t>
  </si>
  <si>
    <t>2016 m. projektas</t>
  </si>
  <si>
    <t>Jolita Alseikienė</t>
  </si>
  <si>
    <t xml:space="preserve">Teikti piniginę socialinę paramą nepasiturinčioms šeimoms </t>
  </si>
  <si>
    <t>Užtikrinti piniginės socialinės paramos teikimą nepasiturintiems gyventojams, atsižvelgiant į jų pajamas</t>
  </si>
  <si>
    <t>Visuomenės sveikatos stiprinimas ir stebėsena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</si>
  <si>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1 lentelė</t>
  </si>
  <si>
    <t>Socialinės pašalpos socialiai remtiniems asmenims (kompensacijų) administravimas</t>
  </si>
  <si>
    <t xml:space="preserve">                                                                                 2015 M.  RIETAVO SAVIVALDYBĖS                                                                                       </t>
  </si>
  <si>
    <t>2014 m. išlaidos</t>
  </si>
  <si>
    <t>2015 m. išlaidų projektas</t>
  </si>
  <si>
    <t>2015 m. patvirtinta taryboje</t>
  </si>
  <si>
    <t>2017 m. projektas</t>
  </si>
  <si>
    <t>Eur</t>
  </si>
  <si>
    <t>Teikti piniginę socialinę paramą nepasiturinčioms šeimoms, atsižvelgiant į jų pajamas</t>
  </si>
  <si>
    <t>Teikti piniginę socialinę paramą nepasiturintiems gyventojams, teikti socialinę paramą mirusiojo artimiesiems ir asmenims, nukentėjusiems nuo 1991 m. sausio 11-13 dienos įvykių</t>
  </si>
  <si>
    <t xml:space="preserve">Vykdyti Savivaldybės savarankiškąją funkciją - teikti vienkartines pašalpas stichinės nelaimės, gaisro, ligos, skurdo ir kitais atvejais </t>
  </si>
  <si>
    <t>Mokėti būsto šildymo išlaidų ir išlaidų šaltam ir karštam vandeniui kompensacijas išimties tvarka (iki 2014 m. gruodžio 31 d.)</t>
  </si>
  <si>
    <t>Remti nevyriausybinių organizacijų, teikiančių socialinės reabilitacijos ir socialines paslaugas, projektus</t>
  </si>
  <si>
    <t>Mokėti išmokas vaikams</t>
  </si>
  <si>
    <t xml:space="preserve">Mokėti socialines pašalpas išimties tvarka </t>
  </si>
  <si>
    <t xml:space="preserve">Kt. </t>
  </si>
  <si>
    <t>Būsto nuomos ar išperkamosios būsto nuomos dalies kompensavimas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</si>
</sst>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Taip&quot;;&quot;Taip&quot;;&quot;Ne&quot;"/>
    <numFmt numFmtId="174" formatCode="&quot;Teisinga&quot;;&quot;Teisinga&quot;;&quot;Klaidinga&quot;"/>
    <numFmt numFmtId="175" formatCode="[$€-2]\ ###,000_);[Red]\([$€-2]\ ###,000\)"/>
  </numFmts>
  <fonts count="49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.5"/>
      <name val="Times New Roman"/>
      <family val="1"/>
    </font>
    <font>
      <sz val="7.5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 textRotation="90" wrapText="1"/>
    </xf>
    <xf numFmtId="0" fontId="1" fillId="0" borderId="10" xfId="0" applyFont="1" applyBorder="1" applyAlignment="1">
      <alignment vertical="top" textRotation="90" wrapText="1"/>
    </xf>
    <xf numFmtId="0" fontId="1" fillId="0" borderId="10" xfId="0" applyFont="1" applyFill="1" applyBorder="1" applyAlignment="1">
      <alignment vertical="center" textRotation="90" wrapText="1"/>
    </xf>
    <xf numFmtId="0" fontId="1" fillId="0" borderId="0" xfId="0" applyFont="1" applyBorder="1" applyAlignment="1">
      <alignment vertical="top"/>
    </xf>
    <xf numFmtId="49" fontId="4" fillId="33" borderId="11" xfId="0" applyNumberFormat="1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center" vertical="top"/>
    </xf>
    <xf numFmtId="49" fontId="4" fillId="34" borderId="12" xfId="0" applyNumberFormat="1" applyFont="1" applyFill="1" applyBorder="1" applyAlignment="1">
      <alignment horizontal="center" vertical="top"/>
    </xf>
    <xf numFmtId="172" fontId="1" fillId="0" borderId="13" xfId="0" applyNumberFormat="1" applyFont="1" applyFill="1" applyBorder="1" applyAlignment="1">
      <alignment horizontal="right" vertical="center"/>
    </xf>
    <xf numFmtId="172" fontId="1" fillId="35" borderId="14" xfId="0" applyNumberFormat="1" applyFont="1" applyFill="1" applyBorder="1" applyAlignment="1">
      <alignment horizontal="right" vertical="center"/>
    </xf>
    <xf numFmtId="49" fontId="2" fillId="34" borderId="10" xfId="0" applyNumberFormat="1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49" fontId="2" fillId="34" borderId="16" xfId="0" applyNumberFormat="1" applyFont="1" applyFill="1" applyBorder="1" applyAlignment="1">
      <alignment horizontal="center" vertical="top"/>
    </xf>
    <xf numFmtId="172" fontId="2" fillId="35" borderId="14" xfId="0" applyNumberFormat="1" applyFont="1" applyFill="1" applyBorder="1" applyAlignment="1">
      <alignment horizontal="right" vertical="top"/>
    </xf>
    <xf numFmtId="172" fontId="1" fillId="0" borderId="13" xfId="0" applyNumberFormat="1" applyFont="1" applyFill="1" applyBorder="1" applyAlignment="1">
      <alignment horizontal="center" vertical="center"/>
    </xf>
    <xf numFmtId="172" fontId="1" fillId="35" borderId="13" xfId="0" applyNumberFormat="1" applyFont="1" applyFill="1" applyBorder="1" applyAlignment="1">
      <alignment horizontal="right" vertical="center"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17" xfId="0" applyNumberFormat="1" applyFont="1" applyFill="1" applyBorder="1" applyAlignment="1">
      <alignment horizontal="center" vertical="top"/>
    </xf>
    <xf numFmtId="49" fontId="4" fillId="33" borderId="11" xfId="0" applyNumberFormat="1" applyFont="1" applyFill="1" applyBorder="1" applyAlignment="1">
      <alignment horizontal="center" vertical="top" wrapText="1"/>
    </xf>
    <xf numFmtId="49" fontId="2" fillId="33" borderId="17" xfId="0" applyNumberFormat="1" applyFont="1" applyFill="1" applyBorder="1" applyAlignment="1">
      <alignment horizontal="right" vertical="top"/>
    </xf>
    <xf numFmtId="49" fontId="2" fillId="34" borderId="10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49" fontId="2" fillId="33" borderId="11" xfId="0" applyNumberFormat="1" applyFont="1" applyFill="1" applyBorder="1" applyAlignment="1">
      <alignment horizontal="right" vertical="top"/>
    </xf>
    <xf numFmtId="49" fontId="2" fillId="33" borderId="18" xfId="0" applyNumberFormat="1" applyFont="1" applyFill="1" applyBorder="1" applyAlignment="1">
      <alignment horizontal="center" vertical="top"/>
    </xf>
    <xf numFmtId="49" fontId="2" fillId="34" borderId="19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172" fontId="1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1" fillId="0" borderId="0" xfId="0" applyFont="1" applyAlignment="1">
      <alignment horizontal="center" vertical="top"/>
    </xf>
    <xf numFmtId="172" fontId="6" fillId="0" borderId="0" xfId="0" applyNumberFormat="1" applyFont="1" applyBorder="1" applyAlignment="1">
      <alignment vertical="top"/>
    </xf>
    <xf numFmtId="172" fontId="1" fillId="0" borderId="20" xfId="0" applyNumberFormat="1" applyFont="1" applyFill="1" applyBorder="1" applyAlignment="1">
      <alignment horizontal="right" vertical="center"/>
    </xf>
    <xf numFmtId="172" fontId="2" fillId="35" borderId="21" xfId="0" applyNumberFormat="1" applyFont="1" applyFill="1" applyBorder="1" applyAlignment="1">
      <alignment horizontal="right" vertical="top"/>
    </xf>
    <xf numFmtId="172" fontId="1" fillId="0" borderId="20" xfId="0" applyNumberFormat="1" applyFont="1" applyFill="1" applyBorder="1" applyAlignment="1">
      <alignment horizontal="center" vertical="center"/>
    </xf>
    <xf numFmtId="172" fontId="1" fillId="35" borderId="20" xfId="0" applyNumberFormat="1" applyFont="1" applyFill="1" applyBorder="1" applyAlignment="1">
      <alignment horizontal="right" vertical="center"/>
    </xf>
    <xf numFmtId="0" fontId="1" fillId="0" borderId="19" xfId="0" applyFont="1" applyBorder="1" applyAlignment="1">
      <alignment vertical="top"/>
    </xf>
    <xf numFmtId="0" fontId="1" fillId="0" borderId="19" xfId="0" applyFont="1" applyFill="1" applyBorder="1" applyAlignment="1">
      <alignment vertical="top"/>
    </xf>
    <xf numFmtId="0" fontId="1" fillId="0" borderId="19" xfId="0" applyFont="1" applyBorder="1" applyAlignment="1">
      <alignment horizontal="right" vertical="top"/>
    </xf>
    <xf numFmtId="0" fontId="1" fillId="0" borderId="19" xfId="0" applyFont="1" applyFill="1" applyBorder="1" applyAlignment="1">
      <alignment horizontal="right" vertical="top"/>
    </xf>
    <xf numFmtId="0" fontId="8" fillId="0" borderId="19" xfId="0" applyFont="1" applyBorder="1" applyAlignment="1">
      <alignment vertical="top"/>
    </xf>
    <xf numFmtId="0" fontId="8" fillId="0" borderId="0" xfId="0" applyFont="1" applyAlignment="1">
      <alignment vertical="top"/>
    </xf>
    <xf numFmtId="0" fontId="1" fillId="0" borderId="0" xfId="0" applyFont="1" applyAlignment="1">
      <alignment vertical="top"/>
    </xf>
    <xf numFmtId="172" fontId="1" fillId="0" borderId="13" xfId="0" applyNumberFormat="1" applyFont="1" applyFill="1" applyBorder="1" applyAlignment="1">
      <alignment horizontal="right" vertical="center"/>
    </xf>
    <xf numFmtId="172" fontId="1" fillId="0" borderId="14" xfId="0" applyNumberFormat="1" applyFont="1" applyFill="1" applyBorder="1" applyAlignment="1">
      <alignment horizontal="right" vertical="center"/>
    </xf>
    <xf numFmtId="172" fontId="48" fillId="36" borderId="13" xfId="0" applyNumberFormat="1" applyFont="1" applyFill="1" applyBorder="1" applyAlignment="1">
      <alignment horizontal="right" vertical="center"/>
    </xf>
    <xf numFmtId="172" fontId="1" fillId="36" borderId="13" xfId="0" applyNumberFormat="1" applyFont="1" applyFill="1" applyBorder="1" applyAlignment="1">
      <alignment horizontal="right" vertical="center"/>
    </xf>
    <xf numFmtId="0" fontId="48" fillId="0" borderId="0" xfId="0" applyFont="1" applyFill="1" applyAlignment="1">
      <alignment vertical="top"/>
    </xf>
    <xf numFmtId="172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vertical="top"/>
    </xf>
    <xf numFmtId="172" fontId="48" fillId="0" borderId="0" xfId="0" applyNumberFormat="1" applyFont="1" applyBorder="1" applyAlignment="1">
      <alignment vertical="top"/>
    </xf>
    <xf numFmtId="0" fontId="1" fillId="0" borderId="21" xfId="0" applyFont="1" applyFill="1" applyBorder="1" applyAlignment="1">
      <alignment horizontal="center" vertical="top" wrapText="1"/>
    </xf>
    <xf numFmtId="0" fontId="2" fillId="37" borderId="21" xfId="0" applyFont="1" applyFill="1" applyBorder="1" applyAlignment="1">
      <alignment horizontal="right" vertical="top" wrapText="1"/>
    </xf>
    <xf numFmtId="172" fontId="1" fillId="0" borderId="22" xfId="0" applyNumberFormat="1" applyFont="1" applyFill="1" applyBorder="1" applyAlignment="1">
      <alignment horizontal="right" vertical="center"/>
    </xf>
    <xf numFmtId="0" fontId="1" fillId="36" borderId="2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172" fontId="2" fillId="35" borderId="19" xfId="0" applyNumberFormat="1" applyFont="1" applyFill="1" applyBorder="1" applyAlignment="1">
      <alignment vertical="top"/>
    </xf>
    <xf numFmtId="0" fontId="1" fillId="0" borderId="21" xfId="0" applyFont="1" applyFill="1" applyBorder="1" applyAlignment="1">
      <alignment horizontal="center" vertical="top" wrapText="1"/>
    </xf>
    <xf numFmtId="0" fontId="1" fillId="36" borderId="2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textRotation="90" wrapText="1"/>
    </xf>
    <xf numFmtId="0" fontId="1" fillId="0" borderId="10" xfId="0" applyFont="1" applyFill="1" applyBorder="1" applyAlignment="1">
      <alignment vertical="center" textRotation="90" wrapText="1"/>
    </xf>
    <xf numFmtId="0" fontId="3" fillId="0" borderId="0" xfId="0" applyFont="1" applyAlignment="1">
      <alignment vertical="top"/>
    </xf>
    <xf numFmtId="172" fontId="1" fillId="36" borderId="13" xfId="0" applyNumberFormat="1" applyFont="1" applyFill="1" applyBorder="1" applyAlignment="1">
      <alignment horizontal="right" vertical="center"/>
    </xf>
    <xf numFmtId="172" fontId="1" fillId="36" borderId="14" xfId="0" applyNumberFormat="1" applyFont="1" applyFill="1" applyBorder="1" applyAlignment="1">
      <alignment horizontal="right" vertical="center"/>
    </xf>
    <xf numFmtId="172" fontId="2" fillId="36" borderId="23" xfId="0" applyNumberFormat="1" applyFont="1" applyFill="1" applyBorder="1" applyAlignment="1">
      <alignment horizontal="right" vertical="top"/>
    </xf>
    <xf numFmtId="172" fontId="2" fillId="36" borderId="14" xfId="0" applyNumberFormat="1" applyFont="1" applyFill="1" applyBorder="1" applyAlignment="1">
      <alignment horizontal="right" vertical="top"/>
    </xf>
    <xf numFmtId="172" fontId="1" fillId="0" borderId="22" xfId="0" applyNumberFormat="1" applyFont="1" applyFill="1" applyBorder="1" applyAlignment="1">
      <alignment horizontal="right" vertical="center"/>
    </xf>
    <xf numFmtId="172" fontId="1" fillId="0" borderId="24" xfId="0" applyNumberFormat="1" applyFont="1" applyFill="1" applyBorder="1" applyAlignment="1">
      <alignment horizontal="right" vertical="center"/>
    </xf>
    <xf numFmtId="172" fontId="1" fillId="0" borderId="14" xfId="0" applyNumberFormat="1" applyFont="1" applyFill="1" applyBorder="1" applyAlignment="1">
      <alignment horizontal="right" vertical="center"/>
    </xf>
    <xf numFmtId="172" fontId="1" fillId="36" borderId="14" xfId="0" applyNumberFormat="1" applyFont="1" applyFill="1" applyBorder="1" applyAlignment="1">
      <alignment horizontal="right" vertical="center"/>
    </xf>
    <xf numFmtId="172" fontId="1" fillId="36" borderId="24" xfId="0" applyNumberFormat="1" applyFont="1" applyFill="1" applyBorder="1" applyAlignment="1">
      <alignment horizontal="right" vertical="center"/>
    </xf>
    <xf numFmtId="0" fontId="1" fillId="0" borderId="19" xfId="0" applyFont="1" applyBorder="1" applyAlignment="1">
      <alignment vertical="top"/>
    </xf>
    <xf numFmtId="172" fontId="1" fillId="0" borderId="25" xfId="0" applyNumberFormat="1" applyFont="1" applyFill="1" applyBorder="1" applyAlignment="1">
      <alignment horizontal="right" vertical="center"/>
    </xf>
    <xf numFmtId="172" fontId="2" fillId="35" borderId="14" xfId="0" applyNumberFormat="1" applyFont="1" applyFill="1" applyBorder="1" applyAlignment="1">
      <alignment vertical="top"/>
    </xf>
    <xf numFmtId="172" fontId="1" fillId="0" borderId="24" xfId="0" applyNumberFormat="1" applyFont="1" applyFill="1" applyBorder="1" applyAlignment="1">
      <alignment horizontal="right" vertical="center"/>
    </xf>
    <xf numFmtId="172" fontId="1" fillId="0" borderId="13" xfId="0" applyNumberFormat="1" applyFont="1" applyFill="1" applyBorder="1" applyAlignment="1">
      <alignment vertical="center"/>
    </xf>
    <xf numFmtId="172" fontId="1" fillId="35" borderId="13" xfId="0" applyNumberFormat="1" applyFont="1" applyFill="1" applyBorder="1" applyAlignment="1">
      <alignment vertical="center"/>
    </xf>
    <xf numFmtId="172" fontId="1" fillId="35" borderId="14" xfId="0" applyNumberFormat="1" applyFont="1" applyFill="1" applyBorder="1" applyAlignment="1">
      <alignment vertical="center"/>
    </xf>
    <xf numFmtId="172" fontId="2" fillId="38" borderId="14" xfId="0" applyNumberFormat="1" applyFont="1" applyFill="1" applyBorder="1" applyAlignment="1">
      <alignment vertical="top"/>
    </xf>
    <xf numFmtId="172" fontId="2" fillId="36" borderId="14" xfId="0" applyNumberFormat="1" applyFont="1" applyFill="1" applyBorder="1" applyAlignment="1">
      <alignment horizontal="right" vertical="top"/>
    </xf>
    <xf numFmtId="172" fontId="1" fillId="35" borderId="20" xfId="0" applyNumberFormat="1" applyFont="1" applyFill="1" applyBorder="1" applyAlignment="1">
      <alignment horizontal="right" vertical="center"/>
    </xf>
    <xf numFmtId="172" fontId="1" fillId="0" borderId="20" xfId="0" applyNumberFormat="1" applyFont="1" applyFill="1" applyBorder="1" applyAlignment="1">
      <alignment horizontal="right" vertical="center"/>
    </xf>
    <xf numFmtId="172" fontId="2" fillId="35" borderId="14" xfId="0" applyNumberFormat="1" applyFont="1" applyFill="1" applyBorder="1" applyAlignment="1">
      <alignment vertical="top"/>
    </xf>
    <xf numFmtId="172" fontId="2" fillId="35" borderId="21" xfId="0" applyNumberFormat="1" applyFont="1" applyFill="1" applyBorder="1" applyAlignment="1">
      <alignment vertical="top"/>
    </xf>
    <xf numFmtId="172" fontId="1" fillId="35" borderId="13" xfId="0" applyNumberFormat="1" applyFont="1" applyFill="1" applyBorder="1" applyAlignment="1">
      <alignment horizontal="center" vertical="center"/>
    </xf>
    <xf numFmtId="172" fontId="1" fillId="35" borderId="20" xfId="0" applyNumberFormat="1" applyFont="1" applyFill="1" applyBorder="1" applyAlignment="1">
      <alignment horizontal="center" vertical="center"/>
    </xf>
    <xf numFmtId="172" fontId="2" fillId="35" borderId="21" xfId="0" applyNumberFormat="1" applyFont="1" applyFill="1" applyBorder="1" applyAlignment="1">
      <alignment horizontal="right" vertical="top"/>
    </xf>
    <xf numFmtId="172" fontId="2" fillId="35" borderId="21" xfId="0" applyNumberFormat="1" applyFont="1" applyFill="1" applyBorder="1" applyAlignment="1">
      <alignment vertical="top"/>
    </xf>
    <xf numFmtId="172" fontId="1" fillId="36" borderId="21" xfId="0" applyNumberFormat="1" applyFont="1" applyFill="1" applyBorder="1" applyAlignment="1">
      <alignment horizontal="right" vertical="top"/>
    </xf>
    <xf numFmtId="172" fontId="1" fillId="36" borderId="20" xfId="0" applyNumberFormat="1" applyFont="1" applyFill="1" applyBorder="1" applyAlignment="1">
      <alignment horizontal="right" vertical="center"/>
    </xf>
    <xf numFmtId="172" fontId="1" fillId="35" borderId="13" xfId="0" applyNumberFormat="1" applyFont="1" applyFill="1" applyBorder="1" applyAlignment="1">
      <alignment horizontal="center" vertical="center"/>
    </xf>
    <xf numFmtId="172" fontId="1" fillId="35" borderId="20" xfId="0" applyNumberFormat="1" applyFont="1" applyFill="1" applyBorder="1" applyAlignment="1">
      <alignment horizontal="center" vertical="center"/>
    </xf>
    <xf numFmtId="172" fontId="1" fillId="36" borderId="20" xfId="0" applyNumberFormat="1" applyFont="1" applyFill="1" applyBorder="1" applyAlignment="1">
      <alignment horizontal="right" vertical="top"/>
    </xf>
    <xf numFmtId="172" fontId="1" fillId="0" borderId="13" xfId="0" applyNumberFormat="1" applyFont="1" applyFill="1" applyBorder="1" applyAlignment="1">
      <alignment horizontal="center" vertical="center"/>
    </xf>
    <xf numFmtId="172" fontId="1" fillId="0" borderId="20" xfId="0" applyNumberFormat="1" applyFont="1" applyFill="1" applyBorder="1" applyAlignment="1">
      <alignment horizontal="center" vertical="center"/>
    </xf>
    <xf numFmtId="172" fontId="1" fillId="36" borderId="13" xfId="0" applyNumberFormat="1" applyFont="1" applyFill="1" applyBorder="1" applyAlignment="1">
      <alignment vertical="center"/>
    </xf>
    <xf numFmtId="172" fontId="2" fillId="36" borderId="14" xfId="0" applyNumberFormat="1" applyFont="1" applyFill="1" applyBorder="1" applyAlignment="1">
      <alignment vertical="top"/>
    </xf>
    <xf numFmtId="172" fontId="2" fillId="36" borderId="21" xfId="0" applyNumberFormat="1" applyFont="1" applyFill="1" applyBorder="1" applyAlignment="1">
      <alignment vertical="top"/>
    </xf>
    <xf numFmtId="49" fontId="2" fillId="33" borderId="26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top"/>
    </xf>
    <xf numFmtId="49" fontId="2" fillId="34" borderId="27" xfId="0" applyNumberFormat="1" applyFont="1" applyFill="1" applyBorder="1" applyAlignment="1">
      <alignment horizontal="center" vertical="top"/>
    </xf>
    <xf numFmtId="49" fontId="2" fillId="34" borderId="28" xfId="0" applyNumberFormat="1" applyFont="1" applyFill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1" fillId="0" borderId="28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49" fontId="13" fillId="0" borderId="25" xfId="0" applyNumberFormat="1" applyFont="1" applyBorder="1" applyAlignment="1">
      <alignment horizontal="center" textRotation="90"/>
    </xf>
    <xf numFmtId="49" fontId="13" fillId="0" borderId="27" xfId="0" applyNumberFormat="1" applyFont="1" applyBorder="1" applyAlignment="1">
      <alignment horizontal="center" textRotation="90"/>
    </xf>
    <xf numFmtId="49" fontId="13" fillId="0" borderId="28" xfId="0" applyNumberFormat="1" applyFont="1" applyBorder="1" applyAlignment="1">
      <alignment horizontal="center" textRotation="90"/>
    </xf>
    <xf numFmtId="49" fontId="13" fillId="0" borderId="10" xfId="0" applyNumberFormat="1" applyFont="1" applyBorder="1" applyAlignment="1">
      <alignment horizontal="center" vertical="top" textRotation="90"/>
    </xf>
    <xf numFmtId="49" fontId="13" fillId="0" borderId="27" xfId="0" applyNumberFormat="1" applyFont="1" applyBorder="1" applyAlignment="1">
      <alignment horizontal="center" vertical="top" textRotation="90"/>
    </xf>
    <xf numFmtId="49" fontId="13" fillId="0" borderId="28" xfId="0" applyNumberFormat="1" applyFont="1" applyBorder="1" applyAlignment="1">
      <alignment horizontal="center" vertical="top" textRotation="90"/>
    </xf>
    <xf numFmtId="49" fontId="2" fillId="33" borderId="17" xfId="0" applyNumberFormat="1" applyFont="1" applyFill="1" applyBorder="1" applyAlignment="1">
      <alignment horizontal="center" vertical="top"/>
    </xf>
    <xf numFmtId="49" fontId="2" fillId="34" borderId="14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1" fillId="36" borderId="10" xfId="0" applyFont="1" applyFill="1" applyBorder="1" applyAlignment="1">
      <alignment horizontal="left" vertical="top" wrapText="1"/>
    </xf>
    <xf numFmtId="0" fontId="1" fillId="36" borderId="27" xfId="0" applyFont="1" applyFill="1" applyBorder="1" applyAlignment="1">
      <alignment horizontal="left" vertical="top" wrapText="1"/>
    </xf>
    <xf numFmtId="0" fontId="1" fillId="36" borderId="28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textRotation="90" wrapText="1"/>
    </xf>
    <xf numFmtId="0" fontId="1" fillId="0" borderId="33" xfId="0" applyFont="1" applyFill="1" applyBorder="1" applyAlignment="1">
      <alignment horizontal="center" vertical="top" textRotation="90" wrapText="1"/>
    </xf>
    <xf numFmtId="0" fontId="6" fillId="0" borderId="0" xfId="0" applyFont="1" applyAlignment="1">
      <alignment horizontal="center" vertical="top" wrapText="1"/>
    </xf>
    <xf numFmtId="0" fontId="6" fillId="0" borderId="34" xfId="0" applyFont="1" applyBorder="1" applyAlignment="1">
      <alignment horizontal="right" vertical="top"/>
    </xf>
    <xf numFmtId="0" fontId="1" fillId="0" borderId="35" xfId="0" applyFont="1" applyBorder="1" applyAlignment="1">
      <alignment horizontal="center" vertical="top" textRotation="90" wrapText="1"/>
    </xf>
    <xf numFmtId="0" fontId="1" fillId="0" borderId="18" xfId="0" applyFont="1" applyBorder="1" applyAlignment="1">
      <alignment horizontal="center" vertical="top" textRotation="90" wrapText="1"/>
    </xf>
    <xf numFmtId="0" fontId="1" fillId="0" borderId="15" xfId="0" applyFont="1" applyBorder="1" applyAlignment="1">
      <alignment horizontal="center" vertical="top" textRotation="90" wrapText="1"/>
    </xf>
    <xf numFmtId="0" fontId="1" fillId="0" borderId="22" xfId="0" applyFont="1" applyBorder="1" applyAlignment="1">
      <alignment horizontal="center" vertical="top" textRotation="90" wrapText="1"/>
    </xf>
    <xf numFmtId="0" fontId="1" fillId="0" borderId="14" xfId="0" applyFont="1" applyBorder="1" applyAlignment="1">
      <alignment horizontal="center" vertical="top" textRotation="90" wrapText="1"/>
    </xf>
    <xf numFmtId="0" fontId="1" fillId="0" borderId="10" xfId="0" applyFont="1" applyBorder="1" applyAlignment="1">
      <alignment horizontal="center" vertical="top" textRotation="90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top" textRotation="90" wrapText="1"/>
    </xf>
    <xf numFmtId="0" fontId="1" fillId="0" borderId="32" xfId="0" applyFont="1" applyBorder="1" applyAlignment="1">
      <alignment horizontal="center" vertical="top" textRotation="90" wrapText="1"/>
    </xf>
    <xf numFmtId="0" fontId="1" fillId="0" borderId="33" xfId="0" applyFont="1" applyBorder="1" applyAlignment="1">
      <alignment horizontal="center" vertical="top" textRotation="90" wrapText="1"/>
    </xf>
    <xf numFmtId="0" fontId="1" fillId="0" borderId="14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top" textRotation="90" wrapText="1"/>
    </xf>
    <xf numFmtId="0" fontId="1" fillId="0" borderId="17" xfId="0" applyFont="1" applyBorder="1" applyAlignment="1">
      <alignment horizontal="center" vertical="top" textRotation="90" wrapText="1"/>
    </xf>
    <xf numFmtId="0" fontId="1" fillId="0" borderId="14" xfId="0" applyFont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 textRotation="90" wrapText="1"/>
    </xf>
    <xf numFmtId="0" fontId="1" fillId="0" borderId="33" xfId="0" applyFont="1" applyFill="1" applyBorder="1" applyAlignment="1">
      <alignment horizontal="center" vertical="top" textRotation="90" wrapText="1"/>
    </xf>
    <xf numFmtId="0" fontId="1" fillId="0" borderId="26" xfId="0" applyFont="1" applyBorder="1" applyAlignment="1">
      <alignment horizontal="center" vertical="top" textRotation="90" wrapText="1"/>
    </xf>
    <xf numFmtId="0" fontId="1" fillId="0" borderId="17" xfId="0" applyFont="1" applyBorder="1" applyAlignment="1">
      <alignment horizontal="center" vertical="top" textRotation="90" wrapText="1"/>
    </xf>
    <xf numFmtId="0" fontId="3" fillId="33" borderId="40" xfId="0" applyFont="1" applyFill="1" applyBorder="1" applyAlignment="1">
      <alignment horizontal="left" vertical="top" wrapText="1"/>
    </xf>
    <xf numFmtId="0" fontId="3" fillId="33" borderId="41" xfId="0" applyFont="1" applyFill="1" applyBorder="1" applyAlignment="1">
      <alignment horizontal="left" vertical="top" wrapText="1"/>
    </xf>
    <xf numFmtId="0" fontId="3" fillId="33" borderId="34" xfId="0" applyFont="1" applyFill="1" applyBorder="1" applyAlignment="1">
      <alignment horizontal="left" vertical="top" wrapText="1"/>
    </xf>
    <xf numFmtId="0" fontId="3" fillId="34" borderId="40" xfId="0" applyFont="1" applyFill="1" applyBorder="1" applyAlignment="1">
      <alignment horizontal="left" vertical="top" wrapText="1"/>
    </xf>
    <xf numFmtId="0" fontId="3" fillId="34" borderId="41" xfId="0" applyFont="1" applyFill="1" applyBorder="1" applyAlignment="1">
      <alignment horizontal="left" vertical="top" wrapText="1"/>
    </xf>
    <xf numFmtId="49" fontId="13" fillId="0" borderId="25" xfId="0" applyNumberFormat="1" applyFont="1" applyBorder="1" applyAlignment="1">
      <alignment horizontal="center" vertical="top" textRotation="90"/>
    </xf>
    <xf numFmtId="49" fontId="3" fillId="39" borderId="42" xfId="0" applyNumberFormat="1" applyFont="1" applyFill="1" applyBorder="1" applyAlignment="1">
      <alignment horizontal="left" vertical="top" wrapText="1"/>
    </xf>
    <xf numFmtId="49" fontId="3" fillId="39" borderId="41" xfId="0" applyNumberFormat="1" applyFont="1" applyFill="1" applyBorder="1" applyAlignment="1">
      <alignment horizontal="left" vertical="top" wrapText="1"/>
    </xf>
    <xf numFmtId="0" fontId="3" fillId="38" borderId="42" xfId="0" applyFont="1" applyFill="1" applyBorder="1" applyAlignment="1">
      <alignment horizontal="left" vertical="top" wrapText="1"/>
    </xf>
    <xf numFmtId="0" fontId="3" fillId="38" borderId="41" xfId="0" applyFont="1" applyFill="1" applyBorder="1" applyAlignment="1">
      <alignment horizontal="left" vertical="top" wrapText="1"/>
    </xf>
    <xf numFmtId="49" fontId="2" fillId="0" borderId="27" xfId="0" applyNumberFormat="1" applyFont="1" applyBorder="1" applyAlignment="1">
      <alignment horizontal="center" vertical="top"/>
    </xf>
    <xf numFmtId="49" fontId="2" fillId="0" borderId="28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27" xfId="0" applyNumberFormat="1" applyFont="1" applyFill="1" applyBorder="1" applyAlignment="1">
      <alignment horizontal="center" vertical="top"/>
    </xf>
    <xf numFmtId="49" fontId="2" fillId="33" borderId="28" xfId="0" applyNumberFormat="1" applyFont="1" applyFill="1" applyBorder="1" applyAlignment="1">
      <alignment horizontal="center" vertical="top"/>
    </xf>
    <xf numFmtId="0" fontId="12" fillId="34" borderId="40" xfId="0" applyFont="1" applyFill="1" applyBorder="1" applyAlignment="1">
      <alignment horizontal="left" vertical="top" wrapText="1"/>
    </xf>
    <xf numFmtId="0" fontId="12" fillId="34" borderId="41" xfId="0" applyFont="1" applyFill="1" applyBorder="1" applyAlignment="1">
      <alignment horizontal="left" vertical="top" wrapText="1"/>
    </xf>
    <xf numFmtId="0" fontId="12" fillId="34" borderId="43" xfId="0" applyFont="1" applyFill="1" applyBorder="1" applyAlignment="1">
      <alignment horizontal="left" vertical="top" wrapText="1"/>
    </xf>
    <xf numFmtId="49" fontId="5" fillId="34" borderId="44" xfId="0" applyNumberFormat="1" applyFont="1" applyFill="1" applyBorder="1" applyAlignment="1">
      <alignment horizontal="right" vertical="top"/>
    </xf>
    <xf numFmtId="49" fontId="5" fillId="34" borderId="34" xfId="0" applyNumberFormat="1" applyFont="1" applyFill="1" applyBorder="1" applyAlignment="1">
      <alignment horizontal="right" vertical="top"/>
    </xf>
    <xf numFmtId="49" fontId="5" fillId="34" borderId="45" xfId="0" applyNumberFormat="1" applyFont="1" applyFill="1" applyBorder="1" applyAlignment="1">
      <alignment horizontal="right" vertical="top"/>
    </xf>
    <xf numFmtId="49" fontId="2" fillId="33" borderId="46" xfId="0" applyNumberFormat="1" applyFont="1" applyFill="1" applyBorder="1" applyAlignment="1">
      <alignment horizontal="center" vertical="top"/>
    </xf>
    <xf numFmtId="49" fontId="2" fillId="0" borderId="28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5" fillId="34" borderId="47" xfId="0" applyNumberFormat="1" applyFont="1" applyFill="1" applyBorder="1" applyAlignment="1">
      <alignment horizontal="right" vertical="top"/>
    </xf>
    <xf numFmtId="49" fontId="5" fillId="33" borderId="40" xfId="0" applyNumberFormat="1" applyFont="1" applyFill="1" applyBorder="1" applyAlignment="1">
      <alignment horizontal="right" vertical="top"/>
    </xf>
    <xf numFmtId="49" fontId="5" fillId="33" borderId="41" xfId="0" applyNumberFormat="1" applyFont="1" applyFill="1" applyBorder="1" applyAlignment="1">
      <alignment horizontal="right" vertical="top"/>
    </xf>
    <xf numFmtId="0" fontId="3" fillId="33" borderId="40" xfId="0" applyFont="1" applyFill="1" applyBorder="1" applyAlignment="1">
      <alignment horizontal="left" vertical="top" wrapText="1"/>
    </xf>
    <xf numFmtId="0" fontId="7" fillId="33" borderId="41" xfId="0" applyFont="1" applyFill="1" applyBorder="1" applyAlignment="1">
      <alignment horizontal="left" vertical="top" wrapText="1"/>
    </xf>
    <xf numFmtId="0" fontId="7" fillId="33" borderId="34" xfId="0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textRotation="90"/>
    </xf>
    <xf numFmtId="49" fontId="1" fillId="0" borderId="27" xfId="0" applyNumberFormat="1" applyFont="1" applyBorder="1" applyAlignment="1">
      <alignment horizontal="center" vertical="top" textRotation="90"/>
    </xf>
    <xf numFmtId="49" fontId="1" fillId="0" borderId="28" xfId="0" applyNumberFormat="1" applyFont="1" applyBorder="1" applyAlignment="1">
      <alignment horizontal="center" vertical="top" textRotation="90"/>
    </xf>
    <xf numFmtId="49" fontId="5" fillId="33" borderId="40" xfId="0" applyNumberFormat="1" applyFont="1" applyFill="1" applyBorder="1" applyAlignment="1">
      <alignment horizontal="right" vertical="top"/>
    </xf>
    <xf numFmtId="49" fontId="5" fillId="33" borderId="41" xfId="0" applyNumberFormat="1" applyFont="1" applyFill="1" applyBorder="1" applyAlignment="1">
      <alignment horizontal="right" vertical="top"/>
    </xf>
    <xf numFmtId="0" fontId="7" fillId="33" borderId="41" xfId="0" applyFont="1" applyFill="1" applyBorder="1" applyAlignment="1">
      <alignment horizontal="left" vertical="top" wrapText="1"/>
    </xf>
    <xf numFmtId="0" fontId="7" fillId="33" borderId="34" xfId="0" applyFont="1" applyFill="1" applyBorder="1" applyAlignment="1">
      <alignment horizontal="left" vertical="top" wrapText="1"/>
    </xf>
    <xf numFmtId="0" fontId="3" fillId="34" borderId="34" xfId="0" applyFont="1" applyFill="1" applyBorder="1" applyAlignment="1">
      <alignment horizontal="left" vertical="top" wrapText="1"/>
    </xf>
    <xf numFmtId="0" fontId="1" fillId="0" borderId="21" xfId="0" applyFont="1" applyBorder="1" applyAlignment="1">
      <alignment horizontal="center" vertical="top"/>
    </xf>
    <xf numFmtId="0" fontId="1" fillId="0" borderId="27" xfId="0" applyFont="1" applyFill="1" applyBorder="1" applyAlignment="1">
      <alignment horizontal="left" vertical="top" wrapText="1"/>
    </xf>
    <xf numFmtId="0" fontId="3" fillId="33" borderId="44" xfId="0" applyFont="1" applyFill="1" applyBorder="1" applyAlignment="1">
      <alignment horizontal="left" wrapText="1"/>
    </xf>
    <xf numFmtId="0" fontId="3" fillId="33" borderId="34" xfId="0" applyFont="1" applyFill="1" applyBorder="1" applyAlignment="1">
      <alignment horizontal="left" wrapText="1"/>
    </xf>
    <xf numFmtId="0" fontId="3" fillId="33" borderId="48" xfId="0" applyFont="1" applyFill="1" applyBorder="1" applyAlignment="1">
      <alignment horizontal="left" wrapText="1"/>
    </xf>
    <xf numFmtId="0" fontId="5" fillId="38" borderId="42" xfId="0" applyFont="1" applyFill="1" applyBorder="1" applyAlignment="1">
      <alignment horizontal="right" vertical="top"/>
    </xf>
    <xf numFmtId="0" fontId="5" fillId="38" borderId="41" xfId="0" applyFont="1" applyFill="1" applyBorder="1" applyAlignment="1">
      <alignment horizontal="right" vertical="top"/>
    </xf>
    <xf numFmtId="49" fontId="1" fillId="0" borderId="25" xfId="0" applyNumberFormat="1" applyFont="1" applyBorder="1" applyAlignment="1">
      <alignment horizontal="center" vertical="center" textRotation="90"/>
    </xf>
    <xf numFmtId="49" fontId="1" fillId="0" borderId="27" xfId="0" applyNumberFormat="1" applyFont="1" applyBorder="1" applyAlignment="1">
      <alignment horizontal="center" vertical="center" textRotation="90"/>
    </xf>
    <xf numFmtId="49" fontId="1" fillId="0" borderId="28" xfId="0" applyNumberFormat="1" applyFont="1" applyBorder="1" applyAlignment="1">
      <alignment horizontal="center" vertical="center" textRotation="90"/>
    </xf>
    <xf numFmtId="49" fontId="1" fillId="0" borderId="10" xfId="0" applyNumberFormat="1" applyFont="1" applyBorder="1" applyAlignment="1">
      <alignment horizontal="center" textRotation="90"/>
    </xf>
    <xf numFmtId="49" fontId="1" fillId="0" borderId="27" xfId="0" applyNumberFormat="1" applyFont="1" applyBorder="1" applyAlignment="1">
      <alignment horizontal="center" textRotation="90"/>
    </xf>
    <xf numFmtId="49" fontId="1" fillId="0" borderId="28" xfId="0" applyNumberFormat="1" applyFont="1" applyBorder="1" applyAlignment="1">
      <alignment horizontal="center" textRotation="9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5"/>
  <sheetViews>
    <sheetView tabSelected="1" zoomScalePageLayoutView="0" workbookViewId="0" topLeftCell="A1">
      <selection activeCell="M243" sqref="M243"/>
    </sheetView>
  </sheetViews>
  <sheetFormatPr defaultColWidth="9.140625" defaultRowHeight="12.75"/>
  <cols>
    <col min="1" max="3" width="2.8515625" style="1" customWidth="1"/>
    <col min="4" max="4" width="29.28125" style="1" customWidth="1"/>
    <col min="5" max="5" width="3.28125" style="1" customWidth="1"/>
    <col min="6" max="6" width="12.57421875" style="1" customWidth="1"/>
    <col min="7" max="8" width="8.140625" style="1" customWidth="1"/>
    <col min="9" max="9" width="6.28125" style="1" customWidth="1"/>
    <col min="10" max="10" width="5.7109375" style="1" customWidth="1"/>
    <col min="11" max="11" width="8.140625" style="34" customWidth="1"/>
    <col min="12" max="12" width="8.140625" style="1" customWidth="1"/>
    <col min="13" max="13" width="7.421875" style="1" customWidth="1"/>
    <col min="14" max="14" width="6.28125" style="1" customWidth="1"/>
    <col min="15" max="16" width="8.28125" style="53" customWidth="1"/>
    <col min="17" max="17" width="7.140625" style="53" customWidth="1"/>
    <col min="18" max="18" width="6.57421875" style="53" customWidth="1"/>
    <col min="19" max="20" width="8.00390625" style="1" customWidth="1"/>
    <col min="21" max="21" width="0.5625" style="1" customWidth="1"/>
    <col min="22" max="16384" width="9.140625" style="1" customWidth="1"/>
  </cols>
  <sheetData>
    <row r="1" spans="1:20" s="46" customFormat="1" ht="12.75" customHeight="1">
      <c r="A1" s="121" t="s">
        <v>112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:20" s="65" customFormat="1" ht="14.25" customHeight="1">
      <c r="A2" s="122" t="s">
        <v>114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s="65" customFormat="1" ht="14.25" customHeight="1">
      <c r="A3" s="122" t="s">
        <v>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20" s="65" customFormat="1" ht="14.25" customHeight="1">
      <c r="A4" s="122" t="s">
        <v>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</row>
    <row r="5" spans="1:20" s="46" customFormat="1" ht="13.5" customHeight="1">
      <c r="A5" s="128" t="s">
        <v>64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</row>
    <row r="6" spans="1:20" ht="12" customHeight="1" thickBot="1">
      <c r="A6" s="129" t="s">
        <v>119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</row>
    <row r="7" spans="1:20" ht="16.5" customHeight="1">
      <c r="A7" s="130" t="s">
        <v>2</v>
      </c>
      <c r="B7" s="133" t="s">
        <v>3</v>
      </c>
      <c r="C7" s="133" t="s">
        <v>4</v>
      </c>
      <c r="D7" s="136" t="s">
        <v>5</v>
      </c>
      <c r="E7" s="133" t="s">
        <v>6</v>
      </c>
      <c r="F7" s="139" t="s">
        <v>7</v>
      </c>
      <c r="G7" s="143" t="s">
        <v>115</v>
      </c>
      <c r="H7" s="144"/>
      <c r="I7" s="144"/>
      <c r="J7" s="145"/>
      <c r="K7" s="146" t="s">
        <v>116</v>
      </c>
      <c r="L7" s="147"/>
      <c r="M7" s="147"/>
      <c r="N7" s="148"/>
      <c r="O7" s="143" t="s">
        <v>117</v>
      </c>
      <c r="P7" s="144"/>
      <c r="Q7" s="144"/>
      <c r="R7" s="145"/>
      <c r="S7" s="123" t="s">
        <v>107</v>
      </c>
      <c r="T7" s="123" t="s">
        <v>118</v>
      </c>
    </row>
    <row r="8" spans="1:20" ht="13.5" customHeight="1">
      <c r="A8" s="131"/>
      <c r="B8" s="134"/>
      <c r="C8" s="134"/>
      <c r="D8" s="137"/>
      <c r="E8" s="134"/>
      <c r="F8" s="140"/>
      <c r="G8" s="149" t="s">
        <v>8</v>
      </c>
      <c r="H8" s="151" t="s">
        <v>9</v>
      </c>
      <c r="I8" s="151"/>
      <c r="J8" s="152" t="s">
        <v>10</v>
      </c>
      <c r="K8" s="149" t="s">
        <v>8</v>
      </c>
      <c r="L8" s="151" t="s">
        <v>9</v>
      </c>
      <c r="M8" s="151"/>
      <c r="N8" s="152" t="s">
        <v>10</v>
      </c>
      <c r="O8" s="154" t="s">
        <v>8</v>
      </c>
      <c r="P8" s="142" t="s">
        <v>9</v>
      </c>
      <c r="Q8" s="142"/>
      <c r="R8" s="126" t="s">
        <v>10</v>
      </c>
      <c r="S8" s="124"/>
      <c r="T8" s="124"/>
    </row>
    <row r="9" spans="1:20" ht="93.75" customHeight="1" thickBot="1">
      <c r="A9" s="132"/>
      <c r="B9" s="135"/>
      <c r="C9" s="135"/>
      <c r="D9" s="138"/>
      <c r="E9" s="135"/>
      <c r="F9" s="141"/>
      <c r="G9" s="150"/>
      <c r="H9" s="3" t="s">
        <v>8</v>
      </c>
      <c r="I9" s="4" t="s">
        <v>11</v>
      </c>
      <c r="J9" s="153"/>
      <c r="K9" s="150"/>
      <c r="L9" s="2" t="s">
        <v>8</v>
      </c>
      <c r="M9" s="4" t="s">
        <v>11</v>
      </c>
      <c r="N9" s="153"/>
      <c r="O9" s="155"/>
      <c r="P9" s="63" t="s">
        <v>8</v>
      </c>
      <c r="Q9" s="64" t="s">
        <v>11</v>
      </c>
      <c r="R9" s="127"/>
      <c r="S9" s="125"/>
      <c r="T9" s="125"/>
    </row>
    <row r="10" spans="1:21" ht="16.5" customHeight="1" thickBot="1">
      <c r="A10" s="162" t="s">
        <v>70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40"/>
    </row>
    <row r="11" spans="1:21" ht="16.5" customHeight="1" thickBot="1">
      <c r="A11" s="164" t="s">
        <v>66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40"/>
    </row>
    <row r="12" spans="1:21" ht="16.5" customHeight="1" thickBot="1">
      <c r="A12" s="6" t="s">
        <v>12</v>
      </c>
      <c r="B12" s="156" t="s">
        <v>120</v>
      </c>
      <c r="C12" s="157"/>
      <c r="D12" s="157"/>
      <c r="E12" s="157"/>
      <c r="F12" s="157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40"/>
    </row>
    <row r="13" spans="1:21" ht="27.75" customHeight="1" thickBot="1">
      <c r="A13" s="7" t="s">
        <v>12</v>
      </c>
      <c r="B13" s="8" t="s">
        <v>12</v>
      </c>
      <c r="C13" s="159" t="s">
        <v>121</v>
      </c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40"/>
    </row>
    <row r="14" spans="1:21" ht="14.25" customHeight="1">
      <c r="A14" s="102" t="s">
        <v>12</v>
      </c>
      <c r="B14" s="103" t="s">
        <v>12</v>
      </c>
      <c r="C14" s="106" t="s">
        <v>12</v>
      </c>
      <c r="D14" s="108" t="s">
        <v>13</v>
      </c>
      <c r="E14" s="112" t="s">
        <v>105</v>
      </c>
      <c r="F14" s="55" t="s">
        <v>14</v>
      </c>
      <c r="G14" s="67">
        <f>H14+J14</f>
        <v>0</v>
      </c>
      <c r="H14" s="66"/>
      <c r="I14" s="66"/>
      <c r="J14" s="66"/>
      <c r="K14" s="66">
        <f>L14+N14</f>
        <v>0</v>
      </c>
      <c r="L14" s="66"/>
      <c r="M14" s="66"/>
      <c r="N14" s="66"/>
      <c r="O14" s="66">
        <f>P14+R14</f>
        <v>0</v>
      </c>
      <c r="P14" s="66"/>
      <c r="Q14" s="66"/>
      <c r="R14" s="66"/>
      <c r="S14" s="67"/>
      <c r="T14" s="92"/>
      <c r="U14" s="40"/>
    </row>
    <row r="15" spans="1:21" ht="12.75" customHeight="1">
      <c r="A15" s="102"/>
      <c r="B15" s="104"/>
      <c r="C15" s="106"/>
      <c r="D15" s="108"/>
      <c r="E15" s="113"/>
      <c r="F15" s="55" t="s">
        <v>15</v>
      </c>
      <c r="G15" s="67">
        <f>H15+J15</f>
        <v>0</v>
      </c>
      <c r="H15" s="66"/>
      <c r="I15" s="66"/>
      <c r="J15" s="66"/>
      <c r="K15" s="66">
        <f>L15+N15</f>
        <v>0</v>
      </c>
      <c r="L15" s="66">
        <v>0</v>
      </c>
      <c r="M15" s="66"/>
      <c r="N15" s="66"/>
      <c r="O15" s="66">
        <f>P15+R15</f>
        <v>0</v>
      </c>
      <c r="P15" s="66">
        <v>0</v>
      </c>
      <c r="Q15" s="66"/>
      <c r="R15" s="66"/>
      <c r="S15" s="67"/>
      <c r="T15" s="92"/>
      <c r="U15" s="40"/>
    </row>
    <row r="16" spans="1:21" ht="13.5" customHeight="1" thickBot="1">
      <c r="A16" s="102"/>
      <c r="B16" s="105"/>
      <c r="C16" s="106"/>
      <c r="D16" s="108"/>
      <c r="E16" s="114"/>
      <c r="F16" s="56" t="s">
        <v>65</v>
      </c>
      <c r="G16" s="67">
        <f aca="true" t="shared" si="0" ref="G16:T16">SUM(G14:G15)</f>
        <v>0</v>
      </c>
      <c r="H16" s="66">
        <f t="shared" si="0"/>
        <v>0</v>
      </c>
      <c r="I16" s="66">
        <f t="shared" si="0"/>
        <v>0</v>
      </c>
      <c r="J16" s="66">
        <f t="shared" si="0"/>
        <v>0</v>
      </c>
      <c r="K16" s="66">
        <f t="shared" si="0"/>
        <v>0</v>
      </c>
      <c r="L16" s="66">
        <f t="shared" si="0"/>
        <v>0</v>
      </c>
      <c r="M16" s="66">
        <f t="shared" si="0"/>
        <v>0</v>
      </c>
      <c r="N16" s="66">
        <f t="shared" si="0"/>
        <v>0</v>
      </c>
      <c r="O16" s="66">
        <f>SUM(O14:O15)</f>
        <v>0</v>
      </c>
      <c r="P16" s="66">
        <f>SUM(P14:P15)</f>
        <v>0</v>
      </c>
      <c r="Q16" s="66">
        <f>SUM(Q14:Q15)</f>
        <v>0</v>
      </c>
      <c r="R16" s="66">
        <f>SUM(R14:R15)</f>
        <v>0</v>
      </c>
      <c r="S16" s="66">
        <f t="shared" si="0"/>
        <v>0</v>
      </c>
      <c r="T16" s="93">
        <f t="shared" si="0"/>
        <v>0</v>
      </c>
      <c r="U16" s="40"/>
    </row>
    <row r="17" spans="1:21" ht="13.5" customHeight="1">
      <c r="A17" s="102" t="s">
        <v>12</v>
      </c>
      <c r="B17" s="116" t="s">
        <v>12</v>
      </c>
      <c r="C17" s="106" t="s">
        <v>17</v>
      </c>
      <c r="D17" s="108" t="s">
        <v>83</v>
      </c>
      <c r="E17" s="161" t="s">
        <v>105</v>
      </c>
      <c r="F17" s="58" t="s">
        <v>14</v>
      </c>
      <c r="G17" s="67">
        <f>H17+J17</f>
        <v>44543</v>
      </c>
      <c r="H17" s="66">
        <v>44543</v>
      </c>
      <c r="I17" s="66"/>
      <c r="J17" s="66"/>
      <c r="K17" s="66">
        <f>L17+N17</f>
        <v>0</v>
      </c>
      <c r="L17" s="66"/>
      <c r="M17" s="66"/>
      <c r="N17" s="66"/>
      <c r="O17" s="66">
        <f>P17+R17</f>
        <v>0</v>
      </c>
      <c r="P17" s="66"/>
      <c r="Q17" s="66"/>
      <c r="R17" s="66"/>
      <c r="S17" s="67"/>
      <c r="T17" s="92"/>
      <c r="U17" s="40"/>
    </row>
    <row r="18" spans="1:21" ht="13.5" customHeight="1">
      <c r="A18" s="102"/>
      <c r="B18" s="116"/>
      <c r="C18" s="106"/>
      <c r="D18" s="108"/>
      <c r="E18" s="113"/>
      <c r="F18" s="55" t="s">
        <v>15</v>
      </c>
      <c r="G18" s="67">
        <f>H18+J18</f>
        <v>0</v>
      </c>
      <c r="H18" s="66"/>
      <c r="I18" s="66"/>
      <c r="J18" s="66"/>
      <c r="K18" s="66">
        <f>L18+N18</f>
        <v>45180</v>
      </c>
      <c r="L18" s="66">
        <v>45180</v>
      </c>
      <c r="M18" s="66"/>
      <c r="N18" s="66"/>
      <c r="O18" s="66">
        <f>P18+R18</f>
        <v>45180</v>
      </c>
      <c r="P18" s="66">
        <v>45180</v>
      </c>
      <c r="Q18" s="66"/>
      <c r="R18" s="66"/>
      <c r="S18" s="67">
        <v>45200</v>
      </c>
      <c r="T18" s="92">
        <v>45800</v>
      </c>
      <c r="U18" s="40"/>
    </row>
    <row r="19" spans="1:21" ht="13.5" customHeight="1">
      <c r="A19" s="102"/>
      <c r="B19" s="116"/>
      <c r="C19" s="106"/>
      <c r="D19" s="108"/>
      <c r="E19" s="113"/>
      <c r="F19" s="55" t="s">
        <v>16</v>
      </c>
      <c r="G19" s="67">
        <f>H19+J19</f>
        <v>0</v>
      </c>
      <c r="H19" s="66"/>
      <c r="I19" s="66"/>
      <c r="J19" s="66"/>
      <c r="K19" s="66">
        <f>L19+N19</f>
        <v>0</v>
      </c>
      <c r="L19" s="66"/>
      <c r="M19" s="66"/>
      <c r="N19" s="66"/>
      <c r="O19" s="66">
        <f>P19+R19</f>
        <v>0</v>
      </c>
      <c r="P19" s="66"/>
      <c r="Q19" s="66"/>
      <c r="R19" s="66"/>
      <c r="S19" s="67"/>
      <c r="T19" s="92"/>
      <c r="U19" s="40"/>
    </row>
    <row r="20" spans="1:21" ht="14.25" customHeight="1">
      <c r="A20" s="102"/>
      <c r="B20" s="116"/>
      <c r="C20" s="106"/>
      <c r="D20" s="108"/>
      <c r="E20" s="114"/>
      <c r="F20" s="56" t="s">
        <v>65</v>
      </c>
      <c r="G20" s="67">
        <f>SUM(G17:G19)</f>
        <v>44543</v>
      </c>
      <c r="H20" s="66">
        <f>SUM(H17:H19)</f>
        <v>44543</v>
      </c>
      <c r="I20" s="66">
        <f>SUM(I17:I19)</f>
        <v>0</v>
      </c>
      <c r="J20" s="66">
        <f>SUM(J17:J19)</f>
        <v>0</v>
      </c>
      <c r="K20" s="66">
        <f aca="true" t="shared" si="1" ref="K20:T20">SUM(K17:K19)</f>
        <v>45180</v>
      </c>
      <c r="L20" s="66">
        <f t="shared" si="1"/>
        <v>45180</v>
      </c>
      <c r="M20" s="66">
        <f t="shared" si="1"/>
        <v>0</v>
      </c>
      <c r="N20" s="66">
        <f t="shared" si="1"/>
        <v>0</v>
      </c>
      <c r="O20" s="66">
        <f>SUM(O17:O19)</f>
        <v>45180</v>
      </c>
      <c r="P20" s="66">
        <f>SUM(P17:P19)</f>
        <v>45180</v>
      </c>
      <c r="Q20" s="66">
        <f>SUM(Q17:Q19)</f>
        <v>0</v>
      </c>
      <c r="R20" s="66">
        <f>SUM(R17:R19)</f>
        <v>0</v>
      </c>
      <c r="S20" s="66">
        <f t="shared" si="1"/>
        <v>45200</v>
      </c>
      <c r="T20" s="93">
        <f t="shared" si="1"/>
        <v>45800</v>
      </c>
      <c r="U20" s="40"/>
    </row>
    <row r="21" spans="1:21" ht="15" customHeight="1">
      <c r="A21" s="102" t="s">
        <v>12</v>
      </c>
      <c r="B21" s="116" t="s">
        <v>12</v>
      </c>
      <c r="C21" s="106" t="s">
        <v>18</v>
      </c>
      <c r="D21" s="108" t="s">
        <v>19</v>
      </c>
      <c r="E21" s="112" t="s">
        <v>105</v>
      </c>
      <c r="F21" s="58" t="s">
        <v>14</v>
      </c>
      <c r="G21" s="67">
        <f>H21+J21</f>
        <v>869</v>
      </c>
      <c r="H21" s="66">
        <v>869</v>
      </c>
      <c r="I21" s="66"/>
      <c r="J21" s="66"/>
      <c r="K21" s="66">
        <f>L21+N21</f>
        <v>0</v>
      </c>
      <c r="L21" s="66"/>
      <c r="M21" s="66"/>
      <c r="N21" s="66"/>
      <c r="O21" s="66">
        <f>P21+R21</f>
        <v>0</v>
      </c>
      <c r="P21" s="66"/>
      <c r="Q21" s="66"/>
      <c r="R21" s="66"/>
      <c r="S21" s="67"/>
      <c r="T21" s="92"/>
      <c r="U21" s="40"/>
    </row>
    <row r="22" spans="1:21" ht="13.5" customHeight="1">
      <c r="A22" s="102"/>
      <c r="B22" s="116"/>
      <c r="C22" s="106"/>
      <c r="D22" s="108"/>
      <c r="E22" s="113"/>
      <c r="F22" s="55" t="s">
        <v>15</v>
      </c>
      <c r="G22" s="67">
        <f>H22+J22</f>
        <v>0</v>
      </c>
      <c r="H22" s="66"/>
      <c r="I22" s="66"/>
      <c r="J22" s="66"/>
      <c r="K22" s="66">
        <f>L22+N22</f>
        <v>870</v>
      </c>
      <c r="L22" s="66">
        <v>870</v>
      </c>
      <c r="M22" s="66"/>
      <c r="N22" s="66"/>
      <c r="O22" s="66">
        <f>P22+R22</f>
        <v>870</v>
      </c>
      <c r="P22" s="66">
        <v>870</v>
      </c>
      <c r="Q22" s="66"/>
      <c r="R22" s="66"/>
      <c r="S22" s="67">
        <v>880</v>
      </c>
      <c r="T22" s="92">
        <v>890</v>
      </c>
      <c r="U22" s="40"/>
    </row>
    <row r="23" spans="1:21" ht="15.75" customHeight="1">
      <c r="A23" s="102"/>
      <c r="B23" s="116"/>
      <c r="C23" s="106"/>
      <c r="D23" s="108"/>
      <c r="E23" s="114"/>
      <c r="F23" s="56" t="s">
        <v>65</v>
      </c>
      <c r="G23" s="67">
        <f>SUM(G21:G22)</f>
        <v>869</v>
      </c>
      <c r="H23" s="66">
        <f>SUM(H21:H22)</f>
        <v>869</v>
      </c>
      <c r="I23" s="66">
        <f>SUM(I21:I22)</f>
        <v>0</v>
      </c>
      <c r="J23" s="66">
        <f>SUM(J21:J22)</f>
        <v>0</v>
      </c>
      <c r="K23" s="66">
        <f aca="true" t="shared" si="2" ref="K23:T23">SUM(K21:K22)</f>
        <v>870</v>
      </c>
      <c r="L23" s="66">
        <f t="shared" si="2"/>
        <v>870</v>
      </c>
      <c r="M23" s="66">
        <f t="shared" si="2"/>
        <v>0</v>
      </c>
      <c r="N23" s="66">
        <f t="shared" si="2"/>
        <v>0</v>
      </c>
      <c r="O23" s="66">
        <f>SUM(O21:O22)</f>
        <v>870</v>
      </c>
      <c r="P23" s="66">
        <f>SUM(P21:P22)</f>
        <v>870</v>
      </c>
      <c r="Q23" s="66">
        <f>SUM(Q21:Q22)</f>
        <v>0</v>
      </c>
      <c r="R23" s="66">
        <f>SUM(R21:R22)</f>
        <v>0</v>
      </c>
      <c r="S23" s="66">
        <f t="shared" si="2"/>
        <v>880</v>
      </c>
      <c r="T23" s="93">
        <f t="shared" si="2"/>
        <v>890</v>
      </c>
      <c r="U23" s="40"/>
    </row>
    <row r="24" spans="1:21" ht="14.25" customHeight="1">
      <c r="A24" s="102" t="s">
        <v>12</v>
      </c>
      <c r="B24" s="103" t="s">
        <v>12</v>
      </c>
      <c r="C24" s="106" t="s">
        <v>20</v>
      </c>
      <c r="D24" s="108" t="s">
        <v>21</v>
      </c>
      <c r="E24" s="112" t="s">
        <v>105</v>
      </c>
      <c r="F24" s="55" t="s">
        <v>14</v>
      </c>
      <c r="G24" s="67">
        <f>H24+J24</f>
        <v>3765</v>
      </c>
      <c r="H24" s="66">
        <v>3765</v>
      </c>
      <c r="I24" s="66"/>
      <c r="J24" s="66"/>
      <c r="K24" s="66">
        <f>L24+N24</f>
        <v>0</v>
      </c>
      <c r="L24" s="66"/>
      <c r="M24" s="66"/>
      <c r="N24" s="66"/>
      <c r="O24" s="66">
        <f>P24+R24</f>
        <v>0</v>
      </c>
      <c r="P24" s="66"/>
      <c r="Q24" s="66"/>
      <c r="R24" s="66"/>
      <c r="S24" s="67"/>
      <c r="T24" s="92"/>
      <c r="U24" s="40"/>
    </row>
    <row r="25" spans="1:21" ht="12.75" customHeight="1">
      <c r="A25" s="102"/>
      <c r="B25" s="104"/>
      <c r="C25" s="106"/>
      <c r="D25" s="108"/>
      <c r="E25" s="113"/>
      <c r="F25" s="55" t="s">
        <v>15</v>
      </c>
      <c r="G25" s="67">
        <f>H25+J25</f>
        <v>0</v>
      </c>
      <c r="H25" s="66"/>
      <c r="I25" s="66"/>
      <c r="J25" s="66"/>
      <c r="K25" s="66">
        <f>L25+N25</f>
        <v>3765</v>
      </c>
      <c r="L25" s="66">
        <v>3765</v>
      </c>
      <c r="M25" s="66"/>
      <c r="N25" s="66"/>
      <c r="O25" s="66">
        <f>P25+R25</f>
        <v>3765</v>
      </c>
      <c r="P25" s="66">
        <v>3765</v>
      </c>
      <c r="Q25" s="66"/>
      <c r="R25" s="66"/>
      <c r="S25" s="67">
        <v>3770</v>
      </c>
      <c r="T25" s="92">
        <v>3770</v>
      </c>
      <c r="U25" s="40"/>
    </row>
    <row r="26" spans="1:21" ht="13.5" customHeight="1">
      <c r="A26" s="102"/>
      <c r="B26" s="105"/>
      <c r="C26" s="106"/>
      <c r="D26" s="108"/>
      <c r="E26" s="114"/>
      <c r="F26" s="56" t="s">
        <v>65</v>
      </c>
      <c r="G26" s="67">
        <f>SUM(G24:G25)</f>
        <v>3765</v>
      </c>
      <c r="H26" s="66">
        <f>SUM(H24:H25)</f>
        <v>3765</v>
      </c>
      <c r="I26" s="66">
        <f>SUM(I24:I25)</f>
        <v>0</v>
      </c>
      <c r="J26" s="66">
        <f>SUM(J24:J25)</f>
        <v>0</v>
      </c>
      <c r="K26" s="66">
        <f aca="true" t="shared" si="3" ref="K26:T26">SUM(K24:K25)</f>
        <v>3765</v>
      </c>
      <c r="L26" s="66">
        <f t="shared" si="3"/>
        <v>3765</v>
      </c>
      <c r="M26" s="66">
        <f t="shared" si="3"/>
        <v>0</v>
      </c>
      <c r="N26" s="66">
        <f t="shared" si="3"/>
        <v>0</v>
      </c>
      <c r="O26" s="66">
        <f>SUM(O24:O25)</f>
        <v>3765</v>
      </c>
      <c r="P26" s="66">
        <f>SUM(P24:P25)</f>
        <v>3765</v>
      </c>
      <c r="Q26" s="66">
        <f>SUM(Q24:Q25)</f>
        <v>0</v>
      </c>
      <c r="R26" s="66">
        <f>SUM(R24:R25)</f>
        <v>0</v>
      </c>
      <c r="S26" s="66">
        <f t="shared" si="3"/>
        <v>3770</v>
      </c>
      <c r="T26" s="93">
        <f t="shared" si="3"/>
        <v>3770</v>
      </c>
      <c r="U26" s="40"/>
    </row>
    <row r="27" spans="1:21" ht="13.5" customHeight="1">
      <c r="A27" s="102" t="s">
        <v>12</v>
      </c>
      <c r="B27" s="116" t="s">
        <v>12</v>
      </c>
      <c r="C27" s="106" t="s">
        <v>22</v>
      </c>
      <c r="D27" s="108" t="s">
        <v>23</v>
      </c>
      <c r="E27" s="112" t="s">
        <v>105</v>
      </c>
      <c r="F27" s="55" t="s">
        <v>14</v>
      </c>
      <c r="G27" s="67">
        <f>H27+J27</f>
        <v>20592</v>
      </c>
      <c r="H27" s="66">
        <v>20592</v>
      </c>
      <c r="I27" s="66"/>
      <c r="J27" s="66"/>
      <c r="K27" s="66">
        <f>L27+N27</f>
        <v>0</v>
      </c>
      <c r="L27" s="66"/>
      <c r="M27" s="66"/>
      <c r="N27" s="66"/>
      <c r="O27" s="66">
        <f>P27+R27</f>
        <v>0</v>
      </c>
      <c r="P27" s="66"/>
      <c r="Q27" s="66"/>
      <c r="R27" s="66"/>
      <c r="S27" s="67"/>
      <c r="T27" s="92"/>
      <c r="U27" s="40"/>
    </row>
    <row r="28" spans="1:21" ht="13.5" customHeight="1">
      <c r="A28" s="102"/>
      <c r="B28" s="116"/>
      <c r="C28" s="106"/>
      <c r="D28" s="108"/>
      <c r="E28" s="113"/>
      <c r="F28" s="55" t="s">
        <v>15</v>
      </c>
      <c r="G28" s="67">
        <f>H28+J28</f>
        <v>0</v>
      </c>
      <c r="H28" s="66"/>
      <c r="I28" s="66"/>
      <c r="J28" s="66"/>
      <c r="K28" s="66">
        <f>L28+N28</f>
        <v>29000</v>
      </c>
      <c r="L28" s="66">
        <v>29000</v>
      </c>
      <c r="M28" s="66"/>
      <c r="N28" s="66"/>
      <c r="O28" s="66">
        <f>P28+R28</f>
        <v>29000</v>
      </c>
      <c r="P28" s="66">
        <v>29000</v>
      </c>
      <c r="Q28" s="66"/>
      <c r="R28" s="66"/>
      <c r="S28" s="67">
        <v>30000</v>
      </c>
      <c r="T28" s="92">
        <v>31000</v>
      </c>
      <c r="U28" s="40"/>
    </row>
    <row r="29" spans="1:21" ht="14.25" customHeight="1">
      <c r="A29" s="102"/>
      <c r="B29" s="116"/>
      <c r="C29" s="106"/>
      <c r="D29" s="108"/>
      <c r="E29" s="114"/>
      <c r="F29" s="56" t="s">
        <v>65</v>
      </c>
      <c r="G29" s="67">
        <f>SUM(G27:G28)</f>
        <v>20592</v>
      </c>
      <c r="H29" s="66">
        <f>SUM(H27:H28)</f>
        <v>20592</v>
      </c>
      <c r="I29" s="66">
        <f>SUM(I27:I28)</f>
        <v>0</v>
      </c>
      <c r="J29" s="66">
        <f>SUM(J27:J28)</f>
        <v>0</v>
      </c>
      <c r="K29" s="66">
        <f aca="true" t="shared" si="4" ref="K29:T29">SUM(K27:K28)</f>
        <v>29000</v>
      </c>
      <c r="L29" s="66">
        <f t="shared" si="4"/>
        <v>29000</v>
      </c>
      <c r="M29" s="66">
        <f t="shared" si="4"/>
        <v>0</v>
      </c>
      <c r="N29" s="66">
        <f t="shared" si="4"/>
        <v>0</v>
      </c>
      <c r="O29" s="66">
        <f>SUM(O27:O28)</f>
        <v>29000</v>
      </c>
      <c r="P29" s="66">
        <f>SUM(P27:P28)</f>
        <v>29000</v>
      </c>
      <c r="Q29" s="66">
        <f>SUM(Q27:Q28)</f>
        <v>0</v>
      </c>
      <c r="R29" s="66">
        <f>SUM(R27:R28)</f>
        <v>0</v>
      </c>
      <c r="S29" s="66">
        <f t="shared" si="4"/>
        <v>30000</v>
      </c>
      <c r="T29" s="93">
        <f t="shared" si="4"/>
        <v>31000</v>
      </c>
      <c r="U29" s="40"/>
    </row>
    <row r="30" spans="1:21" ht="13.5" customHeight="1">
      <c r="A30" s="102" t="s">
        <v>12</v>
      </c>
      <c r="B30" s="116" t="s">
        <v>12</v>
      </c>
      <c r="C30" s="106" t="s">
        <v>24</v>
      </c>
      <c r="D30" s="108" t="s">
        <v>71</v>
      </c>
      <c r="E30" s="112" t="s">
        <v>105</v>
      </c>
      <c r="F30" s="55" t="s">
        <v>14</v>
      </c>
      <c r="G30" s="67">
        <f>H30+J30</f>
        <v>41763</v>
      </c>
      <c r="H30" s="66">
        <v>41763</v>
      </c>
      <c r="I30" s="66"/>
      <c r="J30" s="66"/>
      <c r="K30" s="66">
        <f>L30+N30</f>
        <v>41122</v>
      </c>
      <c r="L30" s="66">
        <v>41122</v>
      </c>
      <c r="M30" s="66"/>
      <c r="N30" s="66"/>
      <c r="O30" s="66">
        <f>P30+R30</f>
        <v>41122</v>
      </c>
      <c r="P30" s="66">
        <v>41122</v>
      </c>
      <c r="Q30" s="66"/>
      <c r="R30" s="66"/>
      <c r="S30" s="67">
        <v>41300</v>
      </c>
      <c r="T30" s="92">
        <v>41400</v>
      </c>
      <c r="U30" s="40"/>
    </row>
    <row r="31" spans="1:21" ht="14.25" customHeight="1">
      <c r="A31" s="102"/>
      <c r="B31" s="116"/>
      <c r="C31" s="106"/>
      <c r="D31" s="108"/>
      <c r="E31" s="113"/>
      <c r="F31" s="55" t="s">
        <v>14</v>
      </c>
      <c r="G31" s="67">
        <f>H31+J31</f>
        <v>1043</v>
      </c>
      <c r="H31" s="66">
        <v>1043</v>
      </c>
      <c r="I31" s="66">
        <v>579</v>
      </c>
      <c r="J31" s="66"/>
      <c r="K31" s="66">
        <f>L31+N31</f>
        <v>1050</v>
      </c>
      <c r="L31" s="66">
        <v>1050</v>
      </c>
      <c r="M31" s="66">
        <v>650</v>
      </c>
      <c r="N31" s="66"/>
      <c r="O31" s="66">
        <f>P31+R31</f>
        <v>1050</v>
      </c>
      <c r="P31" s="66">
        <v>1050</v>
      </c>
      <c r="Q31" s="66">
        <v>650</v>
      </c>
      <c r="R31" s="66"/>
      <c r="S31" s="67">
        <v>1050</v>
      </c>
      <c r="T31" s="92">
        <v>1050</v>
      </c>
      <c r="U31" s="40"/>
    </row>
    <row r="32" spans="1:21" ht="14.25" customHeight="1">
      <c r="A32" s="102"/>
      <c r="B32" s="116"/>
      <c r="C32" s="106"/>
      <c r="D32" s="108"/>
      <c r="E32" s="113"/>
      <c r="F32" s="55" t="s">
        <v>15</v>
      </c>
      <c r="G32" s="67">
        <f>H32+J32</f>
        <v>0</v>
      </c>
      <c r="H32" s="66"/>
      <c r="I32" s="66"/>
      <c r="J32" s="66"/>
      <c r="K32" s="66">
        <f>L32+N32</f>
        <v>0</v>
      </c>
      <c r="L32" s="66">
        <v>0</v>
      </c>
      <c r="M32" s="66"/>
      <c r="N32" s="66"/>
      <c r="O32" s="66">
        <f>P32+R32</f>
        <v>0</v>
      </c>
      <c r="P32" s="66">
        <v>0</v>
      </c>
      <c r="Q32" s="66"/>
      <c r="R32" s="66"/>
      <c r="S32" s="66"/>
      <c r="T32" s="96"/>
      <c r="U32" s="40"/>
    </row>
    <row r="33" spans="1:21" ht="15" customHeight="1">
      <c r="A33" s="102"/>
      <c r="B33" s="116"/>
      <c r="C33" s="106"/>
      <c r="D33" s="108"/>
      <c r="E33" s="114"/>
      <c r="F33" s="56" t="s">
        <v>65</v>
      </c>
      <c r="G33" s="67">
        <f>SUM(G30:G32)</f>
        <v>42806</v>
      </c>
      <c r="H33" s="67">
        <f aca="true" t="shared" si="5" ref="H33:T33">SUM(H30:H32)</f>
        <v>42806</v>
      </c>
      <c r="I33" s="67">
        <f t="shared" si="5"/>
        <v>579</v>
      </c>
      <c r="J33" s="67">
        <f t="shared" si="5"/>
        <v>0</v>
      </c>
      <c r="K33" s="67">
        <f t="shared" si="5"/>
        <v>42172</v>
      </c>
      <c r="L33" s="67">
        <f t="shared" si="5"/>
        <v>42172</v>
      </c>
      <c r="M33" s="67">
        <f t="shared" si="5"/>
        <v>650</v>
      </c>
      <c r="N33" s="67">
        <f t="shared" si="5"/>
        <v>0</v>
      </c>
      <c r="O33" s="67">
        <f>SUM(O30:O32)</f>
        <v>42172</v>
      </c>
      <c r="P33" s="67">
        <f>SUM(P30:P32)</f>
        <v>42172</v>
      </c>
      <c r="Q33" s="67">
        <f>SUM(Q30:Q32)</f>
        <v>650</v>
      </c>
      <c r="R33" s="67">
        <f>SUM(R30:R32)</f>
        <v>0</v>
      </c>
      <c r="S33" s="67">
        <f t="shared" si="5"/>
        <v>42350</v>
      </c>
      <c r="T33" s="67">
        <f t="shared" si="5"/>
        <v>42450</v>
      </c>
      <c r="U33" s="40"/>
    </row>
    <row r="34" spans="1:21" ht="12.75" customHeight="1">
      <c r="A34" s="102" t="s">
        <v>12</v>
      </c>
      <c r="B34" s="116" t="s">
        <v>12</v>
      </c>
      <c r="C34" s="106" t="s">
        <v>25</v>
      </c>
      <c r="D34" s="108" t="s">
        <v>72</v>
      </c>
      <c r="E34" s="112" t="s">
        <v>105</v>
      </c>
      <c r="F34" s="55" t="s">
        <v>14</v>
      </c>
      <c r="G34" s="67">
        <f>H34+J34</f>
        <v>319</v>
      </c>
      <c r="H34" s="66">
        <v>319</v>
      </c>
      <c r="I34" s="66"/>
      <c r="J34" s="66"/>
      <c r="K34" s="66">
        <f>L34+N34</f>
        <v>435</v>
      </c>
      <c r="L34" s="66">
        <v>435</v>
      </c>
      <c r="M34" s="66"/>
      <c r="N34" s="66"/>
      <c r="O34" s="66">
        <f>P34+R34</f>
        <v>435</v>
      </c>
      <c r="P34" s="66">
        <v>435</v>
      </c>
      <c r="Q34" s="66"/>
      <c r="R34" s="66"/>
      <c r="S34" s="67">
        <v>450</v>
      </c>
      <c r="T34" s="92">
        <v>450</v>
      </c>
      <c r="U34" s="40"/>
    </row>
    <row r="35" spans="1:21" ht="12.75" customHeight="1">
      <c r="A35" s="102"/>
      <c r="B35" s="116"/>
      <c r="C35" s="106"/>
      <c r="D35" s="108"/>
      <c r="E35" s="113"/>
      <c r="F35" s="55" t="s">
        <v>15</v>
      </c>
      <c r="G35" s="67">
        <f>H35+J35</f>
        <v>0</v>
      </c>
      <c r="H35" s="66"/>
      <c r="I35" s="66"/>
      <c r="J35" s="66"/>
      <c r="K35" s="66">
        <f>L35+N35</f>
        <v>0</v>
      </c>
      <c r="L35" s="66">
        <v>0</v>
      </c>
      <c r="M35" s="66"/>
      <c r="N35" s="66"/>
      <c r="O35" s="66">
        <f>P35+R35</f>
        <v>0</v>
      </c>
      <c r="P35" s="66">
        <v>0</v>
      </c>
      <c r="Q35" s="66"/>
      <c r="R35" s="66"/>
      <c r="S35" s="67"/>
      <c r="T35" s="92"/>
      <c r="U35" s="40"/>
    </row>
    <row r="36" spans="1:21" ht="12.75" customHeight="1">
      <c r="A36" s="115"/>
      <c r="B36" s="103"/>
      <c r="C36" s="117"/>
      <c r="D36" s="168"/>
      <c r="E36" s="114"/>
      <c r="F36" s="56" t="s">
        <v>65</v>
      </c>
      <c r="G36" s="67">
        <f>SUM(G34:G35)</f>
        <v>319</v>
      </c>
      <c r="H36" s="66">
        <f>SUM(H34:H35)</f>
        <v>319</v>
      </c>
      <c r="I36" s="66">
        <f>SUM(I34:I35)</f>
        <v>0</v>
      </c>
      <c r="J36" s="66">
        <f>SUM(J34:J35)</f>
        <v>0</v>
      </c>
      <c r="K36" s="66">
        <f aca="true" t="shared" si="6" ref="K36:T36">SUM(K34:K35)</f>
        <v>435</v>
      </c>
      <c r="L36" s="66">
        <f t="shared" si="6"/>
        <v>435</v>
      </c>
      <c r="M36" s="66">
        <f t="shared" si="6"/>
        <v>0</v>
      </c>
      <c r="N36" s="66">
        <f t="shared" si="6"/>
        <v>0</v>
      </c>
      <c r="O36" s="66">
        <f>SUM(O34:O35)</f>
        <v>435</v>
      </c>
      <c r="P36" s="66">
        <f>SUM(P34:P35)</f>
        <v>435</v>
      </c>
      <c r="Q36" s="66">
        <f>SUM(Q34:Q35)</f>
        <v>0</v>
      </c>
      <c r="R36" s="66">
        <f>SUM(R34:R35)</f>
        <v>0</v>
      </c>
      <c r="S36" s="66">
        <f t="shared" si="6"/>
        <v>450</v>
      </c>
      <c r="T36" s="93">
        <f t="shared" si="6"/>
        <v>450</v>
      </c>
      <c r="U36" s="40"/>
    </row>
    <row r="37" spans="1:21" ht="12.75" customHeight="1">
      <c r="A37" s="102" t="s">
        <v>12</v>
      </c>
      <c r="B37" s="116" t="s">
        <v>12</v>
      </c>
      <c r="C37" s="106" t="s">
        <v>26</v>
      </c>
      <c r="D37" s="118" t="s">
        <v>58</v>
      </c>
      <c r="E37" s="112" t="s">
        <v>105</v>
      </c>
      <c r="F37" s="55" t="s">
        <v>14</v>
      </c>
      <c r="G37" s="67">
        <f>H37+J37</f>
        <v>10484</v>
      </c>
      <c r="H37" s="66">
        <v>10484</v>
      </c>
      <c r="I37" s="66"/>
      <c r="J37" s="66"/>
      <c r="K37" s="66">
        <f>L37+N37</f>
        <v>0</v>
      </c>
      <c r="L37" s="66"/>
      <c r="M37" s="66"/>
      <c r="N37" s="66"/>
      <c r="O37" s="66">
        <f>P37+R37</f>
        <v>0</v>
      </c>
      <c r="P37" s="66"/>
      <c r="Q37" s="66"/>
      <c r="R37" s="66"/>
      <c r="S37" s="67"/>
      <c r="T37" s="92"/>
      <c r="U37" s="40"/>
    </row>
    <row r="38" spans="1:21" ht="12.75" customHeight="1">
      <c r="A38" s="102"/>
      <c r="B38" s="116"/>
      <c r="C38" s="106"/>
      <c r="D38" s="119"/>
      <c r="E38" s="113"/>
      <c r="F38" s="55" t="s">
        <v>15</v>
      </c>
      <c r="G38" s="67">
        <f>H38+J38</f>
        <v>0</v>
      </c>
      <c r="H38" s="66"/>
      <c r="I38" s="66"/>
      <c r="J38" s="66"/>
      <c r="K38" s="66">
        <f>L38+N38</f>
        <v>17300</v>
      </c>
      <c r="L38" s="66">
        <v>17300</v>
      </c>
      <c r="M38" s="66"/>
      <c r="N38" s="66"/>
      <c r="O38" s="66">
        <f>P38+R38</f>
        <v>17300</v>
      </c>
      <c r="P38" s="66">
        <v>17300</v>
      </c>
      <c r="Q38" s="66"/>
      <c r="R38" s="66"/>
      <c r="S38" s="67">
        <v>18000</v>
      </c>
      <c r="T38" s="92">
        <v>19000</v>
      </c>
      <c r="U38" s="40"/>
    </row>
    <row r="39" spans="1:21" ht="12.75" customHeight="1" thickBot="1">
      <c r="A39" s="115"/>
      <c r="B39" s="103"/>
      <c r="C39" s="117"/>
      <c r="D39" s="120"/>
      <c r="E39" s="114"/>
      <c r="F39" s="56" t="s">
        <v>65</v>
      </c>
      <c r="G39" s="67">
        <f aca="true" t="shared" si="7" ref="G39:N39">SUM(G37:G38)</f>
        <v>10484</v>
      </c>
      <c r="H39" s="66">
        <f t="shared" si="7"/>
        <v>10484</v>
      </c>
      <c r="I39" s="66">
        <f t="shared" si="7"/>
        <v>0</v>
      </c>
      <c r="J39" s="66">
        <f t="shared" si="7"/>
        <v>0</v>
      </c>
      <c r="K39" s="66">
        <f t="shared" si="7"/>
        <v>17300</v>
      </c>
      <c r="L39" s="66">
        <f t="shared" si="7"/>
        <v>17300</v>
      </c>
      <c r="M39" s="66">
        <f t="shared" si="7"/>
        <v>0</v>
      </c>
      <c r="N39" s="66">
        <f t="shared" si="7"/>
        <v>0</v>
      </c>
      <c r="O39" s="66">
        <f aca="true" t="shared" si="8" ref="O39:T39">SUM(O37:O38)</f>
        <v>17300</v>
      </c>
      <c r="P39" s="66">
        <f t="shared" si="8"/>
        <v>17300</v>
      </c>
      <c r="Q39" s="66">
        <f t="shared" si="8"/>
        <v>0</v>
      </c>
      <c r="R39" s="66">
        <f t="shared" si="8"/>
        <v>0</v>
      </c>
      <c r="S39" s="66">
        <f t="shared" si="8"/>
        <v>18000</v>
      </c>
      <c r="T39" s="93">
        <f t="shared" si="8"/>
        <v>19000</v>
      </c>
      <c r="U39" s="40"/>
    </row>
    <row r="40" spans="1:21" ht="12.75" customHeight="1">
      <c r="A40" s="169" t="s">
        <v>12</v>
      </c>
      <c r="B40" s="103" t="s">
        <v>12</v>
      </c>
      <c r="C40" s="117" t="s">
        <v>50</v>
      </c>
      <c r="D40" s="118" t="s">
        <v>73</v>
      </c>
      <c r="E40" s="161" t="s">
        <v>105</v>
      </c>
      <c r="F40" s="55" t="s">
        <v>14</v>
      </c>
      <c r="G40" s="67">
        <f>H40+J40</f>
        <v>3331</v>
      </c>
      <c r="H40" s="66">
        <v>3331</v>
      </c>
      <c r="I40" s="66">
        <v>2027</v>
      </c>
      <c r="J40" s="66"/>
      <c r="K40" s="66">
        <f>L40+N40</f>
        <v>0</v>
      </c>
      <c r="L40" s="66">
        <v>0</v>
      </c>
      <c r="M40" s="66"/>
      <c r="N40" s="66"/>
      <c r="O40" s="66">
        <f>P40+R40</f>
        <v>0</v>
      </c>
      <c r="P40" s="66">
        <v>0</v>
      </c>
      <c r="Q40" s="66"/>
      <c r="R40" s="49"/>
      <c r="S40" s="67"/>
      <c r="T40" s="92"/>
      <c r="U40" s="40"/>
    </row>
    <row r="41" spans="1:21" ht="12.75" customHeight="1">
      <c r="A41" s="170"/>
      <c r="B41" s="104"/>
      <c r="C41" s="166"/>
      <c r="D41" s="119"/>
      <c r="E41" s="113"/>
      <c r="F41" s="55" t="s">
        <v>14</v>
      </c>
      <c r="G41" s="67">
        <f>H41+J41</f>
        <v>0</v>
      </c>
      <c r="H41" s="66"/>
      <c r="I41" s="66"/>
      <c r="J41" s="66"/>
      <c r="K41" s="66">
        <f>L41+N41</f>
        <v>0</v>
      </c>
      <c r="L41" s="66">
        <v>0</v>
      </c>
      <c r="M41" s="66"/>
      <c r="N41" s="66"/>
      <c r="O41" s="66">
        <f>P41+R41</f>
        <v>0</v>
      </c>
      <c r="P41" s="66">
        <v>0</v>
      </c>
      <c r="Q41" s="66"/>
      <c r="R41" s="49"/>
      <c r="S41" s="67"/>
      <c r="T41" s="92"/>
      <c r="U41" s="40"/>
    </row>
    <row r="42" spans="1:21" s="45" customFormat="1" ht="11.25" customHeight="1">
      <c r="A42" s="170"/>
      <c r="B42" s="104"/>
      <c r="C42" s="166"/>
      <c r="D42" s="119"/>
      <c r="E42" s="113"/>
      <c r="F42" s="58" t="s">
        <v>15</v>
      </c>
      <c r="G42" s="67">
        <f>H42+J42</f>
        <v>0</v>
      </c>
      <c r="H42" s="66"/>
      <c r="I42" s="66"/>
      <c r="J42" s="66"/>
      <c r="K42" s="66">
        <f>L42+N42</f>
        <v>6183</v>
      </c>
      <c r="L42" s="66">
        <v>6183</v>
      </c>
      <c r="M42" s="66">
        <v>4720</v>
      </c>
      <c r="N42" s="66"/>
      <c r="O42" s="66">
        <f>P42+R42</f>
        <v>6183</v>
      </c>
      <c r="P42" s="66">
        <v>6183</v>
      </c>
      <c r="Q42" s="66">
        <v>4720</v>
      </c>
      <c r="R42" s="49"/>
      <c r="S42" s="66">
        <v>0</v>
      </c>
      <c r="T42" s="96">
        <v>0</v>
      </c>
      <c r="U42" s="44"/>
    </row>
    <row r="43" spans="1:21" ht="12.75" customHeight="1">
      <c r="A43" s="171"/>
      <c r="B43" s="105"/>
      <c r="C43" s="167"/>
      <c r="D43" s="120"/>
      <c r="E43" s="114"/>
      <c r="F43" s="56" t="s">
        <v>65</v>
      </c>
      <c r="G43" s="67">
        <f>SUM(G40:G41)</f>
        <v>3331</v>
      </c>
      <c r="H43" s="66">
        <f>SUM(H40:H41)</f>
        <v>3331</v>
      </c>
      <c r="I43" s="66">
        <f>SUM(I40:I41)</f>
        <v>2027</v>
      </c>
      <c r="J43" s="66">
        <f>SUM(J40:J41)</f>
        <v>0</v>
      </c>
      <c r="K43" s="66">
        <f aca="true" t="shared" si="9" ref="K43:T43">SUM(K40:K41)</f>
        <v>0</v>
      </c>
      <c r="L43" s="66">
        <f t="shared" si="9"/>
        <v>0</v>
      </c>
      <c r="M43" s="66">
        <f t="shared" si="9"/>
        <v>0</v>
      </c>
      <c r="N43" s="66">
        <f t="shared" si="9"/>
        <v>0</v>
      </c>
      <c r="O43" s="66">
        <f>SUM(O40:O41)</f>
        <v>0</v>
      </c>
      <c r="P43" s="66">
        <f>SUM(P40:P41)</f>
        <v>0</v>
      </c>
      <c r="Q43" s="66">
        <f>SUM(Q40:Q41)</f>
        <v>0</v>
      </c>
      <c r="R43" s="66">
        <f>SUM(R40:R41)</f>
        <v>0</v>
      </c>
      <c r="S43" s="66">
        <f t="shared" si="9"/>
        <v>0</v>
      </c>
      <c r="T43" s="93">
        <f t="shared" si="9"/>
        <v>0</v>
      </c>
      <c r="U43" s="40"/>
    </row>
    <row r="44" spans="1:21" ht="15.75" customHeight="1" thickBot="1">
      <c r="A44" s="12" t="s">
        <v>12</v>
      </c>
      <c r="B44" s="13" t="s">
        <v>12</v>
      </c>
      <c r="C44" s="175" t="s">
        <v>67</v>
      </c>
      <c r="D44" s="176"/>
      <c r="E44" s="177"/>
      <c r="F44" s="177"/>
      <c r="G44" s="68">
        <f>SUM(G16+G20+G23+G26+G29+G33+G36+G39+G43)</f>
        <v>126709</v>
      </c>
      <c r="H44" s="68">
        <f aca="true" t="shared" si="10" ref="H44:T44">SUM(H16+H20+H23+H26+H29+H33+H36+H39+H43)</f>
        <v>126709</v>
      </c>
      <c r="I44" s="68">
        <f t="shared" si="10"/>
        <v>2606</v>
      </c>
      <c r="J44" s="68">
        <f t="shared" si="10"/>
        <v>0</v>
      </c>
      <c r="K44" s="68">
        <f t="shared" si="10"/>
        <v>138722</v>
      </c>
      <c r="L44" s="68">
        <f t="shared" si="10"/>
        <v>138722</v>
      </c>
      <c r="M44" s="68">
        <f t="shared" si="10"/>
        <v>650</v>
      </c>
      <c r="N44" s="68">
        <f t="shared" si="10"/>
        <v>0</v>
      </c>
      <c r="O44" s="68">
        <f t="shared" si="10"/>
        <v>138722</v>
      </c>
      <c r="P44" s="68">
        <f t="shared" si="10"/>
        <v>138722</v>
      </c>
      <c r="Q44" s="68">
        <f t="shared" si="10"/>
        <v>650</v>
      </c>
      <c r="R44" s="68">
        <f t="shared" si="10"/>
        <v>0</v>
      </c>
      <c r="S44" s="68">
        <f t="shared" si="10"/>
        <v>140650</v>
      </c>
      <c r="T44" s="68">
        <f t="shared" si="10"/>
        <v>143360</v>
      </c>
      <c r="U44" s="40"/>
    </row>
    <row r="45" spans="1:21" ht="27" customHeight="1" thickBot="1">
      <c r="A45" s="7" t="s">
        <v>12</v>
      </c>
      <c r="B45" s="8" t="s">
        <v>17</v>
      </c>
      <c r="C45" s="172" t="s">
        <v>27</v>
      </c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4"/>
      <c r="U45" s="40"/>
    </row>
    <row r="46" spans="1:21" ht="12.75" customHeight="1">
      <c r="A46" s="102" t="s">
        <v>12</v>
      </c>
      <c r="B46" s="103" t="s">
        <v>17</v>
      </c>
      <c r="C46" s="106" t="s">
        <v>12</v>
      </c>
      <c r="D46" s="107" t="s">
        <v>74</v>
      </c>
      <c r="E46" s="112" t="s">
        <v>105</v>
      </c>
      <c r="F46" s="55" t="s">
        <v>14</v>
      </c>
      <c r="G46" s="70">
        <f>H46+J46</f>
        <v>113155</v>
      </c>
      <c r="H46" s="71">
        <v>113155</v>
      </c>
      <c r="I46" s="71"/>
      <c r="J46" s="71"/>
      <c r="K46" s="47">
        <f>L46+N46</f>
        <v>101711</v>
      </c>
      <c r="L46" s="47">
        <v>101711</v>
      </c>
      <c r="M46" s="47"/>
      <c r="N46" s="47"/>
      <c r="O46" s="47">
        <f>P46+R46</f>
        <v>101711</v>
      </c>
      <c r="P46" s="47">
        <v>101711</v>
      </c>
      <c r="Q46" s="47"/>
      <c r="R46" s="47"/>
      <c r="S46" s="47">
        <v>101000</v>
      </c>
      <c r="T46" s="85">
        <v>100500</v>
      </c>
      <c r="U46" s="40"/>
    </row>
    <row r="47" spans="1:21" ht="12" customHeight="1">
      <c r="A47" s="102"/>
      <c r="B47" s="104"/>
      <c r="C47" s="106"/>
      <c r="D47" s="107"/>
      <c r="E47" s="113"/>
      <c r="F47" s="55" t="s">
        <v>15</v>
      </c>
      <c r="G47" s="72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85"/>
      <c r="U47" s="40"/>
    </row>
    <row r="48" spans="1:21" ht="12.75" customHeight="1">
      <c r="A48" s="102"/>
      <c r="B48" s="105"/>
      <c r="C48" s="106"/>
      <c r="D48" s="108"/>
      <c r="E48" s="114"/>
      <c r="F48" s="56" t="s">
        <v>65</v>
      </c>
      <c r="G48" s="73">
        <f>SUM(G46:G47)</f>
        <v>113155</v>
      </c>
      <c r="H48" s="50">
        <f>SUM(H46:H47)</f>
        <v>113155</v>
      </c>
      <c r="I48" s="50">
        <f>SUM(I46:I47)</f>
        <v>0</v>
      </c>
      <c r="J48" s="50">
        <f>SUM(J46:J47)</f>
        <v>0</v>
      </c>
      <c r="K48" s="50">
        <f aca="true" t="shared" si="11" ref="K48:T48">SUM(K46:K47)</f>
        <v>101711</v>
      </c>
      <c r="L48" s="50">
        <f t="shared" si="11"/>
        <v>101711</v>
      </c>
      <c r="M48" s="50">
        <f t="shared" si="11"/>
        <v>0</v>
      </c>
      <c r="N48" s="50">
        <f t="shared" si="11"/>
        <v>0</v>
      </c>
      <c r="O48" s="50">
        <f>SUM(O46:O47)</f>
        <v>101711</v>
      </c>
      <c r="P48" s="50">
        <f>SUM(P46:P47)</f>
        <v>101711</v>
      </c>
      <c r="Q48" s="50">
        <f>SUM(Q46:Q47)</f>
        <v>0</v>
      </c>
      <c r="R48" s="50">
        <f>SUM(R46:R47)</f>
        <v>0</v>
      </c>
      <c r="S48" s="50">
        <f t="shared" si="11"/>
        <v>101000</v>
      </c>
      <c r="T48" s="84">
        <f t="shared" si="11"/>
        <v>100500</v>
      </c>
      <c r="U48" s="40"/>
    </row>
    <row r="49" spans="1:21" ht="12.75" customHeight="1">
      <c r="A49" s="102" t="s">
        <v>12</v>
      </c>
      <c r="B49" s="103" t="s">
        <v>17</v>
      </c>
      <c r="C49" s="106" t="s">
        <v>17</v>
      </c>
      <c r="D49" s="107" t="s">
        <v>28</v>
      </c>
      <c r="E49" s="112" t="s">
        <v>105</v>
      </c>
      <c r="F49" s="55" t="s">
        <v>14</v>
      </c>
      <c r="G49" s="72">
        <f>H49+J49</f>
        <v>5329</v>
      </c>
      <c r="H49" s="50">
        <v>5329</v>
      </c>
      <c r="I49" s="50">
        <v>3273</v>
      </c>
      <c r="J49" s="50"/>
      <c r="K49" s="47">
        <f>L49+N49</f>
        <v>5055</v>
      </c>
      <c r="L49" s="50">
        <v>5055</v>
      </c>
      <c r="M49" s="50">
        <v>3100</v>
      </c>
      <c r="N49" s="50"/>
      <c r="O49" s="47">
        <f>P49+R49</f>
        <v>5055</v>
      </c>
      <c r="P49" s="50">
        <v>5055</v>
      </c>
      <c r="Q49" s="50">
        <v>3100</v>
      </c>
      <c r="R49" s="50"/>
      <c r="S49" s="50">
        <v>5050</v>
      </c>
      <c r="T49" s="84">
        <v>5000</v>
      </c>
      <c r="U49" s="40"/>
    </row>
    <row r="50" spans="1:21" ht="11.25" customHeight="1">
      <c r="A50" s="102"/>
      <c r="B50" s="104"/>
      <c r="C50" s="106"/>
      <c r="D50" s="108"/>
      <c r="E50" s="113"/>
      <c r="F50" s="55" t="s">
        <v>16</v>
      </c>
      <c r="G50" s="72"/>
      <c r="H50" s="50"/>
      <c r="I50" s="50"/>
      <c r="J50" s="50"/>
      <c r="K50" s="47"/>
      <c r="L50" s="50"/>
      <c r="M50" s="50"/>
      <c r="N50" s="50"/>
      <c r="O50" s="47"/>
      <c r="P50" s="50"/>
      <c r="Q50" s="50"/>
      <c r="R50" s="50"/>
      <c r="S50" s="94"/>
      <c r="T50" s="95"/>
      <c r="U50" s="40"/>
    </row>
    <row r="51" spans="1:21" ht="12.75" customHeight="1">
      <c r="A51" s="102"/>
      <c r="B51" s="105"/>
      <c r="C51" s="106"/>
      <c r="D51" s="108"/>
      <c r="E51" s="114"/>
      <c r="F51" s="56" t="s">
        <v>65</v>
      </c>
      <c r="G51" s="73">
        <f>SUM(G49:G50)</f>
        <v>5329</v>
      </c>
      <c r="H51" s="50">
        <f>SUM(H49:H50)</f>
        <v>5329</v>
      </c>
      <c r="I51" s="50">
        <f>SUM(I49:I50)</f>
        <v>3273</v>
      </c>
      <c r="J51" s="50">
        <f>SUM(J49:J50)</f>
        <v>0</v>
      </c>
      <c r="K51" s="50">
        <f aca="true" t="shared" si="12" ref="K51:T51">SUM(K49:K50)</f>
        <v>5055</v>
      </c>
      <c r="L51" s="50">
        <f t="shared" si="12"/>
        <v>5055</v>
      </c>
      <c r="M51" s="50">
        <f t="shared" si="12"/>
        <v>3100</v>
      </c>
      <c r="N51" s="50">
        <f t="shared" si="12"/>
        <v>0</v>
      </c>
      <c r="O51" s="50">
        <f>SUM(O49:O50)</f>
        <v>5055</v>
      </c>
      <c r="P51" s="50">
        <f>SUM(P49:P50)</f>
        <v>5055</v>
      </c>
      <c r="Q51" s="50">
        <f>SUM(Q49:Q50)</f>
        <v>3100</v>
      </c>
      <c r="R51" s="50">
        <f>SUM(R49:R50)</f>
        <v>0</v>
      </c>
      <c r="S51" s="50">
        <f t="shared" si="12"/>
        <v>5050</v>
      </c>
      <c r="T51" s="84">
        <f t="shared" si="12"/>
        <v>5000</v>
      </c>
      <c r="U51" s="40"/>
    </row>
    <row r="52" spans="1:21" ht="12.75" customHeight="1">
      <c r="A52" s="178" t="s">
        <v>12</v>
      </c>
      <c r="B52" s="105" t="s">
        <v>17</v>
      </c>
      <c r="C52" s="179" t="s">
        <v>18</v>
      </c>
      <c r="D52" s="108" t="s">
        <v>29</v>
      </c>
      <c r="E52" s="112" t="s">
        <v>105</v>
      </c>
      <c r="F52" s="55" t="s">
        <v>14</v>
      </c>
      <c r="G52" s="72">
        <f>H52+J52</f>
        <v>19607</v>
      </c>
      <c r="H52" s="50">
        <v>19607</v>
      </c>
      <c r="I52" s="50"/>
      <c r="J52" s="50"/>
      <c r="K52" s="47">
        <f>L52+N52</f>
        <v>19607</v>
      </c>
      <c r="L52" s="50">
        <v>19607</v>
      </c>
      <c r="M52" s="50"/>
      <c r="N52" s="50"/>
      <c r="O52" s="47">
        <f>P52+R52</f>
        <v>19607</v>
      </c>
      <c r="P52" s="50">
        <v>19607</v>
      </c>
      <c r="Q52" s="50"/>
      <c r="R52" s="50"/>
      <c r="S52" s="50">
        <v>19610</v>
      </c>
      <c r="T52" s="84">
        <v>19650</v>
      </c>
      <c r="U52" s="40"/>
    </row>
    <row r="53" spans="1:21" ht="12.75" customHeight="1">
      <c r="A53" s="102"/>
      <c r="B53" s="116"/>
      <c r="C53" s="180"/>
      <c r="D53" s="108"/>
      <c r="E53" s="113"/>
      <c r="F53" s="55" t="s">
        <v>16</v>
      </c>
      <c r="G53" s="72"/>
      <c r="H53" s="50"/>
      <c r="I53" s="73"/>
      <c r="J53" s="50"/>
      <c r="K53" s="47"/>
      <c r="L53" s="50"/>
      <c r="M53" s="73"/>
      <c r="N53" s="50"/>
      <c r="O53" s="47"/>
      <c r="P53" s="50"/>
      <c r="Q53" s="73"/>
      <c r="R53" s="50"/>
      <c r="S53" s="94"/>
      <c r="T53" s="95"/>
      <c r="U53" s="40"/>
    </row>
    <row r="54" spans="1:21" ht="12.75" customHeight="1">
      <c r="A54" s="102"/>
      <c r="B54" s="116"/>
      <c r="C54" s="180"/>
      <c r="D54" s="108"/>
      <c r="E54" s="114"/>
      <c r="F54" s="56" t="s">
        <v>65</v>
      </c>
      <c r="G54" s="73">
        <f>SUM(G52:G53)</f>
        <v>19607</v>
      </c>
      <c r="H54" s="50">
        <f>SUM(H52:H53)</f>
        <v>19607</v>
      </c>
      <c r="I54" s="50">
        <f>SUM(I52:I53)</f>
        <v>0</v>
      </c>
      <c r="J54" s="50">
        <f>SUM(J52:J53)</f>
        <v>0</v>
      </c>
      <c r="K54" s="50">
        <f aca="true" t="shared" si="13" ref="K54:T54">SUM(K52:K53)</f>
        <v>19607</v>
      </c>
      <c r="L54" s="50">
        <f t="shared" si="13"/>
        <v>19607</v>
      </c>
      <c r="M54" s="50">
        <f t="shared" si="13"/>
        <v>0</v>
      </c>
      <c r="N54" s="50">
        <f t="shared" si="13"/>
        <v>0</v>
      </c>
      <c r="O54" s="50">
        <f>SUM(O52:O53)</f>
        <v>19607</v>
      </c>
      <c r="P54" s="50">
        <f>SUM(P52:P53)</f>
        <v>19607</v>
      </c>
      <c r="Q54" s="50">
        <f>SUM(Q52:Q53)</f>
        <v>0</v>
      </c>
      <c r="R54" s="50">
        <f>SUM(R52:R53)</f>
        <v>0</v>
      </c>
      <c r="S54" s="50">
        <f t="shared" si="13"/>
        <v>19610</v>
      </c>
      <c r="T54" s="84">
        <f t="shared" si="13"/>
        <v>19650</v>
      </c>
      <c r="U54" s="40"/>
    </row>
    <row r="55" spans="1:21" ht="12.75" customHeight="1" thickBot="1">
      <c r="A55" s="12" t="s">
        <v>12</v>
      </c>
      <c r="B55" s="13" t="s">
        <v>17</v>
      </c>
      <c r="C55" s="181" t="s">
        <v>67</v>
      </c>
      <c r="D55" s="177"/>
      <c r="E55" s="177"/>
      <c r="F55" s="177"/>
      <c r="G55" s="14">
        <f aca="true" t="shared" si="14" ref="G55:N55">SUM(G48+G51+G54)</f>
        <v>138091</v>
      </c>
      <c r="H55" s="14">
        <f t="shared" si="14"/>
        <v>138091</v>
      </c>
      <c r="I55" s="14">
        <f t="shared" si="14"/>
        <v>3273</v>
      </c>
      <c r="J55" s="14">
        <f t="shared" si="14"/>
        <v>0</v>
      </c>
      <c r="K55" s="14">
        <f t="shared" si="14"/>
        <v>126373</v>
      </c>
      <c r="L55" s="14">
        <f t="shared" si="14"/>
        <v>126373</v>
      </c>
      <c r="M55" s="14">
        <f t="shared" si="14"/>
        <v>3100</v>
      </c>
      <c r="N55" s="14">
        <f t="shared" si="14"/>
        <v>0</v>
      </c>
      <c r="O55" s="14">
        <f aca="true" t="shared" si="15" ref="O55:T55">SUM(O48+O51+O54)</f>
        <v>126373</v>
      </c>
      <c r="P55" s="14">
        <f t="shared" si="15"/>
        <v>126373</v>
      </c>
      <c r="Q55" s="14">
        <f t="shared" si="15"/>
        <v>3100</v>
      </c>
      <c r="R55" s="14">
        <f t="shared" si="15"/>
        <v>0</v>
      </c>
      <c r="S55" s="14">
        <f t="shared" si="15"/>
        <v>125660</v>
      </c>
      <c r="T55" s="37">
        <f t="shared" si="15"/>
        <v>125150</v>
      </c>
      <c r="U55" s="41"/>
    </row>
    <row r="56" spans="1:21" ht="13.5" customHeight="1" thickBot="1">
      <c r="A56" s="17" t="s">
        <v>12</v>
      </c>
      <c r="B56" s="182" t="s">
        <v>68</v>
      </c>
      <c r="C56" s="183"/>
      <c r="D56" s="183"/>
      <c r="E56" s="183"/>
      <c r="F56" s="183"/>
      <c r="G56" s="14">
        <f aca="true" t="shared" si="16" ref="G56:T56">SUM(G44+G55)</f>
        <v>264800</v>
      </c>
      <c r="H56" s="14">
        <f t="shared" si="16"/>
        <v>264800</v>
      </c>
      <c r="I56" s="14">
        <f t="shared" si="16"/>
        <v>5879</v>
      </c>
      <c r="J56" s="14">
        <f t="shared" si="16"/>
        <v>0</v>
      </c>
      <c r="K56" s="14">
        <f t="shared" si="16"/>
        <v>265095</v>
      </c>
      <c r="L56" s="14">
        <f t="shared" si="16"/>
        <v>265095</v>
      </c>
      <c r="M56" s="14">
        <f t="shared" si="16"/>
        <v>3750</v>
      </c>
      <c r="N56" s="14">
        <f t="shared" si="16"/>
        <v>0</v>
      </c>
      <c r="O56" s="14">
        <f t="shared" si="16"/>
        <v>265095</v>
      </c>
      <c r="P56" s="14">
        <f t="shared" si="16"/>
        <v>265095</v>
      </c>
      <c r="Q56" s="14">
        <f t="shared" si="16"/>
        <v>3750</v>
      </c>
      <c r="R56" s="14">
        <f t="shared" si="16"/>
        <v>0</v>
      </c>
      <c r="S56" s="14">
        <f t="shared" si="16"/>
        <v>266310</v>
      </c>
      <c r="T56" s="37">
        <f t="shared" si="16"/>
        <v>268510</v>
      </c>
      <c r="U56" s="41"/>
    </row>
    <row r="57" spans="1:21" ht="14.25" customHeight="1" thickBot="1">
      <c r="A57" s="6" t="s">
        <v>17</v>
      </c>
      <c r="B57" s="184" t="s">
        <v>122</v>
      </c>
      <c r="C57" s="185"/>
      <c r="D57" s="185"/>
      <c r="E57" s="185"/>
      <c r="F57" s="185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40"/>
    </row>
    <row r="58" spans="1:21" ht="13.5" customHeight="1" thickBot="1">
      <c r="A58" s="7" t="s">
        <v>17</v>
      </c>
      <c r="B58" s="8" t="s">
        <v>12</v>
      </c>
      <c r="C58" s="172" t="s">
        <v>75</v>
      </c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40"/>
    </row>
    <row r="59" spans="1:21" ht="12.75" customHeight="1">
      <c r="A59" s="102" t="s">
        <v>17</v>
      </c>
      <c r="B59" s="103" t="s">
        <v>12</v>
      </c>
      <c r="C59" s="106" t="s">
        <v>12</v>
      </c>
      <c r="D59" s="107" t="s">
        <v>76</v>
      </c>
      <c r="E59" s="112" t="s">
        <v>105</v>
      </c>
      <c r="F59" s="55" t="s">
        <v>15</v>
      </c>
      <c r="G59" s="70">
        <f>H59+J59</f>
        <v>4055</v>
      </c>
      <c r="H59" s="50">
        <v>4055</v>
      </c>
      <c r="I59" s="47"/>
      <c r="J59" s="47"/>
      <c r="K59" s="47">
        <f>L59+N59</f>
        <v>4400</v>
      </c>
      <c r="L59" s="47">
        <v>4400</v>
      </c>
      <c r="M59" s="47"/>
      <c r="N59" s="47"/>
      <c r="O59" s="47">
        <f>P59+R59</f>
        <v>4400</v>
      </c>
      <c r="P59" s="50">
        <v>4400</v>
      </c>
      <c r="Q59" s="47"/>
      <c r="R59" s="47"/>
      <c r="S59" s="47">
        <v>4500</v>
      </c>
      <c r="T59" s="85">
        <v>4600</v>
      </c>
      <c r="U59" s="40"/>
    </row>
    <row r="60" spans="1:21" ht="12.75" customHeight="1">
      <c r="A60" s="102"/>
      <c r="B60" s="104"/>
      <c r="C60" s="106"/>
      <c r="D60" s="108"/>
      <c r="E60" s="113"/>
      <c r="F60" s="55" t="s">
        <v>16</v>
      </c>
      <c r="G60" s="72">
        <f>H60+J60</f>
        <v>0</v>
      </c>
      <c r="H60" s="47"/>
      <c r="I60" s="47"/>
      <c r="J60" s="47"/>
      <c r="K60" s="47">
        <f>L60+N60</f>
        <v>0</v>
      </c>
      <c r="L60" s="47"/>
      <c r="M60" s="47"/>
      <c r="N60" s="47"/>
      <c r="O60" s="47">
        <f>P60+R60</f>
        <v>0</v>
      </c>
      <c r="P60" s="47"/>
      <c r="Q60" s="47"/>
      <c r="R60" s="47"/>
      <c r="S60" s="97"/>
      <c r="T60" s="98"/>
      <c r="U60" s="40"/>
    </row>
    <row r="61" spans="1:21" ht="12.75" customHeight="1">
      <c r="A61" s="102"/>
      <c r="B61" s="105"/>
      <c r="C61" s="106"/>
      <c r="D61" s="108"/>
      <c r="E61" s="114"/>
      <c r="F61" s="56" t="s">
        <v>65</v>
      </c>
      <c r="G61" s="73">
        <f>SUM(G59:G60)</f>
        <v>4055</v>
      </c>
      <c r="H61" s="50">
        <f>SUM(H59:H60)</f>
        <v>4055</v>
      </c>
      <c r="I61" s="50">
        <f>SUM(I59:I60)</f>
        <v>0</v>
      </c>
      <c r="J61" s="50">
        <f>SUM(J59:J60)</f>
        <v>0</v>
      </c>
      <c r="K61" s="50">
        <f aca="true" t="shared" si="17" ref="K61:T61">SUM(K59:K60)</f>
        <v>4400</v>
      </c>
      <c r="L61" s="50">
        <f t="shared" si="17"/>
        <v>4400</v>
      </c>
      <c r="M61" s="50">
        <f t="shared" si="17"/>
        <v>0</v>
      </c>
      <c r="N61" s="50">
        <f t="shared" si="17"/>
        <v>0</v>
      </c>
      <c r="O61" s="50">
        <f>SUM(O59:O60)</f>
        <v>4400</v>
      </c>
      <c r="P61" s="50">
        <f>SUM(P59:P60)</f>
        <v>4400</v>
      </c>
      <c r="Q61" s="50">
        <f>SUM(Q59:Q60)</f>
        <v>0</v>
      </c>
      <c r="R61" s="50">
        <f>SUM(R59:R60)</f>
        <v>0</v>
      </c>
      <c r="S61" s="50">
        <f t="shared" si="17"/>
        <v>4500</v>
      </c>
      <c r="T61" s="84">
        <f t="shared" si="17"/>
        <v>4600</v>
      </c>
      <c r="U61" s="40"/>
    </row>
    <row r="62" spans="1:21" ht="12.75" customHeight="1">
      <c r="A62" s="102" t="s">
        <v>17</v>
      </c>
      <c r="B62" s="103" t="s">
        <v>12</v>
      </c>
      <c r="C62" s="106" t="s">
        <v>17</v>
      </c>
      <c r="D62" s="108" t="s">
        <v>126</v>
      </c>
      <c r="E62" s="112" t="s">
        <v>105</v>
      </c>
      <c r="F62" s="55" t="s">
        <v>15</v>
      </c>
      <c r="G62" s="72">
        <f>H62+J62</f>
        <v>0</v>
      </c>
      <c r="H62" s="50"/>
      <c r="I62" s="50"/>
      <c r="J62" s="50"/>
      <c r="K62" s="47">
        <f>L62+N62</f>
        <v>0</v>
      </c>
      <c r="L62" s="50">
        <v>0</v>
      </c>
      <c r="M62" s="50"/>
      <c r="N62" s="50"/>
      <c r="O62" s="47">
        <f>P62+R62</f>
        <v>0</v>
      </c>
      <c r="P62" s="50"/>
      <c r="Q62" s="50"/>
      <c r="R62" s="50"/>
      <c r="S62" s="50"/>
      <c r="T62" s="84"/>
      <c r="U62" s="40"/>
    </row>
    <row r="63" spans="1:21" ht="12.75" customHeight="1">
      <c r="A63" s="102"/>
      <c r="B63" s="104"/>
      <c r="C63" s="106"/>
      <c r="D63" s="108"/>
      <c r="E63" s="113"/>
      <c r="F63" s="55" t="s">
        <v>16</v>
      </c>
      <c r="G63" s="72">
        <f>H63+J63</f>
        <v>0</v>
      </c>
      <c r="H63" s="50"/>
      <c r="I63" s="50"/>
      <c r="J63" s="50"/>
      <c r="K63" s="47">
        <f>L63+N63</f>
        <v>0</v>
      </c>
      <c r="L63" s="50"/>
      <c r="M63" s="50"/>
      <c r="N63" s="50"/>
      <c r="O63" s="47">
        <f>P63+R63</f>
        <v>0</v>
      </c>
      <c r="P63" s="50"/>
      <c r="Q63" s="50"/>
      <c r="R63" s="50"/>
      <c r="S63" s="94"/>
      <c r="T63" s="95"/>
      <c r="U63" s="40"/>
    </row>
    <row r="64" spans="1:21" ht="11.25" customHeight="1">
      <c r="A64" s="102"/>
      <c r="B64" s="105"/>
      <c r="C64" s="106"/>
      <c r="D64" s="108"/>
      <c r="E64" s="114"/>
      <c r="F64" s="56" t="s">
        <v>65</v>
      </c>
      <c r="G64" s="73">
        <f>SUM(G62:G63)</f>
        <v>0</v>
      </c>
      <c r="H64" s="50">
        <f>SUM(H62:H63)</f>
        <v>0</v>
      </c>
      <c r="I64" s="50">
        <f>SUM(I62:I63)</f>
        <v>0</v>
      </c>
      <c r="J64" s="50">
        <f>SUM(J62:J63)</f>
        <v>0</v>
      </c>
      <c r="K64" s="50">
        <f aca="true" t="shared" si="18" ref="K64:T64">SUM(K62:K63)</f>
        <v>0</v>
      </c>
      <c r="L64" s="50">
        <f t="shared" si="18"/>
        <v>0</v>
      </c>
      <c r="M64" s="50">
        <f t="shared" si="18"/>
        <v>0</v>
      </c>
      <c r="N64" s="50">
        <f t="shared" si="18"/>
        <v>0</v>
      </c>
      <c r="O64" s="50">
        <f>SUM(O62:O63)</f>
        <v>0</v>
      </c>
      <c r="P64" s="50">
        <f>SUM(P62:P63)</f>
        <v>0</v>
      </c>
      <c r="Q64" s="50">
        <f>SUM(Q62:Q63)</f>
        <v>0</v>
      </c>
      <c r="R64" s="50">
        <f>SUM(R62:R63)</f>
        <v>0</v>
      </c>
      <c r="S64" s="50">
        <f t="shared" si="18"/>
        <v>0</v>
      </c>
      <c r="T64" s="84">
        <f t="shared" si="18"/>
        <v>0</v>
      </c>
      <c r="U64" s="40"/>
    </row>
    <row r="65" spans="1:21" ht="11.25" customHeight="1">
      <c r="A65" s="102" t="s">
        <v>17</v>
      </c>
      <c r="B65" s="103" t="s">
        <v>12</v>
      </c>
      <c r="C65" s="106" t="s">
        <v>18</v>
      </c>
      <c r="D65" s="108" t="s">
        <v>123</v>
      </c>
      <c r="E65" s="112" t="s">
        <v>105</v>
      </c>
      <c r="F65" s="55" t="s">
        <v>15</v>
      </c>
      <c r="G65" s="72">
        <f>H65+J65</f>
        <v>0</v>
      </c>
      <c r="H65" s="50">
        <v>0</v>
      </c>
      <c r="I65" s="50"/>
      <c r="J65" s="50"/>
      <c r="K65" s="47">
        <f>L65+N65</f>
        <v>0</v>
      </c>
      <c r="L65" s="50">
        <v>0</v>
      </c>
      <c r="M65" s="50"/>
      <c r="N65" s="50"/>
      <c r="O65" s="47">
        <f>P65+R65</f>
        <v>0</v>
      </c>
      <c r="P65" s="50">
        <v>0</v>
      </c>
      <c r="Q65" s="50"/>
      <c r="R65" s="50"/>
      <c r="S65" s="50"/>
      <c r="T65" s="84"/>
      <c r="U65" s="40"/>
    </row>
    <row r="66" spans="1:21" ht="11.25" customHeight="1">
      <c r="A66" s="102"/>
      <c r="B66" s="104"/>
      <c r="C66" s="106"/>
      <c r="D66" s="108"/>
      <c r="E66" s="113"/>
      <c r="F66" s="55" t="s">
        <v>16</v>
      </c>
      <c r="G66" s="72">
        <f>H66+J66</f>
        <v>0</v>
      </c>
      <c r="H66" s="50"/>
      <c r="I66" s="50"/>
      <c r="J66" s="50"/>
      <c r="K66" s="47">
        <f>L66+N66</f>
        <v>0</v>
      </c>
      <c r="L66" s="50"/>
      <c r="M66" s="50"/>
      <c r="N66" s="50"/>
      <c r="O66" s="47">
        <f>P66+R66</f>
        <v>0</v>
      </c>
      <c r="P66" s="50"/>
      <c r="Q66" s="50"/>
      <c r="R66" s="50"/>
      <c r="S66" s="94"/>
      <c r="T66" s="95"/>
      <c r="U66" s="40"/>
    </row>
    <row r="67" spans="1:21" ht="12.75" customHeight="1">
      <c r="A67" s="102"/>
      <c r="B67" s="105"/>
      <c r="C67" s="106"/>
      <c r="D67" s="108"/>
      <c r="E67" s="114"/>
      <c r="F67" s="56" t="s">
        <v>65</v>
      </c>
      <c r="G67" s="73">
        <f>SUM(G65:G66)</f>
        <v>0</v>
      </c>
      <c r="H67" s="50">
        <f>SUM(H65:H66)</f>
        <v>0</v>
      </c>
      <c r="I67" s="50">
        <f>SUM(I65:I66)</f>
        <v>0</v>
      </c>
      <c r="J67" s="50">
        <f>SUM(J65:J66)</f>
        <v>0</v>
      </c>
      <c r="K67" s="50">
        <f aca="true" t="shared" si="19" ref="K67:T67">SUM(K65:K66)</f>
        <v>0</v>
      </c>
      <c r="L67" s="50">
        <f t="shared" si="19"/>
        <v>0</v>
      </c>
      <c r="M67" s="50">
        <f t="shared" si="19"/>
        <v>0</v>
      </c>
      <c r="N67" s="50">
        <f t="shared" si="19"/>
        <v>0</v>
      </c>
      <c r="O67" s="50">
        <f>SUM(O65:O66)</f>
        <v>0</v>
      </c>
      <c r="P67" s="50">
        <f>SUM(P65:P66)</f>
        <v>0</v>
      </c>
      <c r="Q67" s="50">
        <f>SUM(Q65:Q66)</f>
        <v>0</v>
      </c>
      <c r="R67" s="50">
        <f>SUM(R65:R66)</f>
        <v>0</v>
      </c>
      <c r="S67" s="50">
        <f t="shared" si="19"/>
        <v>0</v>
      </c>
      <c r="T67" s="84">
        <f t="shared" si="19"/>
        <v>0</v>
      </c>
      <c r="U67" s="40"/>
    </row>
    <row r="68" spans="1:21" ht="12.75" customHeight="1">
      <c r="A68" s="102" t="s">
        <v>17</v>
      </c>
      <c r="B68" s="103" t="s">
        <v>12</v>
      </c>
      <c r="C68" s="106" t="s">
        <v>20</v>
      </c>
      <c r="D68" s="108" t="s">
        <v>77</v>
      </c>
      <c r="E68" s="112" t="s">
        <v>105</v>
      </c>
      <c r="F68" s="55" t="s">
        <v>15</v>
      </c>
      <c r="G68" s="72">
        <f>H68+J68</f>
        <v>2549</v>
      </c>
      <c r="H68" s="50">
        <v>2549</v>
      </c>
      <c r="I68" s="50"/>
      <c r="J68" s="50"/>
      <c r="K68" s="47">
        <f>L68+N68</f>
        <v>2550</v>
      </c>
      <c r="L68" s="50">
        <v>2550</v>
      </c>
      <c r="M68" s="50"/>
      <c r="N68" s="50"/>
      <c r="O68" s="47">
        <f>P68+R68</f>
        <v>2550</v>
      </c>
      <c r="P68" s="50">
        <v>2550</v>
      </c>
      <c r="Q68" s="50"/>
      <c r="R68" s="50"/>
      <c r="S68" s="50">
        <v>2560</v>
      </c>
      <c r="T68" s="84">
        <v>2560</v>
      </c>
      <c r="U68" s="40"/>
    </row>
    <row r="69" spans="1:21" ht="12.75" customHeight="1">
      <c r="A69" s="102"/>
      <c r="B69" s="104"/>
      <c r="C69" s="106"/>
      <c r="D69" s="108"/>
      <c r="E69" s="113"/>
      <c r="F69" s="55" t="s">
        <v>15</v>
      </c>
      <c r="G69" s="72">
        <f>H69+J69</f>
        <v>0</v>
      </c>
      <c r="H69" s="50"/>
      <c r="I69" s="50"/>
      <c r="J69" s="50"/>
      <c r="K69" s="47">
        <f>L69+N69</f>
        <v>0</v>
      </c>
      <c r="L69" s="50"/>
      <c r="M69" s="50"/>
      <c r="N69" s="50"/>
      <c r="O69" s="47">
        <f>P69+R69</f>
        <v>0</v>
      </c>
      <c r="P69" s="50"/>
      <c r="Q69" s="50"/>
      <c r="R69" s="50"/>
      <c r="S69" s="94"/>
      <c r="T69" s="95"/>
      <c r="U69" s="40"/>
    </row>
    <row r="70" spans="1:21" ht="12.75" customHeight="1">
      <c r="A70" s="102"/>
      <c r="B70" s="105"/>
      <c r="C70" s="106"/>
      <c r="D70" s="108"/>
      <c r="E70" s="114"/>
      <c r="F70" s="56" t="s">
        <v>65</v>
      </c>
      <c r="G70" s="73">
        <f>SUM(G68:G69)</f>
        <v>2549</v>
      </c>
      <c r="H70" s="50">
        <f>SUM(H68:H69)</f>
        <v>2549</v>
      </c>
      <c r="I70" s="50">
        <f>SUM(I68:I69)</f>
        <v>0</v>
      </c>
      <c r="J70" s="50">
        <f>SUM(J68:J69)</f>
        <v>0</v>
      </c>
      <c r="K70" s="50">
        <f aca="true" t="shared" si="20" ref="K70:T70">SUM(K68:K69)</f>
        <v>2550</v>
      </c>
      <c r="L70" s="50">
        <f t="shared" si="20"/>
        <v>2550</v>
      </c>
      <c r="M70" s="50">
        <f t="shared" si="20"/>
        <v>0</v>
      </c>
      <c r="N70" s="50">
        <f t="shared" si="20"/>
        <v>0</v>
      </c>
      <c r="O70" s="50">
        <f>SUM(O68:O69)</f>
        <v>2550</v>
      </c>
      <c r="P70" s="50">
        <f>SUM(P68:P69)</f>
        <v>2550</v>
      </c>
      <c r="Q70" s="50">
        <f>SUM(Q68:Q69)</f>
        <v>0</v>
      </c>
      <c r="R70" s="50">
        <f>SUM(R68:R69)</f>
        <v>0</v>
      </c>
      <c r="S70" s="50">
        <f t="shared" si="20"/>
        <v>2560</v>
      </c>
      <c r="T70" s="84">
        <f t="shared" si="20"/>
        <v>2560</v>
      </c>
      <c r="U70" s="40"/>
    </row>
    <row r="71" spans="1:21" ht="12.75" customHeight="1">
      <c r="A71" s="102" t="s">
        <v>17</v>
      </c>
      <c r="B71" s="103" t="s">
        <v>12</v>
      </c>
      <c r="C71" s="106" t="s">
        <v>22</v>
      </c>
      <c r="D71" s="108" t="s">
        <v>62</v>
      </c>
      <c r="E71" s="112" t="s">
        <v>105</v>
      </c>
      <c r="F71" s="55" t="s">
        <v>15</v>
      </c>
      <c r="G71" s="72">
        <f>H71+J71</f>
        <v>2027</v>
      </c>
      <c r="H71" s="50">
        <v>2027</v>
      </c>
      <c r="I71" s="50"/>
      <c r="J71" s="50"/>
      <c r="K71" s="47">
        <f>L71+N71</f>
        <v>0</v>
      </c>
      <c r="L71" s="50">
        <v>0</v>
      </c>
      <c r="M71" s="50"/>
      <c r="N71" s="50"/>
      <c r="O71" s="47">
        <f>P71+R71</f>
        <v>0</v>
      </c>
      <c r="P71" s="50"/>
      <c r="Q71" s="50"/>
      <c r="R71" s="50"/>
      <c r="S71" s="50">
        <v>0</v>
      </c>
      <c r="T71" s="84">
        <v>0</v>
      </c>
      <c r="U71" s="40"/>
    </row>
    <row r="72" spans="1:21" ht="10.5" customHeight="1">
      <c r="A72" s="102"/>
      <c r="B72" s="104"/>
      <c r="C72" s="106"/>
      <c r="D72" s="108"/>
      <c r="E72" s="113"/>
      <c r="F72" s="55" t="s">
        <v>16</v>
      </c>
      <c r="G72" s="72">
        <f>H72+J72</f>
        <v>0</v>
      </c>
      <c r="H72" s="50"/>
      <c r="I72" s="50"/>
      <c r="J72" s="50"/>
      <c r="K72" s="47">
        <f>L72+N72</f>
        <v>0</v>
      </c>
      <c r="L72" s="50"/>
      <c r="M72" s="50"/>
      <c r="N72" s="50"/>
      <c r="O72" s="47">
        <f>P72+R72</f>
        <v>0</v>
      </c>
      <c r="P72" s="50"/>
      <c r="Q72" s="50"/>
      <c r="R72" s="50"/>
      <c r="S72" s="50"/>
      <c r="T72" s="84"/>
      <c r="U72" s="40"/>
    </row>
    <row r="73" spans="1:21" ht="12.75" customHeight="1">
      <c r="A73" s="102"/>
      <c r="B73" s="105"/>
      <c r="C73" s="106"/>
      <c r="D73" s="108"/>
      <c r="E73" s="114"/>
      <c r="F73" s="56" t="s">
        <v>65</v>
      </c>
      <c r="G73" s="73">
        <f>SUM(G71:G72)</f>
        <v>2027</v>
      </c>
      <c r="H73" s="50">
        <f>SUM(H71:H72)</f>
        <v>2027</v>
      </c>
      <c r="I73" s="50">
        <f>SUM(I71:I72)</f>
        <v>0</v>
      </c>
      <c r="J73" s="50">
        <f>SUM(J71:J72)</f>
        <v>0</v>
      </c>
      <c r="K73" s="50">
        <f aca="true" t="shared" si="21" ref="K73:T73">SUM(K71:K72)</f>
        <v>0</v>
      </c>
      <c r="L73" s="50">
        <f t="shared" si="21"/>
        <v>0</v>
      </c>
      <c r="M73" s="50">
        <f t="shared" si="21"/>
        <v>0</v>
      </c>
      <c r="N73" s="50">
        <f t="shared" si="21"/>
        <v>0</v>
      </c>
      <c r="O73" s="50">
        <f t="shared" si="21"/>
        <v>0</v>
      </c>
      <c r="P73" s="50">
        <f t="shared" si="21"/>
        <v>0</v>
      </c>
      <c r="Q73" s="50">
        <f t="shared" si="21"/>
        <v>0</v>
      </c>
      <c r="R73" s="50">
        <f t="shared" si="21"/>
        <v>0</v>
      </c>
      <c r="S73" s="50">
        <f t="shared" si="21"/>
        <v>0</v>
      </c>
      <c r="T73" s="84">
        <f t="shared" si="21"/>
        <v>0</v>
      </c>
      <c r="U73" s="40"/>
    </row>
    <row r="74" spans="1:21" ht="13.5" thickBot="1">
      <c r="A74" s="12" t="s">
        <v>17</v>
      </c>
      <c r="B74" s="13" t="s">
        <v>12</v>
      </c>
      <c r="C74" s="181" t="s">
        <v>67</v>
      </c>
      <c r="D74" s="177"/>
      <c r="E74" s="177"/>
      <c r="F74" s="177"/>
      <c r="G74" s="14">
        <f>SUM(G61+G64+G67+G70+G73)</f>
        <v>8631</v>
      </c>
      <c r="H74" s="14">
        <f>SUM(H61+H64+H67+H70+H73)</f>
        <v>8631</v>
      </c>
      <c r="I74" s="14">
        <f>SUM(I61+I64+I67+I70+I73)</f>
        <v>0</v>
      </c>
      <c r="J74" s="14">
        <f>SUM(J61+J64+J67+J70+J73)</f>
        <v>0</v>
      </c>
      <c r="K74" s="14">
        <f aca="true" t="shared" si="22" ref="K74:T74">SUM(K61+K64+K67+K70+K73)</f>
        <v>6950</v>
      </c>
      <c r="L74" s="14">
        <f t="shared" si="22"/>
        <v>6950</v>
      </c>
      <c r="M74" s="14">
        <f t="shared" si="22"/>
        <v>0</v>
      </c>
      <c r="N74" s="14">
        <f t="shared" si="22"/>
        <v>0</v>
      </c>
      <c r="O74" s="14">
        <f t="shared" si="22"/>
        <v>6950</v>
      </c>
      <c r="P74" s="14">
        <f t="shared" si="22"/>
        <v>6950</v>
      </c>
      <c r="Q74" s="14">
        <f t="shared" si="22"/>
        <v>0</v>
      </c>
      <c r="R74" s="14">
        <f t="shared" si="22"/>
        <v>0</v>
      </c>
      <c r="S74" s="14">
        <f t="shared" si="22"/>
        <v>7060</v>
      </c>
      <c r="T74" s="14">
        <f t="shared" si="22"/>
        <v>7160</v>
      </c>
      <c r="U74" s="41"/>
    </row>
    <row r="75" spans="1:21" ht="14.25" customHeight="1" thickBot="1">
      <c r="A75" s="17" t="s">
        <v>17</v>
      </c>
      <c r="B75" s="190" t="s">
        <v>68</v>
      </c>
      <c r="C75" s="191"/>
      <c r="D75" s="191"/>
      <c r="E75" s="191"/>
      <c r="F75" s="191"/>
      <c r="G75" s="14">
        <f>SUM(G74)</f>
        <v>8631</v>
      </c>
      <c r="H75" s="14">
        <f aca="true" t="shared" si="23" ref="H75:N75">SUM(H74)</f>
        <v>8631</v>
      </c>
      <c r="I75" s="14">
        <f t="shared" si="23"/>
        <v>0</v>
      </c>
      <c r="J75" s="14">
        <f t="shared" si="23"/>
        <v>0</v>
      </c>
      <c r="K75" s="14">
        <f t="shared" si="23"/>
        <v>6950</v>
      </c>
      <c r="L75" s="14">
        <f t="shared" si="23"/>
        <v>6950</v>
      </c>
      <c r="M75" s="14">
        <f t="shared" si="23"/>
        <v>0</v>
      </c>
      <c r="N75" s="14">
        <f t="shared" si="23"/>
        <v>0</v>
      </c>
      <c r="O75" s="14">
        <f aca="true" t="shared" si="24" ref="O75:T75">SUM(O74)</f>
        <v>6950</v>
      </c>
      <c r="P75" s="14">
        <f t="shared" si="24"/>
        <v>6950</v>
      </c>
      <c r="Q75" s="14">
        <f t="shared" si="24"/>
        <v>0</v>
      </c>
      <c r="R75" s="14">
        <f t="shared" si="24"/>
        <v>0</v>
      </c>
      <c r="S75" s="14">
        <f t="shared" si="24"/>
        <v>7060</v>
      </c>
      <c r="T75" s="37">
        <f t="shared" si="24"/>
        <v>7160</v>
      </c>
      <c r="U75" s="41"/>
    </row>
    <row r="76" spans="1:21" ht="28.5" customHeight="1" thickBot="1">
      <c r="A76" s="6" t="s">
        <v>18</v>
      </c>
      <c r="B76" s="184" t="s">
        <v>31</v>
      </c>
      <c r="C76" s="192"/>
      <c r="D76" s="192"/>
      <c r="E76" s="192"/>
      <c r="F76" s="192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40"/>
    </row>
    <row r="77" spans="1:21" ht="15" customHeight="1" thickBot="1">
      <c r="A77" s="7" t="s">
        <v>18</v>
      </c>
      <c r="B77" s="8" t="s">
        <v>12</v>
      </c>
      <c r="C77" s="159" t="s">
        <v>32</v>
      </c>
      <c r="D77" s="160"/>
      <c r="E77" s="160"/>
      <c r="F77" s="160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40"/>
    </row>
    <row r="78" spans="1:21" ht="12.75" customHeight="1">
      <c r="A78" s="178" t="s">
        <v>18</v>
      </c>
      <c r="B78" s="105" t="s">
        <v>12</v>
      </c>
      <c r="C78" s="179" t="s">
        <v>12</v>
      </c>
      <c r="D78" s="108" t="s">
        <v>33</v>
      </c>
      <c r="E78" s="112" t="s">
        <v>105</v>
      </c>
      <c r="F78" s="55" t="s">
        <v>15</v>
      </c>
      <c r="G78" s="70">
        <f>H78+J78</f>
        <v>0</v>
      </c>
      <c r="H78" s="74"/>
      <c r="I78" s="74"/>
      <c r="J78" s="74"/>
      <c r="K78" s="47">
        <f>L78+N78</f>
        <v>0</v>
      </c>
      <c r="L78" s="50"/>
      <c r="M78" s="50"/>
      <c r="N78" s="50"/>
      <c r="O78" s="47">
        <f>P78+R78</f>
        <v>0</v>
      </c>
      <c r="P78" s="50"/>
      <c r="Q78" s="50"/>
      <c r="R78" s="50"/>
      <c r="S78" s="50"/>
      <c r="T78" s="84"/>
      <c r="U78" s="40"/>
    </row>
    <row r="79" spans="1:21" ht="15" customHeight="1">
      <c r="A79" s="102"/>
      <c r="B79" s="116"/>
      <c r="C79" s="180"/>
      <c r="D79" s="108"/>
      <c r="E79" s="113"/>
      <c r="F79" s="55" t="s">
        <v>34</v>
      </c>
      <c r="G79" s="72">
        <f>H79+J79</f>
        <v>975353</v>
      </c>
      <c r="H79" s="50">
        <v>975353</v>
      </c>
      <c r="I79" s="50"/>
      <c r="J79" s="50"/>
      <c r="K79" s="47">
        <f>L79+N79</f>
        <v>1012222</v>
      </c>
      <c r="L79" s="50">
        <v>1012222</v>
      </c>
      <c r="M79" s="50"/>
      <c r="N79" s="50"/>
      <c r="O79" s="47">
        <f>P79+R79</f>
        <v>1012222</v>
      </c>
      <c r="P79" s="50">
        <v>1012222</v>
      </c>
      <c r="Q79" s="50"/>
      <c r="R79" s="50"/>
      <c r="S79" s="50">
        <v>1012801</v>
      </c>
      <c r="T79" s="84">
        <v>1012000</v>
      </c>
      <c r="U79" s="40"/>
    </row>
    <row r="80" spans="1:21" ht="13.5" customHeight="1">
      <c r="A80" s="102"/>
      <c r="B80" s="116"/>
      <c r="C80" s="180"/>
      <c r="D80" s="108"/>
      <c r="E80" s="114"/>
      <c r="F80" s="56" t="s">
        <v>65</v>
      </c>
      <c r="G80" s="73">
        <f>SUM(G78:G79)</f>
        <v>975353</v>
      </c>
      <c r="H80" s="50">
        <f>SUM(H78:H79)</f>
        <v>975353</v>
      </c>
      <c r="I80" s="50">
        <f>SUM(I78:I79)</f>
        <v>0</v>
      </c>
      <c r="J80" s="50">
        <f>SUM(J78:J79)</f>
        <v>0</v>
      </c>
      <c r="K80" s="50">
        <f aca="true" t="shared" si="25" ref="K80:T80">SUM(K78:K79)</f>
        <v>1012222</v>
      </c>
      <c r="L80" s="50">
        <f t="shared" si="25"/>
        <v>1012222</v>
      </c>
      <c r="M80" s="50">
        <f t="shared" si="25"/>
        <v>0</v>
      </c>
      <c r="N80" s="50">
        <f t="shared" si="25"/>
        <v>0</v>
      </c>
      <c r="O80" s="50">
        <f>SUM(O78:O79)</f>
        <v>1012222</v>
      </c>
      <c r="P80" s="50">
        <f>SUM(P78:P79)</f>
        <v>1012222</v>
      </c>
      <c r="Q80" s="50">
        <f>SUM(Q78:Q79)</f>
        <v>0</v>
      </c>
      <c r="R80" s="50">
        <f>SUM(R78:R79)</f>
        <v>0</v>
      </c>
      <c r="S80" s="50">
        <f t="shared" si="25"/>
        <v>1012801</v>
      </c>
      <c r="T80" s="84">
        <f t="shared" si="25"/>
        <v>1012000</v>
      </c>
      <c r="U80" s="40"/>
    </row>
    <row r="81" spans="1:21" ht="11.25" customHeight="1">
      <c r="A81" s="102" t="s">
        <v>18</v>
      </c>
      <c r="B81" s="103" t="s">
        <v>12</v>
      </c>
      <c r="C81" s="106" t="s">
        <v>17</v>
      </c>
      <c r="D81" s="108" t="s">
        <v>78</v>
      </c>
      <c r="E81" s="112" t="s">
        <v>105</v>
      </c>
      <c r="F81" s="55" t="s">
        <v>15</v>
      </c>
      <c r="G81" s="72">
        <f>H81+J81</f>
        <v>0</v>
      </c>
      <c r="H81" s="50"/>
      <c r="I81" s="50"/>
      <c r="J81" s="50"/>
      <c r="K81" s="47">
        <f>L81+N81</f>
        <v>0</v>
      </c>
      <c r="L81" s="50"/>
      <c r="M81" s="50"/>
      <c r="N81" s="50"/>
      <c r="O81" s="47">
        <f>P81+R81</f>
        <v>0</v>
      </c>
      <c r="P81" s="50"/>
      <c r="Q81" s="50"/>
      <c r="R81" s="50"/>
      <c r="S81" s="50"/>
      <c r="T81" s="84"/>
      <c r="U81" s="40"/>
    </row>
    <row r="82" spans="1:21" ht="13.5" customHeight="1">
      <c r="A82" s="102"/>
      <c r="B82" s="104"/>
      <c r="C82" s="106"/>
      <c r="D82" s="108"/>
      <c r="E82" s="113"/>
      <c r="F82" s="55" t="s">
        <v>34</v>
      </c>
      <c r="G82" s="72">
        <f>H82+J82</f>
        <v>0</v>
      </c>
      <c r="H82" s="50">
        <v>0</v>
      </c>
      <c r="I82" s="50"/>
      <c r="J82" s="50"/>
      <c r="K82" s="47">
        <f>L82+N82</f>
        <v>0</v>
      </c>
      <c r="L82" s="50">
        <v>0</v>
      </c>
      <c r="M82" s="50"/>
      <c r="N82" s="50"/>
      <c r="O82" s="47">
        <f>P82+R82</f>
        <v>0</v>
      </c>
      <c r="P82" s="50">
        <v>0</v>
      </c>
      <c r="Q82" s="50"/>
      <c r="R82" s="50"/>
      <c r="S82" s="50">
        <v>0</v>
      </c>
      <c r="T82" s="84">
        <v>0</v>
      </c>
      <c r="U82" s="40"/>
    </row>
    <row r="83" spans="1:21" ht="13.5" customHeight="1">
      <c r="A83" s="102"/>
      <c r="B83" s="105"/>
      <c r="C83" s="106"/>
      <c r="D83" s="108"/>
      <c r="E83" s="114"/>
      <c r="F83" s="56" t="s">
        <v>65</v>
      </c>
      <c r="G83" s="73">
        <f>SUM(G81:G82)</f>
        <v>0</v>
      </c>
      <c r="H83" s="50">
        <f>SUM(H81:H82)</f>
        <v>0</v>
      </c>
      <c r="I83" s="50">
        <f>SUM(I81:I82)</f>
        <v>0</v>
      </c>
      <c r="J83" s="50">
        <f>SUM(J81:J82)</f>
        <v>0</v>
      </c>
      <c r="K83" s="50">
        <f aca="true" t="shared" si="26" ref="K83:T83">SUM(K81:K82)</f>
        <v>0</v>
      </c>
      <c r="L83" s="50">
        <f t="shared" si="26"/>
        <v>0</v>
      </c>
      <c r="M83" s="50">
        <f t="shared" si="26"/>
        <v>0</v>
      </c>
      <c r="N83" s="50">
        <f t="shared" si="26"/>
        <v>0</v>
      </c>
      <c r="O83" s="50">
        <f>SUM(O81:O82)</f>
        <v>0</v>
      </c>
      <c r="P83" s="50">
        <f>SUM(P81:P82)</f>
        <v>0</v>
      </c>
      <c r="Q83" s="50">
        <f>SUM(Q81:Q82)</f>
        <v>0</v>
      </c>
      <c r="R83" s="50">
        <f>SUM(R81:R82)</f>
        <v>0</v>
      </c>
      <c r="S83" s="50">
        <f t="shared" si="26"/>
        <v>0</v>
      </c>
      <c r="T83" s="50">
        <f t="shared" si="26"/>
        <v>0</v>
      </c>
      <c r="U83" s="40"/>
    </row>
    <row r="84" spans="1:21" ht="12.75" customHeight="1">
      <c r="A84" s="102" t="s">
        <v>18</v>
      </c>
      <c r="B84" s="103" t="s">
        <v>12</v>
      </c>
      <c r="C84" s="106" t="s">
        <v>18</v>
      </c>
      <c r="D84" s="108" t="s">
        <v>35</v>
      </c>
      <c r="E84" s="112" t="s">
        <v>105</v>
      </c>
      <c r="F84" s="55" t="s">
        <v>15</v>
      </c>
      <c r="G84" s="72">
        <f>H84+J84</f>
        <v>0</v>
      </c>
      <c r="H84" s="50"/>
      <c r="I84" s="50"/>
      <c r="J84" s="50"/>
      <c r="K84" s="47">
        <f>L84+N84</f>
        <v>0</v>
      </c>
      <c r="L84" s="50"/>
      <c r="M84" s="50"/>
      <c r="N84" s="50"/>
      <c r="O84" s="47">
        <f>P84+R84</f>
        <v>0</v>
      </c>
      <c r="P84" s="50"/>
      <c r="Q84" s="50"/>
      <c r="R84" s="50"/>
      <c r="S84" s="50"/>
      <c r="T84" s="84"/>
      <c r="U84" s="40"/>
    </row>
    <row r="85" spans="1:21" ht="15" customHeight="1">
      <c r="A85" s="102"/>
      <c r="B85" s="104"/>
      <c r="C85" s="106"/>
      <c r="D85" s="108"/>
      <c r="E85" s="113"/>
      <c r="F85" s="55" t="s">
        <v>34</v>
      </c>
      <c r="G85" s="72">
        <f>H85+J85</f>
        <v>3620</v>
      </c>
      <c r="H85" s="50">
        <v>3620</v>
      </c>
      <c r="I85" s="50"/>
      <c r="J85" s="50"/>
      <c r="K85" s="47">
        <f>L85+N85</f>
        <v>4830</v>
      </c>
      <c r="L85" s="50">
        <v>4830</v>
      </c>
      <c r="M85" s="50"/>
      <c r="N85" s="50"/>
      <c r="O85" s="47">
        <f>P85+R85</f>
        <v>4830</v>
      </c>
      <c r="P85" s="50">
        <v>4830</v>
      </c>
      <c r="Q85" s="50"/>
      <c r="R85" s="50"/>
      <c r="S85" s="50">
        <v>4837</v>
      </c>
      <c r="T85" s="84">
        <v>4981</v>
      </c>
      <c r="U85" s="40"/>
    </row>
    <row r="86" spans="1:21" ht="15" customHeight="1">
      <c r="A86" s="102"/>
      <c r="B86" s="105"/>
      <c r="C86" s="106"/>
      <c r="D86" s="108"/>
      <c r="E86" s="114"/>
      <c r="F86" s="56" t="s">
        <v>65</v>
      </c>
      <c r="G86" s="73">
        <f>SUM(G84:G85)</f>
        <v>3620</v>
      </c>
      <c r="H86" s="50">
        <f>SUM(H84:H85)</f>
        <v>3620</v>
      </c>
      <c r="I86" s="50">
        <f>SUM(I84:I85)</f>
        <v>0</v>
      </c>
      <c r="J86" s="50">
        <f>SUM(J84:J85)</f>
        <v>0</v>
      </c>
      <c r="K86" s="50">
        <f aca="true" t="shared" si="27" ref="K86:T86">SUM(K84:K85)</f>
        <v>4830</v>
      </c>
      <c r="L86" s="50">
        <f t="shared" si="27"/>
        <v>4830</v>
      </c>
      <c r="M86" s="50">
        <f t="shared" si="27"/>
        <v>0</v>
      </c>
      <c r="N86" s="50">
        <f t="shared" si="27"/>
        <v>0</v>
      </c>
      <c r="O86" s="50">
        <f>SUM(O84:O85)</f>
        <v>4830</v>
      </c>
      <c r="P86" s="50">
        <f>SUM(P84:P85)</f>
        <v>4830</v>
      </c>
      <c r="Q86" s="50">
        <f>SUM(Q84:Q85)</f>
        <v>0</v>
      </c>
      <c r="R86" s="50">
        <f>SUM(R84:R85)</f>
        <v>0</v>
      </c>
      <c r="S86" s="50">
        <f t="shared" si="27"/>
        <v>4837</v>
      </c>
      <c r="T86" s="84">
        <f t="shared" si="27"/>
        <v>4981</v>
      </c>
      <c r="U86" s="40"/>
    </row>
    <row r="87" spans="1:21" ht="14.25" customHeight="1">
      <c r="A87" s="102" t="s">
        <v>18</v>
      </c>
      <c r="B87" s="103" t="s">
        <v>12</v>
      </c>
      <c r="C87" s="106" t="s">
        <v>20</v>
      </c>
      <c r="D87" s="108" t="s">
        <v>79</v>
      </c>
      <c r="E87" s="112" t="s">
        <v>105</v>
      </c>
      <c r="F87" s="55" t="s">
        <v>15</v>
      </c>
      <c r="G87" s="72">
        <f>H87+J87</f>
        <v>0</v>
      </c>
      <c r="H87" s="50"/>
      <c r="I87" s="50"/>
      <c r="J87" s="50"/>
      <c r="K87" s="47">
        <f>L87+N87</f>
        <v>0</v>
      </c>
      <c r="L87" s="50"/>
      <c r="M87" s="50"/>
      <c r="N87" s="50"/>
      <c r="O87" s="47">
        <f>P87+R87</f>
        <v>0</v>
      </c>
      <c r="P87" s="50"/>
      <c r="Q87" s="50"/>
      <c r="R87" s="50"/>
      <c r="S87" s="50"/>
      <c r="T87" s="84"/>
      <c r="U87" s="40"/>
    </row>
    <row r="88" spans="1:21" ht="14.25" customHeight="1">
      <c r="A88" s="102"/>
      <c r="B88" s="104"/>
      <c r="C88" s="106"/>
      <c r="D88" s="108"/>
      <c r="E88" s="113"/>
      <c r="F88" s="55" t="s">
        <v>34</v>
      </c>
      <c r="G88" s="72">
        <f>H88+J88</f>
        <v>19521</v>
      </c>
      <c r="H88" s="50">
        <v>19521</v>
      </c>
      <c r="I88" s="50">
        <v>10716</v>
      </c>
      <c r="J88" s="50"/>
      <c r="K88" s="47">
        <f>L88+N88</f>
        <v>20245</v>
      </c>
      <c r="L88" s="50">
        <v>20245</v>
      </c>
      <c r="M88" s="16">
        <v>12100</v>
      </c>
      <c r="N88" s="66"/>
      <c r="O88" s="9">
        <f>P88+R88</f>
        <v>20245</v>
      </c>
      <c r="P88" s="66">
        <v>20245</v>
      </c>
      <c r="Q88" s="66">
        <v>12100</v>
      </c>
      <c r="R88" s="50"/>
      <c r="S88" s="50">
        <v>20250</v>
      </c>
      <c r="T88" s="84">
        <v>20200</v>
      </c>
      <c r="U88" s="40"/>
    </row>
    <row r="89" spans="1:21" ht="14.25" customHeight="1">
      <c r="A89" s="102"/>
      <c r="B89" s="105"/>
      <c r="C89" s="106"/>
      <c r="D89" s="108"/>
      <c r="E89" s="114"/>
      <c r="F89" s="56" t="s">
        <v>65</v>
      </c>
      <c r="G89" s="73">
        <f>SUM(G87:G88)</f>
        <v>19521</v>
      </c>
      <c r="H89" s="50">
        <f>SUM(H87:H88)</f>
        <v>19521</v>
      </c>
      <c r="I89" s="50">
        <f>SUM(I87:I88)</f>
        <v>10716</v>
      </c>
      <c r="J89" s="50">
        <f>SUM(J87:J88)</f>
        <v>0</v>
      </c>
      <c r="K89" s="50">
        <f aca="true" t="shared" si="28" ref="K89:T89">SUM(K87:K88)</f>
        <v>20245</v>
      </c>
      <c r="L89" s="50">
        <f t="shared" si="28"/>
        <v>20245</v>
      </c>
      <c r="M89" s="66">
        <f t="shared" si="28"/>
        <v>12100</v>
      </c>
      <c r="N89" s="66">
        <f t="shared" si="28"/>
        <v>0</v>
      </c>
      <c r="O89" s="66">
        <f>SUM(O87:O88)</f>
        <v>20245</v>
      </c>
      <c r="P89" s="66">
        <f>SUM(P87:P88)</f>
        <v>20245</v>
      </c>
      <c r="Q89" s="66">
        <f>SUM(Q87:Q88)</f>
        <v>12100</v>
      </c>
      <c r="R89" s="50">
        <f>SUM(R87:R88)</f>
        <v>0</v>
      </c>
      <c r="S89" s="50">
        <f t="shared" si="28"/>
        <v>20250</v>
      </c>
      <c r="T89" s="84">
        <f t="shared" si="28"/>
        <v>20200</v>
      </c>
      <c r="U89" s="40"/>
    </row>
    <row r="90" spans="1:21" ht="15" customHeight="1" thickBot="1">
      <c r="A90" s="18" t="s">
        <v>18</v>
      </c>
      <c r="B90" s="11" t="s">
        <v>12</v>
      </c>
      <c r="C90" s="181" t="s">
        <v>67</v>
      </c>
      <c r="D90" s="177"/>
      <c r="E90" s="177"/>
      <c r="F90" s="177"/>
      <c r="G90" s="14">
        <f>SUM(G80+G83+G86+G89)</f>
        <v>998494</v>
      </c>
      <c r="H90" s="14">
        <f>SUM(H80+H83+H86+H89)</f>
        <v>998494</v>
      </c>
      <c r="I90" s="14">
        <f>SUM(I80+I83+I86+I89)</f>
        <v>10716</v>
      </c>
      <c r="J90" s="14">
        <f>SUM(J80+J83+J86+J89)</f>
        <v>0</v>
      </c>
      <c r="K90" s="14">
        <f aca="true" t="shared" si="29" ref="K90:T90">SUM(K80+K83+K86+K89)</f>
        <v>1037297</v>
      </c>
      <c r="L90" s="14">
        <f t="shared" si="29"/>
        <v>1037297</v>
      </c>
      <c r="M90" s="14">
        <f t="shared" si="29"/>
        <v>12100</v>
      </c>
      <c r="N90" s="14">
        <f t="shared" si="29"/>
        <v>0</v>
      </c>
      <c r="O90" s="14">
        <f>SUM(O80+O83+O86+O89)</f>
        <v>1037297</v>
      </c>
      <c r="P90" s="14">
        <f>SUM(P80+P83+P86+P89)</f>
        <v>1037297</v>
      </c>
      <c r="Q90" s="14">
        <f>SUM(Q80+Q83+Q86+Q89)</f>
        <v>12100</v>
      </c>
      <c r="R90" s="14">
        <f>SUM(R80+R83+R86+R89)</f>
        <v>0</v>
      </c>
      <c r="S90" s="14">
        <f t="shared" si="29"/>
        <v>1037888</v>
      </c>
      <c r="T90" s="14">
        <f t="shared" si="29"/>
        <v>1037181</v>
      </c>
      <c r="U90" s="40"/>
    </row>
    <row r="91" spans="1:21" ht="13.5" customHeight="1" thickBot="1">
      <c r="A91" s="17" t="s">
        <v>18</v>
      </c>
      <c r="B91" s="190" t="s">
        <v>68</v>
      </c>
      <c r="C91" s="191"/>
      <c r="D91" s="191"/>
      <c r="E91" s="191"/>
      <c r="F91" s="191"/>
      <c r="G91" s="14">
        <f>SUM(G90)</f>
        <v>998494</v>
      </c>
      <c r="H91" s="14">
        <f aca="true" t="shared" si="30" ref="H91:R91">SUM(H90)</f>
        <v>998494</v>
      </c>
      <c r="I91" s="14">
        <f t="shared" si="30"/>
        <v>10716</v>
      </c>
      <c r="J91" s="14">
        <f t="shared" si="30"/>
        <v>0</v>
      </c>
      <c r="K91" s="14">
        <f t="shared" si="30"/>
        <v>1037297</v>
      </c>
      <c r="L91" s="14">
        <f t="shared" si="30"/>
        <v>1037297</v>
      </c>
      <c r="M91" s="14">
        <f t="shared" si="30"/>
        <v>12100</v>
      </c>
      <c r="N91" s="14">
        <f t="shared" si="30"/>
        <v>0</v>
      </c>
      <c r="O91" s="14">
        <f t="shared" si="30"/>
        <v>1037297</v>
      </c>
      <c r="P91" s="14">
        <f t="shared" si="30"/>
        <v>1037297</v>
      </c>
      <c r="Q91" s="14">
        <f t="shared" si="30"/>
        <v>12100</v>
      </c>
      <c r="R91" s="14">
        <f t="shared" si="30"/>
        <v>0</v>
      </c>
      <c r="S91" s="14">
        <f>SUM(S81+S84+S87+S90)</f>
        <v>1037888</v>
      </c>
      <c r="T91" s="37">
        <f>SUM(T81+T84+T87+T90)</f>
        <v>1037181</v>
      </c>
      <c r="U91" s="41"/>
    </row>
    <row r="92" spans="1:21" ht="14.25" customHeight="1" thickBot="1">
      <c r="A92" s="19" t="s">
        <v>20</v>
      </c>
      <c r="B92" s="156" t="s">
        <v>36</v>
      </c>
      <c r="C92" s="157"/>
      <c r="D92" s="157"/>
      <c r="E92" s="157"/>
      <c r="F92" s="157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40"/>
    </row>
    <row r="93" spans="1:21" ht="14.25" customHeight="1" thickBot="1">
      <c r="A93" s="7" t="s">
        <v>20</v>
      </c>
      <c r="B93" s="8" t="s">
        <v>12</v>
      </c>
      <c r="C93" s="159" t="s">
        <v>37</v>
      </c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40"/>
    </row>
    <row r="94" spans="1:21" ht="12" customHeight="1">
      <c r="A94" s="102" t="s">
        <v>20</v>
      </c>
      <c r="B94" s="103" t="s">
        <v>12</v>
      </c>
      <c r="C94" s="106" t="s">
        <v>12</v>
      </c>
      <c r="D94" s="107" t="s">
        <v>125</v>
      </c>
      <c r="E94" s="112" t="s">
        <v>105</v>
      </c>
      <c r="F94" s="55" t="s">
        <v>15</v>
      </c>
      <c r="G94" s="70">
        <f>H94+J94</f>
        <v>0</v>
      </c>
      <c r="H94" s="71"/>
      <c r="I94" s="71"/>
      <c r="J94" s="71"/>
      <c r="K94" s="47">
        <f>L94+N94</f>
        <v>0</v>
      </c>
      <c r="L94" s="47"/>
      <c r="M94" s="47"/>
      <c r="N94" s="47"/>
      <c r="O94" s="47">
        <f>P94+R94</f>
        <v>0</v>
      </c>
      <c r="P94" s="47"/>
      <c r="Q94" s="47"/>
      <c r="R94" s="47"/>
      <c r="S94" s="47"/>
      <c r="T94" s="85"/>
      <c r="U94" s="40"/>
    </row>
    <row r="95" spans="1:21" ht="15" customHeight="1">
      <c r="A95" s="102"/>
      <c r="B95" s="104"/>
      <c r="C95" s="106"/>
      <c r="D95" s="108"/>
      <c r="E95" s="113"/>
      <c r="F95" s="55" t="s">
        <v>34</v>
      </c>
      <c r="G95" s="72">
        <f>H95+J95</f>
        <v>198100</v>
      </c>
      <c r="H95" s="47">
        <v>198100</v>
      </c>
      <c r="I95" s="47"/>
      <c r="J95" s="47"/>
      <c r="K95" s="47">
        <f>L95+N95</f>
        <v>212335</v>
      </c>
      <c r="L95" s="47">
        <v>212335</v>
      </c>
      <c r="M95" s="47"/>
      <c r="N95" s="47"/>
      <c r="O95" s="47">
        <f>P95+R95</f>
        <v>212335</v>
      </c>
      <c r="P95" s="47">
        <v>212335</v>
      </c>
      <c r="Q95" s="47"/>
      <c r="R95" s="47"/>
      <c r="S95" s="47">
        <v>223731</v>
      </c>
      <c r="T95" s="85">
        <v>223731</v>
      </c>
      <c r="U95" s="40"/>
    </row>
    <row r="96" spans="1:21" ht="13.5" customHeight="1">
      <c r="A96" s="102"/>
      <c r="B96" s="105"/>
      <c r="C96" s="106"/>
      <c r="D96" s="108"/>
      <c r="E96" s="114"/>
      <c r="F96" s="56" t="s">
        <v>65</v>
      </c>
      <c r="G96" s="72">
        <f>SUM(G94:G95)</f>
        <v>198100</v>
      </c>
      <c r="H96" s="47">
        <f>SUM(H94:H95)</f>
        <v>198100</v>
      </c>
      <c r="I96" s="47">
        <f>SUM(I94:I95)</f>
        <v>0</v>
      </c>
      <c r="J96" s="47">
        <f>SUM(J94:J95)</f>
        <v>0</v>
      </c>
      <c r="K96" s="47">
        <f aca="true" t="shared" si="31" ref="K96:T96">SUM(K94:K95)</f>
        <v>212335</v>
      </c>
      <c r="L96" s="47">
        <f t="shared" si="31"/>
        <v>212335</v>
      </c>
      <c r="M96" s="47">
        <f t="shared" si="31"/>
        <v>0</v>
      </c>
      <c r="N96" s="47">
        <f t="shared" si="31"/>
        <v>0</v>
      </c>
      <c r="O96" s="47">
        <f>SUM(O94:O95)</f>
        <v>212335</v>
      </c>
      <c r="P96" s="47">
        <f>SUM(P94:P95)</f>
        <v>212335</v>
      </c>
      <c r="Q96" s="47">
        <f>SUM(Q94:Q95)</f>
        <v>0</v>
      </c>
      <c r="R96" s="47">
        <f>SUM(R94:R95)</f>
        <v>0</v>
      </c>
      <c r="S96" s="47">
        <f t="shared" si="31"/>
        <v>223731</v>
      </c>
      <c r="T96" s="85">
        <f t="shared" si="31"/>
        <v>223731</v>
      </c>
      <c r="U96" s="40"/>
    </row>
    <row r="97" spans="1:21" ht="10.5" customHeight="1">
      <c r="A97" s="178" t="s">
        <v>20</v>
      </c>
      <c r="B97" s="105" t="s">
        <v>12</v>
      </c>
      <c r="C97" s="167" t="s">
        <v>17</v>
      </c>
      <c r="D97" s="107" t="s">
        <v>38</v>
      </c>
      <c r="E97" s="112" t="s">
        <v>105</v>
      </c>
      <c r="F97" s="55" t="s">
        <v>15</v>
      </c>
      <c r="G97" s="72">
        <f>H97+J97</f>
        <v>0</v>
      </c>
      <c r="H97" s="47"/>
      <c r="I97" s="47"/>
      <c r="J97" s="47"/>
      <c r="K97" s="47">
        <f>L97+N97</f>
        <v>0</v>
      </c>
      <c r="L97" s="47"/>
      <c r="M97" s="47"/>
      <c r="N97" s="47"/>
      <c r="O97" s="47">
        <f>P97+R97</f>
        <v>0</v>
      </c>
      <c r="P97" s="47"/>
      <c r="Q97" s="47"/>
      <c r="R97" s="47"/>
      <c r="S97" s="50"/>
      <c r="T97" s="84"/>
      <c r="U97" s="40"/>
    </row>
    <row r="98" spans="1:21" ht="12.75" customHeight="1">
      <c r="A98" s="102"/>
      <c r="B98" s="116"/>
      <c r="C98" s="106"/>
      <c r="D98" s="108"/>
      <c r="E98" s="113"/>
      <c r="F98" s="55" t="s">
        <v>34</v>
      </c>
      <c r="G98" s="72">
        <f>H98+J98</f>
        <v>6459</v>
      </c>
      <c r="H98" s="50">
        <v>6459</v>
      </c>
      <c r="I98" s="47">
        <v>3823</v>
      </c>
      <c r="J98" s="47"/>
      <c r="K98" s="47">
        <f>L98+N98</f>
        <v>6902</v>
      </c>
      <c r="L98" s="47">
        <v>6902</v>
      </c>
      <c r="M98" s="9">
        <v>4200</v>
      </c>
      <c r="N98" s="9"/>
      <c r="O98" s="9">
        <f>P98+R98</f>
        <v>6902</v>
      </c>
      <c r="P98" s="9">
        <v>6902</v>
      </c>
      <c r="Q98" s="9">
        <v>4200</v>
      </c>
      <c r="R98" s="9"/>
      <c r="S98" s="50">
        <v>7000</v>
      </c>
      <c r="T98" s="84">
        <v>7100</v>
      </c>
      <c r="U98" s="40"/>
    </row>
    <row r="99" spans="1:21" ht="12.75" customHeight="1">
      <c r="A99" s="102"/>
      <c r="B99" s="116"/>
      <c r="C99" s="106"/>
      <c r="D99" s="108"/>
      <c r="E99" s="114"/>
      <c r="F99" s="56" t="s">
        <v>65</v>
      </c>
      <c r="G99" s="72">
        <f>SUM(G97:G98)</f>
        <v>6459</v>
      </c>
      <c r="H99" s="47">
        <f>SUM(H97:H98)</f>
        <v>6459</v>
      </c>
      <c r="I99" s="47">
        <f>SUM(I97:I98)</f>
        <v>3823</v>
      </c>
      <c r="J99" s="47">
        <f>SUM(J97:J98)</f>
        <v>0</v>
      </c>
      <c r="K99" s="47">
        <f aca="true" t="shared" si="32" ref="K99:T99">SUM(K97:K98)</f>
        <v>6902</v>
      </c>
      <c r="L99" s="47">
        <f t="shared" si="32"/>
        <v>6902</v>
      </c>
      <c r="M99" s="47">
        <f t="shared" si="32"/>
        <v>4200</v>
      </c>
      <c r="N99" s="47">
        <f t="shared" si="32"/>
        <v>0</v>
      </c>
      <c r="O99" s="47">
        <f>SUM(O97:O98)</f>
        <v>6902</v>
      </c>
      <c r="P99" s="47">
        <f>SUM(P97:P98)</f>
        <v>6902</v>
      </c>
      <c r="Q99" s="47">
        <f>SUM(Q97:Q98)</f>
        <v>4200</v>
      </c>
      <c r="R99" s="47">
        <f>SUM(R97:R98)</f>
        <v>0</v>
      </c>
      <c r="S99" s="47">
        <f t="shared" si="32"/>
        <v>7000</v>
      </c>
      <c r="T99" s="85">
        <f t="shared" si="32"/>
        <v>7100</v>
      </c>
      <c r="U99" s="40"/>
    </row>
    <row r="100" spans="1:21" ht="13.5" customHeight="1" thickBot="1">
      <c r="A100" s="18" t="s">
        <v>20</v>
      </c>
      <c r="B100" s="11" t="s">
        <v>12</v>
      </c>
      <c r="C100" s="181" t="s">
        <v>67</v>
      </c>
      <c r="D100" s="177"/>
      <c r="E100" s="177"/>
      <c r="F100" s="177"/>
      <c r="G100" s="14">
        <f>SUM(G96+G99)</f>
        <v>204559</v>
      </c>
      <c r="H100" s="14">
        <f>SUM(H96+H99)</f>
        <v>204559</v>
      </c>
      <c r="I100" s="14">
        <f>SUM(I96+I99)</f>
        <v>3823</v>
      </c>
      <c r="J100" s="14">
        <f>SUM(J96+J99)</f>
        <v>0</v>
      </c>
      <c r="K100" s="14">
        <f aca="true" t="shared" si="33" ref="K100:T100">SUM(K96+K99)</f>
        <v>219237</v>
      </c>
      <c r="L100" s="14">
        <f t="shared" si="33"/>
        <v>219237</v>
      </c>
      <c r="M100" s="14">
        <f t="shared" si="33"/>
        <v>4200</v>
      </c>
      <c r="N100" s="14">
        <f t="shared" si="33"/>
        <v>0</v>
      </c>
      <c r="O100" s="14">
        <f t="shared" si="33"/>
        <v>219237</v>
      </c>
      <c r="P100" s="14">
        <f t="shared" si="33"/>
        <v>219237</v>
      </c>
      <c r="Q100" s="14">
        <f t="shared" si="33"/>
        <v>4200</v>
      </c>
      <c r="R100" s="14">
        <f t="shared" si="33"/>
        <v>0</v>
      </c>
      <c r="S100" s="14">
        <f t="shared" si="33"/>
        <v>230731</v>
      </c>
      <c r="T100" s="14">
        <f t="shared" si="33"/>
        <v>230831</v>
      </c>
      <c r="U100" s="40"/>
    </row>
    <row r="101" spans="1:21" ht="14.25" customHeight="1" thickBot="1">
      <c r="A101" s="17" t="s">
        <v>20</v>
      </c>
      <c r="B101" s="190" t="s">
        <v>68</v>
      </c>
      <c r="C101" s="191"/>
      <c r="D101" s="191"/>
      <c r="E101" s="191"/>
      <c r="F101" s="191"/>
      <c r="G101" s="83">
        <f aca="true" t="shared" si="34" ref="G101:R101">SUM(G100)</f>
        <v>204559</v>
      </c>
      <c r="H101" s="83">
        <f t="shared" si="34"/>
        <v>204559</v>
      </c>
      <c r="I101" s="14">
        <f t="shared" si="34"/>
        <v>3823</v>
      </c>
      <c r="J101" s="14">
        <f t="shared" si="34"/>
        <v>0</v>
      </c>
      <c r="K101" s="14">
        <f t="shared" si="34"/>
        <v>219237</v>
      </c>
      <c r="L101" s="14">
        <f t="shared" si="34"/>
        <v>219237</v>
      </c>
      <c r="M101" s="14">
        <f t="shared" si="34"/>
        <v>4200</v>
      </c>
      <c r="N101" s="14">
        <f t="shared" si="34"/>
        <v>0</v>
      </c>
      <c r="O101" s="14">
        <f t="shared" si="34"/>
        <v>219237</v>
      </c>
      <c r="P101" s="14">
        <f t="shared" si="34"/>
        <v>219237</v>
      </c>
      <c r="Q101" s="14">
        <f t="shared" si="34"/>
        <v>4200</v>
      </c>
      <c r="R101" s="14">
        <f t="shared" si="34"/>
        <v>0</v>
      </c>
      <c r="S101" s="86">
        <f>SUM(S100)</f>
        <v>230731</v>
      </c>
      <c r="T101" s="87">
        <f>SUM(T100)</f>
        <v>230831</v>
      </c>
      <c r="U101" s="41"/>
    </row>
    <row r="102" spans="1:21" ht="15.75" customHeight="1" thickBot="1">
      <c r="A102" s="6" t="s">
        <v>22</v>
      </c>
      <c r="B102" s="156" t="s">
        <v>39</v>
      </c>
      <c r="C102" s="157"/>
      <c r="D102" s="157"/>
      <c r="E102" s="157"/>
      <c r="F102" s="157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40"/>
    </row>
    <row r="103" spans="1:21" ht="15.75" customHeight="1" thickBot="1">
      <c r="A103" s="7" t="s">
        <v>22</v>
      </c>
      <c r="B103" s="8" t="s">
        <v>12</v>
      </c>
      <c r="C103" s="159" t="s">
        <v>40</v>
      </c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40"/>
    </row>
    <row r="104" spans="1:21" ht="12" customHeight="1">
      <c r="A104" s="102" t="s">
        <v>22</v>
      </c>
      <c r="B104" s="116" t="s">
        <v>12</v>
      </c>
      <c r="C104" s="106" t="s">
        <v>12</v>
      </c>
      <c r="D104" s="108" t="s">
        <v>80</v>
      </c>
      <c r="E104" s="112" t="s">
        <v>105</v>
      </c>
      <c r="F104" s="195" t="s">
        <v>15</v>
      </c>
      <c r="G104" s="57">
        <f>H104+J104</f>
        <v>0</v>
      </c>
      <c r="H104" s="9"/>
      <c r="I104" s="9"/>
      <c r="J104" s="9"/>
      <c r="K104" s="9">
        <f>L104+N104</f>
        <v>0</v>
      </c>
      <c r="L104" s="9">
        <v>0</v>
      </c>
      <c r="M104" s="9"/>
      <c r="N104" s="9"/>
      <c r="O104" s="9">
        <f>P104+R104</f>
        <v>0</v>
      </c>
      <c r="P104" s="9">
        <v>0</v>
      </c>
      <c r="Q104" s="9"/>
      <c r="R104" s="9"/>
      <c r="S104" s="9">
        <v>0</v>
      </c>
      <c r="T104" s="36">
        <v>0</v>
      </c>
      <c r="U104" s="40"/>
    </row>
    <row r="105" spans="1:21" ht="12" customHeight="1">
      <c r="A105" s="102"/>
      <c r="B105" s="116"/>
      <c r="C105" s="106"/>
      <c r="D105" s="108"/>
      <c r="E105" s="113"/>
      <c r="F105" s="195"/>
      <c r="G105" s="48">
        <f>H105+J105</f>
        <v>0</v>
      </c>
      <c r="H105" s="9"/>
      <c r="I105" s="9"/>
      <c r="J105" s="9"/>
      <c r="K105" s="9">
        <f>L105+N105</f>
        <v>0</v>
      </c>
      <c r="L105" s="9"/>
      <c r="M105" s="9"/>
      <c r="N105" s="9"/>
      <c r="O105" s="9">
        <f>P105+R105</f>
        <v>0</v>
      </c>
      <c r="P105" s="9"/>
      <c r="Q105" s="9"/>
      <c r="R105" s="9"/>
      <c r="S105" s="9"/>
      <c r="T105" s="36"/>
      <c r="U105" s="40"/>
    </row>
    <row r="106" spans="1:21" ht="15.75" customHeight="1">
      <c r="A106" s="102"/>
      <c r="B106" s="116"/>
      <c r="C106" s="106"/>
      <c r="D106" s="108"/>
      <c r="E106" s="114"/>
      <c r="F106" s="56" t="s">
        <v>65</v>
      </c>
      <c r="G106" s="48">
        <f>SUM(G104:G105)</f>
        <v>0</v>
      </c>
      <c r="H106" s="9">
        <f aca="true" t="shared" si="35" ref="H106:N106">SUM(H104:H105)</f>
        <v>0</v>
      </c>
      <c r="I106" s="9">
        <f t="shared" si="35"/>
        <v>0</v>
      </c>
      <c r="J106" s="9">
        <f t="shared" si="35"/>
        <v>0</v>
      </c>
      <c r="K106" s="9">
        <f t="shared" si="35"/>
        <v>0</v>
      </c>
      <c r="L106" s="9">
        <f t="shared" si="35"/>
        <v>0</v>
      </c>
      <c r="M106" s="9">
        <f t="shared" si="35"/>
        <v>0</v>
      </c>
      <c r="N106" s="9">
        <f t="shared" si="35"/>
        <v>0</v>
      </c>
      <c r="O106" s="9">
        <f aca="true" t="shared" si="36" ref="O106:T106">SUM(O104:O105)</f>
        <v>0</v>
      </c>
      <c r="P106" s="9">
        <f t="shared" si="36"/>
        <v>0</v>
      </c>
      <c r="Q106" s="9">
        <f t="shared" si="36"/>
        <v>0</v>
      </c>
      <c r="R106" s="9">
        <f t="shared" si="36"/>
        <v>0</v>
      </c>
      <c r="S106" s="9">
        <f t="shared" si="36"/>
        <v>0</v>
      </c>
      <c r="T106" s="36">
        <f t="shared" si="36"/>
        <v>0</v>
      </c>
      <c r="U106" s="40"/>
    </row>
    <row r="107" spans="1:21" ht="12" customHeight="1">
      <c r="A107" s="102" t="s">
        <v>22</v>
      </c>
      <c r="B107" s="103" t="s">
        <v>12</v>
      </c>
      <c r="C107" s="106" t="s">
        <v>17</v>
      </c>
      <c r="D107" s="107" t="s">
        <v>41</v>
      </c>
      <c r="E107" s="112" t="s">
        <v>105</v>
      </c>
      <c r="F107" s="55" t="s">
        <v>15</v>
      </c>
      <c r="G107" s="48">
        <f>H107+J107</f>
        <v>0</v>
      </c>
      <c r="H107" s="9"/>
      <c r="I107" s="9"/>
      <c r="J107" s="9"/>
      <c r="K107" s="9">
        <f>L107+N107</f>
        <v>0</v>
      </c>
      <c r="L107" s="9">
        <v>0</v>
      </c>
      <c r="M107" s="9"/>
      <c r="N107" s="9"/>
      <c r="O107" s="9">
        <f>P107+R107</f>
        <v>0</v>
      </c>
      <c r="P107" s="9">
        <v>0</v>
      </c>
      <c r="Q107" s="9"/>
      <c r="R107" s="9"/>
      <c r="S107" s="16">
        <v>0</v>
      </c>
      <c r="T107" s="39">
        <v>0</v>
      </c>
      <c r="U107" s="40"/>
    </row>
    <row r="108" spans="1:21" ht="11.25" customHeight="1">
      <c r="A108" s="102"/>
      <c r="B108" s="104"/>
      <c r="C108" s="106"/>
      <c r="D108" s="108"/>
      <c r="E108" s="113"/>
      <c r="F108" s="55" t="s">
        <v>16</v>
      </c>
      <c r="G108" s="48">
        <f>H108+J108</f>
        <v>0</v>
      </c>
      <c r="H108" s="9"/>
      <c r="I108" s="9"/>
      <c r="J108" s="9"/>
      <c r="K108" s="9">
        <f>L108+N108</f>
        <v>0</v>
      </c>
      <c r="L108" s="9"/>
      <c r="M108" s="9"/>
      <c r="N108" s="9"/>
      <c r="O108" s="9">
        <f>P108+R108</f>
        <v>0</v>
      </c>
      <c r="P108" s="9"/>
      <c r="Q108" s="9"/>
      <c r="R108" s="9"/>
      <c r="S108" s="16"/>
      <c r="T108" s="39"/>
      <c r="U108" s="40"/>
    </row>
    <row r="109" spans="1:21" ht="15.75" customHeight="1">
      <c r="A109" s="102"/>
      <c r="B109" s="105"/>
      <c r="C109" s="106"/>
      <c r="D109" s="108"/>
      <c r="E109" s="114"/>
      <c r="F109" s="56" t="s">
        <v>65</v>
      </c>
      <c r="G109" s="48">
        <f>SUM(G107:G108)</f>
        <v>0</v>
      </c>
      <c r="H109" s="9">
        <f aca="true" t="shared" si="37" ref="H109:N109">SUM(H107:H108)</f>
        <v>0</v>
      </c>
      <c r="I109" s="9">
        <f t="shared" si="37"/>
        <v>0</v>
      </c>
      <c r="J109" s="9">
        <f t="shared" si="37"/>
        <v>0</v>
      </c>
      <c r="K109" s="9">
        <f t="shared" si="37"/>
        <v>0</v>
      </c>
      <c r="L109" s="9">
        <f t="shared" si="37"/>
        <v>0</v>
      </c>
      <c r="M109" s="9">
        <f t="shared" si="37"/>
        <v>0</v>
      </c>
      <c r="N109" s="9">
        <f t="shared" si="37"/>
        <v>0</v>
      </c>
      <c r="O109" s="9">
        <f aca="true" t="shared" si="38" ref="O109:T109">SUM(O107:O108)</f>
        <v>0</v>
      </c>
      <c r="P109" s="9">
        <f t="shared" si="38"/>
        <v>0</v>
      </c>
      <c r="Q109" s="9">
        <f t="shared" si="38"/>
        <v>0</v>
      </c>
      <c r="R109" s="9">
        <f t="shared" si="38"/>
        <v>0</v>
      </c>
      <c r="S109" s="9">
        <f t="shared" si="38"/>
        <v>0</v>
      </c>
      <c r="T109" s="36">
        <f t="shared" si="38"/>
        <v>0</v>
      </c>
      <c r="U109" s="40"/>
    </row>
    <row r="110" spans="1:21" ht="15" customHeight="1" thickBot="1">
      <c r="A110" s="18" t="s">
        <v>22</v>
      </c>
      <c r="B110" s="11" t="s">
        <v>12</v>
      </c>
      <c r="C110" s="181" t="s">
        <v>67</v>
      </c>
      <c r="D110" s="177"/>
      <c r="E110" s="177"/>
      <c r="F110" s="177"/>
      <c r="G110" s="69">
        <f>SUM(G106+G109)</f>
        <v>0</v>
      </c>
      <c r="H110" s="69">
        <f aca="true" t="shared" si="39" ref="H110:N110">SUM(H106+H109)</f>
        <v>0</v>
      </c>
      <c r="I110" s="69">
        <f t="shared" si="39"/>
        <v>0</v>
      </c>
      <c r="J110" s="69">
        <f t="shared" si="39"/>
        <v>0</v>
      </c>
      <c r="K110" s="69">
        <f t="shared" si="39"/>
        <v>0</v>
      </c>
      <c r="L110" s="69">
        <f t="shared" si="39"/>
        <v>0</v>
      </c>
      <c r="M110" s="69">
        <f t="shared" si="39"/>
        <v>0</v>
      </c>
      <c r="N110" s="69">
        <f t="shared" si="39"/>
        <v>0</v>
      </c>
      <c r="O110" s="69">
        <f aca="true" t="shared" si="40" ref="O110:T110">SUM(O106+O109)</f>
        <v>0</v>
      </c>
      <c r="P110" s="69">
        <f t="shared" si="40"/>
        <v>0</v>
      </c>
      <c r="Q110" s="69">
        <f t="shared" si="40"/>
        <v>0</v>
      </c>
      <c r="R110" s="69">
        <f t="shared" si="40"/>
        <v>0</v>
      </c>
      <c r="S110" s="69">
        <f t="shared" si="40"/>
        <v>0</v>
      </c>
      <c r="T110" s="90">
        <f t="shared" si="40"/>
        <v>0</v>
      </c>
      <c r="U110" s="40"/>
    </row>
    <row r="111" spans="1:21" ht="14.25" customHeight="1" thickBot="1">
      <c r="A111" s="17" t="s">
        <v>22</v>
      </c>
      <c r="B111" s="190" t="s">
        <v>68</v>
      </c>
      <c r="C111" s="191"/>
      <c r="D111" s="191"/>
      <c r="E111" s="191"/>
      <c r="F111" s="191"/>
      <c r="G111" s="69">
        <f>SUM(G110)</f>
        <v>0</v>
      </c>
      <c r="H111" s="69">
        <f aca="true" t="shared" si="41" ref="H111:R111">SUM(H110)</f>
        <v>0</v>
      </c>
      <c r="I111" s="69">
        <f t="shared" si="41"/>
        <v>0</v>
      </c>
      <c r="J111" s="69">
        <f t="shared" si="41"/>
        <v>0</v>
      </c>
      <c r="K111" s="69">
        <f t="shared" si="41"/>
        <v>0</v>
      </c>
      <c r="L111" s="69">
        <f t="shared" si="41"/>
        <v>0</v>
      </c>
      <c r="M111" s="69">
        <f t="shared" si="41"/>
        <v>0</v>
      </c>
      <c r="N111" s="69">
        <f t="shared" si="41"/>
        <v>0</v>
      </c>
      <c r="O111" s="69">
        <f t="shared" si="41"/>
        <v>0</v>
      </c>
      <c r="P111" s="69">
        <f t="shared" si="41"/>
        <v>0</v>
      </c>
      <c r="Q111" s="69">
        <f t="shared" si="41"/>
        <v>0</v>
      </c>
      <c r="R111" s="69">
        <f t="shared" si="41"/>
        <v>0</v>
      </c>
      <c r="S111" s="69">
        <f>SUM(S110)</f>
        <v>0</v>
      </c>
      <c r="T111" s="90">
        <f>SUM(T110)</f>
        <v>0</v>
      </c>
      <c r="U111" s="41"/>
    </row>
    <row r="112" spans="1:21" ht="17.25" customHeight="1" thickBot="1">
      <c r="A112" s="6" t="s">
        <v>24</v>
      </c>
      <c r="B112" s="156" t="s">
        <v>42</v>
      </c>
      <c r="C112" s="157"/>
      <c r="D112" s="157"/>
      <c r="E112" s="157"/>
      <c r="F112" s="157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40"/>
    </row>
    <row r="113" spans="1:21" ht="14.25" customHeight="1" thickBot="1">
      <c r="A113" s="7" t="s">
        <v>24</v>
      </c>
      <c r="B113" s="8" t="s">
        <v>12</v>
      </c>
      <c r="C113" s="159" t="s">
        <v>84</v>
      </c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40"/>
    </row>
    <row r="114" spans="1:21" ht="13.5" customHeight="1">
      <c r="A114" s="102" t="s">
        <v>24</v>
      </c>
      <c r="B114" s="116" t="s">
        <v>12</v>
      </c>
      <c r="C114" s="106" t="s">
        <v>12</v>
      </c>
      <c r="D114" s="108" t="s">
        <v>89</v>
      </c>
      <c r="E114" s="161" t="s">
        <v>105</v>
      </c>
      <c r="F114" s="55" t="s">
        <v>14</v>
      </c>
      <c r="G114" s="70">
        <f>H114+J114</f>
        <v>33306</v>
      </c>
      <c r="H114" s="74">
        <v>33306</v>
      </c>
      <c r="I114" s="74">
        <v>25458</v>
      </c>
      <c r="J114" s="74"/>
      <c r="K114" s="50">
        <f>L114+N114</f>
        <v>40611</v>
      </c>
      <c r="L114" s="50">
        <v>40611</v>
      </c>
      <c r="M114" s="50">
        <v>31006</v>
      </c>
      <c r="N114" s="50"/>
      <c r="O114" s="47">
        <f>P114+R114</f>
        <v>40611</v>
      </c>
      <c r="P114" s="50">
        <v>40611</v>
      </c>
      <c r="Q114" s="50">
        <v>31006</v>
      </c>
      <c r="R114" s="50"/>
      <c r="S114" s="47">
        <v>42200</v>
      </c>
      <c r="T114" s="85">
        <v>43500</v>
      </c>
      <c r="U114" s="40"/>
    </row>
    <row r="115" spans="1:21" ht="11.25" customHeight="1">
      <c r="A115" s="102"/>
      <c r="B115" s="116"/>
      <c r="C115" s="106"/>
      <c r="D115" s="108"/>
      <c r="E115" s="113"/>
      <c r="F115" s="55" t="s">
        <v>14</v>
      </c>
      <c r="G115" s="72">
        <f>H115+J115</f>
        <v>0</v>
      </c>
      <c r="H115" s="50"/>
      <c r="I115" s="50"/>
      <c r="J115" s="50"/>
      <c r="K115" s="47">
        <f>L115+N115</f>
        <v>0</v>
      </c>
      <c r="L115" s="50"/>
      <c r="M115" s="50"/>
      <c r="N115" s="50"/>
      <c r="O115" s="47">
        <f>P115+R115</f>
        <v>0</v>
      </c>
      <c r="P115" s="50"/>
      <c r="Q115" s="50"/>
      <c r="R115" s="50"/>
      <c r="S115" s="47"/>
      <c r="T115" s="85"/>
      <c r="U115" s="40"/>
    </row>
    <row r="116" spans="1:21" ht="11.25" customHeight="1">
      <c r="A116" s="102"/>
      <c r="B116" s="116"/>
      <c r="C116" s="106"/>
      <c r="D116" s="108"/>
      <c r="E116" s="113"/>
      <c r="F116" s="58" t="s">
        <v>34</v>
      </c>
      <c r="G116" s="73">
        <f>H116+J116</f>
        <v>0</v>
      </c>
      <c r="H116" s="50"/>
      <c r="I116" s="50"/>
      <c r="J116" s="50"/>
      <c r="K116" s="50"/>
      <c r="L116" s="50"/>
      <c r="M116" s="50"/>
      <c r="N116" s="50"/>
      <c r="O116" s="50">
        <f>P116+R116</f>
        <v>0</v>
      </c>
      <c r="P116" s="50"/>
      <c r="Q116" s="50"/>
      <c r="R116" s="50"/>
      <c r="S116" s="47"/>
      <c r="T116" s="85"/>
      <c r="U116" s="40"/>
    </row>
    <row r="117" spans="1:21" ht="13.5" customHeight="1">
      <c r="A117" s="102"/>
      <c r="B117" s="116"/>
      <c r="C117" s="106"/>
      <c r="D117" s="108"/>
      <c r="E117" s="114"/>
      <c r="F117" s="56" t="s">
        <v>65</v>
      </c>
      <c r="G117" s="73">
        <f>SUM(G114:G116)</f>
        <v>33306</v>
      </c>
      <c r="H117" s="50">
        <f>SUM(H114:H116)</f>
        <v>33306</v>
      </c>
      <c r="I117" s="50">
        <f>SUM(I114:I116)</f>
        <v>25458</v>
      </c>
      <c r="J117" s="50">
        <f>SUM(J114:J116)</f>
        <v>0</v>
      </c>
      <c r="K117" s="50">
        <f>SUM(K114:K115)</f>
        <v>40611</v>
      </c>
      <c r="L117" s="50">
        <f>SUM(L114:L115)</f>
        <v>40611</v>
      </c>
      <c r="M117" s="50">
        <f>SUM(M114:M115)</f>
        <v>31006</v>
      </c>
      <c r="N117" s="50">
        <f>SUM(N114:N115)</f>
        <v>0</v>
      </c>
      <c r="O117" s="50">
        <f aca="true" t="shared" si="42" ref="O117:T117">SUM(O114:O116)</f>
        <v>40611</v>
      </c>
      <c r="P117" s="50">
        <f t="shared" si="42"/>
        <v>40611</v>
      </c>
      <c r="Q117" s="50">
        <f t="shared" si="42"/>
        <v>31006</v>
      </c>
      <c r="R117" s="50">
        <f t="shared" si="42"/>
        <v>0</v>
      </c>
      <c r="S117" s="50">
        <f t="shared" si="42"/>
        <v>42200</v>
      </c>
      <c r="T117" s="50">
        <f t="shared" si="42"/>
        <v>43500</v>
      </c>
      <c r="U117" s="40"/>
    </row>
    <row r="118" spans="1:21" ht="13.5" customHeight="1">
      <c r="A118" s="102" t="s">
        <v>24</v>
      </c>
      <c r="B118" s="103" t="s">
        <v>12</v>
      </c>
      <c r="C118" s="106" t="s">
        <v>17</v>
      </c>
      <c r="D118" s="168" t="s">
        <v>90</v>
      </c>
      <c r="E118" s="112" t="s">
        <v>105</v>
      </c>
      <c r="F118" s="55" t="s">
        <v>14</v>
      </c>
      <c r="G118" s="73">
        <f>H118+J118</f>
        <v>13786</v>
      </c>
      <c r="H118" s="50">
        <v>13786</v>
      </c>
      <c r="I118" s="50"/>
      <c r="J118" s="50"/>
      <c r="K118" s="50">
        <f>L118+N118</f>
        <v>13000</v>
      </c>
      <c r="L118" s="50">
        <v>13000</v>
      </c>
      <c r="M118" s="50"/>
      <c r="N118" s="50"/>
      <c r="O118" s="50">
        <f>P118+R118</f>
        <v>13000</v>
      </c>
      <c r="P118" s="50">
        <v>13000</v>
      </c>
      <c r="Q118" s="50"/>
      <c r="R118" s="50"/>
      <c r="S118" s="50">
        <v>13400</v>
      </c>
      <c r="T118" s="84">
        <v>13500</v>
      </c>
      <c r="U118" s="40"/>
    </row>
    <row r="119" spans="1:21" ht="13.5" customHeight="1">
      <c r="A119" s="102"/>
      <c r="B119" s="104"/>
      <c r="C119" s="106"/>
      <c r="D119" s="196"/>
      <c r="E119" s="113"/>
      <c r="F119" s="55" t="s">
        <v>16</v>
      </c>
      <c r="G119" s="73">
        <f>H119+J119</f>
        <v>0</v>
      </c>
      <c r="H119" s="50"/>
      <c r="I119" s="50"/>
      <c r="J119" s="50"/>
      <c r="K119" s="50">
        <f>L119+N119</f>
        <v>0</v>
      </c>
      <c r="L119" s="50"/>
      <c r="M119" s="50"/>
      <c r="N119" s="50"/>
      <c r="O119" s="50">
        <f>P119+R119</f>
        <v>0</v>
      </c>
      <c r="P119" s="50"/>
      <c r="Q119" s="50"/>
      <c r="R119" s="50"/>
      <c r="S119" s="50"/>
      <c r="T119" s="84"/>
      <c r="U119" s="40"/>
    </row>
    <row r="120" spans="1:21" ht="13.5" customHeight="1">
      <c r="A120" s="102"/>
      <c r="B120" s="105"/>
      <c r="C120" s="106"/>
      <c r="D120" s="107"/>
      <c r="E120" s="114"/>
      <c r="F120" s="56" t="s">
        <v>65</v>
      </c>
      <c r="G120" s="73">
        <f>SUM(G118:G119)</f>
        <v>13786</v>
      </c>
      <c r="H120" s="50">
        <f>SUM(H118:H119)</f>
        <v>13786</v>
      </c>
      <c r="I120" s="50">
        <f>SUM(I118:I119)</f>
        <v>0</v>
      </c>
      <c r="J120" s="50">
        <f>SUM(J118:J119)</f>
        <v>0</v>
      </c>
      <c r="K120" s="50">
        <f aca="true" t="shared" si="43" ref="K120:T120">SUM(K118:K119)</f>
        <v>13000</v>
      </c>
      <c r="L120" s="50">
        <f t="shared" si="43"/>
        <v>13000</v>
      </c>
      <c r="M120" s="50">
        <f t="shared" si="43"/>
        <v>0</v>
      </c>
      <c r="N120" s="50">
        <f t="shared" si="43"/>
        <v>0</v>
      </c>
      <c r="O120" s="50">
        <f t="shared" si="43"/>
        <v>13000</v>
      </c>
      <c r="P120" s="50">
        <f t="shared" si="43"/>
        <v>13000</v>
      </c>
      <c r="Q120" s="50">
        <f t="shared" si="43"/>
        <v>0</v>
      </c>
      <c r="R120" s="50">
        <f t="shared" si="43"/>
        <v>0</v>
      </c>
      <c r="S120" s="50">
        <f t="shared" si="43"/>
        <v>13400</v>
      </c>
      <c r="T120" s="85">
        <f t="shared" si="43"/>
        <v>13500</v>
      </c>
      <c r="U120" s="40"/>
    </row>
    <row r="121" spans="1:21" ht="14.25" customHeight="1">
      <c r="A121" s="102" t="s">
        <v>24</v>
      </c>
      <c r="B121" s="103" t="s">
        <v>12</v>
      </c>
      <c r="C121" s="106" t="s">
        <v>18</v>
      </c>
      <c r="D121" s="107" t="s">
        <v>91</v>
      </c>
      <c r="E121" s="112" t="s">
        <v>105</v>
      </c>
      <c r="F121" s="55" t="s">
        <v>14</v>
      </c>
      <c r="G121" s="73">
        <f>H121+J121</f>
        <v>608</v>
      </c>
      <c r="H121" s="50">
        <v>608</v>
      </c>
      <c r="I121" s="50">
        <v>376</v>
      </c>
      <c r="J121" s="50"/>
      <c r="K121" s="50">
        <f>L121+N121</f>
        <v>402</v>
      </c>
      <c r="L121" s="50">
        <v>402</v>
      </c>
      <c r="M121" s="50">
        <v>250</v>
      </c>
      <c r="N121" s="50"/>
      <c r="O121" s="50">
        <f>P121+R121</f>
        <v>402</v>
      </c>
      <c r="P121" s="50">
        <v>402</v>
      </c>
      <c r="Q121" s="50">
        <v>250</v>
      </c>
      <c r="R121" s="50"/>
      <c r="S121" s="50">
        <v>400</v>
      </c>
      <c r="T121" s="84">
        <v>400</v>
      </c>
      <c r="U121" s="40"/>
    </row>
    <row r="122" spans="1:21" ht="13.5" customHeight="1">
      <c r="A122" s="102"/>
      <c r="B122" s="104"/>
      <c r="C122" s="106"/>
      <c r="D122" s="108"/>
      <c r="E122" s="113"/>
      <c r="F122" s="55" t="s">
        <v>15</v>
      </c>
      <c r="G122" s="72">
        <f>H122+J122</f>
        <v>0</v>
      </c>
      <c r="H122" s="47"/>
      <c r="I122" s="47"/>
      <c r="J122" s="47"/>
      <c r="K122" s="47">
        <f>L122+N122</f>
        <v>0</v>
      </c>
      <c r="L122" s="47"/>
      <c r="M122" s="47"/>
      <c r="N122" s="47"/>
      <c r="O122" s="47">
        <f>P122+R122</f>
        <v>0</v>
      </c>
      <c r="P122" s="47"/>
      <c r="Q122" s="47"/>
      <c r="R122" s="47"/>
      <c r="S122" s="50"/>
      <c r="T122" s="84"/>
      <c r="U122" s="40"/>
    </row>
    <row r="123" spans="1:21" ht="12.75" customHeight="1">
      <c r="A123" s="102"/>
      <c r="B123" s="105"/>
      <c r="C123" s="106"/>
      <c r="D123" s="108"/>
      <c r="E123" s="114"/>
      <c r="F123" s="56" t="s">
        <v>65</v>
      </c>
      <c r="G123" s="72">
        <f>SUM(G121:G122)</f>
        <v>608</v>
      </c>
      <c r="H123" s="47">
        <f>SUM(H121:H122)</f>
        <v>608</v>
      </c>
      <c r="I123" s="47">
        <f>SUM(I121:I122)</f>
        <v>376</v>
      </c>
      <c r="J123" s="47">
        <f>SUM(J121:J122)</f>
        <v>0</v>
      </c>
      <c r="K123" s="47">
        <f aca="true" t="shared" si="44" ref="K123:T123">SUM(K121:K122)</f>
        <v>402</v>
      </c>
      <c r="L123" s="47">
        <f t="shared" si="44"/>
        <v>402</v>
      </c>
      <c r="M123" s="47">
        <f t="shared" si="44"/>
        <v>250</v>
      </c>
      <c r="N123" s="47">
        <f t="shared" si="44"/>
        <v>0</v>
      </c>
      <c r="O123" s="47">
        <f>SUM(O121:O122)</f>
        <v>402</v>
      </c>
      <c r="P123" s="47">
        <f>SUM(P121:P122)</f>
        <v>402</v>
      </c>
      <c r="Q123" s="47">
        <f>SUM(Q121:Q122)</f>
        <v>250</v>
      </c>
      <c r="R123" s="47">
        <f>SUM(R121:R122)</f>
        <v>0</v>
      </c>
      <c r="S123" s="47">
        <f t="shared" si="44"/>
        <v>400</v>
      </c>
      <c r="T123" s="85">
        <f t="shared" si="44"/>
        <v>400</v>
      </c>
      <c r="U123" s="40"/>
    </row>
    <row r="124" spans="1:21" ht="16.5" customHeight="1" thickBot="1">
      <c r="A124" s="18" t="s">
        <v>24</v>
      </c>
      <c r="B124" s="11" t="s">
        <v>12</v>
      </c>
      <c r="C124" s="181" t="s">
        <v>67</v>
      </c>
      <c r="D124" s="177"/>
      <c r="E124" s="177"/>
      <c r="F124" s="177"/>
      <c r="G124" s="14">
        <f aca="true" t="shared" si="45" ref="G124:T124">SUM(G117+G120+G123)</f>
        <v>47700</v>
      </c>
      <c r="H124" s="14">
        <f t="shared" si="45"/>
        <v>47700</v>
      </c>
      <c r="I124" s="14">
        <f t="shared" si="45"/>
        <v>25834</v>
      </c>
      <c r="J124" s="14">
        <f t="shared" si="45"/>
        <v>0</v>
      </c>
      <c r="K124" s="14">
        <f t="shared" si="45"/>
        <v>54013</v>
      </c>
      <c r="L124" s="14">
        <f t="shared" si="45"/>
        <v>54013</v>
      </c>
      <c r="M124" s="14">
        <f t="shared" si="45"/>
        <v>31256</v>
      </c>
      <c r="N124" s="14">
        <f t="shared" si="45"/>
        <v>0</v>
      </c>
      <c r="O124" s="14">
        <f t="shared" si="45"/>
        <v>54013</v>
      </c>
      <c r="P124" s="14">
        <f t="shared" si="45"/>
        <v>54013</v>
      </c>
      <c r="Q124" s="14">
        <f t="shared" si="45"/>
        <v>31256</v>
      </c>
      <c r="R124" s="14">
        <f t="shared" si="45"/>
        <v>0</v>
      </c>
      <c r="S124" s="14">
        <f t="shared" si="45"/>
        <v>56000</v>
      </c>
      <c r="T124" s="37">
        <f t="shared" si="45"/>
        <v>57400</v>
      </c>
      <c r="U124" s="40"/>
    </row>
    <row r="125" spans="1:21" ht="15" customHeight="1" thickBot="1">
      <c r="A125" s="7" t="s">
        <v>24</v>
      </c>
      <c r="B125" s="8" t="s">
        <v>17</v>
      </c>
      <c r="C125" s="159" t="s">
        <v>43</v>
      </c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40"/>
    </row>
    <row r="126" spans="1:21" ht="14.25" customHeight="1">
      <c r="A126" s="102" t="s">
        <v>24</v>
      </c>
      <c r="B126" s="103" t="s">
        <v>17</v>
      </c>
      <c r="C126" s="106" t="s">
        <v>12</v>
      </c>
      <c r="D126" s="107" t="s">
        <v>92</v>
      </c>
      <c r="E126" s="161" t="s">
        <v>105</v>
      </c>
      <c r="F126" s="55" t="s">
        <v>15</v>
      </c>
      <c r="G126" s="70">
        <f>H126+J126</f>
        <v>50568</v>
      </c>
      <c r="H126" s="71">
        <v>50568</v>
      </c>
      <c r="I126" s="71">
        <v>29512</v>
      </c>
      <c r="J126" s="71"/>
      <c r="K126" s="50">
        <f>L126+N126</f>
        <v>71436</v>
      </c>
      <c r="L126" s="50">
        <v>58982</v>
      </c>
      <c r="M126" s="50">
        <v>37372</v>
      </c>
      <c r="N126" s="50">
        <v>12454</v>
      </c>
      <c r="O126" s="47">
        <f>P126+R126</f>
        <v>71436</v>
      </c>
      <c r="P126" s="47">
        <v>58982</v>
      </c>
      <c r="Q126" s="47">
        <v>37372</v>
      </c>
      <c r="R126" s="47">
        <v>12454</v>
      </c>
      <c r="S126" s="47">
        <v>75000</v>
      </c>
      <c r="T126" s="85">
        <v>79000</v>
      </c>
      <c r="U126" s="40"/>
    </row>
    <row r="127" spans="1:21" ht="13.5" customHeight="1">
      <c r="A127" s="102"/>
      <c r="B127" s="104"/>
      <c r="C127" s="106"/>
      <c r="D127" s="107"/>
      <c r="E127" s="113"/>
      <c r="F127" s="55" t="s">
        <v>60</v>
      </c>
      <c r="G127" s="72">
        <f>H127+J127</f>
        <v>11874</v>
      </c>
      <c r="H127" s="47">
        <v>11874</v>
      </c>
      <c r="I127" s="47">
        <v>3389</v>
      </c>
      <c r="J127" s="47"/>
      <c r="K127" s="47">
        <f>L127+N127</f>
        <v>3099</v>
      </c>
      <c r="L127" s="47">
        <v>3099</v>
      </c>
      <c r="M127" s="47"/>
      <c r="N127" s="47"/>
      <c r="O127" s="47">
        <f>P127+R127</f>
        <v>3099</v>
      </c>
      <c r="P127" s="47">
        <v>3099</v>
      </c>
      <c r="Q127" s="47"/>
      <c r="R127" s="47"/>
      <c r="S127" s="47">
        <v>2000</v>
      </c>
      <c r="T127" s="85">
        <v>2000</v>
      </c>
      <c r="U127" s="40"/>
    </row>
    <row r="128" spans="1:21" ht="12" customHeight="1">
      <c r="A128" s="102"/>
      <c r="B128" s="104"/>
      <c r="C128" s="106"/>
      <c r="D128" s="107"/>
      <c r="E128" s="113"/>
      <c r="F128" s="55" t="s">
        <v>88</v>
      </c>
      <c r="G128" s="73">
        <f>H128+J128</f>
        <v>3244</v>
      </c>
      <c r="H128" s="50">
        <v>3244</v>
      </c>
      <c r="I128" s="47"/>
      <c r="J128" s="47"/>
      <c r="K128" s="47">
        <f>L128+N128</f>
        <v>0</v>
      </c>
      <c r="L128" s="47"/>
      <c r="M128" s="47"/>
      <c r="N128" s="47"/>
      <c r="O128" s="50">
        <f>P128+R128</f>
        <v>0</v>
      </c>
      <c r="P128" s="50"/>
      <c r="Q128" s="47"/>
      <c r="R128" s="47"/>
      <c r="S128" s="47">
        <v>0</v>
      </c>
      <c r="T128" s="85">
        <v>0</v>
      </c>
      <c r="U128" s="40"/>
    </row>
    <row r="129" spans="1:21" ht="12.75" customHeight="1">
      <c r="A129" s="102"/>
      <c r="B129" s="104"/>
      <c r="C129" s="106"/>
      <c r="D129" s="107"/>
      <c r="E129" s="113"/>
      <c r="F129" s="55" t="s">
        <v>87</v>
      </c>
      <c r="G129" s="73">
        <f>H129+J129</f>
        <v>145</v>
      </c>
      <c r="H129" s="50">
        <v>145</v>
      </c>
      <c r="I129" s="47"/>
      <c r="J129" s="47"/>
      <c r="K129" s="47">
        <f>L129+N129</f>
        <v>131</v>
      </c>
      <c r="L129" s="47">
        <v>131</v>
      </c>
      <c r="M129" s="47"/>
      <c r="N129" s="47"/>
      <c r="O129" s="50">
        <f>P129+R129</f>
        <v>131</v>
      </c>
      <c r="P129" s="50">
        <v>131</v>
      </c>
      <c r="Q129" s="47"/>
      <c r="R129" s="47"/>
      <c r="S129" s="47">
        <v>131</v>
      </c>
      <c r="T129" s="85">
        <v>131</v>
      </c>
      <c r="U129" s="40"/>
    </row>
    <row r="130" spans="1:21" ht="14.25" customHeight="1">
      <c r="A130" s="102"/>
      <c r="B130" s="105"/>
      <c r="C130" s="106"/>
      <c r="D130" s="108"/>
      <c r="E130" s="114"/>
      <c r="F130" s="56" t="s">
        <v>65</v>
      </c>
      <c r="G130" s="72">
        <f>SUM(G126:G129)</f>
        <v>65831</v>
      </c>
      <c r="H130" s="47">
        <f>SUM(H126:H129)</f>
        <v>65831</v>
      </c>
      <c r="I130" s="47">
        <f>SUM(I126:I129)</f>
        <v>32901</v>
      </c>
      <c r="J130" s="47">
        <f>SUM(J126:J129)</f>
        <v>0</v>
      </c>
      <c r="K130" s="47">
        <f aca="true" t="shared" si="46" ref="K130:T130">SUM(K126:K129)</f>
        <v>74666</v>
      </c>
      <c r="L130" s="47">
        <f t="shared" si="46"/>
        <v>62212</v>
      </c>
      <c r="M130" s="47">
        <f t="shared" si="46"/>
        <v>37372</v>
      </c>
      <c r="N130" s="47">
        <f t="shared" si="46"/>
        <v>12454</v>
      </c>
      <c r="O130" s="47">
        <f t="shared" si="46"/>
        <v>74666</v>
      </c>
      <c r="P130" s="47">
        <f t="shared" si="46"/>
        <v>62212</v>
      </c>
      <c r="Q130" s="47">
        <f t="shared" si="46"/>
        <v>37372</v>
      </c>
      <c r="R130" s="47">
        <f t="shared" si="46"/>
        <v>12454</v>
      </c>
      <c r="S130" s="47">
        <f t="shared" si="46"/>
        <v>77131</v>
      </c>
      <c r="T130" s="85">
        <f t="shared" si="46"/>
        <v>81131</v>
      </c>
      <c r="U130" s="40"/>
    </row>
    <row r="131" spans="1:21" ht="15" customHeight="1" thickBot="1">
      <c r="A131" s="18" t="s">
        <v>24</v>
      </c>
      <c r="B131" s="11" t="s">
        <v>17</v>
      </c>
      <c r="C131" s="181" t="s">
        <v>67</v>
      </c>
      <c r="D131" s="177"/>
      <c r="E131" s="177"/>
      <c r="F131" s="177"/>
      <c r="G131" s="14">
        <f>SUM(G130)</f>
        <v>65831</v>
      </c>
      <c r="H131" s="14">
        <f aca="true" t="shared" si="47" ref="H131:T131">SUM(H130)</f>
        <v>65831</v>
      </c>
      <c r="I131" s="14">
        <f t="shared" si="47"/>
        <v>32901</v>
      </c>
      <c r="J131" s="14">
        <f t="shared" si="47"/>
        <v>0</v>
      </c>
      <c r="K131" s="14">
        <f t="shared" si="47"/>
        <v>74666</v>
      </c>
      <c r="L131" s="14">
        <f t="shared" si="47"/>
        <v>62212</v>
      </c>
      <c r="M131" s="14">
        <f t="shared" si="47"/>
        <v>37372</v>
      </c>
      <c r="N131" s="14">
        <f t="shared" si="47"/>
        <v>12454</v>
      </c>
      <c r="O131" s="14">
        <f t="shared" si="47"/>
        <v>74666</v>
      </c>
      <c r="P131" s="14">
        <f t="shared" si="47"/>
        <v>62212</v>
      </c>
      <c r="Q131" s="14">
        <f t="shared" si="47"/>
        <v>37372</v>
      </c>
      <c r="R131" s="14">
        <f t="shared" si="47"/>
        <v>12454</v>
      </c>
      <c r="S131" s="14">
        <f t="shared" si="47"/>
        <v>77131</v>
      </c>
      <c r="T131" s="14">
        <f t="shared" si="47"/>
        <v>81131</v>
      </c>
      <c r="U131" s="75"/>
    </row>
    <row r="132" spans="1:21" ht="15" customHeight="1" thickBot="1">
      <c r="A132" s="7" t="s">
        <v>24</v>
      </c>
      <c r="B132" s="8" t="s">
        <v>18</v>
      </c>
      <c r="C132" s="159" t="s">
        <v>44</v>
      </c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40"/>
    </row>
    <row r="133" spans="1:21" ht="17.25" customHeight="1">
      <c r="A133" s="102" t="s">
        <v>24</v>
      </c>
      <c r="B133" s="103" t="s">
        <v>18</v>
      </c>
      <c r="C133" s="106" t="s">
        <v>12</v>
      </c>
      <c r="D133" s="107" t="s">
        <v>93</v>
      </c>
      <c r="E133" s="112" t="s">
        <v>105</v>
      </c>
      <c r="F133" s="55" t="s">
        <v>15</v>
      </c>
      <c r="G133" s="57">
        <f>H133+J133</f>
        <v>1448</v>
      </c>
      <c r="H133" s="9">
        <v>1448</v>
      </c>
      <c r="I133" s="9"/>
      <c r="J133" s="9"/>
      <c r="K133" s="9">
        <f>L133+N133</f>
        <v>1014</v>
      </c>
      <c r="L133" s="9">
        <v>1014</v>
      </c>
      <c r="M133" s="9"/>
      <c r="N133" s="9"/>
      <c r="O133" s="9">
        <f>P133+R133</f>
        <v>1014</v>
      </c>
      <c r="P133" s="66">
        <v>1014</v>
      </c>
      <c r="Q133" s="9"/>
      <c r="R133" s="9"/>
      <c r="S133" s="9">
        <v>1020</v>
      </c>
      <c r="T133" s="36">
        <v>1050</v>
      </c>
      <c r="U133" s="40"/>
    </row>
    <row r="134" spans="1:21" ht="16.5" customHeight="1">
      <c r="A134" s="102"/>
      <c r="B134" s="104"/>
      <c r="C134" s="106"/>
      <c r="D134" s="108"/>
      <c r="E134" s="113"/>
      <c r="F134" s="55" t="s">
        <v>16</v>
      </c>
      <c r="G134" s="48">
        <f>H134+J134</f>
        <v>0</v>
      </c>
      <c r="H134" s="9"/>
      <c r="I134" s="9"/>
      <c r="J134" s="9"/>
      <c r="K134" s="9">
        <f>L134+N134</f>
        <v>0</v>
      </c>
      <c r="L134" s="9"/>
      <c r="M134" s="9"/>
      <c r="N134" s="9"/>
      <c r="O134" s="9">
        <f>P134+R134</f>
        <v>0</v>
      </c>
      <c r="P134" s="9"/>
      <c r="Q134" s="9"/>
      <c r="R134" s="9"/>
      <c r="S134" s="9"/>
      <c r="T134" s="36"/>
      <c r="U134" s="40"/>
    </row>
    <row r="135" spans="1:21" ht="15.75" customHeight="1">
      <c r="A135" s="102"/>
      <c r="B135" s="105"/>
      <c r="C135" s="106"/>
      <c r="D135" s="108"/>
      <c r="E135" s="114"/>
      <c r="F135" s="56" t="s">
        <v>65</v>
      </c>
      <c r="G135" s="10">
        <f>SUM(G133:G134)</f>
        <v>1448</v>
      </c>
      <c r="H135" s="16">
        <f>SUM(H133:H134)</f>
        <v>1448</v>
      </c>
      <c r="I135" s="16">
        <f>SUM(I133:I134)</f>
        <v>0</v>
      </c>
      <c r="J135" s="16">
        <f>SUM(J133:J134)</f>
        <v>0</v>
      </c>
      <c r="K135" s="16">
        <f aca="true" t="shared" si="48" ref="K135:T135">SUM(K133:K134)</f>
        <v>1014</v>
      </c>
      <c r="L135" s="16">
        <f t="shared" si="48"/>
        <v>1014</v>
      </c>
      <c r="M135" s="16">
        <f t="shared" si="48"/>
        <v>0</v>
      </c>
      <c r="N135" s="16">
        <f t="shared" si="48"/>
        <v>0</v>
      </c>
      <c r="O135" s="66">
        <f>SUM(O133:O134)</f>
        <v>1014</v>
      </c>
      <c r="P135" s="66">
        <f>SUM(P133:P134)</f>
        <v>1014</v>
      </c>
      <c r="Q135" s="66">
        <f>SUM(Q133:Q134)</f>
        <v>0</v>
      </c>
      <c r="R135" s="66">
        <f>SUM(R133:R134)</f>
        <v>0</v>
      </c>
      <c r="S135" s="16">
        <f t="shared" si="48"/>
        <v>1020</v>
      </c>
      <c r="T135" s="39">
        <f t="shared" si="48"/>
        <v>1050</v>
      </c>
      <c r="U135" s="40"/>
    </row>
    <row r="136" spans="1:21" ht="15" customHeight="1" thickBot="1">
      <c r="A136" s="18" t="s">
        <v>24</v>
      </c>
      <c r="B136" s="11" t="s">
        <v>18</v>
      </c>
      <c r="C136" s="181" t="s">
        <v>67</v>
      </c>
      <c r="D136" s="177"/>
      <c r="E136" s="177"/>
      <c r="F136" s="177"/>
      <c r="G136" s="69">
        <f>SUM(G135)</f>
        <v>1448</v>
      </c>
      <c r="H136" s="69">
        <f aca="true" t="shared" si="49" ref="H136:R136">SUM(H135)</f>
        <v>1448</v>
      </c>
      <c r="I136" s="69">
        <f t="shared" si="49"/>
        <v>0</v>
      </c>
      <c r="J136" s="69">
        <f t="shared" si="49"/>
        <v>0</v>
      </c>
      <c r="K136" s="69">
        <f t="shared" si="49"/>
        <v>1014</v>
      </c>
      <c r="L136" s="69">
        <f t="shared" si="49"/>
        <v>1014</v>
      </c>
      <c r="M136" s="69">
        <f t="shared" si="49"/>
        <v>0</v>
      </c>
      <c r="N136" s="69">
        <f t="shared" si="49"/>
        <v>0</v>
      </c>
      <c r="O136" s="69">
        <f t="shared" si="49"/>
        <v>1014</v>
      </c>
      <c r="P136" s="69">
        <f t="shared" si="49"/>
        <v>1014</v>
      </c>
      <c r="Q136" s="69">
        <f t="shared" si="49"/>
        <v>0</v>
      </c>
      <c r="R136" s="69">
        <f t="shared" si="49"/>
        <v>0</v>
      </c>
      <c r="S136" s="69">
        <f>SUM(S135)</f>
        <v>1020</v>
      </c>
      <c r="T136" s="90">
        <f>SUM(T135)</f>
        <v>1050</v>
      </c>
      <c r="U136" s="40"/>
    </row>
    <row r="137" spans="1:21" ht="15" customHeight="1" thickBot="1">
      <c r="A137" s="7" t="s">
        <v>24</v>
      </c>
      <c r="B137" s="8" t="s">
        <v>20</v>
      </c>
      <c r="C137" s="159" t="s">
        <v>45</v>
      </c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40"/>
    </row>
    <row r="138" spans="1:21" ht="15.75" customHeight="1">
      <c r="A138" s="102" t="s">
        <v>24</v>
      </c>
      <c r="B138" s="103" t="s">
        <v>20</v>
      </c>
      <c r="C138" s="106" t="s">
        <v>12</v>
      </c>
      <c r="D138" s="107" t="s">
        <v>94</v>
      </c>
      <c r="E138" s="112" t="s">
        <v>105</v>
      </c>
      <c r="F138" s="55" t="s">
        <v>15</v>
      </c>
      <c r="G138" s="57">
        <f>H138+J138</f>
        <v>26066</v>
      </c>
      <c r="H138" s="9">
        <v>26066</v>
      </c>
      <c r="I138" s="9"/>
      <c r="J138" s="9"/>
      <c r="K138" s="66">
        <f>L138+N138</f>
        <v>25080</v>
      </c>
      <c r="L138" s="66">
        <v>25080</v>
      </c>
      <c r="M138" s="9"/>
      <c r="N138" s="9"/>
      <c r="O138" s="9">
        <f>P138+R138</f>
        <v>25080</v>
      </c>
      <c r="P138" s="66">
        <v>25080</v>
      </c>
      <c r="Q138" s="9"/>
      <c r="R138" s="9"/>
      <c r="S138" s="9">
        <v>25080</v>
      </c>
      <c r="T138" s="36">
        <v>25080</v>
      </c>
      <c r="U138" s="40"/>
    </row>
    <row r="139" spans="1:21" ht="15.75" customHeight="1">
      <c r="A139" s="102"/>
      <c r="B139" s="104"/>
      <c r="C139" s="106"/>
      <c r="D139" s="108"/>
      <c r="E139" s="113"/>
      <c r="F139" s="55" t="s">
        <v>15</v>
      </c>
      <c r="G139" s="48">
        <f>H139+J139</f>
        <v>0</v>
      </c>
      <c r="H139" s="9"/>
      <c r="I139" s="9"/>
      <c r="J139" s="9"/>
      <c r="K139" s="66">
        <f>L139+N139</f>
        <v>0</v>
      </c>
      <c r="L139" s="66"/>
      <c r="M139" s="9"/>
      <c r="N139" s="9"/>
      <c r="O139" s="9">
        <f>P139+R139</f>
        <v>0</v>
      </c>
      <c r="P139" s="9"/>
      <c r="Q139" s="9"/>
      <c r="R139" s="9"/>
      <c r="S139" s="9"/>
      <c r="T139" s="36"/>
      <c r="U139" s="40"/>
    </row>
    <row r="140" spans="1:21" ht="13.5" customHeight="1">
      <c r="A140" s="102"/>
      <c r="B140" s="105"/>
      <c r="C140" s="106"/>
      <c r="D140" s="108"/>
      <c r="E140" s="114"/>
      <c r="F140" s="56" t="s">
        <v>65</v>
      </c>
      <c r="G140" s="48">
        <f>SUM(G138:G139)</f>
        <v>26066</v>
      </c>
      <c r="H140" s="9">
        <f>SUM(H138:H139)</f>
        <v>26066</v>
      </c>
      <c r="I140" s="9">
        <f>SUM(I138:I139)</f>
        <v>0</v>
      </c>
      <c r="J140" s="9">
        <f>SUM(J138:J139)</f>
        <v>0</v>
      </c>
      <c r="K140" s="66">
        <f aca="true" t="shared" si="50" ref="K140:T140">SUM(K138:K139)</f>
        <v>25080</v>
      </c>
      <c r="L140" s="66">
        <f t="shared" si="50"/>
        <v>25080</v>
      </c>
      <c r="M140" s="9">
        <f t="shared" si="50"/>
        <v>0</v>
      </c>
      <c r="N140" s="9">
        <f t="shared" si="50"/>
        <v>0</v>
      </c>
      <c r="O140" s="9">
        <f>SUM(O138:O139)</f>
        <v>25080</v>
      </c>
      <c r="P140" s="9">
        <f>SUM(P138:P139)</f>
        <v>25080</v>
      </c>
      <c r="Q140" s="9">
        <f>SUM(Q138:Q139)</f>
        <v>0</v>
      </c>
      <c r="R140" s="9">
        <f>SUM(R138:R139)</f>
        <v>0</v>
      </c>
      <c r="S140" s="9">
        <f t="shared" si="50"/>
        <v>25080</v>
      </c>
      <c r="T140" s="36">
        <f t="shared" si="50"/>
        <v>25080</v>
      </c>
      <c r="U140" s="40"/>
    </row>
    <row r="141" spans="1:21" ht="14.25" customHeight="1">
      <c r="A141" s="102" t="s">
        <v>24</v>
      </c>
      <c r="B141" s="116" t="s">
        <v>20</v>
      </c>
      <c r="C141" s="106" t="s">
        <v>17</v>
      </c>
      <c r="D141" s="108" t="s">
        <v>95</v>
      </c>
      <c r="E141" s="112" t="s">
        <v>105</v>
      </c>
      <c r="F141" s="55" t="s">
        <v>14</v>
      </c>
      <c r="G141" s="48">
        <f>H141+J141</f>
        <v>0</v>
      </c>
      <c r="H141" s="16"/>
      <c r="I141" s="9"/>
      <c r="J141" s="9"/>
      <c r="K141" s="9">
        <f>L141+N141</f>
        <v>0</v>
      </c>
      <c r="L141" s="16">
        <v>0</v>
      </c>
      <c r="M141" s="9"/>
      <c r="N141" s="9"/>
      <c r="O141" s="9">
        <f>P141+R141</f>
        <v>0</v>
      </c>
      <c r="P141" s="66">
        <v>0</v>
      </c>
      <c r="Q141" s="9"/>
      <c r="R141" s="9"/>
      <c r="S141" s="16">
        <v>0</v>
      </c>
      <c r="T141" s="39">
        <v>0</v>
      </c>
      <c r="U141" s="40"/>
    </row>
    <row r="142" spans="1:21" ht="14.25" customHeight="1">
      <c r="A142" s="102"/>
      <c r="B142" s="116"/>
      <c r="C142" s="106"/>
      <c r="D142" s="108"/>
      <c r="E142" s="113"/>
      <c r="F142" s="55" t="s">
        <v>15</v>
      </c>
      <c r="G142" s="48">
        <f>H142+J142</f>
        <v>0</v>
      </c>
      <c r="H142" s="9"/>
      <c r="I142" s="9"/>
      <c r="J142" s="9"/>
      <c r="K142" s="9">
        <f>L142+N142</f>
        <v>0</v>
      </c>
      <c r="L142" s="9"/>
      <c r="M142" s="9"/>
      <c r="N142" s="9"/>
      <c r="O142" s="9">
        <f>P142+R142</f>
        <v>0</v>
      </c>
      <c r="P142" s="9"/>
      <c r="Q142" s="9"/>
      <c r="R142" s="9"/>
      <c r="S142" s="16"/>
      <c r="T142" s="39"/>
      <c r="U142" s="40"/>
    </row>
    <row r="143" spans="1:21" ht="13.5" customHeight="1">
      <c r="A143" s="102"/>
      <c r="B143" s="116"/>
      <c r="C143" s="106"/>
      <c r="D143" s="108"/>
      <c r="E143" s="114"/>
      <c r="F143" s="56" t="s">
        <v>65</v>
      </c>
      <c r="G143" s="48">
        <f>SUM(G141:G142)</f>
        <v>0</v>
      </c>
      <c r="H143" s="9">
        <f>SUM(H141:H142)</f>
        <v>0</v>
      </c>
      <c r="I143" s="9">
        <f>SUM(I141:I142)</f>
        <v>0</v>
      </c>
      <c r="J143" s="9">
        <f>SUM(J141:J142)</f>
        <v>0</v>
      </c>
      <c r="K143" s="9">
        <f aca="true" t="shared" si="51" ref="K143:T143">SUM(K141:K142)</f>
        <v>0</v>
      </c>
      <c r="L143" s="9">
        <f t="shared" si="51"/>
        <v>0</v>
      </c>
      <c r="M143" s="9">
        <f t="shared" si="51"/>
        <v>0</v>
      </c>
      <c r="N143" s="9">
        <f t="shared" si="51"/>
        <v>0</v>
      </c>
      <c r="O143" s="9">
        <f>SUM(O141:O142)</f>
        <v>0</v>
      </c>
      <c r="P143" s="9">
        <f>SUM(P141:P142)</f>
        <v>0</v>
      </c>
      <c r="Q143" s="9">
        <f>SUM(Q141:Q142)</f>
        <v>0</v>
      </c>
      <c r="R143" s="9">
        <f>SUM(R141:R142)</f>
        <v>0</v>
      </c>
      <c r="S143" s="9">
        <f t="shared" si="51"/>
        <v>0</v>
      </c>
      <c r="T143" s="36">
        <f t="shared" si="51"/>
        <v>0</v>
      </c>
      <c r="U143" s="40"/>
    </row>
    <row r="144" spans="1:21" ht="15" customHeight="1" thickBot="1">
      <c r="A144" s="18" t="s">
        <v>24</v>
      </c>
      <c r="B144" s="11" t="s">
        <v>20</v>
      </c>
      <c r="C144" s="181" t="s">
        <v>67</v>
      </c>
      <c r="D144" s="177"/>
      <c r="E144" s="177"/>
      <c r="F144" s="177"/>
      <c r="G144" s="69">
        <f aca="true" t="shared" si="52" ref="G144:T144">SUM(G140+G143)</f>
        <v>26066</v>
      </c>
      <c r="H144" s="69">
        <f t="shared" si="52"/>
        <v>26066</v>
      </c>
      <c r="I144" s="69">
        <f t="shared" si="52"/>
        <v>0</v>
      </c>
      <c r="J144" s="69">
        <f t="shared" si="52"/>
        <v>0</v>
      </c>
      <c r="K144" s="69">
        <f t="shared" si="52"/>
        <v>25080</v>
      </c>
      <c r="L144" s="69">
        <f t="shared" si="52"/>
        <v>25080</v>
      </c>
      <c r="M144" s="69">
        <f t="shared" si="52"/>
        <v>0</v>
      </c>
      <c r="N144" s="69">
        <f t="shared" si="52"/>
        <v>0</v>
      </c>
      <c r="O144" s="69">
        <f t="shared" si="52"/>
        <v>25080</v>
      </c>
      <c r="P144" s="69">
        <f t="shared" si="52"/>
        <v>25080</v>
      </c>
      <c r="Q144" s="69">
        <f t="shared" si="52"/>
        <v>0</v>
      </c>
      <c r="R144" s="69">
        <f t="shared" si="52"/>
        <v>0</v>
      </c>
      <c r="S144" s="69">
        <f t="shared" si="52"/>
        <v>25080</v>
      </c>
      <c r="T144" s="90">
        <f t="shared" si="52"/>
        <v>25080</v>
      </c>
      <c r="U144" s="40"/>
    </row>
    <row r="145" spans="1:21" ht="15" customHeight="1" thickBot="1">
      <c r="A145" s="7" t="s">
        <v>24</v>
      </c>
      <c r="B145" s="8" t="s">
        <v>22</v>
      </c>
      <c r="C145" s="172" t="s">
        <v>81</v>
      </c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40"/>
    </row>
    <row r="146" spans="1:21" ht="15.75" customHeight="1">
      <c r="A146" s="102" t="s">
        <v>24</v>
      </c>
      <c r="B146" s="103" t="s">
        <v>22</v>
      </c>
      <c r="C146" s="106" t="s">
        <v>12</v>
      </c>
      <c r="D146" s="107" t="s">
        <v>96</v>
      </c>
      <c r="E146" s="112" t="s">
        <v>105</v>
      </c>
      <c r="F146" s="55" t="s">
        <v>15</v>
      </c>
      <c r="G146" s="57">
        <f>H146+J146</f>
        <v>44022</v>
      </c>
      <c r="H146" s="9">
        <v>44022</v>
      </c>
      <c r="I146" s="9"/>
      <c r="J146" s="9"/>
      <c r="K146" s="9">
        <f>L146+N146</f>
        <v>40690</v>
      </c>
      <c r="L146" s="9">
        <v>40690</v>
      </c>
      <c r="M146" s="9"/>
      <c r="N146" s="9"/>
      <c r="O146" s="9">
        <f>P146+R146</f>
        <v>40690</v>
      </c>
      <c r="P146" s="66">
        <v>40690</v>
      </c>
      <c r="Q146" s="9"/>
      <c r="R146" s="9"/>
      <c r="S146" s="9">
        <v>40600</v>
      </c>
      <c r="T146" s="36">
        <v>40600</v>
      </c>
      <c r="U146" s="40"/>
    </row>
    <row r="147" spans="1:21" ht="15.75" customHeight="1">
      <c r="A147" s="102"/>
      <c r="B147" s="104"/>
      <c r="C147" s="106"/>
      <c r="D147" s="108"/>
      <c r="E147" s="113"/>
      <c r="F147" s="55" t="s">
        <v>15</v>
      </c>
      <c r="G147" s="48">
        <f>H147+J147</f>
        <v>0</v>
      </c>
      <c r="H147" s="9"/>
      <c r="I147" s="9"/>
      <c r="J147" s="9"/>
      <c r="K147" s="9">
        <f>L147+N147</f>
        <v>0</v>
      </c>
      <c r="L147" s="9"/>
      <c r="M147" s="9"/>
      <c r="N147" s="9"/>
      <c r="O147" s="9">
        <f>P147+R147</f>
        <v>0</v>
      </c>
      <c r="P147" s="9"/>
      <c r="Q147" s="9"/>
      <c r="R147" s="9"/>
      <c r="S147" s="15"/>
      <c r="T147" s="38"/>
      <c r="U147" s="40"/>
    </row>
    <row r="148" spans="1:21" ht="15.75" customHeight="1">
      <c r="A148" s="102"/>
      <c r="B148" s="105"/>
      <c r="C148" s="106"/>
      <c r="D148" s="108"/>
      <c r="E148" s="114"/>
      <c r="F148" s="56" t="s">
        <v>65</v>
      </c>
      <c r="G148" s="10">
        <f aca="true" t="shared" si="53" ref="G148:N148">SUM(G146:G147)</f>
        <v>44022</v>
      </c>
      <c r="H148" s="16">
        <f t="shared" si="53"/>
        <v>44022</v>
      </c>
      <c r="I148" s="16">
        <f t="shared" si="53"/>
        <v>0</v>
      </c>
      <c r="J148" s="16">
        <f t="shared" si="53"/>
        <v>0</v>
      </c>
      <c r="K148" s="16">
        <f t="shared" si="53"/>
        <v>40690</v>
      </c>
      <c r="L148" s="16">
        <f t="shared" si="53"/>
        <v>40690</v>
      </c>
      <c r="M148" s="16">
        <f t="shared" si="53"/>
        <v>0</v>
      </c>
      <c r="N148" s="16">
        <f t="shared" si="53"/>
        <v>0</v>
      </c>
      <c r="O148" s="66">
        <f aca="true" t="shared" si="54" ref="O148:T148">SUM(O146:O147)</f>
        <v>40690</v>
      </c>
      <c r="P148" s="66">
        <f t="shared" si="54"/>
        <v>40690</v>
      </c>
      <c r="Q148" s="66">
        <f t="shared" si="54"/>
        <v>0</v>
      </c>
      <c r="R148" s="66">
        <f t="shared" si="54"/>
        <v>0</v>
      </c>
      <c r="S148" s="16">
        <f t="shared" si="54"/>
        <v>40600</v>
      </c>
      <c r="T148" s="39">
        <f t="shared" si="54"/>
        <v>40600</v>
      </c>
      <c r="U148" s="40"/>
    </row>
    <row r="149" spans="1:21" ht="15.75" customHeight="1" thickBot="1">
      <c r="A149" s="18" t="s">
        <v>24</v>
      </c>
      <c r="B149" s="11" t="s">
        <v>22</v>
      </c>
      <c r="C149" s="181" t="s">
        <v>67</v>
      </c>
      <c r="D149" s="177"/>
      <c r="E149" s="177"/>
      <c r="F149" s="177"/>
      <c r="G149" s="69">
        <f>SUM(G148)</f>
        <v>44022</v>
      </c>
      <c r="H149" s="69">
        <f>SUM(H148)</f>
        <v>44022</v>
      </c>
      <c r="I149" s="69">
        <f>SUM(I148)</f>
        <v>0</v>
      </c>
      <c r="J149" s="69">
        <f>SUM(J148)</f>
        <v>0</v>
      </c>
      <c r="K149" s="69">
        <f aca="true" t="shared" si="55" ref="K149:R149">SUM(K148)</f>
        <v>40690</v>
      </c>
      <c r="L149" s="69">
        <f t="shared" si="55"/>
        <v>40690</v>
      </c>
      <c r="M149" s="69">
        <f t="shared" si="55"/>
        <v>0</v>
      </c>
      <c r="N149" s="69">
        <f t="shared" si="55"/>
        <v>0</v>
      </c>
      <c r="O149" s="69">
        <f t="shared" si="55"/>
        <v>40690</v>
      </c>
      <c r="P149" s="69">
        <f t="shared" si="55"/>
        <v>40690</v>
      </c>
      <c r="Q149" s="69">
        <f t="shared" si="55"/>
        <v>0</v>
      </c>
      <c r="R149" s="69">
        <f t="shared" si="55"/>
        <v>0</v>
      </c>
      <c r="S149" s="69">
        <f>SUM(S148)</f>
        <v>40600</v>
      </c>
      <c r="T149" s="90">
        <f>SUM(T148)</f>
        <v>40600</v>
      </c>
      <c r="U149" s="40"/>
    </row>
    <row r="150" spans="1:21" ht="16.5" customHeight="1" thickBot="1">
      <c r="A150" s="7" t="s">
        <v>24</v>
      </c>
      <c r="B150" s="8" t="s">
        <v>24</v>
      </c>
      <c r="C150" s="159" t="s">
        <v>46</v>
      </c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40"/>
    </row>
    <row r="151" spans="1:21" ht="15" customHeight="1">
      <c r="A151" s="102" t="s">
        <v>24</v>
      </c>
      <c r="B151" s="103" t="s">
        <v>24</v>
      </c>
      <c r="C151" s="106" t="s">
        <v>12</v>
      </c>
      <c r="D151" s="107" t="s">
        <v>97</v>
      </c>
      <c r="E151" s="112" t="s">
        <v>105</v>
      </c>
      <c r="F151" s="55" t="s">
        <v>15</v>
      </c>
      <c r="G151" s="57">
        <f>H151+J151</f>
        <v>0</v>
      </c>
      <c r="H151" s="9"/>
      <c r="I151" s="9"/>
      <c r="J151" s="9"/>
      <c r="K151" s="9">
        <f>L151+N151</f>
        <v>0</v>
      </c>
      <c r="L151" s="9">
        <v>0</v>
      </c>
      <c r="M151" s="9"/>
      <c r="N151" s="9"/>
      <c r="O151" s="9">
        <f>P151+R151</f>
        <v>0</v>
      </c>
      <c r="P151" s="9">
        <v>0</v>
      </c>
      <c r="Q151" s="9"/>
      <c r="R151" s="9"/>
      <c r="S151" s="9">
        <v>0</v>
      </c>
      <c r="T151" s="36">
        <v>0</v>
      </c>
      <c r="U151" s="40"/>
    </row>
    <row r="152" spans="1:21" ht="15" customHeight="1">
      <c r="A152" s="102"/>
      <c r="B152" s="104"/>
      <c r="C152" s="106"/>
      <c r="D152" s="108"/>
      <c r="E152" s="113"/>
      <c r="F152" s="55" t="s">
        <v>16</v>
      </c>
      <c r="G152" s="48">
        <f>H152+J152</f>
        <v>0</v>
      </c>
      <c r="H152" s="9"/>
      <c r="I152" s="9"/>
      <c r="J152" s="9"/>
      <c r="K152" s="9">
        <f>L152+N152</f>
        <v>0</v>
      </c>
      <c r="L152" s="9"/>
      <c r="M152" s="9"/>
      <c r="N152" s="9"/>
      <c r="O152" s="9">
        <f>P152+R152</f>
        <v>0</v>
      </c>
      <c r="P152" s="9"/>
      <c r="Q152" s="9"/>
      <c r="R152" s="9"/>
      <c r="S152" s="9"/>
      <c r="T152" s="36"/>
      <c r="U152" s="40"/>
    </row>
    <row r="153" spans="1:21" ht="13.5" customHeight="1">
      <c r="A153" s="102"/>
      <c r="B153" s="105"/>
      <c r="C153" s="106"/>
      <c r="D153" s="108"/>
      <c r="E153" s="114"/>
      <c r="F153" s="56" t="s">
        <v>65</v>
      </c>
      <c r="G153" s="48">
        <f aca="true" t="shared" si="56" ref="G153:N153">SUM(G151:G152)</f>
        <v>0</v>
      </c>
      <c r="H153" s="9">
        <f t="shared" si="56"/>
        <v>0</v>
      </c>
      <c r="I153" s="9">
        <f t="shared" si="56"/>
        <v>0</v>
      </c>
      <c r="J153" s="9">
        <f t="shared" si="56"/>
        <v>0</v>
      </c>
      <c r="K153" s="9">
        <f t="shared" si="56"/>
        <v>0</v>
      </c>
      <c r="L153" s="9">
        <f t="shared" si="56"/>
        <v>0</v>
      </c>
      <c r="M153" s="9">
        <f t="shared" si="56"/>
        <v>0</v>
      </c>
      <c r="N153" s="9">
        <f t="shared" si="56"/>
        <v>0</v>
      </c>
      <c r="O153" s="9">
        <f aca="true" t="shared" si="57" ref="O153:T153">SUM(O151:O152)</f>
        <v>0</v>
      </c>
      <c r="P153" s="9">
        <f t="shared" si="57"/>
        <v>0</v>
      </c>
      <c r="Q153" s="9">
        <f t="shared" si="57"/>
        <v>0</v>
      </c>
      <c r="R153" s="9">
        <f t="shared" si="57"/>
        <v>0</v>
      </c>
      <c r="S153" s="9">
        <f t="shared" si="57"/>
        <v>0</v>
      </c>
      <c r="T153" s="36">
        <f t="shared" si="57"/>
        <v>0</v>
      </c>
      <c r="U153" s="40"/>
    </row>
    <row r="154" spans="1:21" ht="13.5" customHeight="1">
      <c r="A154" s="178" t="s">
        <v>24</v>
      </c>
      <c r="B154" s="105" t="s">
        <v>24</v>
      </c>
      <c r="C154" s="167" t="s">
        <v>17</v>
      </c>
      <c r="D154" s="107" t="s">
        <v>98</v>
      </c>
      <c r="E154" s="112" t="s">
        <v>105</v>
      </c>
      <c r="F154" s="55" t="s">
        <v>15</v>
      </c>
      <c r="G154" s="48">
        <f>H154+J154</f>
        <v>0</v>
      </c>
      <c r="H154" s="9"/>
      <c r="I154" s="9"/>
      <c r="J154" s="9"/>
      <c r="K154" s="9">
        <f>L154+N154</f>
        <v>8700</v>
      </c>
      <c r="L154" s="9">
        <v>8700</v>
      </c>
      <c r="M154" s="9"/>
      <c r="N154" s="9"/>
      <c r="O154" s="9">
        <f>P154+R154</f>
        <v>8700</v>
      </c>
      <c r="P154" s="9">
        <v>8700</v>
      </c>
      <c r="Q154" s="9"/>
      <c r="R154" s="9"/>
      <c r="S154" s="16"/>
      <c r="T154" s="39"/>
      <c r="U154" s="40"/>
    </row>
    <row r="155" spans="1:21" ht="13.5" customHeight="1">
      <c r="A155" s="102"/>
      <c r="B155" s="116"/>
      <c r="C155" s="106"/>
      <c r="D155" s="108"/>
      <c r="E155" s="113"/>
      <c r="F155" s="55" t="s">
        <v>16</v>
      </c>
      <c r="G155" s="48">
        <f>H155+J155</f>
        <v>0</v>
      </c>
      <c r="H155" s="9"/>
      <c r="I155" s="9"/>
      <c r="J155" s="9"/>
      <c r="K155" s="9">
        <f>L155+N155</f>
        <v>0</v>
      </c>
      <c r="L155" s="9"/>
      <c r="M155" s="9"/>
      <c r="N155" s="9"/>
      <c r="O155" s="9">
        <f>P155+R155</f>
        <v>0</v>
      </c>
      <c r="P155" s="9"/>
      <c r="Q155" s="9"/>
      <c r="R155" s="9"/>
      <c r="S155" s="16"/>
      <c r="T155" s="39"/>
      <c r="U155" s="40"/>
    </row>
    <row r="156" spans="1:21" ht="13.5" customHeight="1">
      <c r="A156" s="102"/>
      <c r="B156" s="116"/>
      <c r="C156" s="106"/>
      <c r="D156" s="108"/>
      <c r="E156" s="114"/>
      <c r="F156" s="56" t="s">
        <v>65</v>
      </c>
      <c r="G156" s="48">
        <f aca="true" t="shared" si="58" ref="G156:N156">SUM(G154:G155)</f>
        <v>0</v>
      </c>
      <c r="H156" s="9">
        <f t="shared" si="58"/>
        <v>0</v>
      </c>
      <c r="I156" s="9">
        <f t="shared" si="58"/>
        <v>0</v>
      </c>
      <c r="J156" s="9">
        <f t="shared" si="58"/>
        <v>0</v>
      </c>
      <c r="K156" s="9">
        <f t="shared" si="58"/>
        <v>8700</v>
      </c>
      <c r="L156" s="9">
        <f t="shared" si="58"/>
        <v>8700</v>
      </c>
      <c r="M156" s="9">
        <f t="shared" si="58"/>
        <v>0</v>
      </c>
      <c r="N156" s="9">
        <f t="shared" si="58"/>
        <v>0</v>
      </c>
      <c r="O156" s="9">
        <f aca="true" t="shared" si="59" ref="O156:T156">SUM(O154:O155)</f>
        <v>8700</v>
      </c>
      <c r="P156" s="9">
        <f t="shared" si="59"/>
        <v>8700</v>
      </c>
      <c r="Q156" s="9">
        <f t="shared" si="59"/>
        <v>0</v>
      </c>
      <c r="R156" s="9">
        <f t="shared" si="59"/>
        <v>0</v>
      </c>
      <c r="S156" s="9">
        <f t="shared" si="59"/>
        <v>0</v>
      </c>
      <c r="T156" s="36">
        <f t="shared" si="59"/>
        <v>0</v>
      </c>
      <c r="U156" s="40"/>
    </row>
    <row r="157" spans="1:21" ht="14.25" customHeight="1">
      <c r="A157" s="102" t="s">
        <v>24</v>
      </c>
      <c r="B157" s="116" t="s">
        <v>24</v>
      </c>
      <c r="C157" s="106" t="s">
        <v>18</v>
      </c>
      <c r="D157" s="108" t="s">
        <v>99</v>
      </c>
      <c r="E157" s="112" t="s">
        <v>105</v>
      </c>
      <c r="F157" s="55" t="s">
        <v>15</v>
      </c>
      <c r="G157" s="48">
        <f>H157+J157</f>
        <v>6024</v>
      </c>
      <c r="H157" s="9">
        <v>6024</v>
      </c>
      <c r="I157" s="9"/>
      <c r="J157" s="9"/>
      <c r="K157" s="9">
        <f>L157+N157</f>
        <v>6700</v>
      </c>
      <c r="L157" s="9">
        <v>6700</v>
      </c>
      <c r="M157" s="9"/>
      <c r="N157" s="9"/>
      <c r="O157" s="9">
        <f>P157+R157</f>
        <v>6700</v>
      </c>
      <c r="P157" s="66">
        <v>6700</v>
      </c>
      <c r="Q157" s="9"/>
      <c r="R157" s="9"/>
      <c r="S157" s="16">
        <v>6900</v>
      </c>
      <c r="T157" s="39">
        <v>6900</v>
      </c>
      <c r="U157" s="40"/>
    </row>
    <row r="158" spans="1:21" ht="14.25" customHeight="1">
      <c r="A158" s="102"/>
      <c r="B158" s="116"/>
      <c r="C158" s="106"/>
      <c r="D158" s="108"/>
      <c r="E158" s="113"/>
      <c r="F158" s="55" t="s">
        <v>15</v>
      </c>
      <c r="G158" s="48">
        <f>H158+J158</f>
        <v>0</v>
      </c>
      <c r="H158" s="9"/>
      <c r="I158" s="9"/>
      <c r="J158" s="9"/>
      <c r="K158" s="9">
        <f>L158+N158</f>
        <v>0</v>
      </c>
      <c r="L158" s="9"/>
      <c r="M158" s="9"/>
      <c r="N158" s="9"/>
      <c r="O158" s="9">
        <f>P158+R158</f>
        <v>0</v>
      </c>
      <c r="P158" s="66"/>
      <c r="Q158" s="9"/>
      <c r="R158" s="9"/>
      <c r="S158" s="16"/>
      <c r="T158" s="39"/>
      <c r="U158" s="40"/>
    </row>
    <row r="159" spans="1:21" ht="15.75" customHeight="1">
      <c r="A159" s="102"/>
      <c r="B159" s="116"/>
      <c r="C159" s="106"/>
      <c r="D159" s="108"/>
      <c r="E159" s="114"/>
      <c r="F159" s="56" t="s">
        <v>65</v>
      </c>
      <c r="G159" s="48">
        <f aca="true" t="shared" si="60" ref="G159:N159">SUM(G157:G158)</f>
        <v>6024</v>
      </c>
      <c r="H159" s="9">
        <f t="shared" si="60"/>
        <v>6024</v>
      </c>
      <c r="I159" s="9">
        <f t="shared" si="60"/>
        <v>0</v>
      </c>
      <c r="J159" s="9">
        <f t="shared" si="60"/>
        <v>0</v>
      </c>
      <c r="K159" s="9">
        <f t="shared" si="60"/>
        <v>6700</v>
      </c>
      <c r="L159" s="9">
        <f t="shared" si="60"/>
        <v>6700</v>
      </c>
      <c r="M159" s="9">
        <f t="shared" si="60"/>
        <v>0</v>
      </c>
      <c r="N159" s="9">
        <f t="shared" si="60"/>
        <v>0</v>
      </c>
      <c r="O159" s="9">
        <f aca="true" t="shared" si="61" ref="O159:T159">SUM(O157:O158)</f>
        <v>6700</v>
      </c>
      <c r="P159" s="66">
        <f t="shared" si="61"/>
        <v>6700</v>
      </c>
      <c r="Q159" s="9">
        <f t="shared" si="61"/>
        <v>0</v>
      </c>
      <c r="R159" s="9">
        <f t="shared" si="61"/>
        <v>0</v>
      </c>
      <c r="S159" s="9">
        <f t="shared" si="61"/>
        <v>6900</v>
      </c>
      <c r="T159" s="36">
        <f t="shared" si="61"/>
        <v>6900</v>
      </c>
      <c r="U159" s="40"/>
    </row>
    <row r="160" spans="1:21" ht="15.75" customHeight="1">
      <c r="A160" s="102" t="s">
        <v>24</v>
      </c>
      <c r="B160" s="103" t="s">
        <v>24</v>
      </c>
      <c r="C160" s="106" t="s">
        <v>20</v>
      </c>
      <c r="D160" s="107" t="s">
        <v>100</v>
      </c>
      <c r="E160" s="112" t="s">
        <v>105</v>
      </c>
      <c r="F160" s="55" t="s">
        <v>15</v>
      </c>
      <c r="G160" s="48">
        <f>H160+J160</f>
        <v>23459</v>
      </c>
      <c r="H160" s="9">
        <v>23459</v>
      </c>
      <c r="I160" s="9"/>
      <c r="J160" s="9"/>
      <c r="K160" s="66">
        <f>L160+N160</f>
        <v>23460</v>
      </c>
      <c r="L160" s="66">
        <v>23460</v>
      </c>
      <c r="M160" s="66"/>
      <c r="N160" s="9"/>
      <c r="O160" s="9">
        <f>P160+R160</f>
        <v>23460</v>
      </c>
      <c r="P160" s="66">
        <v>23460</v>
      </c>
      <c r="Q160" s="9"/>
      <c r="R160" s="9"/>
      <c r="S160" s="16">
        <v>23470</v>
      </c>
      <c r="T160" s="39">
        <v>23480</v>
      </c>
      <c r="U160" s="40"/>
    </row>
    <row r="161" spans="1:21" ht="15.75" customHeight="1">
      <c r="A161" s="102"/>
      <c r="B161" s="104"/>
      <c r="C161" s="106"/>
      <c r="D161" s="108"/>
      <c r="E161" s="113"/>
      <c r="F161" s="55" t="s">
        <v>16</v>
      </c>
      <c r="G161" s="48">
        <f>H161+J161</f>
        <v>0</v>
      </c>
      <c r="H161" s="9"/>
      <c r="I161" s="9"/>
      <c r="J161" s="9"/>
      <c r="K161" s="66">
        <f>L161+N161</f>
        <v>0</v>
      </c>
      <c r="L161" s="66"/>
      <c r="M161" s="66"/>
      <c r="N161" s="9"/>
      <c r="O161" s="9">
        <f>P161+R161</f>
        <v>0</v>
      </c>
      <c r="P161" s="9"/>
      <c r="Q161" s="9"/>
      <c r="R161" s="9"/>
      <c r="S161" s="16"/>
      <c r="T161" s="39"/>
      <c r="U161" s="40"/>
    </row>
    <row r="162" spans="1:21" ht="15" customHeight="1">
      <c r="A162" s="102"/>
      <c r="B162" s="105"/>
      <c r="C162" s="106"/>
      <c r="D162" s="108"/>
      <c r="E162" s="114"/>
      <c r="F162" s="56" t="s">
        <v>65</v>
      </c>
      <c r="G162" s="48">
        <f>SUM(G160:G161)</f>
        <v>23459</v>
      </c>
      <c r="H162" s="9">
        <f>SUM(H160:H161)</f>
        <v>23459</v>
      </c>
      <c r="I162" s="9">
        <f>SUM(I160:I161)</f>
        <v>0</v>
      </c>
      <c r="J162" s="9">
        <f>SUM(J160:J161)</f>
        <v>0</v>
      </c>
      <c r="K162" s="9">
        <f>SUM(K160:K161)</f>
        <v>23460</v>
      </c>
      <c r="L162" s="9">
        <f aca="true" t="shared" si="62" ref="L162:S162">SUM(L160:L161)</f>
        <v>23460</v>
      </c>
      <c r="M162" s="9">
        <f t="shared" si="62"/>
        <v>0</v>
      </c>
      <c r="N162" s="9">
        <f t="shared" si="62"/>
        <v>0</v>
      </c>
      <c r="O162" s="9">
        <f t="shared" si="62"/>
        <v>23460</v>
      </c>
      <c r="P162" s="9">
        <f t="shared" si="62"/>
        <v>23460</v>
      </c>
      <c r="Q162" s="9">
        <f t="shared" si="62"/>
        <v>0</v>
      </c>
      <c r="R162" s="9">
        <f t="shared" si="62"/>
        <v>0</v>
      </c>
      <c r="S162" s="9">
        <f t="shared" si="62"/>
        <v>23470</v>
      </c>
      <c r="T162" s="36">
        <f>SUM(T160:T161)</f>
        <v>23480</v>
      </c>
      <c r="U162" s="40"/>
    </row>
    <row r="163" spans="1:21" ht="18" customHeight="1" thickBot="1">
      <c r="A163" s="18" t="s">
        <v>24</v>
      </c>
      <c r="B163" s="11" t="s">
        <v>24</v>
      </c>
      <c r="C163" s="181" t="s">
        <v>67</v>
      </c>
      <c r="D163" s="177"/>
      <c r="E163" s="177"/>
      <c r="F163" s="177"/>
      <c r="G163" s="69">
        <f>SUM(G153+G156+G159+G162)</f>
        <v>29483</v>
      </c>
      <c r="H163" s="69">
        <f>SUM(H153+H156+H159+H162)</f>
        <v>29483</v>
      </c>
      <c r="I163" s="69">
        <f>SUM(I153+I156+I159+I162)</f>
        <v>0</v>
      </c>
      <c r="J163" s="69">
        <f>SUM(J153+J156+J159+J162)</f>
        <v>0</v>
      </c>
      <c r="K163" s="69">
        <f aca="true" t="shared" si="63" ref="K163:T163">SUM(K153+K156+K159+K162)</f>
        <v>38860</v>
      </c>
      <c r="L163" s="69">
        <f t="shared" si="63"/>
        <v>38860</v>
      </c>
      <c r="M163" s="69">
        <f t="shared" si="63"/>
        <v>0</v>
      </c>
      <c r="N163" s="69">
        <f t="shared" si="63"/>
        <v>0</v>
      </c>
      <c r="O163" s="69">
        <f>SUM(O153+O156+O159+O162)</f>
        <v>38860</v>
      </c>
      <c r="P163" s="69">
        <f>SUM(P153+P156+P159+P162)</f>
        <v>38860</v>
      </c>
      <c r="Q163" s="69">
        <f>SUM(Q153+Q156+Q159+Q162)</f>
        <v>0</v>
      </c>
      <c r="R163" s="69">
        <f>SUM(R153+R156+R159+R162)</f>
        <v>0</v>
      </c>
      <c r="S163" s="69">
        <f t="shared" si="63"/>
        <v>30370</v>
      </c>
      <c r="T163" s="90">
        <f t="shared" si="63"/>
        <v>30380</v>
      </c>
      <c r="U163" s="40"/>
    </row>
    <row r="164" spans="1:21" ht="17.25" customHeight="1" thickBot="1">
      <c r="A164" s="17" t="s">
        <v>24</v>
      </c>
      <c r="B164" s="190" t="s">
        <v>68</v>
      </c>
      <c r="C164" s="191"/>
      <c r="D164" s="191"/>
      <c r="E164" s="191"/>
      <c r="F164" s="191"/>
      <c r="G164" s="69">
        <f aca="true" t="shared" si="64" ref="G164:T164">SUM(G124+G131+G136+G144+G149+G163)</f>
        <v>214550</v>
      </c>
      <c r="H164" s="69">
        <f t="shared" si="64"/>
        <v>214550</v>
      </c>
      <c r="I164" s="69">
        <f t="shared" si="64"/>
        <v>58735</v>
      </c>
      <c r="J164" s="69">
        <f t="shared" si="64"/>
        <v>0</v>
      </c>
      <c r="K164" s="69">
        <f t="shared" si="64"/>
        <v>234323</v>
      </c>
      <c r="L164" s="69">
        <f t="shared" si="64"/>
        <v>221869</v>
      </c>
      <c r="M164" s="69">
        <f t="shared" si="64"/>
        <v>68628</v>
      </c>
      <c r="N164" s="69">
        <f t="shared" si="64"/>
        <v>12454</v>
      </c>
      <c r="O164" s="69">
        <f t="shared" si="64"/>
        <v>234323</v>
      </c>
      <c r="P164" s="69">
        <f t="shared" si="64"/>
        <v>221869</v>
      </c>
      <c r="Q164" s="69">
        <f t="shared" si="64"/>
        <v>68628</v>
      </c>
      <c r="R164" s="69">
        <f t="shared" si="64"/>
        <v>12454</v>
      </c>
      <c r="S164" s="69">
        <f t="shared" si="64"/>
        <v>230201</v>
      </c>
      <c r="T164" s="69">
        <f t="shared" si="64"/>
        <v>235641</v>
      </c>
      <c r="U164" s="41"/>
    </row>
    <row r="165" spans="1:21" ht="17.25" customHeight="1" thickBot="1">
      <c r="A165" s="6" t="s">
        <v>25</v>
      </c>
      <c r="B165" s="197" t="s">
        <v>124</v>
      </c>
      <c r="C165" s="198"/>
      <c r="D165" s="198"/>
      <c r="E165" s="198"/>
      <c r="F165" s="198"/>
      <c r="G165" s="198"/>
      <c r="H165" s="198"/>
      <c r="I165" s="198"/>
      <c r="J165" s="198"/>
      <c r="K165" s="198"/>
      <c r="L165" s="198"/>
      <c r="M165" s="198"/>
      <c r="N165" s="198"/>
      <c r="O165" s="198"/>
      <c r="P165" s="198"/>
      <c r="Q165" s="198"/>
      <c r="R165" s="198"/>
      <c r="S165" s="198"/>
      <c r="T165" s="199"/>
      <c r="U165" s="40"/>
    </row>
    <row r="166" spans="1:21" ht="15.75" customHeight="1" thickBot="1">
      <c r="A166" s="7" t="s">
        <v>25</v>
      </c>
      <c r="B166" s="8" t="s">
        <v>12</v>
      </c>
      <c r="C166" s="159" t="s">
        <v>82</v>
      </c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40"/>
    </row>
    <row r="167" spans="1:21" ht="15" customHeight="1">
      <c r="A167" s="102" t="s">
        <v>25</v>
      </c>
      <c r="B167" s="103" t="s">
        <v>12</v>
      </c>
      <c r="C167" s="106" t="s">
        <v>12</v>
      </c>
      <c r="D167" s="107" t="s">
        <v>61</v>
      </c>
      <c r="E167" s="187" t="s">
        <v>105</v>
      </c>
      <c r="F167" s="55" t="s">
        <v>15</v>
      </c>
      <c r="G167" s="57">
        <f>H167+J167</f>
        <v>6429</v>
      </c>
      <c r="H167" s="16">
        <v>6429</v>
      </c>
      <c r="I167" s="16">
        <v>1216</v>
      </c>
      <c r="J167" s="16"/>
      <c r="K167" s="9">
        <f>L167+N167</f>
        <v>6429</v>
      </c>
      <c r="L167" s="16">
        <v>6429</v>
      </c>
      <c r="M167" s="16">
        <v>1303</v>
      </c>
      <c r="N167" s="16"/>
      <c r="O167" s="9">
        <f>P167+R167</f>
        <v>6429</v>
      </c>
      <c r="P167" s="66">
        <v>6429</v>
      </c>
      <c r="Q167" s="66">
        <v>1303</v>
      </c>
      <c r="R167" s="66"/>
      <c r="S167" s="16">
        <v>6429</v>
      </c>
      <c r="T167" s="39">
        <v>6429</v>
      </c>
      <c r="U167" s="40"/>
    </row>
    <row r="168" spans="1:21" s="45" customFormat="1" ht="15" customHeight="1">
      <c r="A168" s="102"/>
      <c r="B168" s="104"/>
      <c r="C168" s="106"/>
      <c r="D168" s="108"/>
      <c r="E168" s="188"/>
      <c r="F168" s="55" t="s">
        <v>34</v>
      </c>
      <c r="G168" s="48">
        <f>H168+J168</f>
        <v>0</v>
      </c>
      <c r="H168" s="16"/>
      <c r="I168" s="16"/>
      <c r="J168" s="16"/>
      <c r="K168" s="9">
        <f>L168+N168</f>
        <v>0</v>
      </c>
      <c r="L168" s="16"/>
      <c r="M168" s="16"/>
      <c r="N168" s="16"/>
      <c r="O168" s="9">
        <f>P168+R168</f>
        <v>0</v>
      </c>
      <c r="P168" s="66"/>
      <c r="Q168" s="66"/>
      <c r="R168" s="66"/>
      <c r="S168" s="16"/>
      <c r="T168" s="39"/>
      <c r="U168" s="44"/>
    </row>
    <row r="169" spans="1:21" ht="15" customHeight="1">
      <c r="A169" s="102"/>
      <c r="B169" s="105"/>
      <c r="C169" s="106"/>
      <c r="D169" s="108"/>
      <c r="E169" s="189"/>
      <c r="F169" s="56" t="s">
        <v>65</v>
      </c>
      <c r="G169" s="10">
        <f aca="true" t="shared" si="65" ref="G169:T169">SUM(G167:G168)</f>
        <v>6429</v>
      </c>
      <c r="H169" s="16">
        <f t="shared" si="65"/>
        <v>6429</v>
      </c>
      <c r="I169" s="16">
        <f t="shared" si="65"/>
        <v>1216</v>
      </c>
      <c r="J169" s="16">
        <f t="shared" si="65"/>
        <v>0</v>
      </c>
      <c r="K169" s="16">
        <f t="shared" si="65"/>
        <v>6429</v>
      </c>
      <c r="L169" s="16">
        <f t="shared" si="65"/>
        <v>6429</v>
      </c>
      <c r="M169" s="16">
        <f t="shared" si="65"/>
        <v>1303</v>
      </c>
      <c r="N169" s="16">
        <f t="shared" si="65"/>
        <v>0</v>
      </c>
      <c r="O169" s="66">
        <f t="shared" si="65"/>
        <v>6429</v>
      </c>
      <c r="P169" s="66">
        <f t="shared" si="65"/>
        <v>6429</v>
      </c>
      <c r="Q169" s="66">
        <f t="shared" si="65"/>
        <v>1303</v>
      </c>
      <c r="R169" s="66">
        <f t="shared" si="65"/>
        <v>0</v>
      </c>
      <c r="S169" s="16">
        <f t="shared" si="65"/>
        <v>6429</v>
      </c>
      <c r="T169" s="16">
        <f t="shared" si="65"/>
        <v>6429</v>
      </c>
      <c r="U169" s="40"/>
    </row>
    <row r="170" spans="1:21" ht="15" customHeight="1">
      <c r="A170" s="102" t="s">
        <v>25</v>
      </c>
      <c r="B170" s="103" t="s">
        <v>12</v>
      </c>
      <c r="C170" s="106" t="s">
        <v>17</v>
      </c>
      <c r="D170" s="107" t="s">
        <v>59</v>
      </c>
      <c r="E170" s="187" t="s">
        <v>105</v>
      </c>
      <c r="F170" s="55" t="s">
        <v>15</v>
      </c>
      <c r="G170" s="48">
        <f>H170+J170</f>
        <v>290</v>
      </c>
      <c r="H170" s="9">
        <v>290</v>
      </c>
      <c r="I170" s="9"/>
      <c r="J170" s="16"/>
      <c r="K170" s="9">
        <f>L170+N170</f>
        <v>600</v>
      </c>
      <c r="L170" s="9">
        <v>600</v>
      </c>
      <c r="M170" s="9"/>
      <c r="N170" s="16"/>
      <c r="O170" s="9">
        <f>P170+R170</f>
        <v>600</v>
      </c>
      <c r="P170" s="66">
        <v>600</v>
      </c>
      <c r="Q170" s="9"/>
      <c r="R170" s="66"/>
      <c r="S170" s="16">
        <v>600</v>
      </c>
      <c r="T170" s="39">
        <v>600</v>
      </c>
      <c r="U170" s="40"/>
    </row>
    <row r="171" spans="1:21" ht="15" customHeight="1">
      <c r="A171" s="102"/>
      <c r="B171" s="104"/>
      <c r="C171" s="106"/>
      <c r="D171" s="108"/>
      <c r="E171" s="188"/>
      <c r="F171" s="55" t="s">
        <v>16</v>
      </c>
      <c r="G171" s="48">
        <f>H171+J171</f>
        <v>0</v>
      </c>
      <c r="H171" s="16"/>
      <c r="I171" s="16"/>
      <c r="J171" s="16"/>
      <c r="K171" s="9">
        <f>L171+N171</f>
        <v>0</v>
      </c>
      <c r="L171" s="16"/>
      <c r="M171" s="16"/>
      <c r="N171" s="16"/>
      <c r="O171" s="9">
        <f>P171+R171</f>
        <v>0</v>
      </c>
      <c r="P171" s="66"/>
      <c r="Q171" s="66"/>
      <c r="R171" s="66"/>
      <c r="S171" s="88"/>
      <c r="T171" s="89"/>
      <c r="U171" s="40"/>
    </row>
    <row r="172" spans="1:21" ht="15" customHeight="1">
      <c r="A172" s="102"/>
      <c r="B172" s="105"/>
      <c r="C172" s="106"/>
      <c r="D172" s="108"/>
      <c r="E172" s="189"/>
      <c r="F172" s="56" t="s">
        <v>65</v>
      </c>
      <c r="G172" s="10">
        <f>SUM(G170:G171)</f>
        <v>290</v>
      </c>
      <c r="H172" s="16">
        <f>SUM(H170:H171)</f>
        <v>290</v>
      </c>
      <c r="I172" s="16">
        <f>SUM(I170:I171)</f>
        <v>0</v>
      </c>
      <c r="J172" s="16">
        <f>SUM(J170:J171)</f>
        <v>0</v>
      </c>
      <c r="K172" s="16">
        <f aca="true" t="shared" si="66" ref="K172:T172">SUM(K170:K171)</f>
        <v>600</v>
      </c>
      <c r="L172" s="16">
        <f t="shared" si="66"/>
        <v>600</v>
      </c>
      <c r="M172" s="16">
        <f t="shared" si="66"/>
        <v>0</v>
      </c>
      <c r="N172" s="16">
        <f t="shared" si="66"/>
        <v>0</v>
      </c>
      <c r="O172" s="66">
        <f>SUM(O170:O171)</f>
        <v>600</v>
      </c>
      <c r="P172" s="66">
        <f>SUM(P170:P171)</f>
        <v>600</v>
      </c>
      <c r="Q172" s="66">
        <f>SUM(Q170:Q171)</f>
        <v>0</v>
      </c>
      <c r="R172" s="66">
        <f>SUM(R170:R171)</f>
        <v>0</v>
      </c>
      <c r="S172" s="16">
        <f t="shared" si="66"/>
        <v>600</v>
      </c>
      <c r="T172" s="39">
        <f t="shared" si="66"/>
        <v>600</v>
      </c>
      <c r="U172" s="40"/>
    </row>
    <row r="173" spans="1:21" ht="15" customHeight="1">
      <c r="A173" s="102" t="s">
        <v>25</v>
      </c>
      <c r="B173" s="103" t="s">
        <v>12</v>
      </c>
      <c r="C173" s="106" t="s">
        <v>18</v>
      </c>
      <c r="D173" s="107" t="s">
        <v>101</v>
      </c>
      <c r="E173" s="187" t="s">
        <v>105</v>
      </c>
      <c r="F173" s="55" t="s">
        <v>15</v>
      </c>
      <c r="G173" s="48">
        <f>H173+J173</f>
        <v>0</v>
      </c>
      <c r="H173" s="9"/>
      <c r="I173" s="9"/>
      <c r="J173" s="16"/>
      <c r="K173" s="9">
        <f>L173+N173</f>
        <v>0</v>
      </c>
      <c r="L173" s="9"/>
      <c r="M173" s="9"/>
      <c r="N173" s="16"/>
      <c r="O173" s="9">
        <f>P173+R173</f>
        <v>0</v>
      </c>
      <c r="P173" s="9"/>
      <c r="Q173" s="9"/>
      <c r="R173" s="66"/>
      <c r="S173" s="16">
        <v>0</v>
      </c>
      <c r="T173" s="39">
        <v>0</v>
      </c>
      <c r="U173" s="40"/>
    </row>
    <row r="174" spans="1:21" ht="19.5" customHeight="1">
      <c r="A174" s="102"/>
      <c r="B174" s="104"/>
      <c r="C174" s="106"/>
      <c r="D174" s="108"/>
      <c r="E174" s="188"/>
      <c r="F174" s="55" t="s">
        <v>34</v>
      </c>
      <c r="G174" s="48">
        <f>H174+J174</f>
        <v>16508</v>
      </c>
      <c r="H174" s="16">
        <v>16508</v>
      </c>
      <c r="I174" s="16"/>
      <c r="J174" s="16"/>
      <c r="K174" s="9">
        <f>L174+N174</f>
        <v>15923</v>
      </c>
      <c r="L174" s="16">
        <v>15923</v>
      </c>
      <c r="M174" s="16"/>
      <c r="N174" s="16"/>
      <c r="O174" s="9">
        <f>P174+R174</f>
        <v>15923</v>
      </c>
      <c r="P174" s="66">
        <v>15923</v>
      </c>
      <c r="Q174" s="66"/>
      <c r="R174" s="66"/>
      <c r="S174" s="16">
        <v>15900</v>
      </c>
      <c r="T174" s="39">
        <v>15900</v>
      </c>
      <c r="U174" s="40"/>
    </row>
    <row r="175" spans="1:21" ht="15" customHeight="1">
      <c r="A175" s="102"/>
      <c r="B175" s="105"/>
      <c r="C175" s="106"/>
      <c r="D175" s="108"/>
      <c r="E175" s="189"/>
      <c r="F175" s="56" t="s">
        <v>65</v>
      </c>
      <c r="G175" s="10">
        <f aca="true" t="shared" si="67" ref="G175:T175">SUM(G173:G174)</f>
        <v>16508</v>
      </c>
      <c r="H175" s="16">
        <f t="shared" si="67"/>
        <v>16508</v>
      </c>
      <c r="I175" s="16">
        <f t="shared" si="67"/>
        <v>0</v>
      </c>
      <c r="J175" s="16">
        <f t="shared" si="67"/>
        <v>0</v>
      </c>
      <c r="K175" s="16">
        <f t="shared" si="67"/>
        <v>15923</v>
      </c>
      <c r="L175" s="16">
        <f t="shared" si="67"/>
        <v>15923</v>
      </c>
      <c r="M175" s="16">
        <f t="shared" si="67"/>
        <v>0</v>
      </c>
      <c r="N175" s="16">
        <f t="shared" si="67"/>
        <v>0</v>
      </c>
      <c r="O175" s="66">
        <f t="shared" si="67"/>
        <v>15923</v>
      </c>
      <c r="P175" s="66">
        <f t="shared" si="67"/>
        <v>15923</v>
      </c>
      <c r="Q175" s="66">
        <f t="shared" si="67"/>
        <v>0</v>
      </c>
      <c r="R175" s="66">
        <f t="shared" si="67"/>
        <v>0</v>
      </c>
      <c r="S175" s="16">
        <f t="shared" si="67"/>
        <v>15900</v>
      </c>
      <c r="T175" s="39">
        <f t="shared" si="67"/>
        <v>15900</v>
      </c>
      <c r="U175" s="40"/>
    </row>
    <row r="176" spans="1:21" s="22" customFormat="1" ht="15.75" customHeight="1" thickBot="1">
      <c r="A176" s="20" t="s">
        <v>25</v>
      </c>
      <c r="B176" s="21" t="s">
        <v>12</v>
      </c>
      <c r="C176" s="181" t="s">
        <v>67</v>
      </c>
      <c r="D176" s="177"/>
      <c r="E176" s="177"/>
      <c r="F176" s="177"/>
      <c r="G176" s="69">
        <f>SUM(G169+G172+G175)</f>
        <v>23227</v>
      </c>
      <c r="H176" s="69">
        <f aca="true" t="shared" si="68" ref="H176:T176">SUM(H169+H172+H175)</f>
        <v>23227</v>
      </c>
      <c r="I176" s="69">
        <f t="shared" si="68"/>
        <v>1216</v>
      </c>
      <c r="J176" s="69">
        <f t="shared" si="68"/>
        <v>0</v>
      </c>
      <c r="K176" s="69">
        <f t="shared" si="68"/>
        <v>22952</v>
      </c>
      <c r="L176" s="69">
        <f t="shared" si="68"/>
        <v>22952</v>
      </c>
      <c r="M176" s="69">
        <f t="shared" si="68"/>
        <v>1303</v>
      </c>
      <c r="N176" s="69">
        <f t="shared" si="68"/>
        <v>0</v>
      </c>
      <c r="O176" s="69">
        <f t="shared" si="68"/>
        <v>22952</v>
      </c>
      <c r="P176" s="69">
        <f t="shared" si="68"/>
        <v>22952</v>
      </c>
      <c r="Q176" s="69">
        <f t="shared" si="68"/>
        <v>1303</v>
      </c>
      <c r="R176" s="69">
        <f t="shared" si="68"/>
        <v>0</v>
      </c>
      <c r="S176" s="69">
        <f t="shared" si="68"/>
        <v>22929</v>
      </c>
      <c r="T176" s="69">
        <f t="shared" si="68"/>
        <v>22929</v>
      </c>
      <c r="U176" s="42"/>
    </row>
    <row r="177" spans="1:21" s="22" customFormat="1" ht="15" customHeight="1" thickBot="1">
      <c r="A177" s="23" t="s">
        <v>25</v>
      </c>
      <c r="B177" s="190" t="s">
        <v>30</v>
      </c>
      <c r="C177" s="191"/>
      <c r="D177" s="191"/>
      <c r="E177" s="191"/>
      <c r="F177" s="191"/>
      <c r="G177" s="69">
        <f>SUM(G176)</f>
        <v>23227</v>
      </c>
      <c r="H177" s="69">
        <f aca="true" t="shared" si="69" ref="H177:R177">SUM(H176)</f>
        <v>23227</v>
      </c>
      <c r="I177" s="69">
        <f t="shared" si="69"/>
        <v>1216</v>
      </c>
      <c r="J177" s="69">
        <f t="shared" si="69"/>
        <v>0</v>
      </c>
      <c r="K177" s="69">
        <f t="shared" si="69"/>
        <v>22952</v>
      </c>
      <c r="L177" s="69">
        <f t="shared" si="69"/>
        <v>22952</v>
      </c>
      <c r="M177" s="69">
        <f t="shared" si="69"/>
        <v>1303</v>
      </c>
      <c r="N177" s="69">
        <f t="shared" si="69"/>
        <v>0</v>
      </c>
      <c r="O177" s="69">
        <f t="shared" si="69"/>
        <v>22952</v>
      </c>
      <c r="P177" s="69">
        <f t="shared" si="69"/>
        <v>22952</v>
      </c>
      <c r="Q177" s="69">
        <f t="shared" si="69"/>
        <v>1303</v>
      </c>
      <c r="R177" s="69">
        <f t="shared" si="69"/>
        <v>0</v>
      </c>
      <c r="S177" s="69">
        <f>SUM(S176)</f>
        <v>22929</v>
      </c>
      <c r="T177" s="90">
        <f>SUM(T176)</f>
        <v>22929</v>
      </c>
      <c r="U177" s="43"/>
    </row>
    <row r="178" spans="1:21" ht="17.25" customHeight="1" thickBot="1">
      <c r="A178" s="6" t="s">
        <v>26</v>
      </c>
      <c r="B178" s="156" t="s">
        <v>47</v>
      </c>
      <c r="C178" s="157"/>
      <c r="D178" s="157"/>
      <c r="E178" s="157"/>
      <c r="F178" s="157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40"/>
    </row>
    <row r="179" spans="1:21" ht="17.25" customHeight="1" thickBot="1">
      <c r="A179" s="7" t="s">
        <v>26</v>
      </c>
      <c r="B179" s="8" t="s">
        <v>12</v>
      </c>
      <c r="C179" s="159" t="s">
        <v>48</v>
      </c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40"/>
    </row>
    <row r="180" spans="1:21" ht="16.5" customHeight="1">
      <c r="A180" s="102" t="s">
        <v>26</v>
      </c>
      <c r="B180" s="103" t="s">
        <v>12</v>
      </c>
      <c r="C180" s="106"/>
      <c r="D180" s="107" t="s">
        <v>102</v>
      </c>
      <c r="E180" s="187" t="s">
        <v>105</v>
      </c>
      <c r="F180" s="55" t="s">
        <v>15</v>
      </c>
      <c r="G180" s="57">
        <f>H180+J180</f>
        <v>0</v>
      </c>
      <c r="H180" s="9"/>
      <c r="I180" s="9"/>
      <c r="J180" s="9"/>
      <c r="K180" s="9">
        <f>L180+N180</f>
        <v>0</v>
      </c>
      <c r="L180" s="9"/>
      <c r="M180" s="9"/>
      <c r="N180" s="9"/>
      <c r="O180" s="47">
        <f>P180+R180</f>
        <v>0</v>
      </c>
      <c r="P180" s="47"/>
      <c r="Q180" s="47"/>
      <c r="R180" s="47"/>
      <c r="S180" s="9">
        <v>0</v>
      </c>
      <c r="T180" s="36">
        <v>0</v>
      </c>
      <c r="U180" s="40"/>
    </row>
    <row r="181" spans="1:21" ht="15.75" customHeight="1">
      <c r="A181" s="102"/>
      <c r="B181" s="104"/>
      <c r="C181" s="106"/>
      <c r="D181" s="108"/>
      <c r="E181" s="188"/>
      <c r="F181" s="55" t="s">
        <v>16</v>
      </c>
      <c r="G181" s="48">
        <f>H181+J181</f>
        <v>0</v>
      </c>
      <c r="H181" s="9"/>
      <c r="I181" s="9"/>
      <c r="J181" s="9"/>
      <c r="K181" s="9">
        <f>L181+N181</f>
        <v>0</v>
      </c>
      <c r="L181" s="9"/>
      <c r="M181" s="9"/>
      <c r="N181" s="9"/>
      <c r="O181" s="47">
        <f>P181+R181</f>
        <v>0</v>
      </c>
      <c r="P181" s="47"/>
      <c r="Q181" s="47"/>
      <c r="R181" s="47"/>
      <c r="S181" s="15"/>
      <c r="T181" s="38"/>
      <c r="U181" s="40"/>
    </row>
    <row r="182" spans="1:21" ht="15.75" customHeight="1">
      <c r="A182" s="102"/>
      <c r="B182" s="105"/>
      <c r="C182" s="106"/>
      <c r="D182" s="108"/>
      <c r="E182" s="189"/>
      <c r="F182" s="56" t="s">
        <v>65</v>
      </c>
      <c r="G182" s="10">
        <f>SUM(G180:G181)</f>
        <v>0</v>
      </c>
      <c r="H182" s="16">
        <f aca="true" t="shared" si="70" ref="H182:N182">SUM(H180:H181)</f>
        <v>0</v>
      </c>
      <c r="I182" s="16">
        <f t="shared" si="70"/>
        <v>0</v>
      </c>
      <c r="J182" s="16">
        <f t="shared" si="70"/>
        <v>0</v>
      </c>
      <c r="K182" s="16">
        <f t="shared" si="70"/>
        <v>0</v>
      </c>
      <c r="L182" s="16">
        <f t="shared" si="70"/>
        <v>0</v>
      </c>
      <c r="M182" s="16">
        <f t="shared" si="70"/>
        <v>0</v>
      </c>
      <c r="N182" s="16">
        <f t="shared" si="70"/>
        <v>0</v>
      </c>
      <c r="O182" s="50">
        <f aca="true" t="shared" si="71" ref="O182:T182">SUM(O180:O181)</f>
        <v>0</v>
      </c>
      <c r="P182" s="50">
        <f t="shared" si="71"/>
        <v>0</v>
      </c>
      <c r="Q182" s="50">
        <f t="shared" si="71"/>
        <v>0</v>
      </c>
      <c r="R182" s="50">
        <f t="shared" si="71"/>
        <v>0</v>
      </c>
      <c r="S182" s="16">
        <f t="shared" si="71"/>
        <v>0</v>
      </c>
      <c r="T182" s="39">
        <f t="shared" si="71"/>
        <v>0</v>
      </c>
      <c r="U182" s="40"/>
    </row>
    <row r="183" spans="1:21" ht="16.5" customHeight="1" thickBot="1">
      <c r="A183" s="18" t="s">
        <v>26</v>
      </c>
      <c r="B183" s="11" t="s">
        <v>12</v>
      </c>
      <c r="C183" s="181" t="s">
        <v>67</v>
      </c>
      <c r="D183" s="177"/>
      <c r="E183" s="177"/>
      <c r="F183" s="177"/>
      <c r="G183" s="14">
        <f>SUM(G182)</f>
        <v>0</v>
      </c>
      <c r="H183" s="14">
        <f aca="true" t="shared" si="72" ref="H183:R183">SUM(H182)</f>
        <v>0</v>
      </c>
      <c r="I183" s="14">
        <f t="shared" si="72"/>
        <v>0</v>
      </c>
      <c r="J183" s="14">
        <f t="shared" si="72"/>
        <v>0</v>
      </c>
      <c r="K183" s="14">
        <f t="shared" si="72"/>
        <v>0</v>
      </c>
      <c r="L183" s="14">
        <f t="shared" si="72"/>
        <v>0</v>
      </c>
      <c r="M183" s="14">
        <f t="shared" si="72"/>
        <v>0</v>
      </c>
      <c r="N183" s="14">
        <f t="shared" si="72"/>
        <v>0</v>
      </c>
      <c r="O183" s="14">
        <f t="shared" si="72"/>
        <v>0</v>
      </c>
      <c r="P183" s="14">
        <f t="shared" si="72"/>
        <v>0</v>
      </c>
      <c r="Q183" s="14">
        <f t="shared" si="72"/>
        <v>0</v>
      </c>
      <c r="R183" s="14">
        <f t="shared" si="72"/>
        <v>0</v>
      </c>
      <c r="S183" s="14">
        <f>SUM(S182)</f>
        <v>0</v>
      </c>
      <c r="T183" s="37">
        <f>SUM(T182)</f>
        <v>0</v>
      </c>
      <c r="U183" s="40"/>
    </row>
    <row r="184" spans="1:21" ht="15" customHeight="1" thickBot="1">
      <c r="A184" s="7" t="s">
        <v>26</v>
      </c>
      <c r="B184" s="8" t="s">
        <v>17</v>
      </c>
      <c r="C184" s="159" t="s">
        <v>49</v>
      </c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40"/>
    </row>
    <row r="185" spans="1:21" ht="19.5" customHeight="1">
      <c r="A185" s="102" t="s">
        <v>26</v>
      </c>
      <c r="B185" s="103" t="s">
        <v>17</v>
      </c>
      <c r="C185" s="106" t="s">
        <v>12</v>
      </c>
      <c r="D185" s="107" t="s">
        <v>103</v>
      </c>
      <c r="E185" s="187" t="s">
        <v>105</v>
      </c>
      <c r="F185" s="55" t="s">
        <v>15</v>
      </c>
      <c r="G185" s="76">
        <f>H185+J185</f>
        <v>1448</v>
      </c>
      <c r="H185" s="9">
        <v>1448</v>
      </c>
      <c r="I185" s="9"/>
      <c r="J185" s="9"/>
      <c r="K185" s="9">
        <f>L185+N185</f>
        <v>1440</v>
      </c>
      <c r="L185" s="9">
        <v>1440</v>
      </c>
      <c r="M185" s="9"/>
      <c r="N185" s="9"/>
      <c r="O185" s="9">
        <f>P185+R185</f>
        <v>1440</v>
      </c>
      <c r="P185" s="66">
        <v>1440</v>
      </c>
      <c r="Q185" s="9"/>
      <c r="R185" s="9"/>
      <c r="S185" s="9">
        <v>1450</v>
      </c>
      <c r="T185" s="36">
        <v>1450</v>
      </c>
      <c r="U185" s="40"/>
    </row>
    <row r="186" spans="1:21" ht="15.75" customHeight="1">
      <c r="A186" s="102"/>
      <c r="B186" s="104"/>
      <c r="C186" s="106"/>
      <c r="D186" s="108"/>
      <c r="E186" s="188"/>
      <c r="F186" s="55" t="s">
        <v>34</v>
      </c>
      <c r="G186" s="48">
        <f>H186+J186</f>
        <v>4228</v>
      </c>
      <c r="H186" s="9">
        <v>4228</v>
      </c>
      <c r="I186" s="9"/>
      <c r="J186" s="9"/>
      <c r="K186" s="9">
        <f>L186+N186</f>
        <v>1582</v>
      </c>
      <c r="L186" s="9">
        <v>1582</v>
      </c>
      <c r="M186" s="9"/>
      <c r="N186" s="9"/>
      <c r="O186" s="9">
        <f>P186+R186</f>
        <v>1582</v>
      </c>
      <c r="P186" s="9">
        <v>1582</v>
      </c>
      <c r="Q186" s="9"/>
      <c r="R186" s="9"/>
      <c r="S186" s="9">
        <v>4200</v>
      </c>
      <c r="T186" s="36">
        <v>4200</v>
      </c>
      <c r="U186" s="40"/>
    </row>
    <row r="187" spans="1:21" ht="15.75" customHeight="1">
      <c r="A187" s="102"/>
      <c r="B187" s="105"/>
      <c r="C187" s="106"/>
      <c r="D187" s="108"/>
      <c r="E187" s="189"/>
      <c r="F187" s="56" t="s">
        <v>65</v>
      </c>
      <c r="G187" s="10">
        <f>SUM(G185:G186)</f>
        <v>5676</v>
      </c>
      <c r="H187" s="16">
        <f>SUM(H185:H186)</f>
        <v>5676</v>
      </c>
      <c r="I187" s="16">
        <f>SUM(I185:I186)</f>
        <v>0</v>
      </c>
      <c r="J187" s="16">
        <f>SUM(J185:J186)</f>
        <v>0</v>
      </c>
      <c r="K187" s="16">
        <f aca="true" t="shared" si="73" ref="K187:T187">SUM(K185:K186)</f>
        <v>3022</v>
      </c>
      <c r="L187" s="16">
        <f t="shared" si="73"/>
        <v>3022</v>
      </c>
      <c r="M187" s="16">
        <f t="shared" si="73"/>
        <v>0</v>
      </c>
      <c r="N187" s="16">
        <f t="shared" si="73"/>
        <v>0</v>
      </c>
      <c r="O187" s="66">
        <f>SUM(O185:O186)</f>
        <v>3022</v>
      </c>
      <c r="P187" s="66">
        <f>SUM(P185:P186)</f>
        <v>3022</v>
      </c>
      <c r="Q187" s="66">
        <f>SUM(Q185:Q186)</f>
        <v>0</v>
      </c>
      <c r="R187" s="66">
        <f>SUM(R185:R186)</f>
        <v>0</v>
      </c>
      <c r="S187" s="66">
        <f t="shared" si="73"/>
        <v>5650</v>
      </c>
      <c r="T187" s="39">
        <f t="shared" si="73"/>
        <v>5650</v>
      </c>
      <c r="U187" s="40"/>
    </row>
    <row r="188" spans="1:21" ht="18" customHeight="1" thickBot="1">
      <c r="A188" s="18" t="s">
        <v>26</v>
      </c>
      <c r="B188" s="11" t="s">
        <v>17</v>
      </c>
      <c r="C188" s="181" t="s">
        <v>67</v>
      </c>
      <c r="D188" s="177"/>
      <c r="E188" s="177"/>
      <c r="F188" s="177"/>
      <c r="G188" s="69">
        <f>SUM(G187)</f>
        <v>5676</v>
      </c>
      <c r="H188" s="69">
        <f aca="true" t="shared" si="74" ref="H188:T188">SUM(H187)</f>
        <v>5676</v>
      </c>
      <c r="I188" s="69">
        <f t="shared" si="74"/>
        <v>0</v>
      </c>
      <c r="J188" s="69">
        <f t="shared" si="74"/>
        <v>0</v>
      </c>
      <c r="K188" s="69">
        <f t="shared" si="74"/>
        <v>3022</v>
      </c>
      <c r="L188" s="69">
        <f t="shared" si="74"/>
        <v>3022</v>
      </c>
      <c r="M188" s="69">
        <f t="shared" si="74"/>
        <v>0</v>
      </c>
      <c r="N188" s="69">
        <f t="shared" si="74"/>
        <v>0</v>
      </c>
      <c r="O188" s="69">
        <f t="shared" si="74"/>
        <v>3022</v>
      </c>
      <c r="P188" s="69">
        <f t="shared" si="74"/>
        <v>3022</v>
      </c>
      <c r="Q188" s="69">
        <f t="shared" si="74"/>
        <v>0</v>
      </c>
      <c r="R188" s="69">
        <f t="shared" si="74"/>
        <v>0</v>
      </c>
      <c r="S188" s="69">
        <f t="shared" si="74"/>
        <v>5650</v>
      </c>
      <c r="T188" s="69">
        <f t="shared" si="74"/>
        <v>5650</v>
      </c>
      <c r="U188" s="40"/>
    </row>
    <row r="189" spans="1:21" ht="16.5" customHeight="1" thickBot="1">
      <c r="A189" s="17" t="s">
        <v>26</v>
      </c>
      <c r="B189" s="190" t="s">
        <v>68</v>
      </c>
      <c r="C189" s="191"/>
      <c r="D189" s="191"/>
      <c r="E189" s="191"/>
      <c r="F189" s="191"/>
      <c r="G189" s="77">
        <f aca="true" t="shared" si="75" ref="G189:T189">SUM(G183+G188)</f>
        <v>5676</v>
      </c>
      <c r="H189" s="77">
        <f t="shared" si="75"/>
        <v>5676</v>
      </c>
      <c r="I189" s="77">
        <f t="shared" si="75"/>
        <v>0</v>
      </c>
      <c r="J189" s="77">
        <f t="shared" si="75"/>
        <v>0</v>
      </c>
      <c r="K189" s="69">
        <f t="shared" si="75"/>
        <v>3022</v>
      </c>
      <c r="L189" s="77">
        <f t="shared" si="75"/>
        <v>3022</v>
      </c>
      <c r="M189" s="77">
        <f t="shared" si="75"/>
        <v>0</v>
      </c>
      <c r="N189" s="77">
        <f t="shared" si="75"/>
        <v>0</v>
      </c>
      <c r="O189" s="77">
        <f t="shared" si="75"/>
        <v>3022</v>
      </c>
      <c r="P189" s="77">
        <f t="shared" si="75"/>
        <v>3022</v>
      </c>
      <c r="Q189" s="77">
        <f t="shared" si="75"/>
        <v>0</v>
      </c>
      <c r="R189" s="77">
        <f t="shared" si="75"/>
        <v>0</v>
      </c>
      <c r="S189" s="77">
        <f t="shared" si="75"/>
        <v>5650</v>
      </c>
      <c r="T189" s="91">
        <f t="shared" si="75"/>
        <v>5650</v>
      </c>
      <c r="U189" s="41"/>
    </row>
    <row r="190" spans="1:21" ht="16.5" customHeight="1" thickBot="1">
      <c r="A190" s="6" t="s">
        <v>50</v>
      </c>
      <c r="B190" s="156" t="s">
        <v>85</v>
      </c>
      <c r="C190" s="157"/>
      <c r="D190" s="157"/>
      <c r="E190" s="157"/>
      <c r="F190" s="157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40"/>
    </row>
    <row r="191" spans="1:21" ht="16.5" customHeight="1" thickBot="1">
      <c r="A191" s="7" t="s">
        <v>50</v>
      </c>
      <c r="B191" s="8" t="s">
        <v>12</v>
      </c>
      <c r="C191" s="159" t="s">
        <v>86</v>
      </c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40"/>
    </row>
    <row r="192" spans="1:21" ht="13.5" customHeight="1">
      <c r="A192" s="102" t="s">
        <v>50</v>
      </c>
      <c r="B192" s="103" t="s">
        <v>12</v>
      </c>
      <c r="C192" s="106" t="s">
        <v>12</v>
      </c>
      <c r="D192" s="107" t="s">
        <v>53</v>
      </c>
      <c r="E192" s="202" t="s">
        <v>105</v>
      </c>
      <c r="F192" s="61" t="s">
        <v>14</v>
      </c>
      <c r="G192" s="57">
        <f>H192+J192</f>
        <v>0</v>
      </c>
      <c r="H192" s="78">
        <v>0</v>
      </c>
      <c r="I192" s="78"/>
      <c r="J192" s="78"/>
      <c r="K192" s="66">
        <f>L192+N192</f>
        <v>2113</v>
      </c>
      <c r="L192" s="66">
        <v>2113</v>
      </c>
      <c r="M192" s="66">
        <v>1290</v>
      </c>
      <c r="N192" s="9"/>
      <c r="O192" s="66">
        <f>P192+R192</f>
        <v>2113</v>
      </c>
      <c r="P192" s="66">
        <v>2113</v>
      </c>
      <c r="Q192" s="66">
        <v>1290</v>
      </c>
      <c r="R192" s="9"/>
      <c r="S192" s="9">
        <v>0</v>
      </c>
      <c r="T192" s="36">
        <v>0</v>
      </c>
      <c r="U192" s="40"/>
    </row>
    <row r="193" spans="1:21" ht="15.75" customHeight="1">
      <c r="A193" s="102"/>
      <c r="B193" s="104"/>
      <c r="C193" s="106"/>
      <c r="D193" s="107"/>
      <c r="E193" s="203"/>
      <c r="F193" s="58" t="s">
        <v>14</v>
      </c>
      <c r="G193" s="48">
        <f>H193+J193</f>
        <v>14481</v>
      </c>
      <c r="H193" s="9">
        <v>14481</v>
      </c>
      <c r="I193" s="9">
        <v>10600</v>
      </c>
      <c r="J193" s="9"/>
      <c r="K193" s="66">
        <f>L193+N193</f>
        <v>11895</v>
      </c>
      <c r="L193" s="66">
        <v>11895</v>
      </c>
      <c r="M193" s="66"/>
      <c r="N193" s="9"/>
      <c r="O193" s="66">
        <f>P193+R193</f>
        <v>11895</v>
      </c>
      <c r="P193" s="66">
        <v>11895</v>
      </c>
      <c r="Q193" s="66"/>
      <c r="R193" s="9"/>
      <c r="S193" s="9">
        <v>14000</v>
      </c>
      <c r="T193" s="36">
        <v>14000</v>
      </c>
      <c r="U193" s="40"/>
    </row>
    <row r="194" spans="1:21" ht="14.25" customHeight="1">
      <c r="A194" s="102"/>
      <c r="B194" s="104"/>
      <c r="C194" s="106"/>
      <c r="D194" s="108"/>
      <c r="E194" s="203"/>
      <c r="F194" s="58" t="s">
        <v>51</v>
      </c>
      <c r="G194" s="48">
        <f>H194+J194</f>
        <v>0</v>
      </c>
      <c r="H194" s="9"/>
      <c r="I194" s="9"/>
      <c r="J194" s="9"/>
      <c r="K194" s="9">
        <f>L194+N194</f>
        <v>0</v>
      </c>
      <c r="L194" s="9"/>
      <c r="M194" s="9"/>
      <c r="N194" s="9"/>
      <c r="O194" s="66">
        <f>P194+R194</f>
        <v>0</v>
      </c>
      <c r="P194" s="66"/>
      <c r="Q194" s="66"/>
      <c r="R194" s="9"/>
      <c r="S194" s="9"/>
      <c r="T194" s="36"/>
      <c r="U194" s="40"/>
    </row>
    <row r="195" spans="1:21" ht="15.75" customHeight="1">
      <c r="A195" s="102"/>
      <c r="B195" s="105"/>
      <c r="C195" s="106"/>
      <c r="D195" s="108"/>
      <c r="E195" s="204"/>
      <c r="F195" s="56" t="s">
        <v>65</v>
      </c>
      <c r="G195" s="67">
        <f>SUM(G192:G194)</f>
        <v>14481</v>
      </c>
      <c r="H195" s="67">
        <f>SUM(H192:H194)</f>
        <v>14481</v>
      </c>
      <c r="I195" s="67">
        <f>SUM(I192:I194)</f>
        <v>10600</v>
      </c>
      <c r="J195" s="67">
        <f>SUM(J192:J194)</f>
        <v>0</v>
      </c>
      <c r="K195" s="10">
        <f aca="true" t="shared" si="76" ref="K195:T195">SUM(K192:K194)</f>
        <v>14008</v>
      </c>
      <c r="L195" s="10">
        <f t="shared" si="76"/>
        <v>14008</v>
      </c>
      <c r="M195" s="10">
        <f t="shared" si="76"/>
        <v>1290</v>
      </c>
      <c r="N195" s="10">
        <f t="shared" si="76"/>
        <v>0</v>
      </c>
      <c r="O195" s="67">
        <f t="shared" si="76"/>
        <v>14008</v>
      </c>
      <c r="P195" s="67">
        <f t="shared" si="76"/>
        <v>14008</v>
      </c>
      <c r="Q195" s="67">
        <f t="shared" si="76"/>
        <v>1290</v>
      </c>
      <c r="R195" s="67">
        <f t="shared" si="76"/>
        <v>0</v>
      </c>
      <c r="S195" s="10">
        <f t="shared" si="76"/>
        <v>14000</v>
      </c>
      <c r="T195" s="10">
        <f t="shared" si="76"/>
        <v>14000</v>
      </c>
      <c r="U195" s="40"/>
    </row>
    <row r="196" spans="1:21" ht="15" customHeight="1">
      <c r="A196" s="102" t="s">
        <v>50</v>
      </c>
      <c r="B196" s="103" t="s">
        <v>12</v>
      </c>
      <c r="C196" s="106" t="s">
        <v>17</v>
      </c>
      <c r="D196" s="107" t="s">
        <v>111</v>
      </c>
      <c r="E196" s="205" t="s">
        <v>105</v>
      </c>
      <c r="F196" s="62" t="s">
        <v>15</v>
      </c>
      <c r="G196" s="48">
        <f>H196+J196</f>
        <v>0</v>
      </c>
      <c r="H196" s="9">
        <v>0</v>
      </c>
      <c r="I196" s="9"/>
      <c r="J196" s="9"/>
      <c r="K196" s="9">
        <f>L196+N196</f>
        <v>0</v>
      </c>
      <c r="L196" s="9">
        <v>0</v>
      </c>
      <c r="M196" s="9"/>
      <c r="N196" s="9"/>
      <c r="O196" s="66">
        <f>P196+R196</f>
        <v>0</v>
      </c>
      <c r="P196" s="66"/>
      <c r="Q196" s="66"/>
      <c r="R196" s="9"/>
      <c r="S196" s="9">
        <v>0</v>
      </c>
      <c r="T196" s="36">
        <v>0</v>
      </c>
      <c r="U196" s="40"/>
    </row>
    <row r="197" spans="1:21" ht="15" customHeight="1">
      <c r="A197" s="102"/>
      <c r="B197" s="104"/>
      <c r="C197" s="106"/>
      <c r="D197" s="107"/>
      <c r="E197" s="206"/>
      <c r="F197" s="58" t="s">
        <v>14</v>
      </c>
      <c r="G197" s="48">
        <f>H197+J197</f>
        <v>12106</v>
      </c>
      <c r="H197" s="9">
        <v>12106</v>
      </c>
      <c r="I197" s="9">
        <v>6285</v>
      </c>
      <c r="J197" s="9"/>
      <c r="K197" s="9">
        <f>L197+N197</f>
        <v>13195</v>
      </c>
      <c r="L197" s="9">
        <v>13195</v>
      </c>
      <c r="M197" s="9"/>
      <c r="N197" s="9"/>
      <c r="O197" s="66">
        <f>P197+R197</f>
        <v>13195</v>
      </c>
      <c r="P197" s="66">
        <v>13195</v>
      </c>
      <c r="Q197" s="66"/>
      <c r="R197" s="9"/>
      <c r="S197" s="9">
        <v>13200</v>
      </c>
      <c r="T197" s="36">
        <v>13300</v>
      </c>
      <c r="U197" s="40"/>
    </row>
    <row r="198" spans="1:21" ht="12.75" customHeight="1">
      <c r="A198" s="102"/>
      <c r="B198" s="104"/>
      <c r="C198" s="106"/>
      <c r="D198" s="108"/>
      <c r="E198" s="206"/>
      <c r="F198" s="59" t="s">
        <v>106</v>
      </c>
      <c r="G198" s="48">
        <f>H198+J198</f>
        <v>0</v>
      </c>
      <c r="H198" s="9"/>
      <c r="I198" s="9"/>
      <c r="J198" s="9"/>
      <c r="K198" s="9">
        <f>L198+N198</f>
        <v>0</v>
      </c>
      <c r="L198" s="9"/>
      <c r="M198" s="9"/>
      <c r="N198" s="9"/>
      <c r="O198" s="9">
        <f>P198+R198</f>
        <v>0</v>
      </c>
      <c r="P198" s="9"/>
      <c r="Q198" s="9"/>
      <c r="R198" s="9"/>
      <c r="S198" s="9">
        <v>0</v>
      </c>
      <c r="T198" s="36">
        <v>0</v>
      </c>
      <c r="U198" s="40"/>
    </row>
    <row r="199" spans="1:21" ht="18" customHeight="1">
      <c r="A199" s="102"/>
      <c r="B199" s="105"/>
      <c r="C199" s="106"/>
      <c r="D199" s="108"/>
      <c r="E199" s="207"/>
      <c r="F199" s="56" t="s">
        <v>65</v>
      </c>
      <c r="G199" s="67">
        <f>SUM(G196:G198)</f>
        <v>12106</v>
      </c>
      <c r="H199" s="66">
        <f>SUM(H196:H198)</f>
        <v>12106</v>
      </c>
      <c r="I199" s="66">
        <f>SUM(I196:I198)</f>
        <v>6285</v>
      </c>
      <c r="J199" s="66">
        <f>SUM(J196:J198)</f>
        <v>0</v>
      </c>
      <c r="K199" s="16">
        <f aca="true" t="shared" si="77" ref="K199:T199">SUM(K196:K198)</f>
        <v>13195</v>
      </c>
      <c r="L199" s="16">
        <f t="shared" si="77"/>
        <v>13195</v>
      </c>
      <c r="M199" s="16">
        <f t="shared" si="77"/>
        <v>0</v>
      </c>
      <c r="N199" s="16">
        <f t="shared" si="77"/>
        <v>0</v>
      </c>
      <c r="O199" s="66">
        <f t="shared" si="77"/>
        <v>13195</v>
      </c>
      <c r="P199" s="66">
        <f t="shared" si="77"/>
        <v>13195</v>
      </c>
      <c r="Q199" s="66">
        <f t="shared" si="77"/>
        <v>0</v>
      </c>
      <c r="R199" s="66">
        <f t="shared" si="77"/>
        <v>0</v>
      </c>
      <c r="S199" s="16">
        <f t="shared" si="77"/>
        <v>13200</v>
      </c>
      <c r="T199" s="16">
        <f t="shared" si="77"/>
        <v>13300</v>
      </c>
      <c r="U199" s="40"/>
    </row>
    <row r="200" spans="1:21" ht="16.5" customHeight="1" thickBot="1">
      <c r="A200" s="18" t="s">
        <v>50</v>
      </c>
      <c r="B200" s="11" t="s">
        <v>12</v>
      </c>
      <c r="C200" s="181" t="s">
        <v>67</v>
      </c>
      <c r="D200" s="177"/>
      <c r="E200" s="177"/>
      <c r="F200" s="177"/>
      <c r="G200" s="69">
        <f>SUM(G195+G199)</f>
        <v>26587</v>
      </c>
      <c r="H200" s="69">
        <f>SUM(H195+H199)</f>
        <v>26587</v>
      </c>
      <c r="I200" s="69">
        <f>SUM(I195+I199)</f>
        <v>16885</v>
      </c>
      <c r="J200" s="69">
        <f>SUM(J195+J199)</f>
        <v>0</v>
      </c>
      <c r="K200" s="69">
        <f aca="true" t="shared" si="78" ref="K200:T200">SUM(K195+K199)</f>
        <v>27203</v>
      </c>
      <c r="L200" s="69">
        <f t="shared" si="78"/>
        <v>27203</v>
      </c>
      <c r="M200" s="69">
        <f t="shared" si="78"/>
        <v>1290</v>
      </c>
      <c r="N200" s="69">
        <f t="shared" si="78"/>
        <v>0</v>
      </c>
      <c r="O200" s="69">
        <f t="shared" si="78"/>
        <v>27203</v>
      </c>
      <c r="P200" s="69">
        <f t="shared" si="78"/>
        <v>27203</v>
      </c>
      <c r="Q200" s="69">
        <f t="shared" si="78"/>
        <v>1290</v>
      </c>
      <c r="R200" s="69">
        <f t="shared" si="78"/>
        <v>0</v>
      </c>
      <c r="S200" s="69">
        <f t="shared" si="78"/>
        <v>27200</v>
      </c>
      <c r="T200" s="69">
        <f t="shared" si="78"/>
        <v>27300</v>
      </c>
      <c r="U200" s="40"/>
    </row>
    <row r="201" spans="1:21" ht="16.5" customHeight="1" thickBot="1">
      <c r="A201" s="17" t="s">
        <v>50</v>
      </c>
      <c r="B201" s="190" t="s">
        <v>68</v>
      </c>
      <c r="C201" s="191"/>
      <c r="D201" s="191"/>
      <c r="E201" s="191"/>
      <c r="F201" s="191"/>
      <c r="G201" s="69">
        <f>SUM(G200)</f>
        <v>26587</v>
      </c>
      <c r="H201" s="69">
        <f aca="true" t="shared" si="79" ref="H201:R201">SUM(H200)</f>
        <v>26587</v>
      </c>
      <c r="I201" s="69">
        <f t="shared" si="79"/>
        <v>16885</v>
      </c>
      <c r="J201" s="69">
        <f t="shared" si="79"/>
        <v>0</v>
      </c>
      <c r="K201" s="69">
        <f t="shared" si="79"/>
        <v>27203</v>
      </c>
      <c r="L201" s="69">
        <f t="shared" si="79"/>
        <v>27203</v>
      </c>
      <c r="M201" s="69">
        <f t="shared" si="79"/>
        <v>1290</v>
      </c>
      <c r="N201" s="69">
        <f t="shared" si="79"/>
        <v>0</v>
      </c>
      <c r="O201" s="69">
        <f t="shared" si="79"/>
        <v>27203</v>
      </c>
      <c r="P201" s="69">
        <f t="shared" si="79"/>
        <v>27203</v>
      </c>
      <c r="Q201" s="69">
        <f t="shared" si="79"/>
        <v>1290</v>
      </c>
      <c r="R201" s="69">
        <f t="shared" si="79"/>
        <v>0</v>
      </c>
      <c r="S201" s="69">
        <f>SUM(S200)</f>
        <v>27200</v>
      </c>
      <c r="T201" s="90">
        <f>SUM(T200)</f>
        <v>27300</v>
      </c>
      <c r="U201" s="41"/>
    </row>
    <row r="202" spans="1:21" ht="17.25" customHeight="1" thickBot="1">
      <c r="A202" s="6" t="s">
        <v>52</v>
      </c>
      <c r="B202" s="156" t="s">
        <v>55</v>
      </c>
      <c r="C202" s="157"/>
      <c r="D202" s="157"/>
      <c r="E202" s="157"/>
      <c r="F202" s="157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40"/>
    </row>
    <row r="203" spans="1:21" ht="17.25" customHeight="1" thickBot="1">
      <c r="A203" s="7" t="s">
        <v>52</v>
      </c>
      <c r="B203" s="8" t="s">
        <v>12</v>
      </c>
      <c r="C203" s="159" t="s">
        <v>56</v>
      </c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40"/>
    </row>
    <row r="204" spans="1:21" ht="13.5" customHeight="1">
      <c r="A204" s="102" t="s">
        <v>52</v>
      </c>
      <c r="B204" s="103" t="s">
        <v>12</v>
      </c>
      <c r="C204" s="106" t="s">
        <v>12</v>
      </c>
      <c r="D204" s="107" t="s">
        <v>104</v>
      </c>
      <c r="E204" s="109" t="s">
        <v>105</v>
      </c>
      <c r="F204" s="55" t="s">
        <v>57</v>
      </c>
      <c r="G204" s="48">
        <f>H204+J204</f>
        <v>0</v>
      </c>
      <c r="H204" s="79"/>
      <c r="I204" s="79"/>
      <c r="J204" s="79"/>
      <c r="K204" s="9">
        <f>L204+N204</f>
        <v>0</v>
      </c>
      <c r="L204" s="79"/>
      <c r="M204" s="79"/>
      <c r="N204" s="79"/>
      <c r="O204" s="9">
        <f>P204+R204</f>
        <v>0</v>
      </c>
      <c r="P204" s="79"/>
      <c r="Q204" s="79"/>
      <c r="R204" s="79"/>
      <c r="S204" s="9"/>
      <c r="T204" s="36"/>
      <c r="U204" s="40"/>
    </row>
    <row r="205" spans="1:21" ht="13.5" customHeight="1">
      <c r="A205" s="102"/>
      <c r="B205" s="104"/>
      <c r="C205" s="106"/>
      <c r="D205" s="108"/>
      <c r="E205" s="110"/>
      <c r="F205" s="55" t="s">
        <v>34</v>
      </c>
      <c r="G205" s="48">
        <f>H205+J205</f>
        <v>116</v>
      </c>
      <c r="H205" s="80">
        <v>116</v>
      </c>
      <c r="I205" s="80"/>
      <c r="J205" s="80"/>
      <c r="K205" s="9">
        <f>L205+N205</f>
        <v>114</v>
      </c>
      <c r="L205" s="80">
        <v>114</v>
      </c>
      <c r="M205" s="80"/>
      <c r="N205" s="80"/>
      <c r="O205" s="9">
        <f>P205+R205</f>
        <v>114</v>
      </c>
      <c r="P205" s="80">
        <v>114</v>
      </c>
      <c r="Q205" s="80"/>
      <c r="R205" s="80"/>
      <c r="S205" s="16">
        <v>88</v>
      </c>
      <c r="T205" s="39">
        <v>60</v>
      </c>
      <c r="U205" s="40"/>
    </row>
    <row r="206" spans="1:21" ht="15" customHeight="1" thickBot="1">
      <c r="A206" s="102"/>
      <c r="B206" s="105"/>
      <c r="C206" s="106"/>
      <c r="D206" s="108"/>
      <c r="E206" s="111"/>
      <c r="F206" s="56" t="s">
        <v>65</v>
      </c>
      <c r="G206" s="81">
        <f>SUM(G204:G205)</f>
        <v>116</v>
      </c>
      <c r="H206" s="80">
        <f>SUM(H204:H205)</f>
        <v>116</v>
      </c>
      <c r="I206" s="80">
        <f>SUM(I204:I205)</f>
        <v>0</v>
      </c>
      <c r="J206" s="80">
        <f>SUM(J204:J205)</f>
        <v>0</v>
      </c>
      <c r="K206" s="80">
        <f aca="true" t="shared" si="80" ref="K206:T206">SUM(K204:K205)</f>
        <v>114</v>
      </c>
      <c r="L206" s="80">
        <f t="shared" si="80"/>
        <v>114</v>
      </c>
      <c r="M206" s="80">
        <f t="shared" si="80"/>
        <v>0</v>
      </c>
      <c r="N206" s="80">
        <f t="shared" si="80"/>
        <v>0</v>
      </c>
      <c r="O206" s="80">
        <f>SUM(O204:O205)</f>
        <v>114</v>
      </c>
      <c r="P206" s="80">
        <f>SUM(P204:P205)</f>
        <v>114</v>
      </c>
      <c r="Q206" s="80">
        <f>SUM(Q204:Q205)</f>
        <v>0</v>
      </c>
      <c r="R206" s="80">
        <f>SUM(R204:R205)</f>
        <v>0</v>
      </c>
      <c r="S206" s="16">
        <f t="shared" si="80"/>
        <v>88</v>
      </c>
      <c r="T206" s="39">
        <f t="shared" si="80"/>
        <v>60</v>
      </c>
      <c r="U206" s="40"/>
    </row>
    <row r="207" spans="1:21" ht="13.5" customHeight="1">
      <c r="A207" s="102" t="s">
        <v>52</v>
      </c>
      <c r="B207" s="103" t="s">
        <v>12</v>
      </c>
      <c r="C207" s="106" t="s">
        <v>17</v>
      </c>
      <c r="D207" s="107" t="s">
        <v>128</v>
      </c>
      <c r="E207" s="109" t="s">
        <v>105</v>
      </c>
      <c r="F207" s="55" t="s">
        <v>14</v>
      </c>
      <c r="G207" s="48">
        <f>H207+J207</f>
        <v>0</v>
      </c>
      <c r="H207" s="79"/>
      <c r="I207" s="79"/>
      <c r="J207" s="79"/>
      <c r="K207" s="9">
        <f>L207+N207</f>
        <v>4178</v>
      </c>
      <c r="L207" s="79">
        <v>4178</v>
      </c>
      <c r="M207" s="79">
        <v>127</v>
      </c>
      <c r="N207" s="79"/>
      <c r="O207" s="9">
        <f>P207+R207</f>
        <v>4178</v>
      </c>
      <c r="P207" s="79">
        <v>4178</v>
      </c>
      <c r="Q207" s="79">
        <v>127</v>
      </c>
      <c r="R207" s="79"/>
      <c r="S207" s="9">
        <v>0</v>
      </c>
      <c r="T207" s="36">
        <v>0</v>
      </c>
      <c r="U207" s="40"/>
    </row>
    <row r="208" spans="1:21" ht="13.5" customHeight="1">
      <c r="A208" s="102"/>
      <c r="B208" s="104"/>
      <c r="C208" s="106"/>
      <c r="D208" s="108"/>
      <c r="E208" s="110"/>
      <c r="F208" s="55" t="s">
        <v>127</v>
      </c>
      <c r="G208" s="48">
        <f>H208+J208</f>
        <v>0</v>
      </c>
      <c r="H208" s="80"/>
      <c r="I208" s="80"/>
      <c r="J208" s="80"/>
      <c r="K208" s="9">
        <f>L208+N208</f>
        <v>0</v>
      </c>
      <c r="L208" s="80"/>
      <c r="M208" s="80"/>
      <c r="N208" s="80"/>
      <c r="O208" s="9">
        <f>P208+R208</f>
        <v>0</v>
      </c>
      <c r="P208" s="80"/>
      <c r="Q208" s="80"/>
      <c r="R208" s="80"/>
      <c r="S208" s="16"/>
      <c r="T208" s="39"/>
      <c r="U208" s="40"/>
    </row>
    <row r="209" spans="1:21" ht="15" customHeight="1">
      <c r="A209" s="102"/>
      <c r="B209" s="105"/>
      <c r="C209" s="106"/>
      <c r="D209" s="108"/>
      <c r="E209" s="111"/>
      <c r="F209" s="56" t="s">
        <v>65</v>
      </c>
      <c r="G209" s="81">
        <f aca="true" t="shared" si="81" ref="G209:T209">SUM(G207:G208)</f>
        <v>0</v>
      </c>
      <c r="H209" s="80">
        <f t="shared" si="81"/>
        <v>0</v>
      </c>
      <c r="I209" s="80">
        <f t="shared" si="81"/>
        <v>0</v>
      </c>
      <c r="J209" s="80">
        <f t="shared" si="81"/>
        <v>0</v>
      </c>
      <c r="K209" s="80">
        <f t="shared" si="81"/>
        <v>4178</v>
      </c>
      <c r="L209" s="80">
        <f t="shared" si="81"/>
        <v>4178</v>
      </c>
      <c r="M209" s="80">
        <f t="shared" si="81"/>
        <v>127</v>
      </c>
      <c r="N209" s="80">
        <f t="shared" si="81"/>
        <v>0</v>
      </c>
      <c r="O209" s="80">
        <f t="shared" si="81"/>
        <v>4178</v>
      </c>
      <c r="P209" s="80">
        <f t="shared" si="81"/>
        <v>4178</v>
      </c>
      <c r="Q209" s="80">
        <f t="shared" si="81"/>
        <v>127</v>
      </c>
      <c r="R209" s="80">
        <f t="shared" si="81"/>
        <v>0</v>
      </c>
      <c r="S209" s="16">
        <f t="shared" si="81"/>
        <v>0</v>
      </c>
      <c r="T209" s="39">
        <f t="shared" si="81"/>
        <v>0</v>
      </c>
      <c r="U209" s="40"/>
    </row>
    <row r="210" spans="1:21" ht="15.75" customHeight="1" thickBot="1">
      <c r="A210" s="24" t="s">
        <v>52</v>
      </c>
      <c r="B210" s="25" t="s">
        <v>12</v>
      </c>
      <c r="C210" s="181" t="s">
        <v>67</v>
      </c>
      <c r="D210" s="177"/>
      <c r="E210" s="177"/>
      <c r="F210" s="177"/>
      <c r="G210" s="77">
        <f>SUM(G206+G209)</f>
        <v>116</v>
      </c>
      <c r="H210" s="77">
        <f>SUM(H206)</f>
        <v>116</v>
      </c>
      <c r="I210" s="77">
        <f>SUM(I206)</f>
        <v>0</v>
      </c>
      <c r="J210" s="77">
        <f>SUM(J206)</f>
        <v>0</v>
      </c>
      <c r="K210" s="77">
        <f>SUM(K206+K209)</f>
        <v>4292</v>
      </c>
      <c r="L210" s="77">
        <f aca="true" t="shared" si="82" ref="L210:T210">SUM(L206+L209)</f>
        <v>4292</v>
      </c>
      <c r="M210" s="77">
        <f t="shared" si="82"/>
        <v>127</v>
      </c>
      <c r="N210" s="77">
        <f t="shared" si="82"/>
        <v>0</v>
      </c>
      <c r="O210" s="77">
        <f t="shared" si="82"/>
        <v>4292</v>
      </c>
      <c r="P210" s="77">
        <f t="shared" si="82"/>
        <v>4292</v>
      </c>
      <c r="Q210" s="77">
        <f t="shared" si="82"/>
        <v>127</v>
      </c>
      <c r="R210" s="77">
        <f t="shared" si="82"/>
        <v>0</v>
      </c>
      <c r="S210" s="77">
        <f t="shared" si="82"/>
        <v>88</v>
      </c>
      <c r="T210" s="77">
        <f t="shared" si="82"/>
        <v>60</v>
      </c>
      <c r="U210" s="40"/>
    </row>
    <row r="211" spans="1:21" ht="16.5" customHeight="1" thickBot="1">
      <c r="A211" s="17" t="s">
        <v>52</v>
      </c>
      <c r="B211" s="190" t="s">
        <v>68</v>
      </c>
      <c r="C211" s="191"/>
      <c r="D211" s="191"/>
      <c r="E211" s="191"/>
      <c r="F211" s="191"/>
      <c r="G211" s="69">
        <f>SUM(G210)</f>
        <v>116</v>
      </c>
      <c r="H211" s="69">
        <f aca="true" t="shared" si="83" ref="H211:T211">SUM(H210)</f>
        <v>116</v>
      </c>
      <c r="I211" s="69">
        <f t="shared" si="83"/>
        <v>0</v>
      </c>
      <c r="J211" s="69">
        <f t="shared" si="83"/>
        <v>0</v>
      </c>
      <c r="K211" s="69">
        <f t="shared" si="83"/>
        <v>4292</v>
      </c>
      <c r="L211" s="69">
        <f t="shared" si="83"/>
        <v>4292</v>
      </c>
      <c r="M211" s="69">
        <f t="shared" si="83"/>
        <v>127</v>
      </c>
      <c r="N211" s="69">
        <f t="shared" si="83"/>
        <v>0</v>
      </c>
      <c r="O211" s="69">
        <f t="shared" si="83"/>
        <v>4292</v>
      </c>
      <c r="P211" s="69">
        <f t="shared" si="83"/>
        <v>4292</v>
      </c>
      <c r="Q211" s="69">
        <f t="shared" si="83"/>
        <v>127</v>
      </c>
      <c r="R211" s="69">
        <f t="shared" si="83"/>
        <v>0</v>
      </c>
      <c r="S211" s="69">
        <f t="shared" si="83"/>
        <v>88</v>
      </c>
      <c r="T211" s="69">
        <f t="shared" si="83"/>
        <v>60</v>
      </c>
      <c r="U211" s="41"/>
    </row>
    <row r="212" spans="1:21" ht="16.5" customHeight="1" thickBot="1">
      <c r="A212" s="6" t="s">
        <v>54</v>
      </c>
      <c r="B212" s="156" t="s">
        <v>110</v>
      </c>
      <c r="C212" s="157"/>
      <c r="D212" s="157"/>
      <c r="E212" s="157"/>
      <c r="F212" s="157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40"/>
    </row>
    <row r="213" spans="1:21" ht="16.5" customHeight="1" thickBot="1">
      <c r="A213" s="7" t="s">
        <v>54</v>
      </c>
      <c r="B213" s="8" t="s">
        <v>12</v>
      </c>
      <c r="C213" s="159" t="s">
        <v>109</v>
      </c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40"/>
    </row>
    <row r="214" spans="1:21" ht="14.25" customHeight="1">
      <c r="A214" s="102" t="s">
        <v>54</v>
      </c>
      <c r="B214" s="103" t="s">
        <v>12</v>
      </c>
      <c r="C214" s="106" t="s">
        <v>12</v>
      </c>
      <c r="D214" s="107" t="s">
        <v>13</v>
      </c>
      <c r="E214" s="109" t="s">
        <v>105</v>
      </c>
      <c r="F214" s="55" t="s">
        <v>57</v>
      </c>
      <c r="G214" s="48">
        <f>H214+J214</f>
        <v>282988</v>
      </c>
      <c r="H214" s="79">
        <v>282988</v>
      </c>
      <c r="I214" s="79"/>
      <c r="J214" s="79"/>
      <c r="K214" s="9">
        <f>L214+N214</f>
        <v>290000</v>
      </c>
      <c r="L214" s="79">
        <v>290000</v>
      </c>
      <c r="M214" s="79"/>
      <c r="N214" s="79"/>
      <c r="O214" s="9">
        <f>P214+R214</f>
        <v>290000</v>
      </c>
      <c r="P214" s="79">
        <v>290000</v>
      </c>
      <c r="Q214" s="79"/>
      <c r="R214" s="79"/>
      <c r="S214" s="9">
        <v>300000</v>
      </c>
      <c r="T214" s="36">
        <v>300000</v>
      </c>
      <c r="U214" s="40"/>
    </row>
    <row r="215" spans="1:21" ht="13.5" customHeight="1">
      <c r="A215" s="102"/>
      <c r="B215" s="104"/>
      <c r="C215" s="106"/>
      <c r="D215" s="108"/>
      <c r="E215" s="110"/>
      <c r="F215" s="55" t="s">
        <v>34</v>
      </c>
      <c r="G215" s="48">
        <f>H215+J215</f>
        <v>0</v>
      </c>
      <c r="H215" s="80"/>
      <c r="I215" s="80"/>
      <c r="J215" s="80"/>
      <c r="K215" s="9">
        <f>L215+N215</f>
        <v>0</v>
      </c>
      <c r="L215" s="80"/>
      <c r="M215" s="80"/>
      <c r="N215" s="80"/>
      <c r="O215" s="9">
        <f>P215+R215</f>
        <v>0</v>
      </c>
      <c r="P215" s="80"/>
      <c r="Q215" s="80"/>
      <c r="R215" s="80"/>
      <c r="S215" s="16"/>
      <c r="T215" s="39"/>
      <c r="U215" s="40"/>
    </row>
    <row r="216" spans="1:21" ht="14.25" customHeight="1" thickBot="1">
      <c r="A216" s="102"/>
      <c r="B216" s="105"/>
      <c r="C216" s="106"/>
      <c r="D216" s="108"/>
      <c r="E216" s="111"/>
      <c r="F216" s="56" t="s">
        <v>65</v>
      </c>
      <c r="G216" s="81">
        <f aca="true" t="shared" si="84" ref="G216:T216">SUM(G214:G215)</f>
        <v>282988</v>
      </c>
      <c r="H216" s="81">
        <f t="shared" si="84"/>
        <v>282988</v>
      </c>
      <c r="I216" s="81">
        <f t="shared" si="84"/>
        <v>0</v>
      </c>
      <c r="J216" s="81">
        <f t="shared" si="84"/>
        <v>0</v>
      </c>
      <c r="K216" s="81">
        <f t="shared" si="84"/>
        <v>290000</v>
      </c>
      <c r="L216" s="81">
        <f t="shared" si="84"/>
        <v>290000</v>
      </c>
      <c r="M216" s="81">
        <f t="shared" si="84"/>
        <v>0</v>
      </c>
      <c r="N216" s="81">
        <f t="shared" si="84"/>
        <v>0</v>
      </c>
      <c r="O216" s="81">
        <f t="shared" si="84"/>
        <v>290000</v>
      </c>
      <c r="P216" s="81">
        <f t="shared" si="84"/>
        <v>290000</v>
      </c>
      <c r="Q216" s="81">
        <f t="shared" si="84"/>
        <v>0</v>
      </c>
      <c r="R216" s="81">
        <f t="shared" si="84"/>
        <v>0</v>
      </c>
      <c r="S216" s="81">
        <f t="shared" si="84"/>
        <v>300000</v>
      </c>
      <c r="T216" s="81">
        <f t="shared" si="84"/>
        <v>300000</v>
      </c>
      <c r="U216" s="40"/>
    </row>
    <row r="217" spans="1:21" ht="14.25" customHeight="1">
      <c r="A217" s="102" t="s">
        <v>54</v>
      </c>
      <c r="B217" s="103" t="s">
        <v>12</v>
      </c>
      <c r="C217" s="106" t="s">
        <v>17</v>
      </c>
      <c r="D217" s="107" t="s">
        <v>113</v>
      </c>
      <c r="E217" s="109" t="s">
        <v>105</v>
      </c>
      <c r="F217" s="55" t="s">
        <v>57</v>
      </c>
      <c r="G217" s="48">
        <f>H217+J217</f>
        <v>608</v>
      </c>
      <c r="H217" s="79">
        <v>608</v>
      </c>
      <c r="I217" s="79"/>
      <c r="J217" s="79"/>
      <c r="K217" s="66">
        <f>L217+N217</f>
        <v>19156</v>
      </c>
      <c r="L217" s="99">
        <v>19156</v>
      </c>
      <c r="M217" s="99">
        <v>14161</v>
      </c>
      <c r="N217" s="99"/>
      <c r="O217" s="66">
        <f>P217+R217</f>
        <v>19156</v>
      </c>
      <c r="P217" s="99">
        <v>19156</v>
      </c>
      <c r="Q217" s="99">
        <v>14161</v>
      </c>
      <c r="R217" s="99"/>
      <c r="S217" s="66">
        <v>0</v>
      </c>
      <c r="T217" s="93">
        <v>0</v>
      </c>
      <c r="U217" s="40"/>
    </row>
    <row r="218" spans="1:21" ht="12" customHeight="1">
      <c r="A218" s="102"/>
      <c r="B218" s="104"/>
      <c r="C218" s="106"/>
      <c r="D218" s="108"/>
      <c r="E218" s="110"/>
      <c r="F218" s="55" t="s">
        <v>34</v>
      </c>
      <c r="G218" s="48">
        <f>H218+J218</f>
        <v>0</v>
      </c>
      <c r="H218" s="80"/>
      <c r="I218" s="80"/>
      <c r="J218" s="80"/>
      <c r="K218" s="66">
        <f>L218+N218</f>
        <v>0</v>
      </c>
      <c r="L218" s="99"/>
      <c r="M218" s="99"/>
      <c r="N218" s="99"/>
      <c r="O218" s="66">
        <f>P218+R218</f>
        <v>0</v>
      </c>
      <c r="P218" s="99"/>
      <c r="Q218" s="99"/>
      <c r="R218" s="99"/>
      <c r="S218" s="66">
        <v>0</v>
      </c>
      <c r="T218" s="93">
        <v>0</v>
      </c>
      <c r="U218" s="40"/>
    </row>
    <row r="219" spans="1:21" ht="14.25" customHeight="1">
      <c r="A219" s="102"/>
      <c r="B219" s="105"/>
      <c r="C219" s="106"/>
      <c r="D219" s="108"/>
      <c r="E219" s="111"/>
      <c r="F219" s="56" t="s">
        <v>65</v>
      </c>
      <c r="G219" s="81">
        <f aca="true" t="shared" si="85" ref="G219:T219">SUM(G217:G218)</f>
        <v>608</v>
      </c>
      <c r="H219" s="80">
        <f t="shared" si="85"/>
        <v>608</v>
      </c>
      <c r="I219" s="80">
        <f t="shared" si="85"/>
        <v>0</v>
      </c>
      <c r="J219" s="80">
        <f t="shared" si="85"/>
        <v>0</v>
      </c>
      <c r="K219" s="99">
        <f t="shared" si="85"/>
        <v>19156</v>
      </c>
      <c r="L219" s="99">
        <f t="shared" si="85"/>
        <v>19156</v>
      </c>
      <c r="M219" s="99">
        <f t="shared" si="85"/>
        <v>14161</v>
      </c>
      <c r="N219" s="99">
        <f t="shared" si="85"/>
        <v>0</v>
      </c>
      <c r="O219" s="99">
        <f t="shared" si="85"/>
        <v>19156</v>
      </c>
      <c r="P219" s="99">
        <f t="shared" si="85"/>
        <v>19156</v>
      </c>
      <c r="Q219" s="99">
        <f t="shared" si="85"/>
        <v>14161</v>
      </c>
      <c r="R219" s="99">
        <f t="shared" si="85"/>
        <v>0</v>
      </c>
      <c r="S219" s="66">
        <f t="shared" si="85"/>
        <v>0</v>
      </c>
      <c r="T219" s="93">
        <f t="shared" si="85"/>
        <v>0</v>
      </c>
      <c r="U219" s="40"/>
    </row>
    <row r="220" spans="1:22" ht="17.25" customHeight="1" thickBot="1">
      <c r="A220" s="24" t="s">
        <v>54</v>
      </c>
      <c r="B220" s="25" t="s">
        <v>12</v>
      </c>
      <c r="C220" s="181" t="s">
        <v>67</v>
      </c>
      <c r="D220" s="177"/>
      <c r="E220" s="177"/>
      <c r="F220" s="177"/>
      <c r="G220" s="77">
        <f>SUM(G216+G219)</f>
        <v>283596</v>
      </c>
      <c r="H220" s="77">
        <f aca="true" t="shared" si="86" ref="H220:T220">SUM(H216+H219)</f>
        <v>283596</v>
      </c>
      <c r="I220" s="77">
        <f t="shared" si="86"/>
        <v>0</v>
      </c>
      <c r="J220" s="77">
        <f t="shared" si="86"/>
        <v>0</v>
      </c>
      <c r="K220" s="100">
        <f t="shared" si="86"/>
        <v>309156</v>
      </c>
      <c r="L220" s="100">
        <f t="shared" si="86"/>
        <v>309156</v>
      </c>
      <c r="M220" s="100">
        <f t="shared" si="86"/>
        <v>14161</v>
      </c>
      <c r="N220" s="100">
        <f t="shared" si="86"/>
        <v>0</v>
      </c>
      <c r="O220" s="100">
        <f t="shared" si="86"/>
        <v>309156</v>
      </c>
      <c r="P220" s="100">
        <f t="shared" si="86"/>
        <v>309156</v>
      </c>
      <c r="Q220" s="100">
        <f t="shared" si="86"/>
        <v>14161</v>
      </c>
      <c r="R220" s="100">
        <f t="shared" si="86"/>
        <v>0</v>
      </c>
      <c r="S220" s="100">
        <f t="shared" si="86"/>
        <v>300000</v>
      </c>
      <c r="T220" s="101">
        <f t="shared" si="86"/>
        <v>300000</v>
      </c>
      <c r="U220" s="60"/>
      <c r="V220" s="34"/>
    </row>
    <row r="221" spans="1:21" ht="17.25" customHeight="1" thickBot="1">
      <c r="A221" s="17" t="s">
        <v>54</v>
      </c>
      <c r="B221" s="190" t="s">
        <v>68</v>
      </c>
      <c r="C221" s="191"/>
      <c r="D221" s="191"/>
      <c r="E221" s="191"/>
      <c r="F221" s="191"/>
      <c r="G221" s="69">
        <f>SUM(G220)</f>
        <v>283596</v>
      </c>
      <c r="H221" s="69">
        <f aca="true" t="shared" si="87" ref="H221:T221">SUM(H220)</f>
        <v>283596</v>
      </c>
      <c r="I221" s="69">
        <f t="shared" si="87"/>
        <v>0</v>
      </c>
      <c r="J221" s="69">
        <f t="shared" si="87"/>
        <v>0</v>
      </c>
      <c r="K221" s="69">
        <f t="shared" si="87"/>
        <v>309156</v>
      </c>
      <c r="L221" s="69">
        <f t="shared" si="87"/>
        <v>309156</v>
      </c>
      <c r="M221" s="69">
        <f t="shared" si="87"/>
        <v>14161</v>
      </c>
      <c r="N221" s="69">
        <f t="shared" si="87"/>
        <v>0</v>
      </c>
      <c r="O221" s="69">
        <f t="shared" si="87"/>
        <v>309156</v>
      </c>
      <c r="P221" s="69">
        <f t="shared" si="87"/>
        <v>309156</v>
      </c>
      <c r="Q221" s="69">
        <f t="shared" si="87"/>
        <v>14161</v>
      </c>
      <c r="R221" s="69">
        <f t="shared" si="87"/>
        <v>0</v>
      </c>
      <c r="S221" s="69">
        <f t="shared" si="87"/>
        <v>300000</v>
      </c>
      <c r="T221" s="69">
        <f t="shared" si="87"/>
        <v>300000</v>
      </c>
      <c r="U221" s="41"/>
    </row>
    <row r="222" spans="1:34" ht="17.25" customHeight="1" thickBot="1">
      <c r="A222" s="200" t="s">
        <v>69</v>
      </c>
      <c r="B222" s="201"/>
      <c r="C222" s="201"/>
      <c r="D222" s="201"/>
      <c r="E222" s="201"/>
      <c r="F222" s="201"/>
      <c r="G222" s="82">
        <f>SUM(G56+G75+G91+G101+G111+G164+G177+G189+G201+G211+G221)</f>
        <v>2030236</v>
      </c>
      <c r="H222" s="82">
        <f aca="true" t="shared" si="88" ref="H222:T222">SUM(H56+H75+H91+H101+H111+H164+H177+H189+H201+H211+H221)</f>
        <v>2030236</v>
      </c>
      <c r="I222" s="82">
        <f t="shared" si="88"/>
        <v>97254</v>
      </c>
      <c r="J222" s="82">
        <f t="shared" si="88"/>
        <v>0</v>
      </c>
      <c r="K222" s="82">
        <f t="shared" si="88"/>
        <v>2129527</v>
      </c>
      <c r="L222" s="82">
        <f t="shared" si="88"/>
        <v>2117073</v>
      </c>
      <c r="M222" s="82">
        <f t="shared" si="88"/>
        <v>105559</v>
      </c>
      <c r="N222" s="82">
        <f t="shared" si="88"/>
        <v>12454</v>
      </c>
      <c r="O222" s="82">
        <f t="shared" si="88"/>
        <v>2129527</v>
      </c>
      <c r="P222" s="82">
        <f t="shared" si="88"/>
        <v>2117073</v>
      </c>
      <c r="Q222" s="82">
        <f t="shared" si="88"/>
        <v>105559</v>
      </c>
      <c r="R222" s="82">
        <f t="shared" si="88"/>
        <v>12454</v>
      </c>
      <c r="S222" s="82">
        <f t="shared" si="88"/>
        <v>2128057</v>
      </c>
      <c r="T222" s="82">
        <f t="shared" si="88"/>
        <v>2135262</v>
      </c>
      <c r="U222" s="41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</row>
    <row r="223" spans="1:20" s="29" customFormat="1" ht="12.75" customHeight="1">
      <c r="A223" s="26"/>
      <c r="B223" s="26"/>
      <c r="C223" s="27"/>
      <c r="D223" s="28"/>
      <c r="E223" s="27"/>
      <c r="O223" s="51"/>
      <c r="P223" s="52"/>
      <c r="Q223" s="52"/>
      <c r="R223" s="52"/>
      <c r="S223" s="30"/>
      <c r="T223" s="31"/>
    </row>
    <row r="224" spans="1:34" ht="12.75">
      <c r="A224" s="5"/>
      <c r="B224" s="5"/>
      <c r="C224" s="5"/>
      <c r="D224" s="32" t="s">
        <v>63</v>
      </c>
      <c r="E224" s="33"/>
      <c r="P224" s="54"/>
      <c r="Q224" s="54"/>
      <c r="R224" s="54"/>
      <c r="S224" s="35" t="s">
        <v>108</v>
      </c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</row>
    <row r="225" spans="1:34" ht="12.75">
      <c r="A225" s="5"/>
      <c r="B225" s="5"/>
      <c r="C225" s="5"/>
      <c r="D225" s="32"/>
      <c r="E225" s="33"/>
      <c r="P225" s="54"/>
      <c r="Q225" s="54"/>
      <c r="R225" s="54"/>
      <c r="S225" s="3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</row>
  </sheetData>
  <sheetProtection/>
  <mergeCells count="328">
    <mergeCell ref="A14:A16"/>
    <mergeCell ref="B14:B16"/>
    <mergeCell ref="C14:C16"/>
    <mergeCell ref="D14:D16"/>
    <mergeCell ref="E14:E16"/>
    <mergeCell ref="B214:B216"/>
    <mergeCell ref="C214:C216"/>
    <mergeCell ref="D214:D216"/>
    <mergeCell ref="E214:E216"/>
    <mergeCell ref="C203:T203"/>
    <mergeCell ref="C220:F220"/>
    <mergeCell ref="A217:A219"/>
    <mergeCell ref="B217:B219"/>
    <mergeCell ref="C217:C219"/>
    <mergeCell ref="D217:D219"/>
    <mergeCell ref="E217:E219"/>
    <mergeCell ref="C204:C206"/>
    <mergeCell ref="B211:F211"/>
    <mergeCell ref="D196:D199"/>
    <mergeCell ref="B201:F201"/>
    <mergeCell ref="B202:T202"/>
    <mergeCell ref="C200:F200"/>
    <mergeCell ref="E196:E199"/>
    <mergeCell ref="A196:A199"/>
    <mergeCell ref="B196:B199"/>
    <mergeCell ref="C196:C199"/>
    <mergeCell ref="B189:F189"/>
    <mergeCell ref="D192:D195"/>
    <mergeCell ref="A192:A195"/>
    <mergeCell ref="B192:B195"/>
    <mergeCell ref="E192:E195"/>
    <mergeCell ref="C192:C195"/>
    <mergeCell ref="B190:T190"/>
    <mergeCell ref="C191:T191"/>
    <mergeCell ref="A173:A175"/>
    <mergeCell ref="B173:B175"/>
    <mergeCell ref="C173:C175"/>
    <mergeCell ref="D173:D175"/>
    <mergeCell ref="E173:E175"/>
    <mergeCell ref="C188:F188"/>
    <mergeCell ref="A180:A182"/>
    <mergeCell ref="B180:B182"/>
    <mergeCell ref="C180:C182"/>
    <mergeCell ref="A222:F222"/>
    <mergeCell ref="E204:E206"/>
    <mergeCell ref="C210:F210"/>
    <mergeCell ref="A204:A206"/>
    <mergeCell ref="B204:B206"/>
    <mergeCell ref="B221:F221"/>
    <mergeCell ref="D204:D206"/>
    <mergeCell ref="B212:T212"/>
    <mergeCell ref="C213:T213"/>
    <mergeCell ref="A214:A216"/>
    <mergeCell ref="C184:T184"/>
    <mergeCell ref="A185:A187"/>
    <mergeCell ref="B185:B187"/>
    <mergeCell ref="C185:C187"/>
    <mergeCell ref="D185:D187"/>
    <mergeCell ref="E185:E187"/>
    <mergeCell ref="C176:F176"/>
    <mergeCell ref="B177:F177"/>
    <mergeCell ref="B178:T178"/>
    <mergeCell ref="C179:T179"/>
    <mergeCell ref="E180:E182"/>
    <mergeCell ref="C183:F183"/>
    <mergeCell ref="D180:D182"/>
    <mergeCell ref="B164:F164"/>
    <mergeCell ref="B165:T165"/>
    <mergeCell ref="C166:T166"/>
    <mergeCell ref="A167:A169"/>
    <mergeCell ref="B167:B169"/>
    <mergeCell ref="C167:C169"/>
    <mergeCell ref="D167:D169"/>
    <mergeCell ref="E167:E169"/>
    <mergeCell ref="E160:E162"/>
    <mergeCell ref="C163:F163"/>
    <mergeCell ref="A160:A162"/>
    <mergeCell ref="B160:B162"/>
    <mergeCell ref="C160:C162"/>
    <mergeCell ref="D160:D162"/>
    <mergeCell ref="E154:E156"/>
    <mergeCell ref="A157:A159"/>
    <mergeCell ref="B157:B159"/>
    <mergeCell ref="C157:C159"/>
    <mergeCell ref="D157:D159"/>
    <mergeCell ref="E157:E159"/>
    <mergeCell ref="A154:A156"/>
    <mergeCell ref="B154:B156"/>
    <mergeCell ref="C154:C156"/>
    <mergeCell ref="D154:D156"/>
    <mergeCell ref="C149:F149"/>
    <mergeCell ref="C150:T150"/>
    <mergeCell ref="A151:A153"/>
    <mergeCell ref="B151:B153"/>
    <mergeCell ref="C151:C153"/>
    <mergeCell ref="D151:D153"/>
    <mergeCell ref="E151:E153"/>
    <mergeCell ref="C145:T145"/>
    <mergeCell ref="A146:A148"/>
    <mergeCell ref="B146:B148"/>
    <mergeCell ref="C146:C148"/>
    <mergeCell ref="D146:D148"/>
    <mergeCell ref="E146:E148"/>
    <mergeCell ref="E141:E143"/>
    <mergeCell ref="C144:F144"/>
    <mergeCell ref="A141:A143"/>
    <mergeCell ref="B141:B143"/>
    <mergeCell ref="C141:C143"/>
    <mergeCell ref="D141:D143"/>
    <mergeCell ref="C136:F136"/>
    <mergeCell ref="C137:T137"/>
    <mergeCell ref="A138:A140"/>
    <mergeCell ref="B138:B140"/>
    <mergeCell ref="C138:C140"/>
    <mergeCell ref="D138:D140"/>
    <mergeCell ref="E138:E140"/>
    <mergeCell ref="C131:F131"/>
    <mergeCell ref="C132:T132"/>
    <mergeCell ref="A133:A135"/>
    <mergeCell ref="B133:B135"/>
    <mergeCell ref="C133:C135"/>
    <mergeCell ref="D133:D135"/>
    <mergeCell ref="E133:E135"/>
    <mergeCell ref="C124:F124"/>
    <mergeCell ref="C125:T125"/>
    <mergeCell ref="A126:A130"/>
    <mergeCell ref="B126:B130"/>
    <mergeCell ref="C126:C130"/>
    <mergeCell ref="D126:D130"/>
    <mergeCell ref="E126:E130"/>
    <mergeCell ref="E118:E120"/>
    <mergeCell ref="A121:A123"/>
    <mergeCell ref="B121:B123"/>
    <mergeCell ref="C121:C123"/>
    <mergeCell ref="D121:D123"/>
    <mergeCell ref="E121:E123"/>
    <mergeCell ref="A118:A120"/>
    <mergeCell ref="B118:B120"/>
    <mergeCell ref="C118:C120"/>
    <mergeCell ref="D118:D120"/>
    <mergeCell ref="B111:F111"/>
    <mergeCell ref="B112:T112"/>
    <mergeCell ref="C113:T113"/>
    <mergeCell ref="A114:A117"/>
    <mergeCell ref="B114:B117"/>
    <mergeCell ref="C114:C117"/>
    <mergeCell ref="D114:D117"/>
    <mergeCell ref="E114:E117"/>
    <mergeCell ref="E107:E109"/>
    <mergeCell ref="C110:F110"/>
    <mergeCell ref="A107:A109"/>
    <mergeCell ref="B107:B109"/>
    <mergeCell ref="C107:C109"/>
    <mergeCell ref="D107:D109"/>
    <mergeCell ref="B101:F101"/>
    <mergeCell ref="B102:T102"/>
    <mergeCell ref="C103:T103"/>
    <mergeCell ref="E104:E106"/>
    <mergeCell ref="F104:F105"/>
    <mergeCell ref="A104:A106"/>
    <mergeCell ref="B104:B106"/>
    <mergeCell ref="C104:C106"/>
    <mergeCell ref="D104:D106"/>
    <mergeCell ref="E97:E99"/>
    <mergeCell ref="A97:A99"/>
    <mergeCell ref="B97:B99"/>
    <mergeCell ref="C97:C99"/>
    <mergeCell ref="D97:D99"/>
    <mergeCell ref="C100:F100"/>
    <mergeCell ref="B91:F91"/>
    <mergeCell ref="B92:T92"/>
    <mergeCell ref="C93:T93"/>
    <mergeCell ref="A94:A96"/>
    <mergeCell ref="B94:B96"/>
    <mergeCell ref="C94:C96"/>
    <mergeCell ref="D94:D96"/>
    <mergeCell ref="E94:E96"/>
    <mergeCell ref="E87:E89"/>
    <mergeCell ref="C90:F90"/>
    <mergeCell ref="A87:A89"/>
    <mergeCell ref="B87:B89"/>
    <mergeCell ref="C87:C89"/>
    <mergeCell ref="D87:D89"/>
    <mergeCell ref="E81:E83"/>
    <mergeCell ref="A84:A86"/>
    <mergeCell ref="B84:B86"/>
    <mergeCell ref="C84:C86"/>
    <mergeCell ref="D84:D86"/>
    <mergeCell ref="E84:E86"/>
    <mergeCell ref="A81:A83"/>
    <mergeCell ref="B81:B83"/>
    <mergeCell ref="C81:C83"/>
    <mergeCell ref="D81:D83"/>
    <mergeCell ref="B75:F75"/>
    <mergeCell ref="B76:T76"/>
    <mergeCell ref="C77:T77"/>
    <mergeCell ref="A78:A80"/>
    <mergeCell ref="B78:B80"/>
    <mergeCell ref="C78:C80"/>
    <mergeCell ref="D78:D80"/>
    <mergeCell ref="E78:E80"/>
    <mergeCell ref="A65:A67"/>
    <mergeCell ref="B65:B67"/>
    <mergeCell ref="C65:C67"/>
    <mergeCell ref="D65:D67"/>
    <mergeCell ref="C74:F74"/>
    <mergeCell ref="A170:A172"/>
    <mergeCell ref="B170:B172"/>
    <mergeCell ref="C170:C172"/>
    <mergeCell ref="D170:D172"/>
    <mergeCell ref="E170:E172"/>
    <mergeCell ref="A59:A61"/>
    <mergeCell ref="B59:B61"/>
    <mergeCell ref="C59:C61"/>
    <mergeCell ref="D59:D61"/>
    <mergeCell ref="E65:E67"/>
    <mergeCell ref="A68:A70"/>
    <mergeCell ref="B68:B70"/>
    <mergeCell ref="C68:C70"/>
    <mergeCell ref="D68:D70"/>
    <mergeCell ref="E68:E70"/>
    <mergeCell ref="C55:F55"/>
    <mergeCell ref="B56:F56"/>
    <mergeCell ref="B57:T57"/>
    <mergeCell ref="C58:T58"/>
    <mergeCell ref="E59:E61"/>
    <mergeCell ref="A62:A64"/>
    <mergeCell ref="B62:B64"/>
    <mergeCell ref="C62:C64"/>
    <mergeCell ref="D62:D64"/>
    <mergeCell ref="E62:E64"/>
    <mergeCell ref="E49:E51"/>
    <mergeCell ref="A52:A54"/>
    <mergeCell ref="B52:B54"/>
    <mergeCell ref="C52:C54"/>
    <mergeCell ref="D52:D54"/>
    <mergeCell ref="E52:E54"/>
    <mergeCell ref="A49:A51"/>
    <mergeCell ref="B49:B51"/>
    <mergeCell ref="C49:C51"/>
    <mergeCell ref="D49:D51"/>
    <mergeCell ref="A40:A43"/>
    <mergeCell ref="E40:E43"/>
    <mergeCell ref="C45:T45"/>
    <mergeCell ref="A46:A48"/>
    <mergeCell ref="B46:B48"/>
    <mergeCell ref="C46:C48"/>
    <mergeCell ref="D46:D48"/>
    <mergeCell ref="E46:E48"/>
    <mergeCell ref="C44:F44"/>
    <mergeCell ref="D40:D43"/>
    <mergeCell ref="C40:C43"/>
    <mergeCell ref="B40:B43"/>
    <mergeCell ref="E30:E33"/>
    <mergeCell ref="A34:A36"/>
    <mergeCell ref="B34:B36"/>
    <mergeCell ref="C34:C36"/>
    <mergeCell ref="D34:D36"/>
    <mergeCell ref="E34:E36"/>
    <mergeCell ref="A30:A33"/>
    <mergeCell ref="B30:B33"/>
    <mergeCell ref="C30:C33"/>
    <mergeCell ref="D30:D33"/>
    <mergeCell ref="E24:E26"/>
    <mergeCell ref="A27:A29"/>
    <mergeCell ref="B27:B29"/>
    <mergeCell ref="C27:C29"/>
    <mergeCell ref="D27:D29"/>
    <mergeCell ref="E27:E29"/>
    <mergeCell ref="A24:A26"/>
    <mergeCell ref="B24:B26"/>
    <mergeCell ref="C21:C23"/>
    <mergeCell ref="D21:D23"/>
    <mergeCell ref="E21:E23"/>
    <mergeCell ref="A17:A20"/>
    <mergeCell ref="B17:B20"/>
    <mergeCell ref="C17:C20"/>
    <mergeCell ref="D17:D20"/>
    <mergeCell ref="O8:O9"/>
    <mergeCell ref="B12:T12"/>
    <mergeCell ref="C13:T13"/>
    <mergeCell ref="C24:C26"/>
    <mergeCell ref="D24:D26"/>
    <mergeCell ref="E17:E20"/>
    <mergeCell ref="A10:T10"/>
    <mergeCell ref="A11:T11"/>
    <mergeCell ref="A21:A23"/>
    <mergeCell ref="B21:B23"/>
    <mergeCell ref="G7:J7"/>
    <mergeCell ref="K7:N7"/>
    <mergeCell ref="O7:R7"/>
    <mergeCell ref="T7:T9"/>
    <mergeCell ref="G8:G9"/>
    <mergeCell ref="H8:I8"/>
    <mergeCell ref="J8:J9"/>
    <mergeCell ref="K8:K9"/>
    <mergeCell ref="L8:M8"/>
    <mergeCell ref="N8:N9"/>
    <mergeCell ref="R8:R9"/>
    <mergeCell ref="A5:T5"/>
    <mergeCell ref="A6:T6"/>
    <mergeCell ref="A7:A9"/>
    <mergeCell ref="B7:B9"/>
    <mergeCell ref="C7:C9"/>
    <mergeCell ref="D7:D9"/>
    <mergeCell ref="E7:E9"/>
    <mergeCell ref="F7:F9"/>
    <mergeCell ref="P8:Q8"/>
    <mergeCell ref="E37:E39"/>
    <mergeCell ref="A37:A39"/>
    <mergeCell ref="B37:B39"/>
    <mergeCell ref="C37:C39"/>
    <mergeCell ref="D37:D39"/>
    <mergeCell ref="A1:T1"/>
    <mergeCell ref="A2:T2"/>
    <mergeCell ref="A3:T3"/>
    <mergeCell ref="A4:T4"/>
    <mergeCell ref="S7:S9"/>
    <mergeCell ref="A207:A209"/>
    <mergeCell ref="B207:B209"/>
    <mergeCell ref="C207:C209"/>
    <mergeCell ref="D207:D209"/>
    <mergeCell ref="E207:E209"/>
    <mergeCell ref="E71:E73"/>
    <mergeCell ref="A71:A73"/>
    <mergeCell ref="B71:B73"/>
    <mergeCell ref="C71:C73"/>
    <mergeCell ref="D71:D73"/>
  </mergeCells>
  <printOptions/>
  <pageMargins left="0" right="0" top="0.3937007874015748" bottom="0.3937007874015748" header="0" footer="0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Rki</cp:lastModifiedBy>
  <cp:lastPrinted>2015-02-09T10:56:07Z</cp:lastPrinted>
  <dcterms:created xsi:type="dcterms:W3CDTF">1996-10-14T23:33:28Z</dcterms:created>
  <dcterms:modified xsi:type="dcterms:W3CDTF">2015-02-09T15:29:51Z</dcterms:modified>
  <cp:category/>
  <cp:version/>
  <cp:contentType/>
  <cp:contentStatus/>
</cp:coreProperties>
</file>