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7"/>
  </bookViews>
  <sheets>
    <sheet name="2014 m. paj" sheetId="1" r:id="rId1"/>
    <sheet name="3 priedas" sheetId="2" r:id="rId2"/>
    <sheet name=" 6 pried" sheetId="3" r:id="rId3"/>
    <sheet name="SB" sheetId="4" r:id="rId4"/>
    <sheet name="D-2014" sheetId="5" r:id="rId5"/>
    <sheet name="skol. lėšos" sheetId="6" r:id="rId6"/>
    <sheet name="Lik" sheetId="7" r:id="rId7"/>
    <sheet name="Paskola" sheetId="8" r:id="rId8"/>
  </sheets>
  <definedNames/>
  <calcPr fullCalcOnLoad="1"/>
</workbook>
</file>

<file path=xl/sharedStrings.xml><?xml version="1.0" encoding="utf-8"?>
<sst xmlns="http://schemas.openxmlformats.org/spreadsheetml/2006/main" count="2891" uniqueCount="618">
  <si>
    <t>Iš viso</t>
  </si>
  <si>
    <t>Savivaldybės administracija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</si>
  <si>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</si>
  <si>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</si>
  <si>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</si>
  <si>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</si>
  <si>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</si>
  <si>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</si>
  <si>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</si>
  <si>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</si>
  <si>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</si>
  <si>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</si>
  <si>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</si>
  <si>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</si>
  <si>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</si>
  <si>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</si>
  <si>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</si>
  <si>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</si>
  <si>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</si>
  <si>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</si>
  <si>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</si>
  <si>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</si>
  <si>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</si>
  <si>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</si>
  <si>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</si>
  <si>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</si>
  <si>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</si>
  <si>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</si>
  <si>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</si>
  <si>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</si>
  <si>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</si>
  <si>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</si>
  <si>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</si>
  <si>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</si>
  <si>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</si>
  <si>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</si>
  <si>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</si>
  <si>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</si>
  <si>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</si>
  <si>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</si>
  <si>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</si>
  <si>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</si>
  <si>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</si>
  <si>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</si>
  <si>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</si>
  <si>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</si>
  <si>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</si>
  <si>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</si>
  <si>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</si>
  <si>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</si>
  <si>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</si>
  <si>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</si>
  <si>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</si>
  <si>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</si>
  <si>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</si>
  <si>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</si>
  <si>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</si>
  <si>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</si>
  <si>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</si>
  <si>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</si>
  <si>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</si>
  <si>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</si>
  <si>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</si>
  <si>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</si>
  <si>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</si>
  <si>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</si>
  <si>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</si>
  <si>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</si>
  <si>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</si>
  <si>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</si>
  <si>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</si>
  <si>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</si>
  <si>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</si>
  <si>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</si>
  <si>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</si>
  <si>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</si>
  <si>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</si>
  <si>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</si>
  <si>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</si>
  <si>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</si>
  <si>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</si>
  <si>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</si>
  <si>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</si>
  <si>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</si>
  <si>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</si>
  <si>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</si>
  <si>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</si>
  <si>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</si>
  <si>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</si>
  <si>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</si>
  <si>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</si>
  <si>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</si>
  <si>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</si>
  <si>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</si>
  <si>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</si>
  <si>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</si>
  <si>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</si>
  <si>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</si>
  <si>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</si>
  <si>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</si>
  <si>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</si>
  <si>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</si>
  <si>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</si>
  <si>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</si>
  <si>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</si>
  <si>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</si>
  <si>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</si>
  <si>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</si>
  <si>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</si>
  <si>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</si>
  <si>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</si>
  <si>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</si>
  <si>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</si>
  <si>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</si>
  <si>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</si>
  <si>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</si>
  <si>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</si>
  <si>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</si>
  <si>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</si>
  <si>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</si>
  <si>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</si>
  <si>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</si>
  <si>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</si>
  <si>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</si>
  <si>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</si>
  <si>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</si>
  <si>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</si>
  <si>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</si>
  <si>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</si>
  <si>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</si>
  <si>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</si>
  <si>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</si>
  <si>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</si>
  <si>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</si>
  <si>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</si>
  <si>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</si>
  <si>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</si>
  <si>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</si>
  <si>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</si>
  <si>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</si>
  <si>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</si>
  <si>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</si>
  <si>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</si>
  <si>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</si>
  <si>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</si>
  <si>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</si>
  <si>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</si>
  <si>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</si>
  <si>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</si>
  <si>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</si>
  <si>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</si>
  <si>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</si>
  <si>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</si>
  <si>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</si>
  <si>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</si>
  <si>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</si>
  <si>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</si>
  <si>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</si>
  <si>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</si>
  <si>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</si>
  <si>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</si>
  <si>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</si>
  <si>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</si>
  <si>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</si>
  <si>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</si>
  <si>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</si>
  <si>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</si>
  <si>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</si>
  <si>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</si>
  <si>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</si>
  <si>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</si>
  <si>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</si>
  <si>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</si>
  <si>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</si>
  <si>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</si>
  <si>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</si>
  <si>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</si>
  <si>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</si>
  <si>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</si>
  <si>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</si>
  <si>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</si>
  <si>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</si>
  <si>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</si>
  <si>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</si>
  <si>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</si>
  <si>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</si>
  <si>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</si>
  <si>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</si>
  <si>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</si>
  <si>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</si>
  <si>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</si>
  <si>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</si>
  <si>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</si>
  <si>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</si>
  <si>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</si>
  <si>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</si>
  <si>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</si>
  <si>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</si>
  <si>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</si>
  <si>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</si>
  <si>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</si>
  <si>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</si>
  <si>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</si>
  <si>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</si>
  <si>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</si>
  <si>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</si>
  <si>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</si>
  <si>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</si>
  <si>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</si>
  <si>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</si>
  <si>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</si>
  <si>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</si>
  <si>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</si>
  <si>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</si>
  <si>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</si>
  <si>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</si>
  <si>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</si>
  <si>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</si>
  <si>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</si>
  <si>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</si>
  <si>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</si>
  <si>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</si>
  <si>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</si>
  <si>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</si>
  <si>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</si>
  <si>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</si>
  <si>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</si>
  <si>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</si>
  <si>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</si>
  <si>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</si>
  <si>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</si>
  <si>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</si>
  <si>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</si>
  <si>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</si>
  <si>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</si>
  <si>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</si>
  <si>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</si>
  <si>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</si>
  <si>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</si>
  <si>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</si>
  <si>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</si>
  <si>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</si>
  <si>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</si>
  <si>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</si>
  <si>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</si>
  <si>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</si>
  <si>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</si>
  <si>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</si>
  <si>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</si>
  <si>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</si>
  <si>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</si>
  <si>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</si>
  <si>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</si>
  <si>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</si>
  <si>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</si>
  <si>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</si>
  <si>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</si>
  <si>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</si>
  <si>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</si>
  <si>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</si>
  <si>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</si>
  <si>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</si>
  <si>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</si>
  <si>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</si>
  <si>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</si>
  <si>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</si>
  <si>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</si>
  <si>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</si>
  <si>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</si>
  <si>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</si>
  <si>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</si>
  <si>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</si>
  <si>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</si>
  <si>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</si>
  <si>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</si>
  <si>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</si>
  <si>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</si>
  <si>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</si>
  <si>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</si>
  <si>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</si>
  <si>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</si>
  <si>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</si>
  <si>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</si>
  <si>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</si>
  <si>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</si>
  <si>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</si>
  <si>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</si>
  <si>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</si>
  <si>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</si>
  <si>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</si>
  <si>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</si>
  <si>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</si>
  <si>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</si>
  <si>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</si>
  <si>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</si>
  <si>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</si>
  <si>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</si>
  <si>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</si>
  <si>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</si>
  <si>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</si>
  <si>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</si>
  <si>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</si>
  <si>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</si>
  <si>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</si>
  <si>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</si>
  <si>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</si>
  <si>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</si>
  <si>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</si>
  <si>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</si>
  <si>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</si>
  <si>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</si>
  <si>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</si>
  <si>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</si>
  <si>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</si>
  <si>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</si>
  <si>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</si>
  <si>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</si>
  <si>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</si>
  <si>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</si>
  <si>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</si>
  <si>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</si>
  <si>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</si>
  <si>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</si>
  <si>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</si>
  <si>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</si>
  <si>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</si>
  <si>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</si>
  <si>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</si>
  <si>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</si>
  <si>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</si>
  <si>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</si>
  <si>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</si>
  <si>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</si>
  <si>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</si>
  <si>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</si>
  <si>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</si>
  <si>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</si>
  <si>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</si>
  <si>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</si>
  <si>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</si>
  <si>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</si>
  <si>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</si>
  <si>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</si>
  <si>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</si>
  <si>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</si>
  <si>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</si>
  <si>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</si>
  <si>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</si>
  <si>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</si>
  <si>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</si>
  <si>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</si>
  <si>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</si>
  <si>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</si>
  <si>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</si>
  <si>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</si>
  <si>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</si>
  <si>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</si>
  <si>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</si>
  <si>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</si>
  <si>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</si>
  <si>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</si>
  <si>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</si>
  <si>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</si>
  <si>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</si>
  <si>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</si>
  <si>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</si>
  <si>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</si>
  <si>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</si>
  <si>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</si>
  <si>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</si>
  <si>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</si>
  <si>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</si>
  <si>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</si>
  <si>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</si>
  <si>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</si>
  <si>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</si>
  <si>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</si>
  <si>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</si>
  <si>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</si>
  <si>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</si>
  <si>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</si>
  <si>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</si>
  <si>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</si>
  <si>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</si>
  <si>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</si>
  <si>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</si>
  <si>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</si>
  <si>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</si>
  <si>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</si>
  <si>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</si>
  <si>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</si>
  <si>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</si>
  <si>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</si>
  <si>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</si>
  <si>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</si>
  <si>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</si>
  <si>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</si>
  <si>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</si>
  <si>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</si>
  <si>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</si>
  <si>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</si>
  <si>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</si>
  <si>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</si>
  <si>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</si>
  <si>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</si>
  <si>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</si>
  <si>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</si>
  <si>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</si>
  <si>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</si>
  <si>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</si>
  <si>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</si>
  <si>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</si>
  <si>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</si>
  <si>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</si>
  <si>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</si>
  <si>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</si>
  <si>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</si>
  <si>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</si>
  <si>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</si>
  <si>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</si>
  <si>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</si>
  <si>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</si>
  <si>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</si>
  <si>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</si>
  <si>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</si>
  <si>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</si>
  <si>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</si>
  <si>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</si>
  <si>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</si>
  <si>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</si>
  <si>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</si>
  <si>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</si>
  <si>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</si>
  <si>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</si>
  <si>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</si>
  <si>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</si>
  <si>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</si>
  <si>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</si>
  <si>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</si>
  <si>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</si>
  <si>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</si>
  <si>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</si>
  <si>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</si>
  <si>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</si>
  <si>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</si>
  <si>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</si>
  <si>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</si>
  <si>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</si>
  <si>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</si>
  <si>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</si>
  <si>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</si>
  <si>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</si>
  <si>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</si>
  <si>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</si>
  <si>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</si>
  <si>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</si>
  <si>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</si>
  <si>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</si>
  <si>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</si>
  <si>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</si>
  <si>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</si>
  <si>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</si>
  <si>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</si>
  <si>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</si>
  <si>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53.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</si>
  <si>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</si>
  <si>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</si>
  <si>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</si>
  <si>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</si>
  <si>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</si>
  <si>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</si>
  <si>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</si>
  <si>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</si>
  <si>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</si>
  <si>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</si>
  <si>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</si>
  <si>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</si>
  <si>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</si>
  <si>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</si>
  <si>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</si>
  <si>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</si>
  <si>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</si>
  <si>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</si>
  <si>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</si>
  <si>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</si>
  <si>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</si>
  <si>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</si>
  <si>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</si>
  <si>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</si>
  <si>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</si>
  <si>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</si>
  <si>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</si>
  <si>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</si>
  <si>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</si>
  <si>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</si>
  <si>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</si>
  <si>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</si>
  <si>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</si>
  <si>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</si>
  <si>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</si>
  <si>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</si>
  <si>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</si>
  <si>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</si>
  <si>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</si>
  <si>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</si>
  <si>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</si>
  <si>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</si>
  <si>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</si>
  <si>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</si>
  <si>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</si>
  <si>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</si>
  <si>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</si>
  <si>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</si>
  <si>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</si>
  <si>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</si>
  <si>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</si>
  <si>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</si>
  <si>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</si>
  <si>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</si>
  <si>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</si>
  <si>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</si>
  <si>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</si>
  <si>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</si>
  <si>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</si>
  <si>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</si>
  <si>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</si>
  <si>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</si>
  <si>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</si>
  <si>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</si>
  <si>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</si>
  <si>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</si>
  <si>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</si>
  <si>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</si>
  <si>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</si>
  <si>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</si>
  <si>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</si>
  <si>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</si>
  <si>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</si>
  <si>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</si>
  <si>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</si>
  <si>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3.4.1.1.5.1.</t>
  </si>
  <si>
    <t>3.4.1.1.5.2.</t>
  </si>
  <si>
    <t>Valstybės investicijų programoje numatytiems objektams finansuoti, iš jų:</t>
  </si>
  <si>
    <t xml:space="preserve">Pastato Parko g. Nr. 8  remontas </t>
  </si>
  <si>
    <t>įstaigos pajamos</t>
  </si>
  <si>
    <t>Keleivių pavėžėjimo vietinio susisiekimo maršrutais nuostolių kompensavimas</t>
  </si>
  <si>
    <t>Prisidėjimams prie projektų (skolintos lėšos)</t>
  </si>
  <si>
    <t xml:space="preserve">Gyventojams suteiktų lengvatų kompensavimui </t>
  </si>
  <si>
    <t>Prisidėjimas prie projektų (iš paskolos -deficitas)</t>
  </si>
  <si>
    <t>Ekonominės klasifikacijos  kodai</t>
  </si>
  <si>
    <t>PASKIRSTYMAS PAGAL ASIGNAVIMŲ VALDYTOJUS IR PROGRAMAS (SKOLINTOS LĖŠOS)</t>
  </si>
  <si>
    <t xml:space="preserve">       RIETAVO SAVIVALDYBĖS   2014 METŲ  BIUDŽETO PAJAMOS                   </t>
  </si>
  <si>
    <t>2014 m. tūkst. Lt</t>
  </si>
  <si>
    <r>
      <t>Gyventojų pajamų mokestis (</t>
    </r>
    <r>
      <rPr>
        <sz val="12"/>
        <color indexed="8"/>
        <rFont val="Arial"/>
        <family val="2"/>
      </rPr>
      <t xml:space="preserve"> 2013 m. - 57,34 </t>
    </r>
    <r>
      <rPr>
        <sz val="12"/>
        <color indexed="8"/>
        <rFont val="Times New Roman"/>
        <family val="1"/>
      </rPr>
      <t xml:space="preserve">%, o 2014 m. - 67,78 %) </t>
    </r>
  </si>
  <si>
    <t>1.1.4.7.2.3.</t>
  </si>
  <si>
    <t>vietinė rinkiava</t>
  </si>
  <si>
    <t>1.4.1.4.2.2.</t>
  </si>
  <si>
    <t>Dividendai</t>
  </si>
  <si>
    <t>3.4.1.2.19.</t>
  </si>
  <si>
    <t>3.4.1.2.20.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</si>
  <si>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</si>
  <si>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</si>
  <si>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</si>
  <si>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</si>
  <si>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</si>
  <si>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</si>
  <si>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2014 METŲ ASIGNAVIMŲ SAVARANKIŠKOSIOMS SAVIVALDYBĖS FUNKCIJOMS VYKDYTI</t>
  </si>
  <si>
    <t>6 priedo 4 dalis</t>
  </si>
  <si>
    <t>Gyventojams suteiktų lengvatų kompensavimui (2012 m.- 2013 m.)</t>
  </si>
  <si>
    <t>RIETAVO SAVIVALDYBĖS 2014 METŲ ASIGNAVIMAI</t>
  </si>
  <si>
    <t xml:space="preserve">Teritorijos planavimas </t>
  </si>
  <si>
    <t>Mokinių visuomenės sveikatos priežiūrai</t>
  </si>
  <si>
    <t>Visuomenės sveikatos stiprinimui ir stebėsenai</t>
  </si>
  <si>
    <t>Nepavaldžių biudžetinių, viešųjų įstaigų, draugijų ir daugiabučių namų savininkų bendrijų programų rėmimas</t>
  </si>
  <si>
    <t>24.</t>
  </si>
  <si>
    <t>25.</t>
  </si>
  <si>
    <t>26.</t>
  </si>
  <si>
    <t>27.</t>
  </si>
  <si>
    <t>57.</t>
  </si>
  <si>
    <t>58.</t>
  </si>
  <si>
    <t>59.</t>
  </si>
  <si>
    <t>60.</t>
  </si>
  <si>
    <t>Europos Sąjungos finansinės paramos lėšos</t>
  </si>
  <si>
    <t>1.3.4.1.1.4.</t>
  </si>
  <si>
    <t>Kitos dotacijos iš kitų valdymo lygių (mirusiojo palaikams parvežti į Lietuvą)</t>
  </si>
  <si>
    <t>61.</t>
  </si>
  <si>
    <t>62.</t>
  </si>
  <si>
    <t>Finansinė parama mirusiojo palaikų parvežimui į L:ietuvą</t>
  </si>
  <si>
    <t>sprendimo Nr. T1-</t>
  </si>
  <si>
    <t>Eil. Nr.</t>
  </si>
  <si>
    <t>RIETAVO SAVIVALDYBĖS ADMINISTRACIJOS, PRISIDĖJIMUI PRIE 2014 M. VYKDOMŲ PROJEKTŲ LĖŠŲ POREIKIS</t>
  </si>
  <si>
    <t>Projekto pavadinimas</t>
  </si>
  <si>
    <t>Bendra projekto vertė, tūkst. Lt</t>
  </si>
  <si>
    <t>Lėšų poreikis  2014 m. tūkst. Lt</t>
  </si>
  <si>
    <t>Prog-rama</t>
  </si>
  <si>
    <t>Oginskių dvaro karietinės pritaikymas turizmo poreikiams</t>
  </si>
  <si>
    <t>04</t>
  </si>
  <si>
    <t>Medingėnų gyvenvietės viešosios infrastruktūros plėtra</t>
  </si>
  <si>
    <t>05</t>
  </si>
  <si>
    <t>Pastato Parko g. 10, Rietave, renovacija</t>
  </si>
  <si>
    <t>Rietavo Oginskių dvaro sodybos parko su prieigomis specialiojo plano ir Rietavo Oginskių dvaro sodybos parko su prieigomis detaliojo plano rengimas</t>
  </si>
  <si>
    <t>Dalies Rietavo Oginskių dvaro sodybos parko sutvarkymas pritaikant turizmo reikmėms (II etapas)</t>
  </si>
  <si>
    <t>Rietavo savivaldybės Spraudžio kaimo dalies Letauso  gatvės sutvarkymas</t>
  </si>
  <si>
    <t>Vandentiekio ir nuotekų tinklų įrengimas Rietavo savivaldybėje (Tveruose)</t>
  </si>
  <si>
    <t>Telšių regiono komunalinių atliekų tvarkymo sistemos plėtra prisidėjimas prie projekto</t>
  </si>
  <si>
    <t>63.</t>
  </si>
  <si>
    <t xml:space="preserve">Socialinio būsto fondui plėtoti </t>
  </si>
  <si>
    <t>3.4.1.1.5.3.</t>
  </si>
  <si>
    <t>Kitos dotacijos iš kitų valdymo lygių (kultūros ir meno darbuotojų darbo užmokesčiui padidinti)</t>
  </si>
  <si>
    <t>2014 METŲ ASIGNAVIMŲ  SAVARANKIŠKOSIOMS SAVIVALDYBĖS FUNKCIJOMS VYKDYTI      
 SAVIVALDYBĖS FUNKCIJOMS VYKDYTI</t>
  </si>
  <si>
    <t>FUNKCIJOMS VYKDYTI  PAGAL ASIGNAVIMŲ VALDYTOJUS IR PROGRAMAS (SB)</t>
  </si>
  <si>
    <t>2013 METŲ LĖŠŲ LIKUČIŲ PASKIRSTYMAS SAVARANKIŠKOSIOMS SAVIVALDYBĖS</t>
  </si>
  <si>
    <t>Religinių bendrijų rėmimui</t>
  </si>
  <si>
    <t>Rietavo savivaldybės šilumos ūkio specialiojo plano atnaijinimas (VP1-4.2-VRM-04-R-82-033)</t>
  </si>
  <si>
    <t>2014 m. spalio 24 d.</t>
  </si>
  <si>
    <t xml:space="preserve">                         2014 m. spalio 24 d.</t>
  </si>
  <si>
    <t xml:space="preserve">                                                           sprendimo Nr. T1-</t>
  </si>
  <si>
    <t xml:space="preserve">                                             1 priedas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</si>
</sst>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4" applyNumberFormat="0" applyAlignment="0" applyProtection="0"/>
    <xf numFmtId="0" fontId="6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166" fontId="2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7" fillId="0" borderId="25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6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0" fillId="0" borderId="16" xfId="0" applyFill="1" applyBorder="1" applyAlignment="1">
      <alignment horizontal="right" wrapText="1"/>
    </xf>
    <xf numFmtId="0" fontId="32" fillId="0" borderId="23" xfId="0" applyFont="1" applyFill="1" applyBorder="1" applyAlignment="1">
      <alignment vertical="top" wrapText="1"/>
    </xf>
    <xf numFmtId="165" fontId="0" fillId="0" borderId="10" xfId="0" applyNumberFormat="1" applyFill="1" applyBorder="1" applyAlignment="1">
      <alignment/>
    </xf>
    <xf numFmtId="0" fontId="35" fillId="0" borderId="1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horizontal="right"/>
    </xf>
    <xf numFmtId="0" fontId="38" fillId="0" borderId="16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/>
    </xf>
    <xf numFmtId="166" fontId="4" fillId="33" borderId="12" xfId="0" applyNumberFormat="1" applyFont="1" applyFill="1" applyBorder="1" applyAlignment="1">
      <alignment horizontal="right"/>
    </xf>
    <xf numFmtId="166" fontId="35" fillId="33" borderId="12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3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1" fillId="34" borderId="18" xfId="0" applyFont="1" applyFill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/>
    </xf>
    <xf numFmtId="166" fontId="10" fillId="0" borderId="19" xfId="0" applyNumberFormat="1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5" fontId="29" fillId="0" borderId="24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6" fontId="35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9" fillId="0" borderId="10" xfId="0" applyFont="1" applyBorder="1" applyAlignment="1">
      <alignment/>
    </xf>
    <xf numFmtId="166" fontId="4" fillId="2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/>
    </xf>
    <xf numFmtId="166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 vertical="top" wrapText="1" indent="1"/>
    </xf>
    <xf numFmtId="166" fontId="12" fillId="0" borderId="10" xfId="0" applyNumberFormat="1" applyFont="1" applyFill="1" applyBorder="1" applyAlignment="1">
      <alignment horizontal="center"/>
    </xf>
    <xf numFmtId="165" fontId="35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75" fillId="0" borderId="0" xfId="0" applyFont="1" applyAlignment="1">
      <alignment/>
    </xf>
    <xf numFmtId="166" fontId="4" fillId="37" borderId="10" xfId="0" applyNumberFormat="1" applyFont="1" applyFill="1" applyBorder="1" applyAlignment="1">
      <alignment/>
    </xf>
    <xf numFmtId="166" fontId="4" fillId="37" borderId="10" xfId="0" applyNumberFormat="1" applyFont="1" applyFill="1" applyBorder="1" applyAlignment="1">
      <alignment/>
    </xf>
    <xf numFmtId="166" fontId="4" fillId="37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3" fillId="0" borderId="10" xfId="0" applyFont="1" applyFill="1" applyBorder="1" applyAlignment="1">
      <alignment horizontal="justify" vertical="top"/>
    </xf>
    <xf numFmtId="0" fontId="9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166" fontId="0" fillId="37" borderId="10" xfId="0" applyNumberFormat="1" applyFill="1" applyBorder="1" applyAlignment="1">
      <alignment/>
    </xf>
    <xf numFmtId="166" fontId="28" fillId="37" borderId="10" xfId="0" applyNumberFormat="1" applyFont="1" applyFill="1" applyBorder="1" applyAlignment="1">
      <alignment/>
    </xf>
    <xf numFmtId="0" fontId="12" fillId="10" borderId="13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12" fillId="10" borderId="10" xfId="0" applyFont="1" applyFill="1" applyBorder="1" applyAlignment="1">
      <alignment wrapText="1"/>
    </xf>
    <xf numFmtId="0" fontId="12" fillId="10" borderId="12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1" fillId="38" borderId="10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9" fillId="5" borderId="13" xfId="0" applyFont="1" applyFill="1" applyBorder="1" applyAlignment="1">
      <alignment/>
    </xf>
    <xf numFmtId="0" fontId="12" fillId="5" borderId="10" xfId="0" applyFont="1" applyFill="1" applyBorder="1" applyAlignment="1">
      <alignment horizontal="left"/>
    </xf>
    <xf numFmtId="0" fontId="12" fillId="39" borderId="10" xfId="0" applyFont="1" applyFill="1" applyBorder="1" applyAlignment="1">
      <alignment horizontal="left"/>
    </xf>
    <xf numFmtId="0" fontId="12" fillId="39" borderId="16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37" borderId="12" xfId="0" applyNumberFormat="1" applyFont="1" applyFill="1" applyBorder="1" applyAlignment="1">
      <alignment horizontal="right"/>
    </xf>
    <xf numFmtId="166" fontId="4" fillId="40" borderId="10" xfId="0" applyNumberFormat="1" applyFont="1" applyFill="1" applyBorder="1" applyAlignment="1">
      <alignment horizontal="right"/>
    </xf>
    <xf numFmtId="166" fontId="4" fillId="37" borderId="12" xfId="0" applyNumberFormat="1" applyFont="1" applyFill="1" applyBorder="1" applyAlignment="1">
      <alignment horizontal="right"/>
    </xf>
    <xf numFmtId="166" fontId="4" fillId="40" borderId="12" xfId="0" applyNumberFormat="1" applyFont="1" applyFill="1" applyBorder="1" applyAlignment="1">
      <alignment horizontal="right"/>
    </xf>
    <xf numFmtId="166" fontId="4" fillId="40" borderId="10" xfId="0" applyNumberFormat="1" applyFont="1" applyFill="1" applyBorder="1" applyAlignment="1">
      <alignment/>
    </xf>
    <xf numFmtId="166" fontId="4" fillId="40" borderId="11" xfId="0" applyNumberFormat="1" applyFont="1" applyFill="1" applyBorder="1" applyAlignment="1">
      <alignment/>
    </xf>
    <xf numFmtId="165" fontId="4" fillId="37" borderId="11" xfId="0" applyNumberFormat="1" applyFont="1" applyFill="1" applyBorder="1" applyAlignment="1">
      <alignment/>
    </xf>
    <xf numFmtId="165" fontId="4" fillId="37" borderId="10" xfId="0" applyNumberFormat="1" applyFont="1" applyFill="1" applyBorder="1" applyAlignment="1">
      <alignment/>
    </xf>
    <xf numFmtId="165" fontId="4" fillId="37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40" borderId="12" xfId="0" applyNumberFormat="1" applyFont="1" applyFill="1" applyBorder="1" applyAlignment="1">
      <alignment horizontal="right"/>
    </xf>
    <xf numFmtId="165" fontId="5" fillId="33" borderId="12" xfId="0" applyNumberFormat="1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8"/>
  <sheetViews>
    <sheetView zoomScalePageLayoutView="0" workbookViewId="0" topLeftCell="A1">
      <selection activeCell="F75" sqref="F75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28125" style="8" customWidth="1"/>
    <col min="4" max="4" width="64.421875" style="0" customWidth="1"/>
    <col min="5" max="5" width="10.57421875" style="0" customWidth="1"/>
  </cols>
  <sheetData>
    <row r="1" ht="12.75">
      <c r="D1" s="325" t="s">
        <v>8</v>
      </c>
    </row>
    <row r="2" spans="4:6" ht="12.75">
      <c r="D2" s="445" t="s">
        <v>615</v>
      </c>
      <c r="E2" s="446"/>
      <c r="F2" s="446"/>
    </row>
    <row r="3" ht="16.5" customHeight="1">
      <c r="D3" s="326" t="s">
        <v>616</v>
      </c>
    </row>
    <row r="4" ht="16.5" customHeight="1">
      <c r="D4" s="326" t="s">
        <v>617</v>
      </c>
    </row>
    <row r="5" ht="16.5" customHeight="1">
      <c r="D5" s="326"/>
    </row>
    <row r="6" spans="3:4" ht="16.5" customHeight="1">
      <c r="C6" s="444" t="s">
        <v>551</v>
      </c>
      <c r="D6" s="444"/>
    </row>
    <row r="7" spans="3:4" ht="16.5" customHeight="1">
      <c r="C7" s="221"/>
      <c r="D7" s="220"/>
    </row>
    <row r="8" spans="2:5" ht="54" customHeight="1">
      <c r="B8" s="222" t="s">
        <v>310</v>
      </c>
      <c r="C8" s="222" t="s">
        <v>549</v>
      </c>
      <c r="D8" s="311" t="s">
        <v>311</v>
      </c>
      <c r="E8" s="223" t="s">
        <v>552</v>
      </c>
    </row>
    <row r="9" spans="2:5" ht="18.75" customHeight="1">
      <c r="B9" s="224" t="s">
        <v>14</v>
      </c>
      <c r="C9" s="225" t="s">
        <v>192</v>
      </c>
      <c r="D9" s="312" t="s">
        <v>312</v>
      </c>
      <c r="E9" s="368">
        <f>E10+E11+E12</f>
        <v>8555.6</v>
      </c>
    </row>
    <row r="10" spans="2:5" ht="31.5" customHeight="1">
      <c r="B10" s="224" t="s">
        <v>19</v>
      </c>
      <c r="C10" s="226" t="s">
        <v>505</v>
      </c>
      <c r="D10" s="313" t="s">
        <v>553</v>
      </c>
      <c r="E10" s="416">
        <v>4395.6</v>
      </c>
    </row>
    <row r="11" spans="2:5" ht="36" customHeight="1">
      <c r="B11" s="224" t="s">
        <v>21</v>
      </c>
      <c r="C11" s="228" t="s">
        <v>506</v>
      </c>
      <c r="D11" s="313" t="s">
        <v>313</v>
      </c>
      <c r="E11" s="227">
        <v>1846</v>
      </c>
    </row>
    <row r="12" spans="2:5" ht="32.25" customHeight="1">
      <c r="B12" s="224" t="s">
        <v>23</v>
      </c>
      <c r="C12" s="228" t="s">
        <v>507</v>
      </c>
      <c r="D12" s="314" t="s">
        <v>314</v>
      </c>
      <c r="E12" s="229">
        <v>2314</v>
      </c>
    </row>
    <row r="13" spans="2:5" ht="18.75" customHeight="1">
      <c r="B13" s="224" t="s">
        <v>26</v>
      </c>
      <c r="C13" s="225" t="s">
        <v>195</v>
      </c>
      <c r="D13" s="315" t="s">
        <v>315</v>
      </c>
      <c r="E13" s="230">
        <f>E14+E15+E16</f>
        <v>410</v>
      </c>
    </row>
    <row r="14" spans="2:5" ht="18" customHeight="1">
      <c r="B14" s="224" t="s">
        <v>28</v>
      </c>
      <c r="C14" s="226" t="s">
        <v>508</v>
      </c>
      <c r="D14" s="316" t="s">
        <v>316</v>
      </c>
      <c r="E14" s="227">
        <v>230</v>
      </c>
    </row>
    <row r="15" spans="2:5" ht="18" customHeight="1">
      <c r="B15" s="224" t="s">
        <v>30</v>
      </c>
      <c r="C15" s="226" t="s">
        <v>509</v>
      </c>
      <c r="D15" s="316" t="s">
        <v>317</v>
      </c>
      <c r="E15" s="227">
        <v>10</v>
      </c>
    </row>
    <row r="16" spans="2:5" ht="15.75" customHeight="1">
      <c r="B16" s="224" t="s">
        <v>33</v>
      </c>
      <c r="C16" s="226" t="s">
        <v>510</v>
      </c>
      <c r="D16" s="316" t="s">
        <v>318</v>
      </c>
      <c r="E16" s="227">
        <v>170</v>
      </c>
    </row>
    <row r="17" spans="2:5" ht="18.75" customHeight="1">
      <c r="B17" s="224" t="s">
        <v>35</v>
      </c>
      <c r="C17" s="225" t="s">
        <v>511</v>
      </c>
      <c r="D17" s="317" t="s">
        <v>319</v>
      </c>
      <c r="E17" s="230">
        <f>E18+E19</f>
        <v>670</v>
      </c>
    </row>
    <row r="18" spans="2:5" ht="15" customHeight="1">
      <c r="B18" s="224" t="s">
        <v>37</v>
      </c>
      <c r="C18" s="226" t="s">
        <v>512</v>
      </c>
      <c r="D18" s="318" t="s">
        <v>320</v>
      </c>
      <c r="E18" s="227">
        <v>80</v>
      </c>
    </row>
    <row r="19" spans="2:5" ht="16.5" customHeight="1">
      <c r="B19" s="224" t="s">
        <v>39</v>
      </c>
      <c r="C19" s="228" t="s">
        <v>513</v>
      </c>
      <c r="D19" s="319" t="s">
        <v>321</v>
      </c>
      <c r="E19" s="227">
        <f>E20+E22+E21</f>
        <v>590</v>
      </c>
    </row>
    <row r="20" spans="2:5" ht="15" customHeight="1">
      <c r="B20" s="224" t="s">
        <v>41</v>
      </c>
      <c r="C20" s="228" t="s">
        <v>514</v>
      </c>
      <c r="D20" s="320" t="s">
        <v>322</v>
      </c>
      <c r="E20" s="227">
        <v>40</v>
      </c>
    </row>
    <row r="21" spans="2:5" ht="15" customHeight="1">
      <c r="B21" s="224" t="s">
        <v>43</v>
      </c>
      <c r="C21" s="228" t="s">
        <v>515</v>
      </c>
      <c r="D21" s="320" t="s">
        <v>555</v>
      </c>
      <c r="E21" s="227">
        <v>10</v>
      </c>
    </row>
    <row r="22" spans="2:5" ht="15" customHeight="1">
      <c r="B22" s="231" t="s">
        <v>45</v>
      </c>
      <c r="C22" s="334" t="s">
        <v>554</v>
      </c>
      <c r="D22" s="321" t="s">
        <v>323</v>
      </c>
      <c r="E22" s="227">
        <v>540</v>
      </c>
    </row>
    <row r="23" spans="2:5" ht="15.75" customHeight="1">
      <c r="B23" s="224" t="s">
        <v>47</v>
      </c>
      <c r="C23" s="377" t="s">
        <v>201</v>
      </c>
      <c r="D23" s="322" t="s">
        <v>324</v>
      </c>
      <c r="E23" s="232">
        <f>E24+E25+E26</f>
        <v>118</v>
      </c>
    </row>
    <row r="24" spans="2:5" ht="32.25" customHeight="1">
      <c r="B24" s="224" t="s">
        <v>50</v>
      </c>
      <c r="C24" s="233" t="s">
        <v>516</v>
      </c>
      <c r="D24" s="313" t="s">
        <v>325</v>
      </c>
      <c r="E24" s="229">
        <v>80</v>
      </c>
    </row>
    <row r="25" spans="2:5" ht="15" customHeight="1">
      <c r="B25" s="224" t="s">
        <v>53</v>
      </c>
      <c r="C25" s="228" t="s">
        <v>517</v>
      </c>
      <c r="D25" s="313" t="s">
        <v>326</v>
      </c>
      <c r="E25" s="227">
        <v>36</v>
      </c>
    </row>
    <row r="26" spans="2:5" ht="15" customHeight="1">
      <c r="B26" s="224" t="s">
        <v>58</v>
      </c>
      <c r="C26" s="228" t="s">
        <v>556</v>
      </c>
      <c r="D26" s="319" t="s">
        <v>557</v>
      </c>
      <c r="E26" s="367">
        <v>2</v>
      </c>
    </row>
    <row r="27" spans="2:5" ht="15" customHeight="1">
      <c r="B27" s="224" t="s">
        <v>62</v>
      </c>
      <c r="C27" s="234" t="s">
        <v>496</v>
      </c>
      <c r="D27" s="323" t="s">
        <v>327</v>
      </c>
      <c r="E27" s="235">
        <f>E28+E29+E30+E31</f>
        <v>329.5</v>
      </c>
    </row>
    <row r="28" spans="2:5" ht="15" customHeight="1">
      <c r="B28" s="224" t="s">
        <v>66</v>
      </c>
      <c r="C28" s="228" t="s">
        <v>518</v>
      </c>
      <c r="D28" s="313" t="s">
        <v>168</v>
      </c>
      <c r="E28" s="416">
        <v>44.5</v>
      </c>
    </row>
    <row r="29" spans="2:5" ht="15.75" customHeight="1">
      <c r="B29" s="224" t="s">
        <v>70</v>
      </c>
      <c r="C29" s="226" t="s">
        <v>519</v>
      </c>
      <c r="D29" s="324" t="s">
        <v>328</v>
      </c>
      <c r="E29" s="9">
        <v>152</v>
      </c>
    </row>
    <row r="30" spans="2:5" ht="15.75" customHeight="1">
      <c r="B30" s="224" t="s">
        <v>72</v>
      </c>
      <c r="C30" s="226" t="s">
        <v>520</v>
      </c>
      <c r="D30" s="324" t="s">
        <v>329</v>
      </c>
      <c r="E30" s="227">
        <v>130</v>
      </c>
    </row>
    <row r="31" spans="2:5" ht="15.75" customHeight="1">
      <c r="B31" s="224" t="s">
        <v>330</v>
      </c>
      <c r="C31" s="236" t="s">
        <v>521</v>
      </c>
      <c r="D31" s="261" t="s">
        <v>327</v>
      </c>
      <c r="E31" s="227">
        <v>3</v>
      </c>
    </row>
    <row r="32" spans="2:5" ht="15.75" customHeight="1">
      <c r="B32" s="224" t="s">
        <v>574</v>
      </c>
      <c r="C32" s="237" t="s">
        <v>106</v>
      </c>
      <c r="D32" s="246" t="s">
        <v>331</v>
      </c>
      <c r="E32" s="202">
        <v>16</v>
      </c>
    </row>
    <row r="33" spans="2:5" ht="15.75" customHeight="1">
      <c r="B33" s="224" t="s">
        <v>575</v>
      </c>
      <c r="C33" s="237"/>
      <c r="D33" s="335" t="s">
        <v>560</v>
      </c>
      <c r="E33" s="35">
        <f>E34+E35+E36+E37+E38</f>
        <v>264.7</v>
      </c>
    </row>
    <row r="34" spans="2:5" ht="15.75" customHeight="1">
      <c r="B34" s="224" t="s">
        <v>576</v>
      </c>
      <c r="C34" s="237"/>
      <c r="D34" s="261" t="s">
        <v>561</v>
      </c>
      <c r="E34" s="12">
        <v>137.3</v>
      </c>
    </row>
    <row r="35" spans="2:5" ht="15.75" customHeight="1">
      <c r="B35" s="224" t="s">
        <v>577</v>
      </c>
      <c r="C35" s="237"/>
      <c r="D35" s="261" t="s">
        <v>562</v>
      </c>
      <c r="E35" s="12">
        <v>66.4</v>
      </c>
    </row>
    <row r="36" spans="2:5" ht="15.75" customHeight="1">
      <c r="B36" s="224" t="s">
        <v>405</v>
      </c>
      <c r="C36" s="237"/>
      <c r="D36" s="261" t="s">
        <v>563</v>
      </c>
      <c r="E36" s="12">
        <v>59.8</v>
      </c>
    </row>
    <row r="37" spans="2:5" ht="15.75" customHeight="1">
      <c r="B37" s="231" t="s">
        <v>332</v>
      </c>
      <c r="C37" s="237"/>
      <c r="D37" s="242" t="s">
        <v>564</v>
      </c>
      <c r="E37" s="12">
        <v>0.2</v>
      </c>
    </row>
    <row r="38" spans="2:5" ht="15.75" customHeight="1">
      <c r="B38" s="224" t="s">
        <v>333</v>
      </c>
      <c r="C38" s="237"/>
      <c r="D38" s="242" t="s">
        <v>565</v>
      </c>
      <c r="E38" s="12">
        <v>1</v>
      </c>
    </row>
    <row r="39" spans="2:5" ht="15.75">
      <c r="B39" s="224" t="s">
        <v>336</v>
      </c>
      <c r="C39" s="238"/>
      <c r="D39" s="239" t="s">
        <v>522</v>
      </c>
      <c r="E39" s="230">
        <f>E9+E13+E17+E23+E27+E32+E33</f>
        <v>10363.800000000001</v>
      </c>
    </row>
    <row r="40" spans="2:5" ht="15" customHeight="1">
      <c r="B40" s="224" t="s">
        <v>339</v>
      </c>
      <c r="C40" s="238" t="s">
        <v>21</v>
      </c>
      <c r="D40" s="240" t="s">
        <v>539</v>
      </c>
      <c r="E40" s="369">
        <f>E41+E63+E64</f>
        <v>10954.012</v>
      </c>
    </row>
    <row r="41" spans="2:5" ht="16.5" customHeight="1">
      <c r="B41" s="224" t="s">
        <v>342</v>
      </c>
      <c r="C41" s="236" t="s">
        <v>334</v>
      </c>
      <c r="D41" s="241" t="s">
        <v>335</v>
      </c>
      <c r="E41" s="398">
        <f>E42+E43</f>
        <v>8110.012000000001</v>
      </c>
    </row>
    <row r="42" spans="2:5" ht="14.25" customHeight="1">
      <c r="B42" s="224" t="s">
        <v>345</v>
      </c>
      <c r="C42" s="236" t="s">
        <v>337</v>
      </c>
      <c r="D42" s="242" t="s">
        <v>338</v>
      </c>
      <c r="E42" s="417">
        <v>5668</v>
      </c>
    </row>
    <row r="43" spans="2:5" ht="15.75" customHeight="1">
      <c r="B43" s="224" t="s">
        <v>350</v>
      </c>
      <c r="C43" s="236" t="s">
        <v>340</v>
      </c>
      <c r="D43" s="242" t="s">
        <v>341</v>
      </c>
      <c r="E43" s="343">
        <f>E44+E45+E46+E47+E48+E49+E50+E51+E52+E53+E54+E55+E56+E57+E58+E59+E60+E61+E62</f>
        <v>2442.012</v>
      </c>
    </row>
    <row r="44" spans="2:5" ht="14.25" customHeight="1">
      <c r="B44" s="224" t="s">
        <v>353</v>
      </c>
      <c r="C44" s="236" t="s">
        <v>343</v>
      </c>
      <c r="D44" s="242" t="s">
        <v>344</v>
      </c>
      <c r="E44" s="12">
        <v>532.5</v>
      </c>
    </row>
    <row r="45" spans="2:6" ht="17.25" customHeight="1">
      <c r="B45" s="224" t="s">
        <v>356</v>
      </c>
      <c r="C45" s="236" t="s">
        <v>346</v>
      </c>
      <c r="D45" s="242" t="s">
        <v>347</v>
      </c>
      <c r="E45" s="12">
        <v>153.8</v>
      </c>
      <c r="F45" s="283"/>
    </row>
    <row r="46" spans="2:5" ht="18" customHeight="1">
      <c r="B46" s="224" t="s">
        <v>359</v>
      </c>
      <c r="C46" s="236" t="s">
        <v>348</v>
      </c>
      <c r="D46" s="242" t="s">
        <v>349</v>
      </c>
      <c r="E46" s="12">
        <v>437.5</v>
      </c>
    </row>
    <row r="47" spans="2:5" ht="14.25" customHeight="1">
      <c r="B47" s="224" t="s">
        <v>362</v>
      </c>
      <c r="C47" s="236" t="s">
        <v>351</v>
      </c>
      <c r="D47" s="242" t="s">
        <v>352</v>
      </c>
      <c r="E47" s="12">
        <v>546.4</v>
      </c>
    </row>
    <row r="48" spans="2:5" ht="14.25" customHeight="1">
      <c r="B48" s="224" t="s">
        <v>365</v>
      </c>
      <c r="C48" s="236" t="s">
        <v>354</v>
      </c>
      <c r="D48" s="242" t="s">
        <v>355</v>
      </c>
      <c r="E48" s="12">
        <v>194.1</v>
      </c>
    </row>
    <row r="49" spans="2:5" ht="16.5" customHeight="1">
      <c r="B49" s="224" t="s">
        <v>406</v>
      </c>
      <c r="C49" s="236" t="s">
        <v>357</v>
      </c>
      <c r="D49" s="243" t="s">
        <v>358</v>
      </c>
      <c r="E49" s="336">
        <v>0.452</v>
      </c>
    </row>
    <row r="50" spans="2:5" ht="16.5" customHeight="1">
      <c r="B50" s="224" t="s">
        <v>368</v>
      </c>
      <c r="C50" s="236" t="s">
        <v>360</v>
      </c>
      <c r="D50" s="243" t="s">
        <v>361</v>
      </c>
      <c r="E50" s="227">
        <v>64.7</v>
      </c>
    </row>
    <row r="51" spans="2:5" ht="16.5" customHeight="1">
      <c r="B51" s="224" t="s">
        <v>371</v>
      </c>
      <c r="C51" s="236" t="s">
        <v>363</v>
      </c>
      <c r="D51" s="243" t="s">
        <v>364</v>
      </c>
      <c r="E51" s="336">
        <v>50.494</v>
      </c>
    </row>
    <row r="52" spans="2:5" ht="20.25" customHeight="1">
      <c r="B52" s="224" t="s">
        <v>374</v>
      </c>
      <c r="C52" s="236" t="s">
        <v>366</v>
      </c>
      <c r="D52" s="243" t="s">
        <v>367</v>
      </c>
      <c r="E52" s="336">
        <v>184.297</v>
      </c>
    </row>
    <row r="53" spans="2:5" ht="33.75" customHeight="1">
      <c r="B53" s="224" t="s">
        <v>376</v>
      </c>
      <c r="C53" s="236" t="s">
        <v>369</v>
      </c>
      <c r="D53" s="243" t="s">
        <v>370</v>
      </c>
      <c r="E53" s="227">
        <v>0.8</v>
      </c>
    </row>
    <row r="54" spans="2:5" ht="19.5" customHeight="1">
      <c r="B54" s="244" t="s">
        <v>489</v>
      </c>
      <c r="C54" s="236" t="s">
        <v>452</v>
      </c>
      <c r="D54" s="243" t="s">
        <v>373</v>
      </c>
      <c r="E54" s="227">
        <v>26.5</v>
      </c>
    </row>
    <row r="55" spans="2:5" ht="19.5" customHeight="1">
      <c r="B55" s="224" t="s">
        <v>380</v>
      </c>
      <c r="C55" s="236" t="s">
        <v>372</v>
      </c>
      <c r="D55" s="243" t="s">
        <v>375</v>
      </c>
      <c r="E55" s="227">
        <v>22.2</v>
      </c>
    </row>
    <row r="56" spans="2:5" ht="19.5" customHeight="1">
      <c r="B56" s="244" t="s">
        <v>383</v>
      </c>
      <c r="C56" s="236" t="s">
        <v>377</v>
      </c>
      <c r="D56" s="243" t="s">
        <v>379</v>
      </c>
      <c r="E56" s="227">
        <v>10.9</v>
      </c>
    </row>
    <row r="57" spans="2:5" ht="19.5" customHeight="1">
      <c r="B57" s="231" t="s">
        <v>386</v>
      </c>
      <c r="C57" s="236" t="s">
        <v>378</v>
      </c>
      <c r="D57" s="243" t="s">
        <v>382</v>
      </c>
      <c r="E57" s="227">
        <v>81.3</v>
      </c>
    </row>
    <row r="58" spans="2:5" ht="19.5" customHeight="1">
      <c r="B58" s="224" t="s">
        <v>451</v>
      </c>
      <c r="C58" s="236" t="s">
        <v>381</v>
      </c>
      <c r="D58" s="243" t="s">
        <v>385</v>
      </c>
      <c r="E58" s="227">
        <v>26.4</v>
      </c>
    </row>
    <row r="59" spans="2:5" ht="19.5" customHeight="1">
      <c r="B59" s="244" t="s">
        <v>462</v>
      </c>
      <c r="C59" s="236" t="s">
        <v>384</v>
      </c>
      <c r="D59" s="243" t="s">
        <v>388</v>
      </c>
      <c r="E59" s="336">
        <v>15.869</v>
      </c>
    </row>
    <row r="60" spans="2:5" ht="19.5" customHeight="1">
      <c r="B60" s="244" t="s">
        <v>463</v>
      </c>
      <c r="C60" s="236" t="s">
        <v>387</v>
      </c>
      <c r="D60" s="243" t="s">
        <v>466</v>
      </c>
      <c r="E60" s="227">
        <v>2</v>
      </c>
    </row>
    <row r="61" spans="2:5" ht="19.5" customHeight="1">
      <c r="B61" s="244" t="s">
        <v>464</v>
      </c>
      <c r="C61" s="236" t="s">
        <v>558</v>
      </c>
      <c r="D61" s="243" t="s">
        <v>571</v>
      </c>
      <c r="E61" s="227">
        <v>50</v>
      </c>
    </row>
    <row r="62" spans="2:5" ht="19.5" customHeight="1">
      <c r="B62" s="244" t="s">
        <v>524</v>
      </c>
      <c r="C62" s="236" t="s">
        <v>559</v>
      </c>
      <c r="D62" s="243" t="s">
        <v>572</v>
      </c>
      <c r="E62" s="227">
        <v>41.8</v>
      </c>
    </row>
    <row r="63" spans="2:5" ht="16.5" customHeight="1">
      <c r="B63" s="224" t="s">
        <v>578</v>
      </c>
      <c r="C63" s="245" t="s">
        <v>389</v>
      </c>
      <c r="D63" s="327" t="s">
        <v>390</v>
      </c>
      <c r="E63" s="9">
        <v>1766</v>
      </c>
    </row>
    <row r="64" spans="2:5" ht="26.25" customHeight="1">
      <c r="B64" s="224" t="s">
        <v>580</v>
      </c>
      <c r="C64" s="224" t="s">
        <v>523</v>
      </c>
      <c r="D64" s="309" t="s">
        <v>542</v>
      </c>
      <c r="E64" s="145">
        <f>E65+E66+E67</f>
        <v>1078</v>
      </c>
    </row>
    <row r="65" spans="2:5" ht="16.5" customHeight="1">
      <c r="B65" s="224" t="s">
        <v>524</v>
      </c>
      <c r="C65" s="224" t="s">
        <v>540</v>
      </c>
      <c r="D65" s="286" t="s">
        <v>543</v>
      </c>
      <c r="E65" s="9">
        <v>61</v>
      </c>
    </row>
    <row r="66" spans="2:5" ht="33" customHeight="1">
      <c r="B66" s="244" t="s">
        <v>578</v>
      </c>
      <c r="C66" s="224" t="s">
        <v>541</v>
      </c>
      <c r="D66" s="288" t="s">
        <v>491</v>
      </c>
      <c r="E66" s="9">
        <v>967</v>
      </c>
    </row>
    <row r="67" spans="2:5" ht="22.5" customHeight="1">
      <c r="B67" s="244" t="s">
        <v>579</v>
      </c>
      <c r="C67" s="383" t="s">
        <v>607</v>
      </c>
      <c r="D67" s="407" t="s">
        <v>606</v>
      </c>
      <c r="E67" s="9">
        <v>50</v>
      </c>
    </row>
    <row r="68" spans="2:5" s="8" customFormat="1" ht="15.75" customHeight="1">
      <c r="B68" s="244" t="s">
        <v>580</v>
      </c>
      <c r="C68" s="328"/>
      <c r="D68" s="322" t="s">
        <v>473</v>
      </c>
      <c r="E68" s="370">
        <f>E39+E40</f>
        <v>21317.812</v>
      </c>
    </row>
    <row r="69" spans="2:5" s="8" customFormat="1" ht="15.75" customHeight="1">
      <c r="B69" s="244" t="s">
        <v>581</v>
      </c>
      <c r="C69" s="224" t="s">
        <v>583</v>
      </c>
      <c r="D69" s="288" t="s">
        <v>584</v>
      </c>
      <c r="E69" s="399">
        <v>7.02</v>
      </c>
    </row>
    <row r="70" spans="2:5" s="8" customFormat="1" ht="15.75" customHeight="1">
      <c r="B70" s="244" t="s">
        <v>585</v>
      </c>
      <c r="C70" s="328"/>
      <c r="D70" s="324" t="s">
        <v>582</v>
      </c>
      <c r="E70" s="430">
        <v>276.465</v>
      </c>
    </row>
    <row r="71" spans="2:5" s="8" customFormat="1" ht="30.75" customHeight="1">
      <c r="B71" s="244"/>
      <c r="C71" s="328"/>
      <c r="D71" s="324" t="s">
        <v>608</v>
      </c>
      <c r="E71" s="399">
        <v>41</v>
      </c>
    </row>
    <row r="72" spans="2:5" s="8" customFormat="1" ht="15.75" customHeight="1">
      <c r="B72" s="244" t="s">
        <v>586</v>
      </c>
      <c r="C72" s="328"/>
      <c r="D72" s="286" t="s">
        <v>548</v>
      </c>
      <c r="E72" s="9">
        <v>600</v>
      </c>
    </row>
    <row r="73" spans="2:5" s="8" customFormat="1" ht="15.75" customHeight="1">
      <c r="B73" s="406" t="s">
        <v>605</v>
      </c>
      <c r="C73" s="328"/>
      <c r="D73" s="310" t="s">
        <v>0</v>
      </c>
      <c r="E73" s="370">
        <f>SUM(E39+E40+E72+E70+E69+E71)</f>
        <v>22242.297000000002</v>
      </c>
    </row>
    <row r="74" spans="2:5" s="8" customFormat="1" ht="15.75" customHeight="1">
      <c r="B74" s="249"/>
      <c r="C74" s="329"/>
      <c r="D74" s="330"/>
      <c r="E74" s="331"/>
    </row>
    <row r="75" spans="2:4" s="8" customFormat="1" ht="15.75" customHeight="1">
      <c r="B75" s="249"/>
      <c r="C75" s="269"/>
      <c r="D75" s="287"/>
    </row>
    <row r="76" spans="2:4" s="8" customFormat="1" ht="15.75" customHeight="1">
      <c r="B76" s="249"/>
      <c r="D76" s="247"/>
    </row>
    <row r="77" s="8" customFormat="1" ht="15.75" customHeight="1"/>
    <row r="78" s="8" customFormat="1" ht="15.75" customHeight="1">
      <c r="D78" s="247"/>
    </row>
    <row r="79" s="8" customFormat="1" ht="15.75" customHeight="1">
      <c r="D79" s="247"/>
    </row>
    <row r="80" s="8" customFormat="1" ht="15.75" customHeight="1">
      <c r="D80" s="247"/>
    </row>
    <row r="81" spans="3:4" s="8" customFormat="1" ht="16.5" customHeight="1">
      <c r="C81" s="248"/>
      <c r="D81" s="247"/>
    </row>
    <row r="82" spans="3:4" s="8" customFormat="1" ht="16.5" customHeight="1">
      <c r="C82" s="248"/>
      <c r="D82" s="247"/>
    </row>
    <row r="83" spans="3:4" s="8" customFormat="1" ht="15.75" customHeight="1">
      <c r="C83" s="248"/>
      <c r="D83" s="247"/>
    </row>
    <row r="84" spans="3:4" s="8" customFormat="1" ht="15.75" customHeight="1">
      <c r="C84" s="248"/>
      <c r="D84" s="247"/>
    </row>
    <row r="85" spans="3:4" s="8" customFormat="1" ht="15.75" customHeight="1">
      <c r="C85" s="249"/>
      <c r="D85" s="247"/>
    </row>
    <row r="86" spans="3:4" s="8" customFormat="1" ht="15.75" customHeight="1">
      <c r="C86" s="249"/>
      <c r="D86" s="247"/>
    </row>
    <row r="87" ht="12.75">
      <c r="D87" s="247"/>
    </row>
    <row r="88" ht="12.75">
      <c r="D88" s="247"/>
    </row>
  </sheetData>
  <sheetProtection/>
  <mergeCells count="2">
    <mergeCell ref="C6:D6"/>
    <mergeCell ref="D2:F2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86">
      <selection activeCell="D19" sqref="D19:E19"/>
    </sheetView>
  </sheetViews>
  <sheetFormatPr defaultColWidth="9.140625" defaultRowHeight="12.75"/>
  <cols>
    <col min="1" max="1" width="6.57421875" style="1" customWidth="1"/>
    <col min="2" max="2" width="42.8515625" style="155" customWidth="1"/>
    <col min="3" max="3" width="8.140625" style="155" customWidth="1"/>
    <col min="4" max="4" width="9.421875" style="155" customWidth="1"/>
    <col min="5" max="5" width="10.28125" style="155" customWidth="1"/>
    <col min="6" max="6" width="11.421875" style="155" customWidth="1"/>
    <col min="7" max="7" width="11.57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ht="15.75">
      <c r="F1" s="142" t="s">
        <v>309</v>
      </c>
    </row>
    <row r="2" spans="6:8" ht="15">
      <c r="F2" s="455" t="s">
        <v>614</v>
      </c>
      <c r="G2" s="455"/>
      <c r="H2" s="455"/>
    </row>
    <row r="3" spans="1:8" ht="15">
      <c r="A3" s="155"/>
      <c r="B3" s="178"/>
      <c r="F3" s="412" t="s">
        <v>588</v>
      </c>
      <c r="G3" s="411"/>
      <c r="H3" s="411"/>
    </row>
    <row r="4" ht="12.75">
      <c r="F4" t="s">
        <v>253</v>
      </c>
    </row>
    <row r="5" spans="1:7" ht="12.75">
      <c r="A5" s="447" t="s">
        <v>569</v>
      </c>
      <c r="B5" s="447"/>
      <c r="C5" s="447"/>
      <c r="D5" s="447"/>
      <c r="E5" s="447"/>
      <c r="F5" s="447"/>
      <c r="G5" s="447"/>
    </row>
    <row r="6" spans="1:7" ht="12.75">
      <c r="A6" s="447" t="s">
        <v>187</v>
      </c>
      <c r="B6" s="447"/>
      <c r="C6" s="447"/>
      <c r="D6" s="447"/>
      <c r="E6" s="447"/>
      <c r="F6" s="447"/>
      <c r="G6" s="447"/>
    </row>
    <row r="7" spans="1:7" ht="12.75">
      <c r="A7" s="155"/>
      <c r="G7" s="34" t="s">
        <v>9</v>
      </c>
    </row>
    <row r="8" spans="1:7" ht="12.75" customHeight="1">
      <c r="A8" s="448" t="s">
        <v>188</v>
      </c>
      <c r="B8" s="451" t="s">
        <v>189</v>
      </c>
      <c r="C8" s="454" t="s">
        <v>308</v>
      </c>
      <c r="D8" s="448" t="s">
        <v>0</v>
      </c>
      <c r="E8" s="456" t="s">
        <v>10</v>
      </c>
      <c r="F8" s="456"/>
      <c r="G8" s="456"/>
    </row>
    <row r="9" spans="1:7" ht="12.75" customHeight="1">
      <c r="A9" s="449"/>
      <c r="B9" s="452"/>
      <c r="C9" s="454"/>
      <c r="D9" s="449"/>
      <c r="E9" s="456" t="s">
        <v>11</v>
      </c>
      <c r="F9" s="456"/>
      <c r="G9" s="457" t="s">
        <v>12</v>
      </c>
    </row>
    <row r="10" spans="1:7" ht="12.75" customHeight="1">
      <c r="A10" s="450"/>
      <c r="B10" s="452"/>
      <c r="C10" s="454"/>
      <c r="D10" s="449"/>
      <c r="E10" s="448" t="s">
        <v>13</v>
      </c>
      <c r="F10" s="458" t="s">
        <v>254</v>
      </c>
      <c r="G10" s="457"/>
    </row>
    <row r="11" spans="1:7" ht="13.5" customHeight="1">
      <c r="A11" s="144" t="s">
        <v>190</v>
      </c>
      <c r="B11" s="453"/>
      <c r="C11" s="454"/>
      <c r="D11" s="450"/>
      <c r="E11" s="450"/>
      <c r="F11" s="459"/>
      <c r="G11" s="457"/>
    </row>
    <row r="12" spans="1:7" ht="14.25" customHeight="1">
      <c r="A12" s="204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5" t="s">
        <v>14</v>
      </c>
      <c r="B13" s="363" t="s">
        <v>1</v>
      </c>
      <c r="C13" s="117"/>
      <c r="D13" s="148">
        <f>D14+D18+D22+D24+D27+D31+D33+D35+D29</f>
        <v>5463.894</v>
      </c>
      <c r="E13" s="148">
        <f>E14+E18+E22+E24+E27+E31+E33+E35+E29</f>
        <v>3757.794000000001</v>
      </c>
      <c r="F13" s="148">
        <f>F14+F18+F22+F24+F27+F31+F33+F35+F29</f>
        <v>1479.6000000000001</v>
      </c>
      <c r="G13" s="148">
        <f>G14+G18+G22+G24+G27+G31+G33+G35+G29</f>
        <v>1706.1</v>
      </c>
    </row>
    <row r="14" spans="1:7" ht="14.25">
      <c r="A14" s="118" t="s">
        <v>15</v>
      </c>
      <c r="B14" s="162" t="s">
        <v>191</v>
      </c>
      <c r="C14" s="163" t="s">
        <v>149</v>
      </c>
      <c r="D14" s="154">
        <f>D15+D16+D17</f>
        <v>517.5</v>
      </c>
      <c r="E14" s="154">
        <f>E15+E16+E17</f>
        <v>517.5</v>
      </c>
      <c r="F14" s="154">
        <f>F15+F16+F17</f>
        <v>229.4</v>
      </c>
      <c r="G14" s="121">
        <f>G15+G16+G17</f>
        <v>0</v>
      </c>
    </row>
    <row r="15" spans="1:7" ht="15">
      <c r="A15" s="3" t="s">
        <v>192</v>
      </c>
      <c r="B15" s="252" t="s">
        <v>393</v>
      </c>
      <c r="C15" s="153"/>
      <c r="D15" s="128">
        <f aca="true" t="shared" si="0" ref="D15:D32">E15+G15</f>
        <v>415.6</v>
      </c>
      <c r="E15" s="122">
        <v>415.6</v>
      </c>
      <c r="F15" s="122">
        <v>206.4</v>
      </c>
      <c r="G15" s="122"/>
    </row>
    <row r="16" spans="1:7" ht="30">
      <c r="A16" s="3" t="s">
        <v>193</v>
      </c>
      <c r="B16" s="263" t="s">
        <v>468</v>
      </c>
      <c r="C16" s="156"/>
      <c r="D16" s="128">
        <f t="shared" si="0"/>
        <v>41.6</v>
      </c>
      <c r="E16" s="122">
        <v>41.6</v>
      </c>
      <c r="F16" s="122">
        <v>23</v>
      </c>
      <c r="G16" s="122"/>
    </row>
    <row r="17" spans="1:7" ht="15">
      <c r="A17" s="3" t="s">
        <v>195</v>
      </c>
      <c r="B17" s="164" t="s">
        <v>467</v>
      </c>
      <c r="C17" s="157"/>
      <c r="D17" s="128">
        <f t="shared" si="0"/>
        <v>60.3</v>
      </c>
      <c r="E17" s="122">
        <v>60.3</v>
      </c>
      <c r="F17" s="122"/>
      <c r="G17" s="122"/>
    </row>
    <row r="18" spans="1:7" ht="26.25" customHeight="1">
      <c r="A18" s="118" t="s">
        <v>16</v>
      </c>
      <c r="B18" s="151" t="s">
        <v>196</v>
      </c>
      <c r="C18" s="136" t="s">
        <v>153</v>
      </c>
      <c r="D18" s="351">
        <f>D19+D20+D21</f>
        <v>2392.494</v>
      </c>
      <c r="E18" s="351">
        <f>E19+E20+E21</f>
        <v>2380.494</v>
      </c>
      <c r="F18" s="121">
        <f>F19+F20+F21</f>
        <v>1217</v>
      </c>
      <c r="G18" s="121">
        <f>G19+G20+G21</f>
        <v>12</v>
      </c>
    </row>
    <row r="19" spans="1:7" ht="15">
      <c r="A19" s="3" t="s">
        <v>197</v>
      </c>
      <c r="B19" s="252" t="s">
        <v>393</v>
      </c>
      <c r="C19" s="153"/>
      <c r="D19" s="354">
        <f>E19+G19</f>
        <v>2047.365</v>
      </c>
      <c r="E19" s="349">
        <v>2035.365</v>
      </c>
      <c r="F19" s="122">
        <v>1004.1</v>
      </c>
      <c r="G19" s="122">
        <v>12</v>
      </c>
    </row>
    <row r="20" spans="1:7" ht="30">
      <c r="A20" s="3" t="s">
        <v>198</v>
      </c>
      <c r="B20" s="263" t="s">
        <v>468</v>
      </c>
      <c r="C20" s="156"/>
      <c r="D20" s="128">
        <f>E20+G20</f>
        <v>329.629</v>
      </c>
      <c r="E20" s="349">
        <v>329.629</v>
      </c>
      <c r="F20" s="122">
        <v>212.9</v>
      </c>
      <c r="G20" s="122"/>
    </row>
    <row r="21" spans="1:7" ht="15">
      <c r="A21" s="3" t="s">
        <v>199</v>
      </c>
      <c r="B21" s="24" t="s">
        <v>399</v>
      </c>
      <c r="C21" s="157"/>
      <c r="D21" s="128">
        <f t="shared" si="0"/>
        <v>15.5</v>
      </c>
      <c r="E21" s="122">
        <v>15.5</v>
      </c>
      <c r="F21" s="122"/>
      <c r="G21" s="122"/>
    </row>
    <row r="22" spans="1:7" ht="12.75">
      <c r="A22" s="118" t="s">
        <v>17</v>
      </c>
      <c r="B22" s="165" t="s">
        <v>200</v>
      </c>
      <c r="C22" s="166" t="s">
        <v>152</v>
      </c>
      <c r="D22" s="121">
        <f>D23</f>
        <v>197.9</v>
      </c>
      <c r="E22" s="121">
        <f>E23</f>
        <v>49.4</v>
      </c>
      <c r="F22" s="121">
        <f>F23</f>
        <v>33.2</v>
      </c>
      <c r="G22" s="121">
        <f>G23</f>
        <v>148.5</v>
      </c>
    </row>
    <row r="23" spans="1:7" ht="15">
      <c r="A23" s="3" t="s">
        <v>118</v>
      </c>
      <c r="B23" s="252" t="s">
        <v>393</v>
      </c>
      <c r="C23" s="144"/>
      <c r="D23" s="122">
        <f t="shared" si="0"/>
        <v>197.9</v>
      </c>
      <c r="E23" s="122">
        <v>49.4</v>
      </c>
      <c r="F23" s="122">
        <v>33.2</v>
      </c>
      <c r="G23" s="122">
        <v>148.5</v>
      </c>
    </row>
    <row r="24" spans="1:7" ht="14.25">
      <c r="A24" s="118" t="s">
        <v>18</v>
      </c>
      <c r="B24" s="5" t="s">
        <v>120</v>
      </c>
      <c r="C24" s="163" t="s">
        <v>154</v>
      </c>
      <c r="D24" s="121">
        <f>D25+D26</f>
        <v>1597</v>
      </c>
      <c r="E24" s="121">
        <f>E25+E26</f>
        <v>51.4</v>
      </c>
      <c r="F24" s="121">
        <f>F25+F26</f>
        <v>0</v>
      </c>
      <c r="G24" s="121">
        <f>G25+G26</f>
        <v>1545.6</v>
      </c>
    </row>
    <row r="25" spans="1:7" ht="15">
      <c r="A25" s="3" t="s">
        <v>201</v>
      </c>
      <c r="B25" s="275" t="s">
        <v>393</v>
      </c>
      <c r="C25" s="163"/>
      <c r="D25" s="128">
        <f t="shared" si="0"/>
        <v>519</v>
      </c>
      <c r="E25" s="122">
        <v>51.4</v>
      </c>
      <c r="F25" s="122"/>
      <c r="G25" s="122">
        <v>467.6</v>
      </c>
    </row>
    <row r="26" spans="1:7" ht="27.75" customHeight="1">
      <c r="A26" s="3" t="s">
        <v>496</v>
      </c>
      <c r="B26" s="271" t="s">
        <v>495</v>
      </c>
      <c r="C26" s="166"/>
      <c r="D26" s="128">
        <f t="shared" si="0"/>
        <v>1078</v>
      </c>
      <c r="E26" s="122"/>
      <c r="F26" s="122"/>
      <c r="G26" s="122">
        <v>1078</v>
      </c>
    </row>
    <row r="27" spans="1:7" ht="25.5">
      <c r="A27" s="118" t="s">
        <v>77</v>
      </c>
      <c r="B27" s="125" t="s">
        <v>206</v>
      </c>
      <c r="C27" s="166" t="s">
        <v>155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123</v>
      </c>
      <c r="B28" s="252" t="s">
        <v>393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147</v>
      </c>
      <c r="B29" s="125" t="s">
        <v>224</v>
      </c>
      <c r="C29" s="126" t="s">
        <v>202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148</v>
      </c>
      <c r="B30" s="23" t="s">
        <v>194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158</v>
      </c>
      <c r="B31" s="167" t="s">
        <v>81</v>
      </c>
      <c r="C31" s="137" t="s">
        <v>150</v>
      </c>
      <c r="D31" s="121">
        <f t="shared" si="0"/>
        <v>148.3</v>
      </c>
      <c r="E31" s="121">
        <f>E32</f>
        <v>148.3</v>
      </c>
      <c r="F31" s="121">
        <f>F32</f>
        <v>0</v>
      </c>
      <c r="G31" s="121">
        <f>G32</f>
        <v>0</v>
      </c>
    </row>
    <row r="32" spans="1:7" ht="15">
      <c r="A32" s="118" t="s">
        <v>159</v>
      </c>
      <c r="B32" s="252" t="s">
        <v>393</v>
      </c>
      <c r="C32" s="137"/>
      <c r="D32" s="122">
        <f t="shared" si="0"/>
        <v>148.3</v>
      </c>
      <c r="E32" s="122">
        <v>148.3</v>
      </c>
      <c r="F32" s="122"/>
      <c r="G32" s="122"/>
    </row>
    <row r="33" spans="1:7" ht="28.5">
      <c r="A33" s="118" t="s">
        <v>165</v>
      </c>
      <c r="B33" s="168" t="s">
        <v>163</v>
      </c>
      <c r="C33" s="137" t="s">
        <v>37</v>
      </c>
      <c r="D33" s="121">
        <f>E33+G33</f>
        <v>594</v>
      </c>
      <c r="E33" s="121">
        <f>E34</f>
        <v>594</v>
      </c>
      <c r="F33" s="122"/>
      <c r="G33" s="122"/>
    </row>
    <row r="34" spans="1:7" ht="15">
      <c r="A34" s="118" t="s">
        <v>203</v>
      </c>
      <c r="B34" s="252" t="s">
        <v>393</v>
      </c>
      <c r="C34" s="143"/>
      <c r="D34" s="122">
        <f>E34+G34</f>
        <v>594</v>
      </c>
      <c r="E34" s="9">
        <v>594</v>
      </c>
      <c r="F34" s="13"/>
      <c r="G34" s="13"/>
    </row>
    <row r="35" spans="1:7" ht="14.25">
      <c r="A35" s="118" t="s">
        <v>204</v>
      </c>
      <c r="B35" s="169" t="s">
        <v>164</v>
      </c>
      <c r="C35" s="137" t="s">
        <v>39</v>
      </c>
      <c r="D35" s="121">
        <f>E35+G35</f>
        <v>4.4</v>
      </c>
      <c r="E35" s="121">
        <f>E36</f>
        <v>4.4</v>
      </c>
      <c r="F35" s="121">
        <f>F36+H35</f>
        <v>0</v>
      </c>
      <c r="G35" s="121">
        <f>G36+I35</f>
        <v>0</v>
      </c>
    </row>
    <row r="36" spans="1:7" ht="15">
      <c r="A36" s="118" t="s">
        <v>205</v>
      </c>
      <c r="B36" s="252" t="s">
        <v>393</v>
      </c>
      <c r="C36" s="143"/>
      <c r="D36" s="122">
        <f>E36+G36</f>
        <v>4.4</v>
      </c>
      <c r="E36" s="9">
        <v>4.4</v>
      </c>
      <c r="F36" s="13"/>
      <c r="G36" s="9"/>
    </row>
    <row r="37" spans="1:7" ht="15.75">
      <c r="A37" s="119" t="s">
        <v>19</v>
      </c>
      <c r="B37" s="362" t="s">
        <v>251</v>
      </c>
      <c r="C37" s="117"/>
      <c r="D37" s="148">
        <f>D39</f>
        <v>74.4</v>
      </c>
      <c r="E37" s="148">
        <f>E39</f>
        <v>74.4</v>
      </c>
      <c r="F37" s="148">
        <f>F39</f>
        <v>53.5</v>
      </c>
      <c r="G37" s="27">
        <f>G39</f>
        <v>0</v>
      </c>
    </row>
    <row r="38" spans="1:7" ht="25.5">
      <c r="A38" s="118" t="s">
        <v>20</v>
      </c>
      <c r="B38" s="170" t="s">
        <v>196</v>
      </c>
      <c r="C38" s="137" t="s">
        <v>153</v>
      </c>
      <c r="D38" s="121">
        <f>D39</f>
        <v>74.4</v>
      </c>
      <c r="E38" s="121">
        <f>E39</f>
        <v>74.4</v>
      </c>
      <c r="F38" s="121">
        <f>F39</f>
        <v>53.5</v>
      </c>
      <c r="G38" s="185">
        <f>G39</f>
        <v>0</v>
      </c>
    </row>
    <row r="39" spans="1:7" ht="15">
      <c r="A39" s="3" t="s">
        <v>103</v>
      </c>
      <c r="B39" s="252" t="s">
        <v>393</v>
      </c>
      <c r="C39" s="144"/>
      <c r="D39" s="122">
        <f>E39+G39</f>
        <v>74.4</v>
      </c>
      <c r="E39" s="122">
        <v>74.4</v>
      </c>
      <c r="F39" s="122">
        <v>53.5</v>
      </c>
      <c r="G39" s="129"/>
    </row>
    <row r="40" spans="1:7" ht="30.75" customHeight="1">
      <c r="A40" s="119" t="s">
        <v>21</v>
      </c>
      <c r="B40" s="361" t="s">
        <v>86</v>
      </c>
      <c r="C40" s="305"/>
      <c r="D40" s="306">
        <f>E40+G40</f>
        <v>2880.8199999999997</v>
      </c>
      <c r="E40" s="405">
        <f>E42+E43</f>
        <v>2880.8199999999997</v>
      </c>
      <c r="F40" s="186">
        <f>F42+F43</f>
        <v>85.9</v>
      </c>
      <c r="G40" s="186">
        <f>G42+G43</f>
        <v>0</v>
      </c>
    </row>
    <row r="41" spans="1:7" ht="25.5">
      <c r="A41" s="118" t="s">
        <v>22</v>
      </c>
      <c r="B41" s="171" t="s">
        <v>114</v>
      </c>
      <c r="C41" s="163" t="s">
        <v>151</v>
      </c>
      <c r="D41" s="350">
        <f>D42+D43</f>
        <v>2880.8199999999997</v>
      </c>
      <c r="E41" s="350">
        <f>E42+E43</f>
        <v>2880.8199999999997</v>
      </c>
      <c r="F41" s="121">
        <f>F42+F43</f>
        <v>85.9</v>
      </c>
      <c r="G41" s="121">
        <f>G42+G43</f>
        <v>0</v>
      </c>
    </row>
    <row r="42" spans="1:7" ht="15">
      <c r="A42" s="3" t="s">
        <v>104</v>
      </c>
      <c r="B42" s="252" t="s">
        <v>393</v>
      </c>
      <c r="C42" s="153"/>
      <c r="D42" s="352">
        <f>E42+G42</f>
        <v>1735.72</v>
      </c>
      <c r="E42" s="348">
        <v>1735.72</v>
      </c>
      <c r="F42" s="122">
        <v>4.2</v>
      </c>
      <c r="G42" s="122"/>
    </row>
    <row r="43" spans="1:7" ht="15">
      <c r="A43" s="3" t="s">
        <v>105</v>
      </c>
      <c r="B43" s="152" t="s">
        <v>194</v>
      </c>
      <c r="C43" s="157"/>
      <c r="D43" s="128">
        <f>E43+G43</f>
        <v>1145.1</v>
      </c>
      <c r="E43" s="122">
        <v>1145.1</v>
      </c>
      <c r="F43" s="122">
        <v>81.7</v>
      </c>
      <c r="G43" s="122"/>
    </row>
    <row r="44" spans="1:7" ht="15.75">
      <c r="A44" s="119" t="s">
        <v>23</v>
      </c>
      <c r="B44" s="360" t="s">
        <v>24</v>
      </c>
      <c r="C44" s="150"/>
      <c r="D44" s="148">
        <f>D45</f>
        <v>456</v>
      </c>
      <c r="E44" s="148">
        <f>E45</f>
        <v>456</v>
      </c>
      <c r="F44" s="148">
        <f>F45</f>
        <v>126.5</v>
      </c>
      <c r="G44" s="148">
        <f>G45</f>
        <v>0</v>
      </c>
    </row>
    <row r="45" spans="1:7" ht="25.5">
      <c r="A45" s="118" t="s">
        <v>25</v>
      </c>
      <c r="B45" s="125" t="s">
        <v>206</v>
      </c>
      <c r="C45" s="114" t="s">
        <v>155</v>
      </c>
      <c r="D45" s="121">
        <f>D46+D47</f>
        <v>456</v>
      </c>
      <c r="E45" s="121">
        <f>E46+E47</f>
        <v>456</v>
      </c>
      <c r="F45" s="121">
        <f>F46+F47</f>
        <v>126.5</v>
      </c>
      <c r="G45" s="121">
        <f>G46+G47</f>
        <v>0</v>
      </c>
    </row>
    <row r="46" spans="1:7" ht="15">
      <c r="A46" s="3" t="s">
        <v>107</v>
      </c>
      <c r="B46" s="7" t="s">
        <v>194</v>
      </c>
      <c r="C46" s="17"/>
      <c r="D46" s="128">
        <f>E46+G46</f>
        <v>456</v>
      </c>
      <c r="E46" s="122">
        <v>456</v>
      </c>
      <c r="F46" s="122">
        <v>126.5</v>
      </c>
      <c r="G46" s="122"/>
    </row>
    <row r="47" spans="1:7" ht="30">
      <c r="A47" s="3" t="s">
        <v>494</v>
      </c>
      <c r="B47" s="271" t="s">
        <v>495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26</v>
      </c>
      <c r="B48" s="357" t="s">
        <v>74</v>
      </c>
      <c r="C48" s="150"/>
      <c r="D48" s="148">
        <f>D50+D51+D52</f>
        <v>1405.4</v>
      </c>
      <c r="E48" s="148">
        <f>E50+E51+E52</f>
        <v>1405.4</v>
      </c>
      <c r="F48" s="148">
        <f>F50+F51+F52</f>
        <v>845</v>
      </c>
      <c r="G48" s="148">
        <f>G50+G51+G52</f>
        <v>0</v>
      </c>
    </row>
    <row r="49" spans="1:7" ht="14.25">
      <c r="A49" s="3" t="s">
        <v>27</v>
      </c>
      <c r="B49" s="5" t="s">
        <v>191</v>
      </c>
      <c r="C49" s="114" t="s">
        <v>149</v>
      </c>
      <c r="D49" s="121">
        <f>E49+G49</f>
        <v>1405.4</v>
      </c>
      <c r="E49" s="121">
        <f>E50+E51+E52</f>
        <v>1405.4</v>
      </c>
      <c r="F49" s="121">
        <f>F50+F51+F52</f>
        <v>845</v>
      </c>
      <c r="G49" s="121">
        <f>G50+G51+G52</f>
        <v>0</v>
      </c>
    </row>
    <row r="50" spans="1:7" ht="15">
      <c r="A50" s="120" t="s">
        <v>108</v>
      </c>
      <c r="B50" s="252" t="s">
        <v>393</v>
      </c>
      <c r="C50" s="113"/>
      <c r="D50" s="128">
        <f>E50+G50</f>
        <v>875.2</v>
      </c>
      <c r="E50" s="122">
        <v>875.2</v>
      </c>
      <c r="F50" s="122">
        <v>540.7</v>
      </c>
      <c r="G50" s="122"/>
    </row>
    <row r="51" spans="1:7" ht="15">
      <c r="A51" s="3" t="s">
        <v>207</v>
      </c>
      <c r="B51" s="164" t="s">
        <v>467</v>
      </c>
      <c r="C51" s="115"/>
      <c r="D51" s="128">
        <f>E51+G51</f>
        <v>418.8</v>
      </c>
      <c r="E51" s="122">
        <v>418.8</v>
      </c>
      <c r="F51" s="122">
        <v>304.3</v>
      </c>
      <c r="G51" s="122"/>
    </row>
    <row r="52" spans="1:7" ht="15">
      <c r="A52" s="3" t="s">
        <v>208</v>
      </c>
      <c r="B52" s="24" t="s">
        <v>544</v>
      </c>
      <c r="C52" s="17"/>
      <c r="D52" s="128">
        <f>E52+G52</f>
        <v>111.4</v>
      </c>
      <c r="E52" s="122">
        <v>111.4</v>
      </c>
      <c r="F52" s="129"/>
      <c r="G52" s="129"/>
    </row>
    <row r="53" spans="1:7" ht="31.5">
      <c r="A53" s="119" t="s">
        <v>28</v>
      </c>
      <c r="B53" s="359" t="s">
        <v>303</v>
      </c>
      <c r="C53" s="172"/>
      <c r="D53" s="148">
        <f>D55+D56+D57</f>
        <v>825.1</v>
      </c>
      <c r="E53" s="148">
        <f>E55+E56+E57</f>
        <v>808.1</v>
      </c>
      <c r="F53" s="148">
        <f>F55+F56+F57</f>
        <v>563</v>
      </c>
      <c r="G53" s="148">
        <f>G55+G56+G57</f>
        <v>17</v>
      </c>
    </row>
    <row r="54" spans="1:7" ht="14.25">
      <c r="A54" s="3" t="s">
        <v>29</v>
      </c>
      <c r="B54" s="5" t="s">
        <v>191</v>
      </c>
      <c r="C54" s="114" t="s">
        <v>149</v>
      </c>
      <c r="D54" s="121">
        <f>E54+G54</f>
        <v>825.1</v>
      </c>
      <c r="E54" s="121">
        <f>E55+E56+E57</f>
        <v>808.1</v>
      </c>
      <c r="F54" s="121">
        <f>F55+F56+F57</f>
        <v>563</v>
      </c>
      <c r="G54" s="121">
        <f>G55+G56+G57</f>
        <v>17</v>
      </c>
    </row>
    <row r="55" spans="1:7" ht="15">
      <c r="A55" s="3" t="s">
        <v>109</v>
      </c>
      <c r="B55" s="252" t="s">
        <v>393</v>
      </c>
      <c r="C55" s="113"/>
      <c r="D55" s="128">
        <f>E55+G55</f>
        <v>696.6</v>
      </c>
      <c r="E55" s="122">
        <v>696.6</v>
      </c>
      <c r="F55" s="122">
        <v>507.9</v>
      </c>
      <c r="G55" s="122"/>
    </row>
    <row r="56" spans="1:7" ht="15">
      <c r="A56" s="3" t="s">
        <v>209</v>
      </c>
      <c r="B56" s="164" t="s">
        <v>467</v>
      </c>
      <c r="C56" s="17"/>
      <c r="D56" s="128">
        <f>E56+G56</f>
        <v>72.1</v>
      </c>
      <c r="E56" s="122">
        <v>72.1</v>
      </c>
      <c r="F56" s="122">
        <v>55.1</v>
      </c>
      <c r="G56" s="122"/>
    </row>
    <row r="57" spans="1:7" ht="15">
      <c r="A57" s="3" t="s">
        <v>407</v>
      </c>
      <c r="B57" s="24" t="s">
        <v>544</v>
      </c>
      <c r="C57" s="17"/>
      <c r="D57" s="128">
        <f>E57+G57</f>
        <v>56.4</v>
      </c>
      <c r="E57" s="122">
        <v>39.4</v>
      </c>
      <c r="F57" s="129"/>
      <c r="G57" s="122">
        <v>17</v>
      </c>
    </row>
    <row r="58" spans="1:7" ht="15.75">
      <c r="A58" s="119" t="s">
        <v>30</v>
      </c>
      <c r="B58" s="357" t="s">
        <v>31</v>
      </c>
      <c r="C58" s="150"/>
      <c r="D58" s="148">
        <f>D60+D61+D62</f>
        <v>4187.400000000001</v>
      </c>
      <c r="E58" s="148">
        <f>E60+E61+E62</f>
        <v>4187.400000000001</v>
      </c>
      <c r="F58" s="148">
        <f>F60+F61+F62</f>
        <v>2820.2</v>
      </c>
      <c r="G58" s="148">
        <f>G60+G61+G62</f>
        <v>0</v>
      </c>
    </row>
    <row r="59" spans="1:7" ht="14.25">
      <c r="A59" s="118" t="s">
        <v>32</v>
      </c>
      <c r="B59" s="5" t="s">
        <v>191</v>
      </c>
      <c r="C59" s="114" t="s">
        <v>149</v>
      </c>
      <c r="D59" s="121">
        <f>D60+D61+D62</f>
        <v>4187.400000000001</v>
      </c>
      <c r="E59" s="121">
        <f>E60+E61+E62</f>
        <v>4187.400000000001</v>
      </c>
      <c r="F59" s="121">
        <f>F60+F61+F62</f>
        <v>2820.2</v>
      </c>
      <c r="G59" s="121">
        <f>G60+G61+G62</f>
        <v>0</v>
      </c>
    </row>
    <row r="60" spans="1:7" ht="15">
      <c r="A60" s="3" t="s">
        <v>110</v>
      </c>
      <c r="B60" s="252" t="s">
        <v>393</v>
      </c>
      <c r="C60" s="113"/>
      <c r="D60" s="128">
        <f>E60+G60</f>
        <v>1031.9</v>
      </c>
      <c r="E60" s="122">
        <v>1031.9</v>
      </c>
      <c r="F60" s="122">
        <v>529.8</v>
      </c>
      <c r="G60" s="122"/>
    </row>
    <row r="61" spans="1:7" ht="15">
      <c r="A61" s="3" t="s">
        <v>210</v>
      </c>
      <c r="B61" s="164" t="s">
        <v>467</v>
      </c>
      <c r="C61" s="115"/>
      <c r="D61" s="128">
        <f>E61+G61</f>
        <v>3069.3</v>
      </c>
      <c r="E61" s="122">
        <v>3069.3</v>
      </c>
      <c r="F61" s="122">
        <v>2290.4</v>
      </c>
      <c r="G61" s="122"/>
    </row>
    <row r="62" spans="1:7" ht="15">
      <c r="A62" s="120" t="s">
        <v>211</v>
      </c>
      <c r="B62" s="24" t="s">
        <v>544</v>
      </c>
      <c r="C62" s="17"/>
      <c r="D62" s="128">
        <f>E62+G62</f>
        <v>86.2</v>
      </c>
      <c r="E62" s="122">
        <v>86.2</v>
      </c>
      <c r="F62" s="129"/>
      <c r="G62" s="122"/>
    </row>
    <row r="63" spans="1:7" ht="15.75">
      <c r="A63" s="119" t="s">
        <v>33</v>
      </c>
      <c r="B63" s="357" t="s">
        <v>36</v>
      </c>
      <c r="C63" s="150"/>
      <c r="D63" s="148">
        <f>D64</f>
        <v>2144</v>
      </c>
      <c r="E63" s="148">
        <f>E64</f>
        <v>2139.5</v>
      </c>
      <c r="F63" s="148">
        <f>F64</f>
        <v>1445.7</v>
      </c>
      <c r="G63" s="148">
        <f>G64</f>
        <v>4.5</v>
      </c>
    </row>
    <row r="64" spans="1:7" ht="14.25">
      <c r="A64" s="118" t="s">
        <v>34</v>
      </c>
      <c r="B64" s="5" t="s">
        <v>191</v>
      </c>
      <c r="C64" s="114" t="s">
        <v>149</v>
      </c>
      <c r="D64" s="121">
        <f>D65+D66+D67</f>
        <v>2144</v>
      </c>
      <c r="E64" s="121">
        <f>E65+E66+E67</f>
        <v>2139.5</v>
      </c>
      <c r="F64" s="121">
        <f>F65+F66+F67</f>
        <v>1445.7</v>
      </c>
      <c r="G64" s="121">
        <f>G65+G66+G67</f>
        <v>4.5</v>
      </c>
    </row>
    <row r="65" spans="1:7" ht="15">
      <c r="A65" s="3" t="s">
        <v>111</v>
      </c>
      <c r="B65" s="252" t="s">
        <v>393</v>
      </c>
      <c r="C65" s="113"/>
      <c r="D65" s="128">
        <f>E65+G65</f>
        <v>722.3</v>
      </c>
      <c r="E65" s="122">
        <v>717.8</v>
      </c>
      <c r="F65" s="122">
        <v>398.5</v>
      </c>
      <c r="G65" s="122">
        <v>4.5</v>
      </c>
    </row>
    <row r="66" spans="1:7" ht="15">
      <c r="A66" s="3" t="s">
        <v>212</v>
      </c>
      <c r="B66" s="164" t="s">
        <v>467</v>
      </c>
      <c r="C66" s="115"/>
      <c r="D66" s="128">
        <f>E66+G66</f>
        <v>1406.7</v>
      </c>
      <c r="E66" s="122">
        <v>1406.7</v>
      </c>
      <c r="F66" s="122">
        <v>1047.2</v>
      </c>
      <c r="G66" s="122"/>
    </row>
    <row r="67" spans="1:7" ht="15">
      <c r="A67" s="3" t="s">
        <v>263</v>
      </c>
      <c r="B67" s="24" t="s">
        <v>544</v>
      </c>
      <c r="C67" s="115"/>
      <c r="D67" s="128">
        <f>E67+G67</f>
        <v>15</v>
      </c>
      <c r="E67" s="122">
        <v>15</v>
      </c>
      <c r="F67" s="122"/>
      <c r="G67" s="122"/>
    </row>
    <row r="68" spans="1:7" ht="15.75">
      <c r="A68" s="119" t="s">
        <v>35</v>
      </c>
      <c r="B68" s="357" t="s">
        <v>4</v>
      </c>
      <c r="C68" s="116"/>
      <c r="D68" s="148">
        <f>D69</f>
        <v>925.5999999999999</v>
      </c>
      <c r="E68" s="148">
        <f>E69</f>
        <v>925.5999999999999</v>
      </c>
      <c r="F68" s="148">
        <f>F69</f>
        <v>625.2</v>
      </c>
      <c r="G68" s="148">
        <f>G69</f>
        <v>0</v>
      </c>
    </row>
    <row r="69" spans="1:7" ht="14.25">
      <c r="A69" s="118" t="s">
        <v>213</v>
      </c>
      <c r="B69" s="25" t="s">
        <v>191</v>
      </c>
      <c r="C69" s="18" t="s">
        <v>149</v>
      </c>
      <c r="D69" s="187">
        <f>D70+D71+D72</f>
        <v>925.5999999999999</v>
      </c>
      <c r="E69" s="187">
        <f>E70+E71+E72</f>
        <v>925.5999999999999</v>
      </c>
      <c r="F69" s="187">
        <f>F70+F71+F72</f>
        <v>625.2</v>
      </c>
      <c r="G69" s="187">
        <f>G70+G71+G72</f>
        <v>0</v>
      </c>
    </row>
    <row r="70" spans="1:7" ht="15">
      <c r="A70" s="3" t="s">
        <v>214</v>
      </c>
      <c r="B70" s="252" t="s">
        <v>393</v>
      </c>
      <c r="C70" s="188"/>
      <c r="D70" s="128">
        <f>E70+G70</f>
        <v>275.4</v>
      </c>
      <c r="E70" s="122">
        <v>275.4</v>
      </c>
      <c r="F70" s="122">
        <v>142.3</v>
      </c>
      <c r="G70" s="122"/>
    </row>
    <row r="71" spans="1:7" ht="15">
      <c r="A71" s="3" t="s">
        <v>215</v>
      </c>
      <c r="B71" s="164" t="s">
        <v>467</v>
      </c>
      <c r="C71" s="188"/>
      <c r="D71" s="128">
        <f>E71+G71</f>
        <v>640.8</v>
      </c>
      <c r="E71" s="122">
        <v>640.8</v>
      </c>
      <c r="F71" s="122">
        <v>482.9</v>
      </c>
      <c r="G71" s="122"/>
    </row>
    <row r="72" spans="1:7" ht="15">
      <c r="A72" s="120" t="s">
        <v>216</v>
      </c>
      <c r="B72" s="24" t="s">
        <v>544</v>
      </c>
      <c r="C72" s="188"/>
      <c r="D72" s="128">
        <f>E72+G72</f>
        <v>9.4</v>
      </c>
      <c r="E72" s="122">
        <v>9.4</v>
      </c>
      <c r="F72" s="122"/>
      <c r="G72" s="122"/>
    </row>
    <row r="73" spans="1:7" ht="15">
      <c r="A73" s="119" t="s">
        <v>39</v>
      </c>
      <c r="B73" s="25" t="s">
        <v>458</v>
      </c>
      <c r="C73" s="150"/>
      <c r="D73" s="127">
        <f>E73+G73</f>
        <v>7257</v>
      </c>
      <c r="E73" s="121">
        <f>E74</f>
        <v>7252.5</v>
      </c>
      <c r="F73" s="121">
        <f>F74</f>
        <v>4891.1</v>
      </c>
      <c r="G73" s="121">
        <f>G74</f>
        <v>4.5</v>
      </c>
    </row>
    <row r="74" spans="1:7" ht="14.25">
      <c r="A74" s="118" t="s">
        <v>40</v>
      </c>
      <c r="B74" s="5" t="s">
        <v>191</v>
      </c>
      <c r="C74" s="114" t="s">
        <v>149</v>
      </c>
      <c r="D74" s="127">
        <f>D75+D76+D77</f>
        <v>7257</v>
      </c>
      <c r="E74" s="121">
        <f>E75+E76+E77</f>
        <v>7252.5</v>
      </c>
      <c r="F74" s="121">
        <f>F75+F76+F77</f>
        <v>4891.1</v>
      </c>
      <c r="G74" s="121">
        <f>G75+G76+G77</f>
        <v>4.5</v>
      </c>
    </row>
    <row r="75" spans="1:7" ht="15">
      <c r="A75" s="3" t="s">
        <v>115</v>
      </c>
      <c r="B75" s="252" t="s">
        <v>393</v>
      </c>
      <c r="C75" s="113"/>
      <c r="D75" s="128">
        <f>E75+G75</f>
        <v>2029.6</v>
      </c>
      <c r="E75" s="128">
        <f aca="true" t="shared" si="1" ref="E75:G77">E60+E65+E70</f>
        <v>2025.1</v>
      </c>
      <c r="F75" s="128">
        <f t="shared" si="1"/>
        <v>1070.6</v>
      </c>
      <c r="G75" s="128">
        <f t="shared" si="1"/>
        <v>4.5</v>
      </c>
    </row>
    <row r="76" spans="1:7" ht="15">
      <c r="A76" s="3" t="s">
        <v>217</v>
      </c>
      <c r="B76" s="164" t="s">
        <v>467</v>
      </c>
      <c r="C76" s="115"/>
      <c r="D76" s="128">
        <f>E76+G76</f>
        <v>5116.8</v>
      </c>
      <c r="E76" s="128">
        <f t="shared" si="1"/>
        <v>5116.8</v>
      </c>
      <c r="F76" s="128">
        <f t="shared" si="1"/>
        <v>3820.5000000000005</v>
      </c>
      <c r="G76" s="128">
        <f t="shared" si="1"/>
        <v>0</v>
      </c>
    </row>
    <row r="77" spans="1:7" ht="15">
      <c r="A77" s="3" t="s">
        <v>218</v>
      </c>
      <c r="B77" s="24" t="s">
        <v>399</v>
      </c>
      <c r="C77" s="17"/>
      <c r="D77" s="128">
        <f>E77+G77</f>
        <v>110.60000000000001</v>
      </c>
      <c r="E77" s="128">
        <f t="shared" si="1"/>
        <v>110.60000000000001</v>
      </c>
      <c r="F77" s="128">
        <f t="shared" si="1"/>
        <v>0</v>
      </c>
      <c r="G77" s="128">
        <f t="shared" si="1"/>
        <v>0</v>
      </c>
    </row>
    <row r="78" spans="1:7" ht="15.75">
      <c r="A78" s="119" t="s">
        <v>41</v>
      </c>
      <c r="B78" s="357" t="s">
        <v>5</v>
      </c>
      <c r="C78" s="150"/>
      <c r="D78" s="148">
        <f>D80+D81+D82</f>
        <v>280.4</v>
      </c>
      <c r="E78" s="148">
        <f>E80+E81+E82</f>
        <v>275.5</v>
      </c>
      <c r="F78" s="148">
        <f>F80+F81+F82</f>
        <v>153.1</v>
      </c>
      <c r="G78" s="148">
        <f>G80+G81+G82</f>
        <v>4.9</v>
      </c>
    </row>
    <row r="79" spans="1:7" ht="14.25">
      <c r="A79" s="118" t="s">
        <v>42</v>
      </c>
      <c r="B79" s="173" t="s">
        <v>191</v>
      </c>
      <c r="C79" s="114" t="s">
        <v>149</v>
      </c>
      <c r="D79" s="121">
        <f>D80+D81+D82</f>
        <v>280.4</v>
      </c>
      <c r="E79" s="121">
        <f>E80+E81+E82</f>
        <v>275.5</v>
      </c>
      <c r="F79" s="121">
        <f>F80+F81+F82</f>
        <v>153.1</v>
      </c>
      <c r="G79" s="121">
        <f>G80+G81+G82</f>
        <v>4.9</v>
      </c>
    </row>
    <row r="80" spans="1:7" ht="15">
      <c r="A80" s="3" t="s">
        <v>125</v>
      </c>
      <c r="B80" s="252" t="s">
        <v>393</v>
      </c>
      <c r="C80" s="113"/>
      <c r="D80" s="122">
        <f>E80+G80</f>
        <v>262.29999999999995</v>
      </c>
      <c r="E80" s="13">
        <v>257.4</v>
      </c>
      <c r="F80" s="13">
        <v>152.5</v>
      </c>
      <c r="G80" s="9">
        <v>4.9</v>
      </c>
    </row>
    <row r="81" spans="1:7" ht="15">
      <c r="A81" s="3" t="s">
        <v>219</v>
      </c>
      <c r="B81" s="24" t="s">
        <v>544</v>
      </c>
      <c r="C81" s="115"/>
      <c r="D81" s="122">
        <f>E81+G81</f>
        <v>5</v>
      </c>
      <c r="E81" s="9">
        <v>5</v>
      </c>
      <c r="F81" s="13"/>
      <c r="G81" s="13"/>
    </row>
    <row r="82" spans="1:7" ht="25.5">
      <c r="A82" s="3" t="s">
        <v>500</v>
      </c>
      <c r="B82" s="262" t="s">
        <v>468</v>
      </c>
      <c r="C82" s="114" t="s">
        <v>202</v>
      </c>
      <c r="D82" s="122">
        <f>E82+G82</f>
        <v>13.1</v>
      </c>
      <c r="E82" s="122">
        <v>13.1</v>
      </c>
      <c r="F82" s="13">
        <v>0.6</v>
      </c>
      <c r="G82" s="13"/>
    </row>
    <row r="83" spans="1:7" ht="15.75">
      <c r="A83" s="119" t="s">
        <v>43</v>
      </c>
      <c r="B83" s="357" t="s">
        <v>48</v>
      </c>
      <c r="C83" s="172"/>
      <c r="D83" s="148">
        <f>D85+D86</f>
        <v>444.3</v>
      </c>
      <c r="E83" s="148">
        <f>E85+E86</f>
        <v>444.3</v>
      </c>
      <c r="F83" s="148">
        <f>F85+F86</f>
        <v>245.8</v>
      </c>
      <c r="G83" s="148">
        <f>G85+G86</f>
        <v>0</v>
      </c>
    </row>
    <row r="84" spans="1:7" ht="14.25">
      <c r="A84" s="118" t="s">
        <v>44</v>
      </c>
      <c r="B84" s="5" t="s">
        <v>191</v>
      </c>
      <c r="C84" s="114" t="s">
        <v>149</v>
      </c>
      <c r="D84" s="121">
        <f>D85+D86</f>
        <v>444.3</v>
      </c>
      <c r="E84" s="121">
        <f>E85+E86</f>
        <v>444.3</v>
      </c>
      <c r="F84" s="121">
        <f>F85+F86</f>
        <v>245.8</v>
      </c>
      <c r="G84" s="121">
        <f>G85+G86</f>
        <v>0</v>
      </c>
    </row>
    <row r="85" spans="1:7" ht="15">
      <c r="A85" s="3" t="s">
        <v>126</v>
      </c>
      <c r="B85" s="252" t="s">
        <v>393</v>
      </c>
      <c r="C85" s="116"/>
      <c r="D85" s="122">
        <f>E85+G85</f>
        <v>439.8</v>
      </c>
      <c r="E85" s="122">
        <v>439.8</v>
      </c>
      <c r="F85" s="129">
        <v>245.8</v>
      </c>
      <c r="G85" s="122"/>
    </row>
    <row r="86" spans="1:7" ht="15">
      <c r="A86" s="3" t="s">
        <v>220</v>
      </c>
      <c r="B86" s="24" t="s">
        <v>544</v>
      </c>
      <c r="C86" s="116"/>
      <c r="D86" s="122">
        <f>E86+G86</f>
        <v>4.5</v>
      </c>
      <c r="E86" s="122">
        <v>4.5</v>
      </c>
      <c r="F86" s="129"/>
      <c r="G86" s="122"/>
    </row>
    <row r="87" spans="1:7" ht="28.5">
      <c r="A87" s="207" t="s">
        <v>45</v>
      </c>
      <c r="B87" s="358" t="s">
        <v>455</v>
      </c>
      <c r="C87" s="174"/>
      <c r="D87" s="148">
        <f>D89+D90</f>
        <v>306.6</v>
      </c>
      <c r="E87" s="148">
        <f>E89+E90</f>
        <v>306.6</v>
      </c>
      <c r="F87" s="148">
        <f>F89+F90</f>
        <v>188.2</v>
      </c>
      <c r="G87" s="148">
        <f>G89+G90</f>
        <v>0</v>
      </c>
    </row>
    <row r="88" spans="1:7" ht="14.25">
      <c r="A88" s="118" t="s">
        <v>46</v>
      </c>
      <c r="B88" s="5" t="s">
        <v>191</v>
      </c>
      <c r="C88" s="114" t="s">
        <v>149</v>
      </c>
      <c r="D88" s="121">
        <f>D89+D90</f>
        <v>306.6</v>
      </c>
      <c r="E88" s="121">
        <f>E89+E90</f>
        <v>306.6</v>
      </c>
      <c r="F88" s="121">
        <f>F89+F90</f>
        <v>188.2</v>
      </c>
      <c r="G88" s="121">
        <f>G89+G90</f>
        <v>0</v>
      </c>
    </row>
    <row r="89" spans="1:7" ht="15">
      <c r="A89" s="3" t="s">
        <v>127</v>
      </c>
      <c r="B89" s="252" t="s">
        <v>393</v>
      </c>
      <c r="C89" s="113"/>
      <c r="D89" s="128">
        <f>E89+G89</f>
        <v>302.8</v>
      </c>
      <c r="E89" s="122">
        <v>302.8</v>
      </c>
      <c r="F89" s="129">
        <v>188.2</v>
      </c>
      <c r="G89" s="122"/>
    </row>
    <row r="90" spans="1:7" ht="15">
      <c r="A90" s="3" t="s">
        <v>221</v>
      </c>
      <c r="B90" s="24" t="s">
        <v>544</v>
      </c>
      <c r="C90" s="17"/>
      <c r="D90" s="128">
        <f>E90+G90</f>
        <v>3.8</v>
      </c>
      <c r="E90" s="122">
        <v>3.8</v>
      </c>
      <c r="F90" s="129"/>
      <c r="G90" s="129"/>
    </row>
    <row r="91" spans="1:7" ht="15.75">
      <c r="A91" s="118" t="s">
        <v>47</v>
      </c>
      <c r="B91" s="357" t="s">
        <v>54</v>
      </c>
      <c r="C91" s="126"/>
      <c r="D91" s="121">
        <f>D92+D94+D97+D101+D103+D105</f>
        <v>153.99999999999997</v>
      </c>
      <c r="E91" s="121">
        <f>E92+E94+E97+E101+E103+E105</f>
        <v>150.99999999999997</v>
      </c>
      <c r="F91" s="121">
        <f>F92+F94+F97+F101+F103+F105</f>
        <v>81.30000000000001</v>
      </c>
      <c r="G91" s="121">
        <f>G92+G94+G97+G101+G103+G105</f>
        <v>3</v>
      </c>
    </row>
    <row r="92" spans="1:7" ht="14.25">
      <c r="A92" s="118" t="s">
        <v>49</v>
      </c>
      <c r="B92" s="27" t="s">
        <v>113</v>
      </c>
      <c r="C92" s="18" t="s">
        <v>149</v>
      </c>
      <c r="D92" s="121">
        <f>D93</f>
        <v>3.6</v>
      </c>
      <c r="E92" s="121">
        <f>E93</f>
        <v>3.6</v>
      </c>
      <c r="F92" s="121">
        <f>F93</f>
        <v>0</v>
      </c>
      <c r="G92" s="121">
        <f>G93</f>
        <v>0</v>
      </c>
    </row>
    <row r="93" spans="1:7" ht="15">
      <c r="A93" s="143" t="s">
        <v>128</v>
      </c>
      <c r="B93" s="252" t="s">
        <v>393</v>
      </c>
      <c r="C93" s="116"/>
      <c r="D93" s="122">
        <f>E93+G93</f>
        <v>3.6</v>
      </c>
      <c r="E93" s="296">
        <v>3.6</v>
      </c>
      <c r="F93" s="297"/>
      <c r="G93" s="296"/>
    </row>
    <row r="94" spans="1:7" ht="25.5">
      <c r="A94" s="118" t="s">
        <v>260</v>
      </c>
      <c r="B94" s="175" t="s">
        <v>114</v>
      </c>
      <c r="C94" s="114" t="s">
        <v>151</v>
      </c>
      <c r="D94" s="121">
        <f>D95+D96</f>
        <v>0</v>
      </c>
      <c r="E94" s="121">
        <f>E95+E96</f>
        <v>0</v>
      </c>
      <c r="F94" s="121">
        <f>F95+F96</f>
        <v>0</v>
      </c>
      <c r="G94" s="121">
        <f>G95+G96</f>
        <v>0</v>
      </c>
    </row>
    <row r="95" spans="1:7" ht="25.5">
      <c r="A95" s="3" t="s">
        <v>261</v>
      </c>
      <c r="B95" s="262" t="s">
        <v>468</v>
      </c>
      <c r="C95" s="113"/>
      <c r="D95" s="128">
        <f>E95+G95</f>
        <v>0</v>
      </c>
      <c r="E95" s="296"/>
      <c r="F95" s="296"/>
      <c r="G95" s="297"/>
    </row>
    <row r="96" spans="1:7" ht="15">
      <c r="A96" s="3" t="s">
        <v>527</v>
      </c>
      <c r="B96" s="275" t="s">
        <v>393</v>
      </c>
      <c r="C96" s="17"/>
      <c r="D96" s="128">
        <f>E96+G96</f>
        <v>0</v>
      </c>
      <c r="E96" s="296"/>
      <c r="F96" s="296"/>
      <c r="G96" s="297"/>
    </row>
    <row r="97" spans="1:7" ht="25.5">
      <c r="A97" s="118" t="s">
        <v>397</v>
      </c>
      <c r="B97" s="28" t="s">
        <v>116</v>
      </c>
      <c r="C97" s="26" t="s">
        <v>153</v>
      </c>
      <c r="D97" s="121">
        <f>D98+D99+D100</f>
        <v>128.6</v>
      </c>
      <c r="E97" s="154">
        <f>E98+E99+E100</f>
        <v>125.6</v>
      </c>
      <c r="F97" s="154">
        <f>F98+F99+F100</f>
        <v>71.4</v>
      </c>
      <c r="G97" s="154">
        <f>G98+G99+G100</f>
        <v>3</v>
      </c>
    </row>
    <row r="98" spans="1:7" ht="15">
      <c r="A98" s="3" t="s">
        <v>398</v>
      </c>
      <c r="B98" s="275" t="s">
        <v>393</v>
      </c>
      <c r="C98" s="113"/>
      <c r="D98" s="128">
        <f aca="true" t="shared" si="2" ref="D98:D106">E98+G98</f>
        <v>127.6</v>
      </c>
      <c r="E98" s="296">
        <v>124.6</v>
      </c>
      <c r="F98" s="296">
        <v>71.4</v>
      </c>
      <c r="G98" s="296">
        <v>3</v>
      </c>
    </row>
    <row r="99" spans="1:7" ht="15">
      <c r="A99" s="3" t="s">
        <v>410</v>
      </c>
      <c r="B99" s="24" t="s">
        <v>544</v>
      </c>
      <c r="C99" s="107"/>
      <c r="D99" s="128">
        <f t="shared" si="2"/>
        <v>1</v>
      </c>
      <c r="E99" s="296">
        <v>1</v>
      </c>
      <c r="F99" s="154"/>
      <c r="G99" s="154"/>
    </row>
    <row r="100" spans="1:7" ht="25.5">
      <c r="A100" s="3" t="s">
        <v>497</v>
      </c>
      <c r="B100" s="262" t="s">
        <v>468</v>
      </c>
      <c r="C100" s="30"/>
      <c r="D100" s="128">
        <f t="shared" si="2"/>
        <v>0</v>
      </c>
      <c r="E100" s="296"/>
      <c r="F100" s="154"/>
      <c r="G100" s="154"/>
    </row>
    <row r="101" spans="1:7" ht="25.5">
      <c r="A101" s="118" t="s">
        <v>411</v>
      </c>
      <c r="B101" s="125" t="s">
        <v>206</v>
      </c>
      <c r="C101" s="126" t="s">
        <v>155</v>
      </c>
      <c r="D101" s="127">
        <f t="shared" si="2"/>
        <v>12.7</v>
      </c>
      <c r="E101" s="154">
        <f>E102</f>
        <v>12.7</v>
      </c>
      <c r="F101" s="154">
        <f>F102</f>
        <v>9.7</v>
      </c>
      <c r="G101" s="154">
        <f>G102</f>
        <v>0</v>
      </c>
    </row>
    <row r="102" spans="1:7" ht="25.5">
      <c r="A102" s="3" t="s">
        <v>412</v>
      </c>
      <c r="B102" s="262" t="s">
        <v>468</v>
      </c>
      <c r="C102" s="26"/>
      <c r="D102" s="128">
        <f t="shared" si="2"/>
        <v>12.7</v>
      </c>
      <c r="E102" s="296">
        <v>12.7</v>
      </c>
      <c r="F102" s="298">
        <v>9.7</v>
      </c>
      <c r="G102" s="298"/>
    </row>
    <row r="103" spans="1:7" ht="25.5">
      <c r="A103" s="118" t="s">
        <v>413</v>
      </c>
      <c r="B103" s="125" t="s">
        <v>224</v>
      </c>
      <c r="C103" s="18" t="s">
        <v>202</v>
      </c>
      <c r="D103" s="127">
        <f t="shared" si="2"/>
        <v>4.1</v>
      </c>
      <c r="E103" s="154">
        <f>E104</f>
        <v>4.1</v>
      </c>
      <c r="F103" s="154">
        <f>F104</f>
        <v>0.2</v>
      </c>
      <c r="G103" s="154">
        <f>G104</f>
        <v>0</v>
      </c>
    </row>
    <row r="104" spans="1:7" ht="25.5">
      <c r="A104" s="3" t="s">
        <v>414</v>
      </c>
      <c r="B104" s="262" t="s">
        <v>468</v>
      </c>
      <c r="C104" s="26"/>
      <c r="D104" s="128">
        <f t="shared" si="2"/>
        <v>4.1</v>
      </c>
      <c r="E104" s="296">
        <v>4.1</v>
      </c>
      <c r="F104" s="299">
        <v>0.2</v>
      </c>
      <c r="G104" s="298"/>
    </row>
    <row r="105" spans="1:7" ht="14.25">
      <c r="A105" s="118" t="s">
        <v>415</v>
      </c>
      <c r="B105" s="5" t="s">
        <v>81</v>
      </c>
      <c r="C105" s="114" t="s">
        <v>150</v>
      </c>
      <c r="D105" s="121">
        <f t="shared" si="2"/>
        <v>5</v>
      </c>
      <c r="E105" s="154">
        <f>E106</f>
        <v>5</v>
      </c>
      <c r="F105" s="154">
        <f>F106</f>
        <v>0</v>
      </c>
      <c r="G105" s="154">
        <f>G106</f>
        <v>0</v>
      </c>
    </row>
    <row r="106" spans="1:7" ht="15">
      <c r="A106" s="209" t="s">
        <v>272</v>
      </c>
      <c r="B106" s="252" t="s">
        <v>393</v>
      </c>
      <c r="C106" s="31"/>
      <c r="D106" s="128">
        <f t="shared" si="2"/>
        <v>5</v>
      </c>
      <c r="E106" s="296">
        <v>5</v>
      </c>
      <c r="F106" s="299"/>
      <c r="G106" s="299"/>
    </row>
    <row r="107" spans="1:7" ht="15.75">
      <c r="A107" s="210" t="s">
        <v>50</v>
      </c>
      <c r="B107" s="356" t="s">
        <v>59</v>
      </c>
      <c r="C107" s="30"/>
      <c r="D107" s="127">
        <f>D108+D110+D113+D117+D119+D121</f>
        <v>218.8</v>
      </c>
      <c r="E107" s="154">
        <f>E108+E110+E113+E117+E119+E121</f>
        <v>218.8</v>
      </c>
      <c r="F107" s="154">
        <f>F108+F110+F113+F117+F119+F121</f>
        <v>112.99999999999999</v>
      </c>
      <c r="G107" s="154">
        <f>G108+G110+G113+G117+G119+G121</f>
        <v>0</v>
      </c>
    </row>
    <row r="108" spans="1:7" ht="14.25">
      <c r="A108" s="118" t="s">
        <v>51</v>
      </c>
      <c r="B108" s="27" t="s">
        <v>113</v>
      </c>
      <c r="C108" s="126" t="s">
        <v>149</v>
      </c>
      <c r="D108" s="121">
        <f>D109</f>
        <v>3</v>
      </c>
      <c r="E108" s="154">
        <f>E109</f>
        <v>3</v>
      </c>
      <c r="F108" s="154">
        <f>F109</f>
        <v>0</v>
      </c>
      <c r="G108" s="154">
        <f>G109</f>
        <v>0</v>
      </c>
    </row>
    <row r="109" spans="1:7" ht="15">
      <c r="A109" s="3" t="s">
        <v>130</v>
      </c>
      <c r="B109" s="252" t="s">
        <v>393</v>
      </c>
      <c r="C109" s="116"/>
      <c r="D109" s="122">
        <f>E109+G109</f>
        <v>3</v>
      </c>
      <c r="E109" s="296">
        <v>3</v>
      </c>
      <c r="F109" s="297"/>
      <c r="G109" s="296"/>
    </row>
    <row r="110" spans="1:7" ht="25.5">
      <c r="A110" s="118" t="s">
        <v>52</v>
      </c>
      <c r="B110" s="175" t="s">
        <v>114</v>
      </c>
      <c r="C110" s="114" t="s">
        <v>151</v>
      </c>
      <c r="D110" s="121">
        <f>D111+D112</f>
        <v>0</v>
      </c>
      <c r="E110" s="121">
        <f>E111+E112</f>
        <v>0</v>
      </c>
      <c r="F110" s="121">
        <f>F111+F112</f>
        <v>0</v>
      </c>
      <c r="G110" s="121">
        <f>G111+G112</f>
        <v>0</v>
      </c>
    </row>
    <row r="111" spans="1:7" ht="25.5">
      <c r="A111" s="208" t="s">
        <v>131</v>
      </c>
      <c r="B111" s="262" t="s">
        <v>468</v>
      </c>
      <c r="C111" s="113"/>
      <c r="D111" s="128">
        <f>E111+G111</f>
        <v>0</v>
      </c>
      <c r="E111" s="296"/>
      <c r="F111" s="296"/>
      <c r="G111" s="297"/>
    </row>
    <row r="112" spans="1:7" ht="15">
      <c r="A112" s="208" t="s">
        <v>536</v>
      </c>
      <c r="B112" s="275" t="s">
        <v>393</v>
      </c>
      <c r="C112" s="17"/>
      <c r="D112" s="128">
        <f>E112+G112</f>
        <v>0</v>
      </c>
      <c r="E112" s="296"/>
      <c r="F112" s="297"/>
      <c r="G112" s="297"/>
    </row>
    <row r="113" spans="1:7" ht="25.5">
      <c r="A113" s="118" t="s">
        <v>264</v>
      </c>
      <c r="B113" s="28" t="s">
        <v>116</v>
      </c>
      <c r="C113" s="26" t="s">
        <v>153</v>
      </c>
      <c r="D113" s="121">
        <f>D114+D115+D116</f>
        <v>170.4</v>
      </c>
      <c r="E113" s="154">
        <f>E114+E115+E116</f>
        <v>170.4</v>
      </c>
      <c r="F113" s="154">
        <f>F114+F115+F116</f>
        <v>102.1</v>
      </c>
      <c r="G113" s="154">
        <f>G114+G115+G116</f>
        <v>0</v>
      </c>
    </row>
    <row r="114" spans="1:7" ht="15">
      <c r="A114" s="3" t="s">
        <v>265</v>
      </c>
      <c r="B114" s="252" t="s">
        <v>393</v>
      </c>
      <c r="C114" s="113"/>
      <c r="D114" s="128">
        <f aca="true" t="shared" si="3" ref="D114:D122">E114+G114</f>
        <v>165.9</v>
      </c>
      <c r="E114" s="122">
        <v>165.9</v>
      </c>
      <c r="F114" s="122">
        <v>102.1</v>
      </c>
      <c r="G114" s="122"/>
    </row>
    <row r="115" spans="1:7" ht="15">
      <c r="A115" s="209" t="s">
        <v>266</v>
      </c>
      <c r="B115" s="24" t="s">
        <v>544</v>
      </c>
      <c r="C115" s="30"/>
      <c r="D115" s="128">
        <f t="shared" si="3"/>
        <v>4.5</v>
      </c>
      <c r="E115" s="122">
        <v>4.5</v>
      </c>
      <c r="F115" s="121"/>
      <c r="G115" s="121"/>
    </row>
    <row r="116" spans="1:7" ht="25.5">
      <c r="A116" s="209" t="s">
        <v>498</v>
      </c>
      <c r="B116" s="262" t="s">
        <v>468</v>
      </c>
      <c r="C116" s="30"/>
      <c r="D116" s="128">
        <f t="shared" si="3"/>
        <v>0</v>
      </c>
      <c r="E116" s="122"/>
      <c r="F116" s="121"/>
      <c r="G116" s="121"/>
    </row>
    <row r="117" spans="1:7" ht="25.5">
      <c r="A117" s="118" t="s">
        <v>267</v>
      </c>
      <c r="B117" s="125" t="s">
        <v>206</v>
      </c>
      <c r="C117" s="18" t="s">
        <v>155</v>
      </c>
      <c r="D117" s="127">
        <f t="shared" si="3"/>
        <v>13.9</v>
      </c>
      <c r="E117" s="121">
        <f>E118</f>
        <v>13.9</v>
      </c>
      <c r="F117" s="121">
        <f>F118</f>
        <v>10.6</v>
      </c>
      <c r="G117" s="121">
        <f>G118</f>
        <v>0</v>
      </c>
    </row>
    <row r="118" spans="1:7" ht="25.5">
      <c r="A118" s="3" t="s">
        <v>268</v>
      </c>
      <c r="B118" s="262" t="s">
        <v>468</v>
      </c>
      <c r="C118" s="26"/>
      <c r="D118" s="128">
        <f t="shared" si="3"/>
        <v>13.9</v>
      </c>
      <c r="E118" s="122">
        <v>13.9</v>
      </c>
      <c r="F118" s="123">
        <v>10.6</v>
      </c>
      <c r="G118" s="124"/>
    </row>
    <row r="119" spans="1:7" ht="25.5">
      <c r="A119" s="118" t="s">
        <v>269</v>
      </c>
      <c r="B119" s="125" t="s">
        <v>224</v>
      </c>
      <c r="C119" s="18" t="s">
        <v>202</v>
      </c>
      <c r="D119" s="127">
        <f t="shared" si="3"/>
        <v>6.5</v>
      </c>
      <c r="E119" s="121">
        <f>E120</f>
        <v>6.5</v>
      </c>
      <c r="F119" s="121">
        <f>F120</f>
        <v>0.3</v>
      </c>
      <c r="G119" s="121">
        <f>G120</f>
        <v>0</v>
      </c>
    </row>
    <row r="120" spans="1:7" ht="25.5">
      <c r="A120" s="209" t="s">
        <v>270</v>
      </c>
      <c r="B120" s="262" t="s">
        <v>468</v>
      </c>
      <c r="C120" s="26"/>
      <c r="D120" s="128">
        <f t="shared" si="3"/>
        <v>6.5</v>
      </c>
      <c r="E120" s="122">
        <v>6.5</v>
      </c>
      <c r="F120" s="123">
        <v>0.3</v>
      </c>
      <c r="G120" s="124"/>
    </row>
    <row r="121" spans="1:7" ht="14.25">
      <c r="A121" s="211" t="s">
        <v>271</v>
      </c>
      <c r="B121" s="5" t="s">
        <v>81</v>
      </c>
      <c r="C121" s="114" t="s">
        <v>150</v>
      </c>
      <c r="D121" s="127">
        <f t="shared" si="3"/>
        <v>25</v>
      </c>
      <c r="E121" s="121">
        <f>E122</f>
        <v>25</v>
      </c>
      <c r="F121" s="121">
        <f>F122</f>
        <v>0</v>
      </c>
      <c r="G121" s="121">
        <f>G122</f>
        <v>0</v>
      </c>
    </row>
    <row r="122" spans="1:7" ht="15">
      <c r="A122" s="212" t="s">
        <v>272</v>
      </c>
      <c r="B122" s="252" t="s">
        <v>393</v>
      </c>
      <c r="C122" s="32"/>
      <c r="D122" s="122">
        <f t="shared" si="3"/>
        <v>25</v>
      </c>
      <c r="E122" s="122">
        <v>25</v>
      </c>
      <c r="F122" s="123"/>
      <c r="G122" s="123"/>
    </row>
    <row r="123" spans="1:7" ht="15.75">
      <c r="A123" s="210" t="s">
        <v>53</v>
      </c>
      <c r="B123" s="353" t="s">
        <v>63</v>
      </c>
      <c r="C123" s="13"/>
      <c r="D123" s="121">
        <f>D124+D127+D131+D133</f>
        <v>467.09999999999997</v>
      </c>
      <c r="E123" s="121">
        <f>E124+E127+E131+E133</f>
        <v>462.7</v>
      </c>
      <c r="F123" s="121">
        <f>F124+F127+F131+F133</f>
        <v>190.7</v>
      </c>
      <c r="G123" s="121">
        <f>G124+G127+G131+G133</f>
        <v>4.4</v>
      </c>
    </row>
    <row r="124" spans="1:7" ht="28.5" customHeight="1">
      <c r="A124" s="118" t="s">
        <v>55</v>
      </c>
      <c r="B124" s="176" t="s">
        <v>114</v>
      </c>
      <c r="C124" s="26" t="s">
        <v>151</v>
      </c>
      <c r="D124" s="121">
        <f>D125+D126</f>
        <v>0</v>
      </c>
      <c r="E124" s="121">
        <f>E125+E126</f>
        <v>0</v>
      </c>
      <c r="F124" s="121">
        <f>F125+F126</f>
        <v>0</v>
      </c>
      <c r="G124" s="121">
        <f>G125+G126</f>
        <v>0</v>
      </c>
    </row>
    <row r="125" spans="1:7" ht="25.5">
      <c r="A125" s="3" t="s">
        <v>132</v>
      </c>
      <c r="B125" s="262" t="s">
        <v>468</v>
      </c>
      <c r="C125" s="113"/>
      <c r="D125" s="128">
        <f>E125+G125</f>
        <v>0</v>
      </c>
      <c r="E125" s="122"/>
      <c r="F125" s="122"/>
      <c r="G125" s="122"/>
    </row>
    <row r="126" spans="1:7" ht="15">
      <c r="A126" s="3" t="s">
        <v>537</v>
      </c>
      <c r="B126" s="275" t="s">
        <v>393</v>
      </c>
      <c r="C126" s="17"/>
      <c r="D126" s="128">
        <f>E126+G126</f>
        <v>0</v>
      </c>
      <c r="E126" s="122"/>
      <c r="F126" s="122"/>
      <c r="G126" s="122"/>
    </row>
    <row r="127" spans="1:7" ht="25.5">
      <c r="A127" s="118" t="s">
        <v>56</v>
      </c>
      <c r="B127" s="138" t="s">
        <v>116</v>
      </c>
      <c r="C127" s="26" t="s">
        <v>153</v>
      </c>
      <c r="D127" s="121">
        <f>D128+D130+D129</f>
        <v>407.09999999999997</v>
      </c>
      <c r="E127" s="121">
        <f>E128+E130+E129</f>
        <v>402.7</v>
      </c>
      <c r="F127" s="121">
        <f>F128+F130+F129</f>
        <v>189.5</v>
      </c>
      <c r="G127" s="121">
        <f>G128+G130+G129</f>
        <v>4.4</v>
      </c>
    </row>
    <row r="128" spans="1:7" ht="15">
      <c r="A128" s="213" t="s">
        <v>133</v>
      </c>
      <c r="B128" s="252" t="s">
        <v>393</v>
      </c>
      <c r="C128" s="113"/>
      <c r="D128" s="128">
        <f aca="true" t="shared" si="4" ref="D128:D134">E128+G128</f>
        <v>390.4</v>
      </c>
      <c r="E128" s="122">
        <v>386</v>
      </c>
      <c r="F128" s="122">
        <v>188.6</v>
      </c>
      <c r="G128" s="122">
        <v>4.4</v>
      </c>
    </row>
    <row r="129" spans="1:7" ht="15">
      <c r="A129" s="213" t="s">
        <v>538</v>
      </c>
      <c r="B129" s="16" t="s">
        <v>194</v>
      </c>
      <c r="C129" s="115"/>
      <c r="D129" s="128">
        <f t="shared" si="4"/>
        <v>1.2</v>
      </c>
      <c r="E129" s="122">
        <v>1.2</v>
      </c>
      <c r="F129" s="122">
        <v>0.9</v>
      </c>
      <c r="G129" s="122"/>
    </row>
    <row r="130" spans="1:7" ht="15">
      <c r="A130" s="212" t="s">
        <v>416</v>
      </c>
      <c r="B130" s="24" t="s">
        <v>544</v>
      </c>
      <c r="C130" s="17"/>
      <c r="D130" s="128">
        <f t="shared" si="4"/>
        <v>15.5</v>
      </c>
      <c r="E130" s="122">
        <v>15.5</v>
      </c>
      <c r="F130" s="129"/>
      <c r="G130" s="129"/>
    </row>
    <row r="131" spans="1:7" ht="26.25" customHeight="1">
      <c r="A131" s="118" t="s">
        <v>57</v>
      </c>
      <c r="B131" s="125" t="s">
        <v>224</v>
      </c>
      <c r="C131" s="126" t="s">
        <v>202</v>
      </c>
      <c r="D131" s="127">
        <f t="shared" si="4"/>
        <v>25</v>
      </c>
      <c r="E131" s="121">
        <f>E132</f>
        <v>25</v>
      </c>
      <c r="F131" s="121">
        <f>F132</f>
        <v>1.2</v>
      </c>
      <c r="G131" s="121">
        <f>G132</f>
        <v>0</v>
      </c>
    </row>
    <row r="132" spans="1:7" ht="25.5">
      <c r="A132" s="209" t="s">
        <v>134</v>
      </c>
      <c r="B132" s="262" t="s">
        <v>468</v>
      </c>
      <c r="C132" s="26"/>
      <c r="D132" s="128">
        <f t="shared" si="4"/>
        <v>25</v>
      </c>
      <c r="E132" s="122">
        <v>25</v>
      </c>
      <c r="F132" s="124">
        <v>1.2</v>
      </c>
      <c r="G132" s="124"/>
    </row>
    <row r="133" spans="1:7" ht="14.25">
      <c r="A133" s="211" t="s">
        <v>222</v>
      </c>
      <c r="B133" s="5" t="s">
        <v>81</v>
      </c>
      <c r="C133" s="18" t="s">
        <v>150</v>
      </c>
      <c r="D133" s="127">
        <f t="shared" si="4"/>
        <v>35</v>
      </c>
      <c r="E133" s="121">
        <f>E134</f>
        <v>35</v>
      </c>
      <c r="F133" s="121">
        <f>F134</f>
        <v>0</v>
      </c>
      <c r="G133" s="121">
        <f>G134</f>
        <v>0</v>
      </c>
    </row>
    <row r="134" spans="1:7" ht="15">
      <c r="A134" s="3" t="s">
        <v>223</v>
      </c>
      <c r="B134" s="252" t="s">
        <v>393</v>
      </c>
      <c r="C134" s="32"/>
      <c r="D134" s="122">
        <f t="shared" si="4"/>
        <v>35</v>
      </c>
      <c r="E134" s="122">
        <v>35</v>
      </c>
      <c r="F134" s="123"/>
      <c r="G134" s="124"/>
    </row>
    <row r="135" spans="1:7" ht="15.75">
      <c r="A135" s="210" t="s">
        <v>58</v>
      </c>
      <c r="B135" s="353" t="s">
        <v>156</v>
      </c>
      <c r="C135" s="34"/>
      <c r="D135" s="121">
        <f>D138+D141+D145+D147+D149+D136</f>
        <v>330.24</v>
      </c>
      <c r="E135" s="121">
        <f>E138+E141+E145+E147+E149+E136</f>
        <v>321.74</v>
      </c>
      <c r="F135" s="121">
        <f>F138+F141+F145+F147+F149+F136</f>
        <v>152.70000000000002</v>
      </c>
      <c r="G135" s="121">
        <f>G138+G141+G145+G147+G149+G136</f>
        <v>8.5</v>
      </c>
    </row>
    <row r="136" spans="1:7" ht="14.25">
      <c r="A136" s="118" t="s">
        <v>417</v>
      </c>
      <c r="B136" s="27" t="s">
        <v>113</v>
      </c>
      <c r="C136" s="126" t="s">
        <v>149</v>
      </c>
      <c r="D136" s="121">
        <f>D137</f>
        <v>5.1</v>
      </c>
      <c r="E136" s="154">
        <f>E137</f>
        <v>5.1</v>
      </c>
      <c r="F136" s="154">
        <f>F137</f>
        <v>0</v>
      </c>
      <c r="G136" s="154">
        <f>G137</f>
        <v>0</v>
      </c>
    </row>
    <row r="137" spans="1:7" ht="15">
      <c r="A137" s="210" t="s">
        <v>135</v>
      </c>
      <c r="B137" s="252" t="s">
        <v>393</v>
      </c>
      <c r="C137" s="116"/>
      <c r="D137" s="122">
        <f>E137+G137</f>
        <v>5.1</v>
      </c>
      <c r="E137" s="296">
        <v>5.1</v>
      </c>
      <c r="F137" s="297"/>
      <c r="G137" s="296"/>
    </row>
    <row r="138" spans="1:7" ht="25.5">
      <c r="A138" s="307" t="s">
        <v>61</v>
      </c>
      <c r="B138" s="175" t="s">
        <v>114</v>
      </c>
      <c r="C138" s="114" t="s">
        <v>151</v>
      </c>
      <c r="D138" s="350">
        <f>D139+D140</f>
        <v>0</v>
      </c>
      <c r="E138" s="350">
        <f>E139+E140</f>
        <v>0</v>
      </c>
      <c r="F138" s="121">
        <f>F139+F140</f>
        <v>0</v>
      </c>
      <c r="G138" s="121">
        <f>G139+G140</f>
        <v>0</v>
      </c>
    </row>
    <row r="139" spans="1:7" ht="25.5">
      <c r="A139" s="3" t="s">
        <v>136</v>
      </c>
      <c r="B139" s="262" t="s">
        <v>468</v>
      </c>
      <c r="C139" s="113"/>
      <c r="D139" s="352">
        <f>E139+G139</f>
        <v>0</v>
      </c>
      <c r="E139" s="348"/>
      <c r="F139" s="122"/>
      <c r="G139" s="122"/>
    </row>
    <row r="140" spans="1:7" ht="15">
      <c r="A140" s="3" t="s">
        <v>499</v>
      </c>
      <c r="B140" s="275" t="s">
        <v>393</v>
      </c>
      <c r="C140" s="17"/>
      <c r="D140" s="128">
        <f>E140+G140</f>
        <v>0</v>
      </c>
      <c r="E140" s="122"/>
      <c r="F140" s="122"/>
      <c r="G140" s="122"/>
    </row>
    <row r="141" spans="1:7" ht="25.5">
      <c r="A141" s="118" t="s">
        <v>225</v>
      </c>
      <c r="B141" s="138" t="s">
        <v>116</v>
      </c>
      <c r="C141" s="26" t="s">
        <v>153</v>
      </c>
      <c r="D141" s="350">
        <f>D142+D143+D144</f>
        <v>255.53999999999996</v>
      </c>
      <c r="E141" s="350">
        <f>E142+E143+E144</f>
        <v>247.03999999999996</v>
      </c>
      <c r="F141" s="121">
        <f>F142+F143+F144</f>
        <v>129.9</v>
      </c>
      <c r="G141" s="121">
        <f>G142+G143+G144</f>
        <v>8.5</v>
      </c>
    </row>
    <row r="142" spans="1:7" ht="15">
      <c r="A142" s="213" t="s">
        <v>226</v>
      </c>
      <c r="B142" s="252" t="s">
        <v>393</v>
      </c>
      <c r="C142" s="113"/>
      <c r="D142" s="128">
        <f>E142+G142</f>
        <v>240.7</v>
      </c>
      <c r="E142" s="122">
        <v>240.7</v>
      </c>
      <c r="F142" s="122">
        <v>129</v>
      </c>
      <c r="G142" s="122"/>
    </row>
    <row r="143" spans="1:7" ht="15">
      <c r="A143" s="3" t="s">
        <v>530</v>
      </c>
      <c r="B143" s="24" t="s">
        <v>544</v>
      </c>
      <c r="C143" s="17"/>
      <c r="D143" s="128">
        <f aca="true" t="shared" si="5" ref="D143:D150">E143+G143</f>
        <v>13.7</v>
      </c>
      <c r="E143" s="122">
        <v>5.2</v>
      </c>
      <c r="F143" s="129"/>
      <c r="G143" s="129">
        <v>8.5</v>
      </c>
    </row>
    <row r="144" spans="1:7" ht="25.5">
      <c r="A144" s="3" t="s">
        <v>531</v>
      </c>
      <c r="B144" s="262" t="s">
        <v>468</v>
      </c>
      <c r="C144" s="17"/>
      <c r="D144" s="128">
        <f t="shared" si="5"/>
        <v>1.14</v>
      </c>
      <c r="E144" s="348">
        <v>1.14</v>
      </c>
      <c r="F144" s="122">
        <v>0.9</v>
      </c>
      <c r="G144" s="129"/>
    </row>
    <row r="145" spans="1:7" ht="25.5">
      <c r="A145" s="118" t="s">
        <v>227</v>
      </c>
      <c r="B145" s="125" t="s">
        <v>224</v>
      </c>
      <c r="C145" s="126" t="s">
        <v>202</v>
      </c>
      <c r="D145" s="127">
        <f t="shared" si="5"/>
        <v>21</v>
      </c>
      <c r="E145" s="121">
        <f>E146</f>
        <v>21</v>
      </c>
      <c r="F145" s="121">
        <f>F146</f>
        <v>1</v>
      </c>
      <c r="G145" s="121">
        <f>G146</f>
        <v>0</v>
      </c>
    </row>
    <row r="146" spans="1:7" ht="15">
      <c r="A146" s="209" t="s">
        <v>228</v>
      </c>
      <c r="B146" s="23" t="s">
        <v>194</v>
      </c>
      <c r="C146" s="26"/>
      <c r="D146" s="128">
        <f t="shared" si="5"/>
        <v>21</v>
      </c>
      <c r="E146" s="122">
        <v>21</v>
      </c>
      <c r="F146" s="123">
        <v>1</v>
      </c>
      <c r="G146" s="124"/>
    </row>
    <row r="147" spans="1:7" ht="14.25">
      <c r="A147" s="211" t="s">
        <v>532</v>
      </c>
      <c r="B147" s="5" t="s">
        <v>81</v>
      </c>
      <c r="C147" s="18" t="s">
        <v>150</v>
      </c>
      <c r="D147" s="127">
        <f t="shared" si="5"/>
        <v>20</v>
      </c>
      <c r="E147" s="121">
        <f>E148</f>
        <v>20</v>
      </c>
      <c r="F147" s="121">
        <f>F148</f>
        <v>0</v>
      </c>
      <c r="G147" s="121">
        <f>G148</f>
        <v>0</v>
      </c>
    </row>
    <row r="148" spans="1:7" ht="15">
      <c r="A148" s="3" t="s">
        <v>533</v>
      </c>
      <c r="B148" s="252" t="s">
        <v>393</v>
      </c>
      <c r="C148" s="32"/>
      <c r="D148" s="122">
        <f t="shared" si="5"/>
        <v>20</v>
      </c>
      <c r="E148" s="122">
        <v>20</v>
      </c>
      <c r="F148" s="123"/>
      <c r="G148" s="123"/>
    </row>
    <row r="149" spans="1:7" ht="25.5">
      <c r="A149" s="118" t="s">
        <v>534</v>
      </c>
      <c r="B149" s="125" t="s">
        <v>206</v>
      </c>
      <c r="C149" s="18" t="s">
        <v>155</v>
      </c>
      <c r="D149" s="127">
        <f t="shared" si="5"/>
        <v>28.6</v>
      </c>
      <c r="E149" s="121">
        <f>E150</f>
        <v>28.6</v>
      </c>
      <c r="F149" s="121">
        <f>F150</f>
        <v>21.8</v>
      </c>
      <c r="G149" s="121">
        <f>G150</f>
        <v>0</v>
      </c>
    </row>
    <row r="150" spans="1:7" ht="25.5">
      <c r="A150" s="3" t="s">
        <v>535</v>
      </c>
      <c r="B150" s="262" t="s">
        <v>468</v>
      </c>
      <c r="C150" s="18"/>
      <c r="D150" s="122">
        <f t="shared" si="5"/>
        <v>28.6</v>
      </c>
      <c r="E150" s="122">
        <v>28.6</v>
      </c>
      <c r="F150" s="123">
        <v>21.8</v>
      </c>
      <c r="G150" s="124"/>
    </row>
    <row r="151" spans="1:7" ht="15.75">
      <c r="A151" s="118" t="s">
        <v>62</v>
      </c>
      <c r="B151" s="357" t="s">
        <v>235</v>
      </c>
      <c r="C151" s="18"/>
      <c r="D151" s="121">
        <f>D152+D154+D157+D161+D163+D165</f>
        <v>519.8430000000001</v>
      </c>
      <c r="E151" s="121">
        <f>E152+E154+E157+E161+E163+E165</f>
        <v>513.643</v>
      </c>
      <c r="F151" s="121">
        <f>F152+F154+F157+F161+F163+F165</f>
        <v>292.3</v>
      </c>
      <c r="G151" s="121">
        <f>G152+G154+G157+G161+G163+G165</f>
        <v>6.2</v>
      </c>
    </row>
    <row r="152" spans="1:7" ht="14.25">
      <c r="A152" s="3" t="s">
        <v>64</v>
      </c>
      <c r="B152" s="27" t="s">
        <v>113</v>
      </c>
      <c r="C152" s="18" t="s">
        <v>149</v>
      </c>
      <c r="D152" s="121">
        <f>D153</f>
        <v>6.1</v>
      </c>
      <c r="E152" s="121">
        <f>E153</f>
        <v>6.1</v>
      </c>
      <c r="F152" s="121">
        <f>F153</f>
        <v>0</v>
      </c>
      <c r="G152" s="121">
        <f>G153</f>
        <v>0</v>
      </c>
    </row>
    <row r="153" spans="1:7" ht="15">
      <c r="A153" s="143" t="s">
        <v>137</v>
      </c>
      <c r="B153" s="252" t="s">
        <v>393</v>
      </c>
      <c r="C153" s="116"/>
      <c r="D153" s="122">
        <f>E153+G153</f>
        <v>6.1</v>
      </c>
      <c r="E153" s="122">
        <v>6.1</v>
      </c>
      <c r="F153" s="129"/>
      <c r="G153" s="122"/>
    </row>
    <row r="154" spans="1:7" ht="25.5">
      <c r="A154" s="118" t="s">
        <v>65</v>
      </c>
      <c r="B154" s="175" t="s">
        <v>114</v>
      </c>
      <c r="C154" s="114" t="s">
        <v>151</v>
      </c>
      <c r="D154" s="121">
        <f>D155+D156</f>
        <v>0</v>
      </c>
      <c r="E154" s="121">
        <f>E155+E156</f>
        <v>0</v>
      </c>
      <c r="F154" s="121">
        <f>F155+F156</f>
        <v>0</v>
      </c>
      <c r="G154" s="121">
        <f>G155+G156</f>
        <v>0</v>
      </c>
    </row>
    <row r="155" spans="1:7" ht="25.5">
      <c r="A155" s="3" t="s">
        <v>138</v>
      </c>
      <c r="B155" s="262" t="s">
        <v>468</v>
      </c>
      <c r="C155" s="113"/>
      <c r="D155" s="128">
        <f>E155+G155</f>
        <v>0</v>
      </c>
      <c r="E155" s="122"/>
      <c r="F155" s="122"/>
      <c r="G155" s="129"/>
    </row>
    <row r="156" spans="1:7" ht="15">
      <c r="A156" s="3" t="s">
        <v>529</v>
      </c>
      <c r="B156" s="275" t="s">
        <v>393</v>
      </c>
      <c r="C156" s="17"/>
      <c r="D156" s="128">
        <f>E156+G156</f>
        <v>0</v>
      </c>
      <c r="E156" s="122"/>
      <c r="F156" s="122"/>
      <c r="G156" s="129"/>
    </row>
    <row r="157" spans="1:7" ht="25.5">
      <c r="A157" s="118" t="s">
        <v>229</v>
      </c>
      <c r="B157" s="28" t="s">
        <v>116</v>
      </c>
      <c r="C157" s="26" t="s">
        <v>153</v>
      </c>
      <c r="D157" s="351">
        <f>D158+D160+D159</f>
        <v>463.14300000000003</v>
      </c>
      <c r="E157" s="351">
        <f>E158+E160+E159</f>
        <v>456.943</v>
      </c>
      <c r="F157" s="121">
        <f>F158+F160+F159</f>
        <v>275.6</v>
      </c>
      <c r="G157" s="121">
        <f>G158+G160+G159</f>
        <v>6.2</v>
      </c>
    </row>
    <row r="158" spans="1:7" ht="15">
      <c r="A158" s="3" t="s">
        <v>230</v>
      </c>
      <c r="B158" s="252" t="s">
        <v>393</v>
      </c>
      <c r="C158" s="113"/>
      <c r="D158" s="128">
        <f aca="true" t="shared" si="6" ref="D158:D166">E158+G158</f>
        <v>267.3</v>
      </c>
      <c r="E158" s="122">
        <v>267.3</v>
      </c>
      <c r="F158" s="122">
        <v>157.6</v>
      </c>
      <c r="G158" s="122"/>
    </row>
    <row r="159" spans="1:7" ht="25.5">
      <c r="A159" s="208" t="s">
        <v>418</v>
      </c>
      <c r="B159" s="262" t="s">
        <v>468</v>
      </c>
      <c r="C159" s="115"/>
      <c r="D159" s="354">
        <f t="shared" si="6"/>
        <v>184.843</v>
      </c>
      <c r="E159" s="349">
        <v>180.843</v>
      </c>
      <c r="F159" s="122">
        <v>118</v>
      </c>
      <c r="G159" s="122">
        <v>4</v>
      </c>
    </row>
    <row r="160" spans="1:7" ht="15">
      <c r="A160" s="120" t="s">
        <v>419</v>
      </c>
      <c r="B160" s="24" t="s">
        <v>544</v>
      </c>
      <c r="C160" s="30"/>
      <c r="D160" s="128">
        <f t="shared" si="6"/>
        <v>11</v>
      </c>
      <c r="E160" s="122">
        <v>8.8</v>
      </c>
      <c r="F160" s="121"/>
      <c r="G160" s="121">
        <v>2.2</v>
      </c>
    </row>
    <row r="161" spans="1:7" ht="25.5">
      <c r="A161" s="118" t="s">
        <v>231</v>
      </c>
      <c r="B161" s="125" t="s">
        <v>206</v>
      </c>
      <c r="C161" s="18" t="s">
        <v>155</v>
      </c>
      <c r="D161" s="127">
        <f t="shared" si="6"/>
        <v>21.3</v>
      </c>
      <c r="E161" s="121">
        <f>E162</f>
        <v>21.3</v>
      </c>
      <c r="F161" s="121">
        <f>F162</f>
        <v>16.3</v>
      </c>
      <c r="G161" s="121">
        <f>G162</f>
        <v>0</v>
      </c>
    </row>
    <row r="162" spans="1:7" ht="25.5">
      <c r="A162" s="3" t="s">
        <v>232</v>
      </c>
      <c r="B162" s="262" t="s">
        <v>468</v>
      </c>
      <c r="C162" s="26"/>
      <c r="D162" s="128">
        <f t="shared" si="6"/>
        <v>21.3</v>
      </c>
      <c r="E162" s="122">
        <v>21.3</v>
      </c>
      <c r="F162" s="124">
        <v>16.3</v>
      </c>
      <c r="G162" s="124"/>
    </row>
    <row r="163" spans="1:7" ht="25.5">
      <c r="A163" s="118" t="s">
        <v>420</v>
      </c>
      <c r="B163" s="125" t="s">
        <v>224</v>
      </c>
      <c r="C163" s="18" t="s">
        <v>202</v>
      </c>
      <c r="D163" s="127">
        <f t="shared" si="6"/>
        <v>9.3</v>
      </c>
      <c r="E163" s="121">
        <f>E164</f>
        <v>9.3</v>
      </c>
      <c r="F163" s="121">
        <f>F164</f>
        <v>0.4</v>
      </c>
      <c r="G163" s="121">
        <f>G164</f>
        <v>0</v>
      </c>
    </row>
    <row r="164" spans="1:7" ht="25.5">
      <c r="A164" s="3" t="s">
        <v>421</v>
      </c>
      <c r="B164" s="262" t="s">
        <v>468</v>
      </c>
      <c r="C164" s="26"/>
      <c r="D164" s="128">
        <f t="shared" si="6"/>
        <v>9.3</v>
      </c>
      <c r="E164" s="122">
        <v>9.3</v>
      </c>
      <c r="F164" s="123">
        <v>0.4</v>
      </c>
      <c r="G164" s="124"/>
    </row>
    <row r="165" spans="1:7" ht="14.25">
      <c r="A165" s="3" t="s">
        <v>422</v>
      </c>
      <c r="B165" s="5" t="s">
        <v>81</v>
      </c>
      <c r="C165" s="18" t="s">
        <v>150</v>
      </c>
      <c r="D165" s="121">
        <f t="shared" si="6"/>
        <v>20</v>
      </c>
      <c r="E165" s="121">
        <f>E166</f>
        <v>20</v>
      </c>
      <c r="F165" s="121">
        <f>F166</f>
        <v>0</v>
      </c>
      <c r="G165" s="121">
        <f>G166</f>
        <v>0</v>
      </c>
    </row>
    <row r="166" spans="1:7" ht="15">
      <c r="A166" s="209" t="s">
        <v>423</v>
      </c>
      <c r="B166" s="252" t="s">
        <v>393</v>
      </c>
      <c r="C166" s="32"/>
      <c r="D166" s="122">
        <f t="shared" si="6"/>
        <v>20</v>
      </c>
      <c r="E166" s="122">
        <v>20</v>
      </c>
      <c r="F166" s="123"/>
      <c r="G166" s="123"/>
    </row>
    <row r="167" spans="1:7" ht="15">
      <c r="A167" s="117" t="s">
        <v>66</v>
      </c>
      <c r="B167" s="374" t="s">
        <v>236</v>
      </c>
      <c r="C167" s="13"/>
      <c r="D167" s="351">
        <f>D168+D170+D173+D177+D179+D181</f>
        <v>1689.9830000000002</v>
      </c>
      <c r="E167" s="351">
        <f>E168+E170+E173+E177+E179+E181</f>
        <v>1667.883</v>
      </c>
      <c r="F167" s="121">
        <f>F168+F170+F173+F177+F179+F181</f>
        <v>830</v>
      </c>
      <c r="G167" s="121">
        <f>G168+G170+G173+G177+G179+G181</f>
        <v>22.1</v>
      </c>
    </row>
    <row r="168" spans="1:7" ht="14.25">
      <c r="A168" s="137" t="s">
        <v>67</v>
      </c>
      <c r="B168" s="130" t="s">
        <v>113</v>
      </c>
      <c r="C168" s="18" t="s">
        <v>149</v>
      </c>
      <c r="D168" s="121">
        <f>D169</f>
        <v>17.799999999999997</v>
      </c>
      <c r="E168" s="121">
        <f>E169</f>
        <v>17.799999999999997</v>
      </c>
      <c r="F168" s="121">
        <f>F169</f>
        <v>0</v>
      </c>
      <c r="G168" s="121">
        <f>G169</f>
        <v>0</v>
      </c>
    </row>
    <row r="169" spans="1:7" ht="15">
      <c r="A169" s="144" t="s">
        <v>140</v>
      </c>
      <c r="B169" s="252" t="s">
        <v>393</v>
      </c>
      <c r="C169" s="116"/>
      <c r="D169" s="122">
        <f>E169+G169</f>
        <v>17.799999999999997</v>
      </c>
      <c r="E169" s="122">
        <f>E153+E109+E93+E137</f>
        <v>17.799999999999997</v>
      </c>
      <c r="F169" s="122">
        <f>F153+F109+F93</f>
        <v>0</v>
      </c>
      <c r="G169" s="122">
        <f>G153+G109+G93</f>
        <v>0</v>
      </c>
    </row>
    <row r="170" spans="1:7" ht="28.5">
      <c r="A170" s="137" t="s">
        <v>68</v>
      </c>
      <c r="B170" s="131" t="s">
        <v>114</v>
      </c>
      <c r="C170" s="114" t="s">
        <v>151</v>
      </c>
      <c r="D170" s="121">
        <f>D171+D172</f>
        <v>0</v>
      </c>
      <c r="E170" s="121">
        <f>E171+E172</f>
        <v>0</v>
      </c>
      <c r="F170" s="121">
        <f>F171+F172</f>
        <v>0</v>
      </c>
      <c r="G170" s="121">
        <f>G171+G172</f>
        <v>0</v>
      </c>
    </row>
    <row r="171" spans="1:7" ht="15">
      <c r="A171" s="144" t="s">
        <v>141</v>
      </c>
      <c r="B171" s="7" t="s">
        <v>194</v>
      </c>
      <c r="C171" s="113"/>
      <c r="D171" s="128">
        <f>E171+G171</f>
        <v>0</v>
      </c>
      <c r="E171" s="122">
        <f>E95+E111+E125+E139+E155</f>
        <v>0</v>
      </c>
      <c r="F171" s="122">
        <f>F95+F111+F125+F139+F155</f>
        <v>0</v>
      </c>
      <c r="G171" s="122">
        <f>G95+G111+G125+G139+G155</f>
        <v>0</v>
      </c>
    </row>
    <row r="172" spans="1:7" ht="15">
      <c r="A172" s="144" t="s">
        <v>528</v>
      </c>
      <c r="B172" s="275" t="s">
        <v>393</v>
      </c>
      <c r="C172" s="17"/>
      <c r="D172" s="128">
        <f>E172+G172</f>
        <v>0</v>
      </c>
      <c r="E172" s="122">
        <f>E156+E140+E126+E112+E96</f>
        <v>0</v>
      </c>
      <c r="F172" s="122">
        <f>F156+F140+F126+F112+F96</f>
        <v>0</v>
      </c>
      <c r="G172" s="122">
        <f>G156+G140+G126+G112+G96</f>
        <v>0</v>
      </c>
    </row>
    <row r="173" spans="1:7" ht="25.5">
      <c r="A173" s="137" t="s">
        <v>69</v>
      </c>
      <c r="B173" s="132" t="s">
        <v>116</v>
      </c>
      <c r="C173" s="26" t="s">
        <v>153</v>
      </c>
      <c r="D173" s="121">
        <f>D174+D176+D175</f>
        <v>1424.7830000000001</v>
      </c>
      <c r="E173" s="121">
        <f>E174+E176+E175</f>
        <v>1402.683</v>
      </c>
      <c r="F173" s="121">
        <f>F174+F176+F175</f>
        <v>768.5</v>
      </c>
      <c r="G173" s="121">
        <f>G174+G176+G175</f>
        <v>22.1</v>
      </c>
    </row>
    <row r="174" spans="1:7" ht="15">
      <c r="A174" s="144" t="s">
        <v>142</v>
      </c>
      <c r="B174" s="252" t="s">
        <v>393</v>
      </c>
      <c r="C174" s="113"/>
      <c r="D174" s="128">
        <f aca="true" t="shared" si="7" ref="D174:D182">E174+G174</f>
        <v>1191.9</v>
      </c>
      <c r="E174" s="122">
        <f>E158+E142+E128+E114+E98</f>
        <v>1184.5</v>
      </c>
      <c r="F174" s="122">
        <f>F158+F142+F128+F114+F98</f>
        <v>648.7</v>
      </c>
      <c r="G174" s="122">
        <f>G158+G142+G128+G114+G98</f>
        <v>7.4</v>
      </c>
    </row>
    <row r="175" spans="1:7" ht="25.5">
      <c r="A175" s="144" t="s">
        <v>273</v>
      </c>
      <c r="B175" s="262" t="s">
        <v>468</v>
      </c>
      <c r="C175" s="115"/>
      <c r="D175" s="354">
        <f t="shared" si="7"/>
        <v>187.183</v>
      </c>
      <c r="E175" s="349">
        <f>E100+E116+E129+E144+E159</f>
        <v>183.183</v>
      </c>
      <c r="F175" s="122">
        <f>F100+F116+F129+F144+F159</f>
        <v>119.8</v>
      </c>
      <c r="G175" s="122">
        <f>G100+G116+G129+G144+G159</f>
        <v>4</v>
      </c>
    </row>
    <row r="176" spans="1:7" ht="15">
      <c r="A176" s="144" t="s">
        <v>274</v>
      </c>
      <c r="B176" s="24" t="s">
        <v>399</v>
      </c>
      <c r="C176" s="30"/>
      <c r="D176" s="128">
        <f t="shared" si="7"/>
        <v>45.7</v>
      </c>
      <c r="E176" s="122">
        <f>E160+E143+E130+E99+E115</f>
        <v>35</v>
      </c>
      <c r="F176" s="122">
        <f>F160+F143+F130+F99+F115</f>
        <v>0</v>
      </c>
      <c r="G176" s="122">
        <f>G160+G143+G130+G99+G115</f>
        <v>10.7</v>
      </c>
    </row>
    <row r="177" spans="1:7" ht="25.5">
      <c r="A177" s="137" t="s">
        <v>233</v>
      </c>
      <c r="B177" s="125" t="s">
        <v>206</v>
      </c>
      <c r="C177" s="18" t="s">
        <v>155</v>
      </c>
      <c r="D177" s="127">
        <f>E177+G177</f>
        <v>76.5</v>
      </c>
      <c r="E177" s="121">
        <f>E178</f>
        <v>76.5</v>
      </c>
      <c r="F177" s="121">
        <f>F178</f>
        <v>58.400000000000006</v>
      </c>
      <c r="G177" s="121">
        <f>G178</f>
        <v>0</v>
      </c>
    </row>
    <row r="178" spans="1:7" ht="15">
      <c r="A178" s="144" t="s">
        <v>234</v>
      </c>
      <c r="B178" s="133" t="s">
        <v>194</v>
      </c>
      <c r="C178" s="26"/>
      <c r="D178" s="128">
        <f t="shared" si="7"/>
        <v>76.5</v>
      </c>
      <c r="E178" s="122">
        <f>E162+E150+E118+E102</f>
        <v>76.5</v>
      </c>
      <c r="F178" s="122">
        <f>F162+F150+F118+F102</f>
        <v>58.400000000000006</v>
      </c>
      <c r="G178" s="122">
        <f>G162+G150+G118+G102</f>
        <v>0</v>
      </c>
    </row>
    <row r="179" spans="1:7" ht="25.5">
      <c r="A179" s="137" t="s">
        <v>275</v>
      </c>
      <c r="B179" s="134" t="s">
        <v>224</v>
      </c>
      <c r="C179" s="18" t="s">
        <v>202</v>
      </c>
      <c r="D179" s="127">
        <f t="shared" si="7"/>
        <v>65.89999999999999</v>
      </c>
      <c r="E179" s="121">
        <f>E180</f>
        <v>65.89999999999999</v>
      </c>
      <c r="F179" s="121">
        <f>F180</f>
        <v>3.0999999999999996</v>
      </c>
      <c r="G179" s="121">
        <f>G180</f>
        <v>0</v>
      </c>
    </row>
    <row r="180" spans="1:7" ht="25.5">
      <c r="A180" s="144" t="s">
        <v>276</v>
      </c>
      <c r="B180" s="262" t="s">
        <v>468</v>
      </c>
      <c r="C180" s="26"/>
      <c r="D180" s="128">
        <f t="shared" si="7"/>
        <v>65.89999999999999</v>
      </c>
      <c r="E180" s="122">
        <f>E164+E146+E132+E120+E104</f>
        <v>65.89999999999999</v>
      </c>
      <c r="F180" s="122">
        <f>F164+F146+F132+F120+F104</f>
        <v>3.0999999999999996</v>
      </c>
      <c r="G180" s="122">
        <f>G164+G146+G132+G120+G104</f>
        <v>0</v>
      </c>
    </row>
    <row r="181" spans="1:7" ht="14.25">
      <c r="A181" s="144" t="s">
        <v>277</v>
      </c>
      <c r="B181" s="135" t="s">
        <v>81</v>
      </c>
      <c r="C181" s="114" t="s">
        <v>150</v>
      </c>
      <c r="D181" s="121">
        <f t="shared" si="7"/>
        <v>105</v>
      </c>
      <c r="E181" s="121">
        <f>E182</f>
        <v>105</v>
      </c>
      <c r="F181" s="121">
        <f>F182</f>
        <v>0</v>
      </c>
      <c r="G181" s="121">
        <f>G182</f>
        <v>0</v>
      </c>
    </row>
    <row r="182" spans="1:7" ht="15">
      <c r="A182" s="144" t="s">
        <v>278</v>
      </c>
      <c r="B182" s="252" t="s">
        <v>393</v>
      </c>
      <c r="C182" s="31"/>
      <c r="D182" s="128">
        <f t="shared" si="7"/>
        <v>105</v>
      </c>
      <c r="E182" s="122">
        <f>E166+E148+E134+E122+E106</f>
        <v>105</v>
      </c>
      <c r="F182" s="122">
        <f>F166+F148+F134+F122+F106</f>
        <v>0</v>
      </c>
      <c r="G182" s="122">
        <f>G166+G148+G134+G122+G106</f>
        <v>0</v>
      </c>
    </row>
    <row r="183" spans="1:7" ht="15.75">
      <c r="A183" s="136" t="s">
        <v>70</v>
      </c>
      <c r="B183" s="364" t="s">
        <v>121</v>
      </c>
      <c r="C183" s="30"/>
      <c r="D183" s="371">
        <f>D184</f>
        <v>344.4</v>
      </c>
      <c r="E183" s="371">
        <f>E184</f>
        <v>344.4</v>
      </c>
      <c r="F183" s="371">
        <f>F184</f>
        <v>208.8</v>
      </c>
      <c r="G183" s="371">
        <f>G184</f>
        <v>0</v>
      </c>
    </row>
    <row r="184" spans="1:7" ht="25.5">
      <c r="A184" s="272" t="s">
        <v>71</v>
      </c>
      <c r="B184" s="138" t="s">
        <v>114</v>
      </c>
      <c r="C184" s="274" t="s">
        <v>151</v>
      </c>
      <c r="D184" s="121">
        <f>D185+D186+D187</f>
        <v>344.4</v>
      </c>
      <c r="E184" s="121">
        <f>E185+E186+E187</f>
        <v>344.4</v>
      </c>
      <c r="F184" s="121">
        <f>F185+F186+F187</f>
        <v>208.8</v>
      </c>
      <c r="G184" s="121">
        <f>G185+G186+G187</f>
        <v>0</v>
      </c>
    </row>
    <row r="185" spans="1:7" ht="15">
      <c r="A185" s="273" t="s">
        <v>143</v>
      </c>
      <c r="B185" s="275" t="s">
        <v>393</v>
      </c>
      <c r="C185" s="44"/>
      <c r="D185" s="128">
        <f>E185+G185</f>
        <v>179.7</v>
      </c>
      <c r="E185" s="129">
        <v>179.7</v>
      </c>
      <c r="F185" s="122">
        <v>101.9</v>
      </c>
      <c r="G185" s="129"/>
    </row>
    <row r="186" spans="1:7" ht="15">
      <c r="A186" s="273" t="s">
        <v>408</v>
      </c>
      <c r="B186" s="24" t="s">
        <v>544</v>
      </c>
      <c r="C186" s="107"/>
      <c r="D186" s="128">
        <f>E186+G186</f>
        <v>40</v>
      </c>
      <c r="E186" s="122">
        <v>40</v>
      </c>
      <c r="F186" s="122">
        <v>11.7</v>
      </c>
      <c r="G186" s="129"/>
    </row>
    <row r="187" spans="1:7" ht="25.5">
      <c r="A187" s="273" t="s">
        <v>486</v>
      </c>
      <c r="B187" s="276" t="s">
        <v>468</v>
      </c>
      <c r="C187" s="30"/>
      <c r="D187" s="128">
        <f>E187+G187</f>
        <v>124.7</v>
      </c>
      <c r="E187" s="122">
        <v>124.7</v>
      </c>
      <c r="F187" s="129">
        <v>95.2</v>
      </c>
      <c r="G187" s="129"/>
    </row>
    <row r="188" spans="1:7" ht="15.75">
      <c r="A188" s="36" t="s">
        <v>72</v>
      </c>
      <c r="B188" s="356" t="s">
        <v>391</v>
      </c>
      <c r="C188" s="259"/>
      <c r="D188" s="128"/>
      <c r="E188" s="284"/>
      <c r="F188" s="285"/>
      <c r="G188" s="284"/>
    </row>
    <row r="189" spans="1:7" ht="14.25">
      <c r="A189" s="118" t="s">
        <v>73</v>
      </c>
      <c r="B189" s="27" t="s">
        <v>164</v>
      </c>
      <c r="C189" s="73" t="s">
        <v>39</v>
      </c>
      <c r="D189" s="145">
        <f>D190</f>
        <v>753.4</v>
      </c>
      <c r="E189" s="145">
        <f>E190</f>
        <v>162.4</v>
      </c>
      <c r="F189" s="145">
        <f>F190</f>
        <v>0</v>
      </c>
      <c r="G189" s="145">
        <f>G190</f>
        <v>591</v>
      </c>
    </row>
    <row r="190" spans="1:7" ht="15">
      <c r="A190" s="118" t="s">
        <v>237</v>
      </c>
      <c r="B190" s="252" t="s">
        <v>393</v>
      </c>
      <c r="C190" s="78"/>
      <c r="D190" s="58">
        <f>E190+G190</f>
        <v>753.4</v>
      </c>
      <c r="E190" s="9">
        <v>162.4</v>
      </c>
      <c r="F190" s="14"/>
      <c r="G190" s="14">
        <v>591</v>
      </c>
    </row>
    <row r="191" spans="1:7" ht="15.75">
      <c r="A191" s="118" t="s">
        <v>330</v>
      </c>
      <c r="B191" s="365" t="s">
        <v>402</v>
      </c>
      <c r="C191" s="255" t="s">
        <v>149</v>
      </c>
      <c r="D191" s="48">
        <f aca="true" t="shared" si="8" ref="D191:G192">D192</f>
        <v>60.6</v>
      </c>
      <c r="E191" s="48">
        <f t="shared" si="8"/>
        <v>60.6</v>
      </c>
      <c r="F191" s="48">
        <f t="shared" si="8"/>
        <v>35.2</v>
      </c>
      <c r="G191" s="48">
        <f t="shared" si="8"/>
        <v>0</v>
      </c>
    </row>
    <row r="192" spans="1:7" ht="14.25">
      <c r="A192" s="118" t="s">
        <v>238</v>
      </c>
      <c r="B192" s="27" t="s">
        <v>113</v>
      </c>
      <c r="C192" s="78"/>
      <c r="D192" s="192">
        <f t="shared" si="8"/>
        <v>60.6</v>
      </c>
      <c r="E192" s="192">
        <f t="shared" si="8"/>
        <v>60.6</v>
      </c>
      <c r="F192" s="192">
        <f t="shared" si="8"/>
        <v>35.2</v>
      </c>
      <c r="G192" s="192">
        <f t="shared" si="8"/>
        <v>0</v>
      </c>
    </row>
    <row r="193" spans="1:7" ht="15.75" thickBot="1">
      <c r="A193" s="118" t="s">
        <v>239</v>
      </c>
      <c r="B193" s="252" t="s">
        <v>393</v>
      </c>
      <c r="C193" s="78"/>
      <c r="D193" s="192">
        <f>E193+G193</f>
        <v>60.6</v>
      </c>
      <c r="E193" s="257">
        <v>60.6</v>
      </c>
      <c r="F193" s="257">
        <v>35.2</v>
      </c>
      <c r="G193" s="257"/>
    </row>
    <row r="194" spans="1:7" ht="32.25" thickBot="1">
      <c r="A194" s="258" t="s">
        <v>424</v>
      </c>
      <c r="B194" s="308" t="s">
        <v>240</v>
      </c>
      <c r="C194" s="253"/>
      <c r="D194" s="375">
        <f>E194+G194</f>
        <v>22242.297000000002</v>
      </c>
      <c r="E194" s="375">
        <f>E195+E200+E204+E208+E210+E213+E217+E219+E221+E223</f>
        <v>19896.697000000004</v>
      </c>
      <c r="F194" s="282">
        <f>F195+F200+F204+F208+F210+F213+F217+F219+F221+F223</f>
        <v>9705.700000000003</v>
      </c>
      <c r="G194" s="282">
        <f>G195+G200+G204+G208+G210+G213+G217+G219+G221+G223</f>
        <v>2345.6</v>
      </c>
    </row>
    <row r="195" spans="1:7" ht="14.25">
      <c r="A195" s="137" t="s">
        <v>403</v>
      </c>
      <c r="B195" s="27" t="s">
        <v>113</v>
      </c>
      <c r="C195" s="18" t="s">
        <v>149</v>
      </c>
      <c r="D195" s="139">
        <f>D196+D197+D198+D199</f>
        <v>11101.600000000002</v>
      </c>
      <c r="E195" s="139">
        <f>E196+E197+E198+E199</f>
        <v>11075.200000000003</v>
      </c>
      <c r="F195" s="139">
        <f>F196+F197+F198+F199</f>
        <v>7150.200000000001</v>
      </c>
      <c r="G195" s="139">
        <f>G196+G197+G198+G199</f>
        <v>26.4</v>
      </c>
    </row>
    <row r="196" spans="1:7" ht="15">
      <c r="A196" s="144" t="s">
        <v>404</v>
      </c>
      <c r="B196" s="266" t="s">
        <v>393</v>
      </c>
      <c r="C196" s="116"/>
      <c r="D196" s="122">
        <f>D15+D50+D55+D75+D85+D89+D169+D80+D193</f>
        <v>5100.300000000001</v>
      </c>
      <c r="E196" s="122">
        <f>E15+E50+E55+E75+E85+E89+E169+E80+E193</f>
        <v>5090.900000000001</v>
      </c>
      <c r="F196" s="122">
        <f>F15+F50+F55+F75+F85+F89+F169+F80+F193</f>
        <v>2947.2999999999997</v>
      </c>
      <c r="G196" s="122">
        <f>G15+G50+G55+G75+G85+G89+G169+G80+G193</f>
        <v>9.4</v>
      </c>
    </row>
    <row r="197" spans="1:7" ht="25.5">
      <c r="A197" s="144" t="s">
        <v>425</v>
      </c>
      <c r="B197" s="262" t="s">
        <v>468</v>
      </c>
      <c r="C197" s="116"/>
      <c r="D197" s="128">
        <f>E197+G197</f>
        <v>41.6</v>
      </c>
      <c r="E197" s="122">
        <f>E16</f>
        <v>41.6</v>
      </c>
      <c r="F197" s="122">
        <f>F16</f>
        <v>23</v>
      </c>
      <c r="G197" s="122">
        <f>G16</f>
        <v>0</v>
      </c>
    </row>
    <row r="198" spans="1:7" ht="15">
      <c r="A198" s="144" t="s">
        <v>426</v>
      </c>
      <c r="B198" s="7" t="s">
        <v>469</v>
      </c>
      <c r="C198" s="116"/>
      <c r="D198" s="128">
        <f>E198+G198</f>
        <v>5668.000000000001</v>
      </c>
      <c r="E198" s="122">
        <f>E76+E56+E51+E17</f>
        <v>5668.000000000001</v>
      </c>
      <c r="F198" s="122">
        <f>F76+F56+F51+F17</f>
        <v>4179.900000000001</v>
      </c>
      <c r="G198" s="122">
        <f>G76+G56+G51+G17</f>
        <v>0</v>
      </c>
    </row>
    <row r="199" spans="1:7" ht="15">
      <c r="A199" s="144" t="s">
        <v>427</v>
      </c>
      <c r="B199" s="267" t="s">
        <v>399</v>
      </c>
      <c r="C199" s="116"/>
      <c r="D199" s="128">
        <f>E199+G199</f>
        <v>291.70000000000005</v>
      </c>
      <c r="E199" s="122">
        <f>E90+E86+E81+E77+E57+E52</f>
        <v>274.70000000000005</v>
      </c>
      <c r="F199" s="122">
        <f>F90+F86+F81+F77+F57+F52</f>
        <v>0</v>
      </c>
      <c r="G199" s="122">
        <f>G90+G86+G81+G77+G57+G52</f>
        <v>17</v>
      </c>
    </row>
    <row r="200" spans="1:7" ht="25.5">
      <c r="A200" s="137" t="s">
        <v>428</v>
      </c>
      <c r="B200" s="125" t="s">
        <v>114</v>
      </c>
      <c r="C200" s="26" t="s">
        <v>151</v>
      </c>
      <c r="D200" s="121">
        <f>D201+D202+D203</f>
        <v>3225.2200000000003</v>
      </c>
      <c r="E200" s="121">
        <f>E201+E202+E203</f>
        <v>3225.2200000000003</v>
      </c>
      <c r="F200" s="121">
        <f>F201+F202+F203</f>
        <v>294.7</v>
      </c>
      <c r="G200" s="121">
        <f>G201+G202-G203</f>
        <v>0</v>
      </c>
    </row>
    <row r="201" spans="1:7" ht="15">
      <c r="A201" s="144" t="s">
        <v>429</v>
      </c>
      <c r="B201" s="266" t="s">
        <v>393</v>
      </c>
      <c r="C201" s="116"/>
      <c r="D201" s="128">
        <f>E201+G201</f>
        <v>1915.42</v>
      </c>
      <c r="E201" s="122">
        <f>E185+E172+E42</f>
        <v>1915.42</v>
      </c>
      <c r="F201" s="122">
        <f>F185+F172+F42</f>
        <v>106.10000000000001</v>
      </c>
      <c r="G201" s="122">
        <f>G185+G172+G42</f>
        <v>0</v>
      </c>
    </row>
    <row r="202" spans="1:7" ht="25.5">
      <c r="A202" s="144" t="s">
        <v>430</v>
      </c>
      <c r="B202" s="262" t="s">
        <v>468</v>
      </c>
      <c r="C202" s="116"/>
      <c r="D202" s="128">
        <f>E202+G202</f>
        <v>1269.8</v>
      </c>
      <c r="E202" s="122">
        <f>E43+E171+E187</f>
        <v>1269.8</v>
      </c>
      <c r="F202" s="122">
        <f>F43+F171+F187</f>
        <v>176.9</v>
      </c>
      <c r="G202" s="122">
        <f>G43+G171+G187</f>
        <v>0</v>
      </c>
    </row>
    <row r="203" spans="1:7" ht="15">
      <c r="A203" s="214" t="s">
        <v>431</v>
      </c>
      <c r="B203" s="24" t="s">
        <v>399</v>
      </c>
      <c r="C203" s="116"/>
      <c r="D203" s="128">
        <f>E203+G203</f>
        <v>40</v>
      </c>
      <c r="E203" s="122">
        <f>E186</f>
        <v>40</v>
      </c>
      <c r="F203" s="122">
        <f>F186</f>
        <v>11.7</v>
      </c>
      <c r="G203" s="122">
        <f>G186</f>
        <v>0</v>
      </c>
    </row>
    <row r="204" spans="1:7" ht="25.5">
      <c r="A204" s="137" t="s">
        <v>432</v>
      </c>
      <c r="B204" s="125" t="s">
        <v>116</v>
      </c>
      <c r="C204" s="18" t="s">
        <v>153</v>
      </c>
      <c r="D204" s="351">
        <f>D205+D207+D206</f>
        <v>3891.6769999999997</v>
      </c>
      <c r="E204" s="351">
        <f>E205+E207+E206</f>
        <v>3857.5769999999998</v>
      </c>
      <c r="F204" s="121">
        <f>F205+F207+F206</f>
        <v>2039.0000000000002</v>
      </c>
      <c r="G204" s="121">
        <f>G205+G207+G206</f>
        <v>34.099999999999994</v>
      </c>
    </row>
    <row r="205" spans="1:7" ht="15">
      <c r="A205" s="264" t="s">
        <v>433</v>
      </c>
      <c r="B205" s="252" t="s">
        <v>393</v>
      </c>
      <c r="C205" s="113"/>
      <c r="D205" s="128">
        <f>E205+G205</f>
        <v>3313.665</v>
      </c>
      <c r="E205" s="128">
        <f>E19+E174+E39</f>
        <v>3294.265</v>
      </c>
      <c r="F205" s="128">
        <f>F19+F174+F39</f>
        <v>1706.3000000000002</v>
      </c>
      <c r="G205" s="128">
        <f>G19+G174+G39</f>
        <v>19.4</v>
      </c>
    </row>
    <row r="206" spans="1:7" ht="25.5">
      <c r="A206" s="144" t="s">
        <v>434</v>
      </c>
      <c r="B206" s="265" t="s">
        <v>468</v>
      </c>
      <c r="C206" s="116"/>
      <c r="D206" s="354">
        <f>E206+G206</f>
        <v>516.812</v>
      </c>
      <c r="E206" s="354">
        <f aca="true" t="shared" si="9" ref="E206:G207">E20+E175</f>
        <v>512.812</v>
      </c>
      <c r="F206" s="128">
        <f t="shared" si="9"/>
        <v>332.7</v>
      </c>
      <c r="G206" s="128">
        <f t="shared" si="9"/>
        <v>4</v>
      </c>
    </row>
    <row r="207" spans="1:7" ht="15">
      <c r="A207" s="144" t="s">
        <v>435</v>
      </c>
      <c r="B207" s="16" t="s">
        <v>399</v>
      </c>
      <c r="C207" s="13"/>
      <c r="D207" s="128">
        <f aca="true" t="shared" si="10" ref="D207:D220">E207+G207</f>
        <v>61.2</v>
      </c>
      <c r="E207" s="128">
        <f t="shared" si="9"/>
        <v>50.5</v>
      </c>
      <c r="F207" s="128">
        <f t="shared" si="9"/>
        <v>0</v>
      </c>
      <c r="G207" s="128">
        <f>G21+G176</f>
        <v>10.7</v>
      </c>
    </row>
    <row r="208" spans="1:7" ht="17.25" customHeight="1">
      <c r="A208" s="137" t="s">
        <v>436</v>
      </c>
      <c r="B208" s="140" t="s">
        <v>241</v>
      </c>
      <c r="C208" s="18" t="s">
        <v>152</v>
      </c>
      <c r="D208" s="127">
        <f t="shared" si="10"/>
        <v>197.9</v>
      </c>
      <c r="E208" s="121">
        <f>E209</f>
        <v>49.4</v>
      </c>
      <c r="F208" s="121">
        <f>F209</f>
        <v>33.2</v>
      </c>
      <c r="G208" s="121">
        <f>G209</f>
        <v>148.5</v>
      </c>
    </row>
    <row r="209" spans="1:7" ht="15">
      <c r="A209" s="144" t="s">
        <v>437</v>
      </c>
      <c r="B209" s="252" t="s">
        <v>393</v>
      </c>
      <c r="C209" s="30"/>
      <c r="D209" s="128">
        <f t="shared" si="10"/>
        <v>197.9</v>
      </c>
      <c r="E209" s="128">
        <f>E23</f>
        <v>49.4</v>
      </c>
      <c r="F209" s="128">
        <f>F23</f>
        <v>33.2</v>
      </c>
      <c r="G209" s="128">
        <f>G23</f>
        <v>148.5</v>
      </c>
    </row>
    <row r="210" spans="1:7" ht="14.25">
      <c r="A210" s="137" t="s">
        <v>438</v>
      </c>
      <c r="B210" s="5" t="s">
        <v>120</v>
      </c>
      <c r="C210" s="114" t="s">
        <v>154</v>
      </c>
      <c r="D210" s="127">
        <f>E210+G210</f>
        <v>1597</v>
      </c>
      <c r="E210" s="121">
        <f>E211+E212</f>
        <v>51.4</v>
      </c>
      <c r="F210" s="121">
        <f>F211+F212</f>
        <v>0</v>
      </c>
      <c r="G210" s="121">
        <f>G211+G212</f>
        <v>1545.6</v>
      </c>
    </row>
    <row r="211" spans="1:7" ht="15">
      <c r="A211" s="137" t="s">
        <v>439</v>
      </c>
      <c r="B211" s="152" t="s">
        <v>393</v>
      </c>
      <c r="C211" s="13"/>
      <c r="D211" s="128">
        <f t="shared" si="10"/>
        <v>519</v>
      </c>
      <c r="E211" s="128">
        <f aca="true" t="shared" si="11" ref="E211:G212">E25</f>
        <v>51.4</v>
      </c>
      <c r="F211" s="128">
        <f t="shared" si="11"/>
        <v>0</v>
      </c>
      <c r="G211" s="128">
        <f t="shared" si="11"/>
        <v>467.6</v>
      </c>
    </row>
    <row r="212" spans="1:7" ht="30">
      <c r="A212" s="137" t="s">
        <v>502</v>
      </c>
      <c r="B212" s="271" t="s">
        <v>495</v>
      </c>
      <c r="C212" s="13"/>
      <c r="D212" s="128">
        <f t="shared" si="10"/>
        <v>1078</v>
      </c>
      <c r="E212" s="128">
        <f t="shared" si="11"/>
        <v>0</v>
      </c>
      <c r="F212" s="128">
        <f t="shared" si="11"/>
        <v>0</v>
      </c>
      <c r="G212" s="128">
        <f t="shared" si="11"/>
        <v>1078</v>
      </c>
    </row>
    <row r="213" spans="1:7" ht="25.5">
      <c r="A213" s="137" t="s">
        <v>440</v>
      </c>
      <c r="B213" s="125" t="s">
        <v>206</v>
      </c>
      <c r="C213" s="126" t="s">
        <v>155</v>
      </c>
      <c r="D213" s="127">
        <f>E213+G213</f>
        <v>542.5</v>
      </c>
      <c r="E213" s="121">
        <f>E214+E215+E216</f>
        <v>542.5</v>
      </c>
      <c r="F213" s="121">
        <f>F214+F215+F216</f>
        <v>184.9</v>
      </c>
      <c r="G213" s="121">
        <f>G214+G215+G216</f>
        <v>0</v>
      </c>
    </row>
    <row r="214" spans="1:7" ht="15">
      <c r="A214" s="144" t="s">
        <v>441</v>
      </c>
      <c r="B214" s="268" t="s">
        <v>393</v>
      </c>
      <c r="C214" s="18"/>
      <c r="D214" s="128">
        <f t="shared" si="10"/>
        <v>10</v>
      </c>
      <c r="E214" s="128">
        <f>E28</f>
        <v>10</v>
      </c>
      <c r="F214" s="128">
        <f>F28</f>
        <v>0</v>
      </c>
      <c r="G214" s="128">
        <f>G28</f>
        <v>0</v>
      </c>
    </row>
    <row r="215" spans="1:7" ht="25.5">
      <c r="A215" s="144" t="s">
        <v>442</v>
      </c>
      <c r="B215" s="265" t="s">
        <v>468</v>
      </c>
      <c r="C215" s="18"/>
      <c r="D215" s="128">
        <f t="shared" si="10"/>
        <v>532.5</v>
      </c>
      <c r="E215" s="128">
        <f>E46+E178</f>
        <v>532.5</v>
      </c>
      <c r="F215" s="128">
        <f>F46+F178</f>
        <v>184.9</v>
      </c>
      <c r="G215" s="128">
        <f>G46+G178</f>
        <v>0</v>
      </c>
    </row>
    <row r="216" spans="1:7" ht="30">
      <c r="A216" s="144" t="s">
        <v>503</v>
      </c>
      <c r="B216" s="271" t="s">
        <v>495</v>
      </c>
      <c r="C216" s="18"/>
      <c r="D216" s="128">
        <f t="shared" si="10"/>
        <v>0</v>
      </c>
      <c r="E216" s="128">
        <f>E47</f>
        <v>0</v>
      </c>
      <c r="F216" s="128">
        <f>F47</f>
        <v>0</v>
      </c>
      <c r="G216" s="128">
        <f>G47</f>
        <v>0</v>
      </c>
    </row>
    <row r="217" spans="1:7" ht="25.5">
      <c r="A217" s="137" t="s">
        <v>443</v>
      </c>
      <c r="B217" s="134" t="s">
        <v>224</v>
      </c>
      <c r="C217" s="18" t="s">
        <v>202</v>
      </c>
      <c r="D217" s="127">
        <f t="shared" si="10"/>
        <v>81.29999999999998</v>
      </c>
      <c r="E217" s="121">
        <f>E218</f>
        <v>81.29999999999998</v>
      </c>
      <c r="F217" s="121">
        <f>F218</f>
        <v>3.6999999999999997</v>
      </c>
      <c r="G217" s="121">
        <f>G218</f>
        <v>0</v>
      </c>
    </row>
    <row r="218" spans="1:7" ht="25.5">
      <c r="A218" s="144" t="s">
        <v>444</v>
      </c>
      <c r="B218" s="262" t="s">
        <v>468</v>
      </c>
      <c r="C218" s="26"/>
      <c r="D218" s="128">
        <f t="shared" si="10"/>
        <v>81.29999999999998</v>
      </c>
      <c r="E218" s="128">
        <f>E180+E82+E30</f>
        <v>81.29999999999998</v>
      </c>
      <c r="F218" s="128">
        <f>F180+F82+F30</f>
        <v>3.6999999999999997</v>
      </c>
      <c r="G218" s="128">
        <f>G180+G82+G30</f>
        <v>0</v>
      </c>
    </row>
    <row r="219" spans="1:7" ht="14.25">
      <c r="A219" s="137" t="s">
        <v>445</v>
      </c>
      <c r="B219" s="135" t="s">
        <v>81</v>
      </c>
      <c r="C219" s="18" t="s">
        <v>150</v>
      </c>
      <c r="D219" s="121">
        <f t="shared" si="10"/>
        <v>253.3</v>
      </c>
      <c r="E219" s="121">
        <f>E220</f>
        <v>253.3</v>
      </c>
      <c r="F219" s="121">
        <f>F220</f>
        <v>0</v>
      </c>
      <c r="G219" s="121">
        <f>G220</f>
        <v>0</v>
      </c>
    </row>
    <row r="220" spans="1:7" ht="15">
      <c r="A220" s="144" t="s">
        <v>446</v>
      </c>
      <c r="B220" s="252" t="s">
        <v>393</v>
      </c>
      <c r="C220" s="32"/>
      <c r="D220" s="122">
        <f t="shared" si="10"/>
        <v>253.3</v>
      </c>
      <c r="E220" s="122">
        <f>E32+E182</f>
        <v>253.3</v>
      </c>
      <c r="F220" s="122">
        <f>F32+F182</f>
        <v>0</v>
      </c>
      <c r="G220" s="122">
        <f>G32+G182</f>
        <v>0</v>
      </c>
    </row>
    <row r="221" spans="1:7" ht="28.5">
      <c r="A221" s="137" t="s">
        <v>447</v>
      </c>
      <c r="B221" s="6" t="s">
        <v>163</v>
      </c>
      <c r="C221" s="18" t="s">
        <v>37</v>
      </c>
      <c r="D221" s="127">
        <f>E221+G221</f>
        <v>594</v>
      </c>
      <c r="E221" s="121">
        <f>E222</f>
        <v>594</v>
      </c>
      <c r="F221" s="121">
        <f>F222</f>
        <v>0</v>
      </c>
      <c r="G221" s="121">
        <f>G222</f>
        <v>0</v>
      </c>
    </row>
    <row r="222" spans="1:7" ht="15">
      <c r="A222" s="144" t="s">
        <v>448</v>
      </c>
      <c r="B222" s="252" t="s">
        <v>393</v>
      </c>
      <c r="C222" s="32"/>
      <c r="D222" s="128">
        <f>E222+G222</f>
        <v>594</v>
      </c>
      <c r="E222" s="128">
        <f>E34</f>
        <v>594</v>
      </c>
      <c r="F222" s="128">
        <f>F34</f>
        <v>0</v>
      </c>
      <c r="G222" s="128">
        <f>G34</f>
        <v>0</v>
      </c>
    </row>
    <row r="223" spans="1:7" ht="14.25">
      <c r="A223" s="137" t="s">
        <v>449</v>
      </c>
      <c r="B223" s="27" t="s">
        <v>164</v>
      </c>
      <c r="C223" s="18" t="s">
        <v>39</v>
      </c>
      <c r="D223" s="127">
        <f>E223+G223</f>
        <v>757.8</v>
      </c>
      <c r="E223" s="121">
        <f>E224</f>
        <v>166.8</v>
      </c>
      <c r="F223" s="121">
        <f>F224</f>
        <v>0</v>
      </c>
      <c r="G223" s="121">
        <f>G224</f>
        <v>591</v>
      </c>
    </row>
    <row r="224" spans="1:7" ht="15">
      <c r="A224" s="144" t="s">
        <v>450</v>
      </c>
      <c r="B224" s="252" t="s">
        <v>393</v>
      </c>
      <c r="C224" s="32"/>
      <c r="D224" s="128">
        <f>E224+G224</f>
        <v>757.8</v>
      </c>
      <c r="E224" s="128">
        <f>E36+E189</f>
        <v>166.8</v>
      </c>
      <c r="F224" s="128">
        <f>F36+F189</f>
        <v>0</v>
      </c>
      <c r="G224" s="128">
        <f>G36+G189</f>
        <v>591</v>
      </c>
    </row>
    <row r="225" spans="1:7" ht="15">
      <c r="A225" s="144"/>
      <c r="B225" s="16" t="s">
        <v>242</v>
      </c>
      <c r="C225" s="32"/>
      <c r="D225" s="122"/>
      <c r="E225" s="122"/>
      <c r="F225" s="122"/>
      <c r="G225" s="122"/>
    </row>
    <row r="226" spans="1:7" ht="12.75">
      <c r="A226" s="143"/>
      <c r="B226" s="13" t="s">
        <v>394</v>
      </c>
      <c r="C226" s="13"/>
      <c r="D226" s="147">
        <f>D196+D201+D205+D209+D211+D214+D220+D222+D224</f>
        <v>12661.385</v>
      </c>
      <c r="E226" s="147">
        <f>E196+E201+E205+E209+E211+E214+E220+E222+E224</f>
        <v>11425.484999999999</v>
      </c>
      <c r="F226" s="9">
        <f>F196+F201+F205+F209+F211+F214+F220+F222+F224</f>
        <v>4792.9</v>
      </c>
      <c r="G226" s="9">
        <f>G196+G201+G205+G209+G211+G214+G220+G222+G224</f>
        <v>1235.9</v>
      </c>
    </row>
    <row r="227" spans="1:7" ht="12.75">
      <c r="A227" s="143"/>
      <c r="B227" s="13" t="s">
        <v>243</v>
      </c>
      <c r="C227" s="13"/>
      <c r="D227" s="355">
        <f>D215+D206+D202+D197+D218</f>
        <v>2442.012</v>
      </c>
      <c r="E227" s="355">
        <f>E215+E206+E202+E197+E218</f>
        <v>2438.012</v>
      </c>
      <c r="F227" s="9">
        <f>F215+F206+F202+F197+F218</f>
        <v>721.2</v>
      </c>
      <c r="G227" s="9">
        <f>G215+G206+G202+G197+G218</f>
        <v>4</v>
      </c>
    </row>
    <row r="228" spans="1:7" ht="12.75">
      <c r="A228" s="143"/>
      <c r="B228" s="13" t="s">
        <v>161</v>
      </c>
      <c r="C228" s="13"/>
      <c r="D228" s="9">
        <f>D198</f>
        <v>5668.000000000001</v>
      </c>
      <c r="E228" s="9">
        <f>E198</f>
        <v>5668.000000000001</v>
      </c>
      <c r="F228" s="9">
        <f>F198</f>
        <v>4179.900000000001</v>
      </c>
      <c r="G228" s="9">
        <f>G198</f>
        <v>0</v>
      </c>
    </row>
    <row r="229" spans="1:7" ht="12.75">
      <c r="A229" s="143"/>
      <c r="B229" s="13" t="s">
        <v>501</v>
      </c>
      <c r="C229" s="13"/>
      <c r="D229" s="9">
        <f>E229+G229</f>
        <v>1078</v>
      </c>
      <c r="E229" s="9">
        <f>E212+E216</f>
        <v>0</v>
      </c>
      <c r="F229" s="9">
        <f>F212+F216</f>
        <v>0</v>
      </c>
      <c r="G229" s="9">
        <f>G212+G216</f>
        <v>1078</v>
      </c>
    </row>
    <row r="230" spans="1:7" ht="12.75">
      <c r="A230" s="143"/>
      <c r="B230" s="13" t="s">
        <v>409</v>
      </c>
      <c r="C230" s="13"/>
      <c r="D230" s="9">
        <f>D207+D203+D199</f>
        <v>392.90000000000003</v>
      </c>
      <c r="E230" s="9">
        <f>E207+E203+E199</f>
        <v>365.20000000000005</v>
      </c>
      <c r="F230" s="9">
        <f>F207+F203+F199</f>
        <v>11.7</v>
      </c>
      <c r="G230" s="9">
        <f>G207+G203+G199</f>
        <v>27.7</v>
      </c>
    </row>
    <row r="231" spans="1:7" ht="12.75">
      <c r="A231" s="203"/>
      <c r="B231" s="4" t="s">
        <v>244</v>
      </c>
      <c r="C231" s="4"/>
      <c r="D231" s="376">
        <f>SUM(D226:D230)</f>
        <v>22242.297000000002</v>
      </c>
      <c r="E231" s="376">
        <f>SUM(E226:E230)</f>
        <v>19896.697</v>
      </c>
      <c r="F231" s="145">
        <f>SUM(F226:F230)</f>
        <v>9705.7</v>
      </c>
      <c r="G231" s="145">
        <f>SUM(G226:G230)</f>
        <v>2345.6</v>
      </c>
    </row>
  </sheetData>
  <sheetProtection/>
  <mergeCells count="12">
    <mergeCell ref="F10:F11"/>
    <mergeCell ref="A6:G6"/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46">
      <selection activeCell="J184" sqref="J184"/>
    </sheetView>
  </sheetViews>
  <sheetFormatPr defaultColWidth="9.140625" defaultRowHeight="12.75"/>
  <cols>
    <col min="1" max="1" width="0.2890625" style="34" customWidth="1"/>
    <col min="2" max="2" width="8.8515625" style="34" customWidth="1"/>
    <col min="3" max="3" width="42.57421875" style="34" customWidth="1"/>
    <col min="4" max="4" width="7.140625" style="34" customWidth="1"/>
    <col min="5" max="5" width="10.00390625" style="34" customWidth="1"/>
    <col min="6" max="6" width="10.14062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258</v>
      </c>
      <c r="G1" s="182"/>
      <c r="H1" s="182"/>
    </row>
    <row r="2" spans="4:8" ht="15">
      <c r="D2" s="7"/>
      <c r="E2" s="7"/>
      <c r="F2" s="455" t="s">
        <v>614</v>
      </c>
      <c r="G2" s="455"/>
      <c r="H2" s="455"/>
    </row>
    <row r="3" spans="4:8" ht="15">
      <c r="D3" s="50"/>
      <c r="E3" s="50"/>
      <c r="F3" s="412" t="s">
        <v>588</v>
      </c>
      <c r="G3" s="411"/>
      <c r="H3" s="411"/>
    </row>
    <row r="4" spans="5:8" ht="15">
      <c r="E4" s="7"/>
      <c r="F4" s="7" t="s">
        <v>262</v>
      </c>
      <c r="G4" s="7"/>
      <c r="H4" s="182"/>
    </row>
    <row r="6" spans="2:9" ht="14.25" customHeight="1">
      <c r="B6" s="467" t="s">
        <v>609</v>
      </c>
      <c r="C6" s="467"/>
      <c r="D6" s="467"/>
      <c r="E6" s="467"/>
      <c r="F6" s="467"/>
      <c r="G6" s="467"/>
      <c r="H6" s="467"/>
      <c r="I6" s="42"/>
    </row>
    <row r="7" spans="2:9" ht="14.25">
      <c r="B7" s="470" t="s">
        <v>459</v>
      </c>
      <c r="C7" s="470"/>
      <c r="D7" s="470"/>
      <c r="E7" s="470"/>
      <c r="F7" s="470"/>
      <c r="G7" s="470"/>
      <c r="H7" s="470"/>
      <c r="I7" s="41"/>
    </row>
    <row r="8" ht="12.75">
      <c r="H8" s="34" t="s">
        <v>9</v>
      </c>
    </row>
    <row r="9" spans="2:8" ht="12.75" customHeight="1">
      <c r="B9" s="469" t="s">
        <v>306</v>
      </c>
      <c r="C9" s="44"/>
      <c r="D9" s="473" t="s">
        <v>308</v>
      </c>
      <c r="E9" s="462" t="s">
        <v>0</v>
      </c>
      <c r="F9" s="457" t="s">
        <v>10</v>
      </c>
      <c r="G9" s="457"/>
      <c r="H9" s="457"/>
    </row>
    <row r="10" spans="2:8" ht="12.75" customHeight="1">
      <c r="B10" s="469"/>
      <c r="C10" s="471" t="s">
        <v>124</v>
      </c>
      <c r="D10" s="474"/>
      <c r="E10" s="463"/>
      <c r="F10" s="457" t="s">
        <v>11</v>
      </c>
      <c r="G10" s="457"/>
      <c r="H10" s="468" t="s">
        <v>12</v>
      </c>
    </row>
    <row r="11" spans="2:8" ht="12.75" customHeight="1">
      <c r="B11" s="469"/>
      <c r="C11" s="471"/>
      <c r="D11" s="474"/>
      <c r="E11" s="463"/>
      <c r="F11" s="462" t="s">
        <v>13</v>
      </c>
      <c r="G11" s="458" t="s">
        <v>254</v>
      </c>
      <c r="H11" s="468"/>
    </row>
    <row r="12" spans="2:8" ht="29.25" customHeight="1">
      <c r="B12" s="469"/>
      <c r="C12" s="472"/>
      <c r="D12" s="475"/>
      <c r="E12" s="464"/>
      <c r="F12" s="464"/>
      <c r="G12" s="459"/>
      <c r="H12" s="468"/>
    </row>
    <row r="13" spans="2:8" ht="15.75">
      <c r="B13" s="36" t="s">
        <v>14</v>
      </c>
      <c r="C13" s="46" t="s">
        <v>1</v>
      </c>
      <c r="D13" s="47"/>
      <c r="E13" s="48">
        <f>SB!E13+'D-2014'!E13+'skol. lėšos'!E13+Lik!E13</f>
        <v>3936.565</v>
      </c>
      <c r="F13" s="48">
        <f>SB!F13+'D-2014'!F13+'skol. lėšos'!F13+Lik!F13</f>
        <v>3308.465</v>
      </c>
      <c r="G13" s="48">
        <f>SB!G13+'D-2014'!G13+'skol. lėšos'!G13+Lik!G13</f>
        <v>1243.7</v>
      </c>
      <c r="H13" s="48">
        <f>SB!H13+'D-2014'!H13+'skol. lėšos'!H13+Lik!H13</f>
        <v>628.1</v>
      </c>
    </row>
    <row r="14" spans="2:8" ht="14.25">
      <c r="B14" s="18" t="s">
        <v>15</v>
      </c>
      <c r="C14" s="27" t="s">
        <v>113</v>
      </c>
      <c r="D14" s="47" t="s">
        <v>149</v>
      </c>
      <c r="E14" s="345">
        <f>SB!E14+'D-2014'!E14+'skol. lėšos'!E14+Lik!E14</f>
        <v>415.6</v>
      </c>
      <c r="F14" s="345">
        <f>SB!F14+'D-2014'!F14+'skol. lėšos'!F14+Lik!F14</f>
        <v>415.6</v>
      </c>
      <c r="G14" s="48">
        <f>SB!G14+'D-2014'!G14+'skol. lėšos'!G14+Lik!G14</f>
        <v>206.4</v>
      </c>
      <c r="H14" s="48">
        <f>SB!H14+'D-2014'!H14+'skol. lėšos'!H14+Lik!H14</f>
        <v>0</v>
      </c>
    </row>
    <row r="15" spans="2:8" ht="15">
      <c r="B15" s="49" t="s">
        <v>170</v>
      </c>
      <c r="C15" s="50" t="s">
        <v>289</v>
      </c>
      <c r="D15" s="465"/>
      <c r="E15" s="434">
        <f>SB!E15+'D-2014'!E15+'skol. lėšos'!E15+Lik!E15</f>
        <v>192.6</v>
      </c>
      <c r="F15" s="434">
        <f>SB!F15+'D-2014'!F15+'skol. lėšos'!F15+Lik!F15</f>
        <v>192.6</v>
      </c>
      <c r="G15" s="433">
        <f>SB!G15+'D-2014'!G15+'skol. lėšos'!G15+Lik!G15</f>
        <v>140</v>
      </c>
      <c r="H15" s="51">
        <f>SB!H15+'D-2014'!H15+'skol. lėšos'!H15+Lik!H15</f>
        <v>0</v>
      </c>
    </row>
    <row r="16" spans="2:8" ht="15">
      <c r="B16" s="15" t="s">
        <v>396</v>
      </c>
      <c r="C16" s="50" t="s">
        <v>395</v>
      </c>
      <c r="D16" s="466"/>
      <c r="E16" s="346">
        <f>SB!E16+'D-2014'!E16+'skol. lėšos'!E16+Lik!E16</f>
        <v>40.7</v>
      </c>
      <c r="F16" s="346">
        <f>SB!F16+'D-2014'!F16+'skol. lėšos'!F16+Lik!F16</f>
        <v>40.7</v>
      </c>
      <c r="G16" s="51">
        <f>SB!G16+'D-2014'!G16+'skol. lėšos'!G16+Lik!G16</f>
        <v>29.5</v>
      </c>
      <c r="H16" s="51">
        <f>SB!H16+'D-2014'!H16+'skol. lėšos'!H16+Lik!H16</f>
        <v>0</v>
      </c>
    </row>
    <row r="17" spans="2:8" ht="15">
      <c r="B17" s="15" t="s">
        <v>171</v>
      </c>
      <c r="C17" s="50" t="s">
        <v>290</v>
      </c>
      <c r="D17" s="466"/>
      <c r="E17" s="346">
        <f>SB!E17+'D-2014'!E17+'skol. lėšos'!E17+Lik!E17</f>
        <v>50.6</v>
      </c>
      <c r="F17" s="346">
        <f>SB!F17+'D-2014'!F17+'skol. lėšos'!F17+Lik!F17</f>
        <v>50.6</v>
      </c>
      <c r="G17" s="51">
        <f>SB!G17+'D-2014'!G17+'skol. lėšos'!G17+Lik!G17</f>
        <v>36.9</v>
      </c>
      <c r="H17" s="51">
        <f>SB!H17+'D-2014'!H17+'skol. lėšos'!H17+Lik!H17</f>
        <v>0</v>
      </c>
    </row>
    <row r="18" spans="2:8" ht="15">
      <c r="B18" s="15" t="s">
        <v>172</v>
      </c>
      <c r="C18" s="7" t="s">
        <v>252</v>
      </c>
      <c r="D18" s="466"/>
      <c r="E18" s="346">
        <f>SB!E18+'D-2014'!E18+'skol. lėšos'!E18+Lik!E18</f>
        <v>32</v>
      </c>
      <c r="F18" s="346">
        <f>SB!F18+'D-2014'!F18+'skol. lėšos'!F18+Lik!F18</f>
        <v>32</v>
      </c>
      <c r="G18" s="51">
        <f>SB!G18+'D-2014'!G18+'skol. lėšos'!G18+Lik!G18</f>
        <v>0</v>
      </c>
      <c r="H18" s="51">
        <f>SB!H18+'D-2014'!H18+'skol. lėšos'!H18+Lik!H18</f>
        <v>0</v>
      </c>
    </row>
    <row r="19" spans="2:8" ht="15">
      <c r="B19" s="15" t="s">
        <v>173</v>
      </c>
      <c r="C19" s="7" t="s">
        <v>255</v>
      </c>
      <c r="D19" s="466"/>
      <c r="E19" s="346">
        <f>SB!E19+'D-2014'!E19+'skol. lėšos'!E19+Lik!E19</f>
        <v>41</v>
      </c>
      <c r="F19" s="346">
        <f>SB!F19+'D-2014'!F19+'skol. lėšos'!F19+Lik!F19</f>
        <v>41</v>
      </c>
      <c r="G19" s="51">
        <f>SB!G19+'D-2014'!G19+'skol. lėšos'!G19+Lik!G19</f>
        <v>0</v>
      </c>
      <c r="H19" s="51">
        <f>SB!H19+'D-2014'!H19+'skol. lėšos'!H19+Lik!H19</f>
        <v>0</v>
      </c>
    </row>
    <row r="20" spans="2:8" ht="15">
      <c r="B20" s="15" t="s">
        <v>174</v>
      </c>
      <c r="C20" s="7" t="s">
        <v>84</v>
      </c>
      <c r="D20" s="466"/>
      <c r="E20" s="346">
        <f>SB!E20+'D-2014'!E20+'skol. lėšos'!E20+Lik!E20</f>
        <v>12</v>
      </c>
      <c r="F20" s="346">
        <f>SB!F20+'D-2014'!F20+'skol. lėšos'!F20+Lik!F20</f>
        <v>12</v>
      </c>
      <c r="G20" s="51">
        <f>SB!G20+'D-2014'!G20+'skol. lėšos'!G20+Lik!G20</f>
        <v>0</v>
      </c>
      <c r="H20" s="51">
        <f>SB!H20+'D-2014'!H20+'skol. lėšos'!H20+Lik!H20</f>
        <v>0</v>
      </c>
    </row>
    <row r="21" spans="2:8" ht="15">
      <c r="B21" s="49" t="s">
        <v>175</v>
      </c>
      <c r="C21" s="7" t="s">
        <v>85</v>
      </c>
      <c r="D21" s="466"/>
      <c r="E21" s="346">
        <f>SB!E21+'D-2014'!E21+'skol. lėšos'!E21+Lik!E21</f>
        <v>43.7</v>
      </c>
      <c r="F21" s="346">
        <f>SB!F21+'D-2014'!F21+'skol. lėšos'!F21+Lik!F21</f>
        <v>43.7</v>
      </c>
      <c r="G21" s="51">
        <f>SB!G21+'D-2014'!G21+'skol. lėšos'!G21+Lik!G21</f>
        <v>0</v>
      </c>
      <c r="H21" s="51">
        <f>SB!H21+'D-2014'!H21+'skol. lėšos'!H21+Lik!H21</f>
        <v>0</v>
      </c>
    </row>
    <row r="22" spans="2:8" ht="15">
      <c r="B22" s="49" t="s">
        <v>176</v>
      </c>
      <c r="C22" s="52" t="s">
        <v>80</v>
      </c>
      <c r="D22" s="26"/>
      <c r="E22" s="346">
        <f>SB!E22+'D-2014'!E22+'skol. lėšos'!E22+Lik!E22</f>
        <v>3</v>
      </c>
      <c r="F22" s="346">
        <f>SB!F22+'D-2014'!F22+'skol. lėšos'!F22+Lik!F22</f>
        <v>3</v>
      </c>
      <c r="G22" s="51">
        <f>SB!G22+'D-2014'!G22+'skol. lėšos'!G22+Lik!G22</f>
        <v>0</v>
      </c>
      <c r="H22" s="51">
        <f>SB!H22+'D-2014'!H22+'skol. lėšos'!H22+Lik!H22</f>
        <v>0</v>
      </c>
    </row>
    <row r="23" spans="2:8" ht="26.25" customHeight="1">
      <c r="B23" s="53" t="s">
        <v>16</v>
      </c>
      <c r="C23" s="54" t="s">
        <v>116</v>
      </c>
      <c r="D23" s="55" t="s">
        <v>153</v>
      </c>
      <c r="E23" s="442">
        <f>SB!E23+'D-2014'!E23+'skol. lėšos'!E23+Lik!E23</f>
        <v>2047.365</v>
      </c>
      <c r="F23" s="442">
        <f>SB!F23+'D-2014'!F23+'skol. lėšos'!F23+Lik!F23</f>
        <v>2035.365</v>
      </c>
      <c r="G23" s="48">
        <f>SB!G23+'D-2014'!G23+'skol. lėšos'!G23+Lik!G23</f>
        <v>1004.1</v>
      </c>
      <c r="H23" s="48">
        <f>SB!H23+'D-2014'!H23+'skol. lėšos'!H23+Lik!H23</f>
        <v>12</v>
      </c>
    </row>
    <row r="24" spans="2:8" ht="15">
      <c r="B24" s="56" t="s">
        <v>307</v>
      </c>
      <c r="C24" s="20" t="s">
        <v>288</v>
      </c>
      <c r="D24" s="57"/>
      <c r="E24" s="441">
        <f>SB!E24+'D-2014'!E24+'skol. lėšos'!E24+Lik!E24</f>
        <v>1627.7649999999999</v>
      </c>
      <c r="F24" s="441">
        <f>SB!F24+'D-2014'!F24+'skol. lėšos'!F24+Lik!F24</f>
        <v>1615.7649999999999</v>
      </c>
      <c r="G24" s="433">
        <f>SB!G24+'D-2014'!G24+'skol. lėšos'!G24+Lik!G24</f>
        <v>920.5</v>
      </c>
      <c r="H24" s="51">
        <f>SB!H24+'D-2014'!H24+'skol. lėšos'!H24+Lik!H24</f>
        <v>12</v>
      </c>
    </row>
    <row r="25" spans="2:8" ht="15">
      <c r="B25" s="56" t="s">
        <v>167</v>
      </c>
      <c r="C25" s="21" t="s">
        <v>287</v>
      </c>
      <c r="D25" s="60"/>
      <c r="E25" s="346">
        <f>SB!E25+'D-2014'!E25+'skol. lėšos'!E25+Lik!E25</f>
        <v>129.2</v>
      </c>
      <c r="F25" s="346">
        <f>SB!F25+'D-2014'!F25+'skol. lėšos'!F25+Lik!F25</f>
        <v>129.2</v>
      </c>
      <c r="G25" s="51">
        <f>SB!G25+'D-2014'!G25+'skol. lėšos'!G25+Lik!G25</f>
        <v>75.1</v>
      </c>
      <c r="H25" s="51">
        <f>SB!H25+'D-2014'!H25+'skol. lėšos'!H25+Lik!H25</f>
        <v>0</v>
      </c>
    </row>
    <row r="26" spans="2:8" ht="15">
      <c r="B26" s="56" t="s">
        <v>178</v>
      </c>
      <c r="C26" s="21" t="s">
        <v>75</v>
      </c>
      <c r="D26" s="61"/>
      <c r="E26" s="346">
        <f>SB!E26+'D-2014'!E26+'skol. lėšos'!E26+Lik!E26</f>
        <v>6.3</v>
      </c>
      <c r="F26" s="346">
        <f>SB!F26+'D-2014'!F26+'skol. lėšos'!F26+Lik!F26</f>
        <v>6.3</v>
      </c>
      <c r="G26" s="51">
        <f>SB!G26+'D-2014'!G26+'skol. lėšos'!G26+Lik!G26</f>
        <v>0</v>
      </c>
      <c r="H26" s="51">
        <f>SB!H26+'D-2014'!H26+'skol. lėšos'!H26+Lik!H26</f>
        <v>0</v>
      </c>
    </row>
    <row r="27" spans="2:8" ht="15">
      <c r="B27" s="56" t="s">
        <v>174</v>
      </c>
      <c r="C27" s="21" t="s">
        <v>186</v>
      </c>
      <c r="D27" s="61"/>
      <c r="E27" s="346">
        <f>SB!E27+'D-2014'!E27+'skol. lėšos'!E27+Lik!E27</f>
        <v>170</v>
      </c>
      <c r="F27" s="346">
        <f>SB!F27+'D-2014'!F27+'skol. lėšos'!F27+Lik!F27</f>
        <v>170</v>
      </c>
      <c r="G27" s="51">
        <f>SB!G27+'D-2014'!G27+'skol. lėšos'!G27+Lik!G27</f>
        <v>0</v>
      </c>
      <c r="H27" s="51">
        <f>SB!H27+'D-2014'!H27+'skol. lėšos'!H27+Lik!H27</f>
        <v>0</v>
      </c>
    </row>
    <row r="28" spans="2:8" ht="15">
      <c r="B28" s="56" t="s">
        <v>179</v>
      </c>
      <c r="C28" s="413" t="s">
        <v>612</v>
      </c>
      <c r="D28" s="60"/>
      <c r="E28" s="346">
        <f>SB!E28+'D-2014'!E28+'skol. lėšos'!E28+Lik!E28</f>
        <v>3</v>
      </c>
      <c r="F28" s="346">
        <f>SB!F28+'D-2014'!F28+'skol. lėšos'!F28+Lik!F28</f>
        <v>3</v>
      </c>
      <c r="G28" s="51">
        <f>SB!G28+'D-2014'!G28+'skol. lėšos'!G28+Lik!G28</f>
        <v>0</v>
      </c>
      <c r="H28" s="51">
        <f>SB!H28+'D-2014'!H28+'skol. lėšos'!H28+Lik!H28</f>
        <v>0</v>
      </c>
    </row>
    <row r="29" spans="2:8" ht="15">
      <c r="B29" s="111" t="s">
        <v>176</v>
      </c>
      <c r="C29" s="52" t="s">
        <v>80</v>
      </c>
      <c r="D29" s="60"/>
      <c r="E29" s="346">
        <f>SB!E29+'D-2014'!E29+'skol. lėšos'!E29+Lik!E29</f>
        <v>25.4</v>
      </c>
      <c r="F29" s="346">
        <f>SB!F29+'D-2014'!F29+'skol. lėšos'!F29+Lik!F29</f>
        <v>25.4</v>
      </c>
      <c r="G29" s="51">
        <f>SB!G29+'D-2014'!G29+'skol. lėšos'!G29+Lik!G29</f>
        <v>0</v>
      </c>
      <c r="H29" s="51">
        <f>SB!H29+'D-2014'!H29+'skol. lėšos'!H29+Lik!H29</f>
        <v>0</v>
      </c>
    </row>
    <row r="30" spans="2:8" ht="15">
      <c r="B30" s="56" t="s">
        <v>299</v>
      </c>
      <c r="C30" s="21" t="s">
        <v>3</v>
      </c>
      <c r="D30" s="63"/>
      <c r="E30" s="346">
        <f>SB!E30+'D-2014'!E30+'skol. lėšos'!E30+Lik!E30</f>
        <v>20</v>
      </c>
      <c r="F30" s="346">
        <f>SB!F30+'D-2014'!F30+'skol. lėšos'!F30+Lik!F30</f>
        <v>20</v>
      </c>
      <c r="G30" s="51">
        <f>SB!G30+'D-2014'!G30+'skol. lėšos'!G30+Lik!G30</f>
        <v>0</v>
      </c>
      <c r="H30" s="51">
        <f>SB!H30+'D-2014'!H30+'skol. lėšos'!H30+Lik!H30</f>
        <v>0</v>
      </c>
    </row>
    <row r="31" spans="2:8" ht="45">
      <c r="B31" s="379" t="s">
        <v>480</v>
      </c>
      <c r="C31" s="218" t="s">
        <v>573</v>
      </c>
      <c r="D31" s="63"/>
      <c r="E31" s="346">
        <f>SB!E31+'D-2014'!E31+'skol. lėšos'!E31+Lik!E31</f>
        <v>38</v>
      </c>
      <c r="F31" s="346">
        <f>SB!F31+'D-2014'!F31+'skol. lėšos'!F31+Lik!F31</f>
        <v>38</v>
      </c>
      <c r="G31" s="51">
        <f>SB!G31+'D-2014'!G31+'skol. lėšos'!G31+Lik!G31</f>
        <v>0</v>
      </c>
      <c r="H31" s="51">
        <f>SB!H31+'D-2014'!H31+'skol. lėšos'!H31+Lik!H31</f>
        <v>0</v>
      </c>
    </row>
    <row r="32" spans="2:8" ht="30">
      <c r="B32" s="112" t="s">
        <v>181</v>
      </c>
      <c r="C32" s="65" t="s">
        <v>117</v>
      </c>
      <c r="D32" s="63"/>
      <c r="E32" s="346">
        <f>SB!E32+'D-2014'!E32+'skol. lėšos'!E32+Lik!E32</f>
        <v>10.3</v>
      </c>
      <c r="F32" s="346">
        <f>SB!F32+'D-2014'!F32+'skol. lėšos'!F32+Lik!F32</f>
        <v>10.3</v>
      </c>
      <c r="G32" s="433">
        <f>SB!G32+'D-2014'!G32+'skol. lėšos'!G32+Lik!G32</f>
        <v>8.5</v>
      </c>
      <c r="H32" s="51">
        <f>SB!H32+'D-2014'!H32+'skol. lėšos'!H32+Lik!H32</f>
        <v>0</v>
      </c>
    </row>
    <row r="33" spans="2:8" ht="30">
      <c r="B33" s="112" t="s">
        <v>493</v>
      </c>
      <c r="C33" s="290" t="s">
        <v>545</v>
      </c>
      <c r="D33" s="63"/>
      <c r="E33" s="346">
        <f>SB!E33+'D-2014'!E33+'skol. lėšos'!E33+Lik!E33</f>
        <v>17.4</v>
      </c>
      <c r="F33" s="346">
        <f>SB!F33+'D-2014'!F33+'skol. lėšos'!F33+Lik!F33</f>
        <v>17.4</v>
      </c>
      <c r="G33" s="51">
        <f>SB!G33+'D-2014'!G33+'skol. lėšos'!G33+Lik!G33</f>
        <v>0</v>
      </c>
      <c r="H33" s="51">
        <f>SB!H33+'D-2014'!H33+'skol. lėšos'!H33+Lik!H33</f>
        <v>0</v>
      </c>
    </row>
    <row r="34" spans="2:8" ht="30.75" customHeight="1">
      <c r="B34" s="36" t="s">
        <v>17</v>
      </c>
      <c r="C34" s="67" t="s">
        <v>241</v>
      </c>
      <c r="D34" s="70" t="s">
        <v>152</v>
      </c>
      <c r="E34" s="345">
        <f>SB!E34+'D-2014'!E34+'skol. lėšos'!E34+Lik!E34</f>
        <v>197.89999999999998</v>
      </c>
      <c r="F34" s="345">
        <f>SB!F34+'D-2014'!F34+'skol. lėšos'!F34+Lik!F34</f>
        <v>49.400000000000006</v>
      </c>
      <c r="G34" s="48">
        <f>SB!G34+'D-2014'!G34+'skol. lėšos'!G34+Lik!G34</f>
        <v>33.2</v>
      </c>
      <c r="H34" s="48">
        <f>SB!H34+'D-2014'!H34+'skol. lėšos'!H34+Lik!H34</f>
        <v>148.5</v>
      </c>
    </row>
    <row r="35" spans="2:8" ht="15">
      <c r="B35" s="49" t="s">
        <v>182</v>
      </c>
      <c r="C35" s="69" t="s">
        <v>2</v>
      </c>
      <c r="D35" s="70"/>
      <c r="E35" s="346">
        <f>SB!E35+'D-2014'!E35+'skol. lėšos'!E35+Lik!E35</f>
        <v>15.3</v>
      </c>
      <c r="F35" s="346">
        <f>SB!F35+'D-2014'!F35+'skol. lėšos'!F35+Lik!F35</f>
        <v>15.3</v>
      </c>
      <c r="G35" s="433">
        <f>SB!G35+'D-2014'!G35+'skol. lėšos'!G35+Lik!G35</f>
        <v>11.7</v>
      </c>
      <c r="H35" s="51">
        <f>SB!H35+'D-2014'!H35+'skol. lėšos'!H35+Lik!H35</f>
        <v>0</v>
      </c>
    </row>
    <row r="36" spans="2:8" ht="15">
      <c r="B36" s="49" t="s">
        <v>183</v>
      </c>
      <c r="C36" s="69" t="s">
        <v>162</v>
      </c>
      <c r="D36" s="72"/>
      <c r="E36" s="346">
        <f>SB!E36+'D-2014'!E36+'skol. lėšos'!E36+Lik!E36</f>
        <v>131.2</v>
      </c>
      <c r="F36" s="346">
        <f>SB!F36+'D-2014'!F36+'skol. lėšos'!F36+Lik!F36</f>
        <v>28.1</v>
      </c>
      <c r="G36" s="51">
        <f>SB!G36+'D-2014'!G36+'skol. lėšos'!G36+Lik!G36</f>
        <v>21.5</v>
      </c>
      <c r="H36" s="51">
        <f>SB!H36+'D-2014'!H36+'skol. lėšos'!H36+Lik!H36</f>
        <v>103.10000000000001</v>
      </c>
    </row>
    <row r="37" spans="2:8" ht="15">
      <c r="B37" s="49" t="s">
        <v>184</v>
      </c>
      <c r="C37" s="7" t="s">
        <v>82</v>
      </c>
      <c r="D37" s="72"/>
      <c r="E37" s="346">
        <f>SB!E37+'D-2014'!E37+'skol. lėšos'!E37+Lik!E37</f>
        <v>6</v>
      </c>
      <c r="F37" s="346">
        <f>SB!F37+'D-2014'!F37+'skol. lėšos'!F37+Lik!F37</f>
        <v>6</v>
      </c>
      <c r="G37" s="51">
        <f>SB!G37+'D-2014'!G37+'skol. lėšos'!G37+Lik!G37</f>
        <v>0</v>
      </c>
      <c r="H37" s="51">
        <f>SB!H37+'D-2014'!H37+'skol. lėšos'!H37+Lik!H37</f>
        <v>0</v>
      </c>
    </row>
    <row r="38" spans="2:8" ht="15">
      <c r="B38" s="49" t="s">
        <v>169</v>
      </c>
      <c r="C38" s="7" t="s">
        <v>474</v>
      </c>
      <c r="D38" s="73"/>
      <c r="E38" s="346">
        <f>SB!E38+'D-2014'!E38+'skol. lėšos'!E38+Lik!E38</f>
        <v>45.4</v>
      </c>
      <c r="F38" s="346">
        <f>SB!F38+'D-2014'!F38+'skol. lėšos'!F38+Lik!F38</f>
        <v>0</v>
      </c>
      <c r="G38" s="51">
        <f>SB!G38+'D-2014'!G38+'skol. lėšos'!G38+Lik!G38</f>
        <v>0</v>
      </c>
      <c r="H38" s="51">
        <f>SB!H38+'D-2014'!H38+'skol. lėšos'!H38+Lik!H38</f>
        <v>45.4</v>
      </c>
    </row>
    <row r="39" spans="2:8" ht="14.25">
      <c r="B39" s="36" t="s">
        <v>18</v>
      </c>
      <c r="C39" s="5" t="s">
        <v>120</v>
      </c>
      <c r="D39" s="72" t="s">
        <v>154</v>
      </c>
      <c r="E39" s="345">
        <f>SB!E39+'D-2014'!E39+'skol. lėšos'!E39+Lik!E39</f>
        <v>519</v>
      </c>
      <c r="F39" s="345">
        <f>SB!F39+'D-2014'!F39+'skol. lėšos'!F39+Lik!F39</f>
        <v>51.4</v>
      </c>
      <c r="G39" s="48">
        <f>SB!G39+'D-2014'!G39+'skol. lėšos'!G39+Lik!G39</f>
        <v>0</v>
      </c>
      <c r="H39" s="48">
        <f>SB!H39+'D-2014'!H39+'skol. lėšos'!H39+Lik!H39</f>
        <v>467.6</v>
      </c>
    </row>
    <row r="40" spans="2:8" ht="15">
      <c r="B40" s="49" t="s">
        <v>169</v>
      </c>
      <c r="C40" s="7" t="s">
        <v>76</v>
      </c>
      <c r="D40" s="70"/>
      <c r="E40" s="346">
        <f>SB!E40+'D-2014'!E40+'skol. lėšos'!E40+Lik!E40</f>
        <v>12.7</v>
      </c>
      <c r="F40" s="346">
        <f>SB!F40+'D-2014'!F40+'skol. lėšos'!F40+Lik!F40</f>
        <v>12.7</v>
      </c>
      <c r="G40" s="51">
        <f>SB!G40+'D-2014'!G40+'skol. lėšos'!G40+Lik!G40</f>
        <v>0</v>
      </c>
      <c r="H40" s="51">
        <f>SB!H40+'D-2014'!H40+'skol. lėšos'!H40+Lik!H40</f>
        <v>0</v>
      </c>
    </row>
    <row r="41" spans="2:8" ht="15">
      <c r="B41" s="49" t="s">
        <v>169</v>
      </c>
      <c r="C41" s="7" t="s">
        <v>83</v>
      </c>
      <c r="D41" s="72"/>
      <c r="E41" s="346">
        <f>SB!E41+'D-2014'!E41+'skol. lėšos'!E41+Lik!E41</f>
        <v>31.1</v>
      </c>
      <c r="F41" s="346">
        <f>SB!F41+'D-2014'!F41+'skol. lėšos'!F41+Lik!F41</f>
        <v>31.1</v>
      </c>
      <c r="G41" s="51">
        <f>SB!G41+'D-2014'!G41+'skol. lėšos'!G41+Lik!G41</f>
        <v>0</v>
      </c>
      <c r="H41" s="51">
        <f>SB!H41+'D-2014'!H41+'skol. lėšos'!H41+Lik!H41</f>
        <v>0</v>
      </c>
    </row>
    <row r="42" spans="2:8" ht="15">
      <c r="B42" s="49" t="s">
        <v>169</v>
      </c>
      <c r="C42" s="7" t="s">
        <v>166</v>
      </c>
      <c r="D42" s="73"/>
      <c r="E42" s="346">
        <f>SB!E42+'D-2014'!E42+'skol. lėšos'!E42+Lik!E42</f>
        <v>475.20000000000005</v>
      </c>
      <c r="F42" s="346">
        <f>SB!F42+'D-2014'!F42+'skol. lėšos'!F42+Lik!F42</f>
        <v>7.6</v>
      </c>
      <c r="G42" s="51">
        <f>SB!G42+'D-2014'!G42+'skol. lėšos'!G42+Lik!G42</f>
        <v>0</v>
      </c>
      <c r="H42" s="51">
        <f>SB!H42+'D-2014'!H42+'skol. lėšos'!H42+Lik!H42</f>
        <v>467.6</v>
      </c>
    </row>
    <row r="43" spans="2:8" ht="28.5">
      <c r="B43" s="36" t="s">
        <v>77</v>
      </c>
      <c r="C43" s="6" t="s">
        <v>206</v>
      </c>
      <c r="D43" s="72" t="s">
        <v>155</v>
      </c>
      <c r="E43" s="345">
        <f>SB!E43+'D-2014'!E43+'skol. lėšos'!E43+Lik!E43</f>
        <v>10</v>
      </c>
      <c r="F43" s="345">
        <f>SB!F43+'D-2014'!F43+'skol. lėšos'!F43+Lik!F43</f>
        <v>10</v>
      </c>
      <c r="G43" s="48">
        <f>SB!G43+'D-2014'!G43+'skol. lėšos'!G43+Lik!G43</f>
        <v>0</v>
      </c>
      <c r="H43" s="48">
        <f>SB!H43+'D-2014'!H43+'skol. lėšos'!H43+Lik!H43</f>
        <v>0</v>
      </c>
    </row>
    <row r="44" spans="2:8" ht="15">
      <c r="B44" s="49" t="s">
        <v>169</v>
      </c>
      <c r="C44" s="7" t="s">
        <v>76</v>
      </c>
      <c r="D44" s="70"/>
      <c r="E44" s="346">
        <f>SB!E44+'D-2014'!E44+'skol. lėšos'!E44+Lik!E44</f>
        <v>10</v>
      </c>
      <c r="F44" s="346">
        <f>SB!F44+'D-2014'!F44+'skol. lėšos'!F44+Lik!F44</f>
        <v>10</v>
      </c>
      <c r="G44" s="51">
        <f>SB!G44+'D-2014'!G44+'skol. lėšos'!G44+Lik!G44</f>
        <v>0</v>
      </c>
      <c r="H44" s="51">
        <f>SB!H44+'D-2014'!H44+'skol. lėšos'!H44+Lik!H44</f>
        <v>0</v>
      </c>
    </row>
    <row r="45" spans="2:8" ht="15">
      <c r="B45" s="49" t="s">
        <v>475</v>
      </c>
      <c r="C45" s="7" t="s">
        <v>476</v>
      </c>
      <c r="D45" s="73"/>
      <c r="E45" s="346">
        <f>SB!E45+'D-2014'!E45+'skol. lėšos'!E45+Lik!E45</f>
        <v>0</v>
      </c>
      <c r="F45" s="346">
        <f>SB!F45+'D-2014'!F45+'skol. lėšos'!F45+Lik!F45</f>
        <v>0</v>
      </c>
      <c r="G45" s="51">
        <f>SB!G45+'D-2014'!G45+'skol. lėšos'!G45+Lik!G45</f>
        <v>0</v>
      </c>
      <c r="H45" s="51">
        <f>SB!H45+'D-2014'!H45+'skol. lėšos'!H45+Lik!H45</f>
        <v>0</v>
      </c>
    </row>
    <row r="46" spans="2:8" ht="14.25">
      <c r="B46" s="36" t="s">
        <v>147</v>
      </c>
      <c r="C46" s="25" t="s">
        <v>145</v>
      </c>
      <c r="D46" s="73" t="s">
        <v>150</v>
      </c>
      <c r="E46" s="345">
        <f>SB!E46+'D-2014'!E46+'skol. lėšos'!E46+Lik!E46</f>
        <v>148.3</v>
      </c>
      <c r="F46" s="345">
        <f>SB!F46+'D-2014'!F46+'skol. lėšos'!F46+Lik!F46</f>
        <v>148.3</v>
      </c>
      <c r="G46" s="48">
        <f>SB!G46+'D-2014'!G46+'skol. lėšos'!G46+Lik!G46</f>
        <v>0</v>
      </c>
      <c r="H46" s="48">
        <f>SB!H46+'D-2014'!H46+'skol. lėšos'!H46+Lik!H46</f>
        <v>0</v>
      </c>
    </row>
    <row r="47" spans="2:8" ht="15">
      <c r="B47" s="15" t="s">
        <v>483</v>
      </c>
      <c r="C47" s="74" t="s">
        <v>146</v>
      </c>
      <c r="D47" s="70"/>
      <c r="E47" s="346">
        <f>SB!E47+'D-2014'!E47+'skol. lėšos'!E47+Lik!E47</f>
        <v>148.3</v>
      </c>
      <c r="F47" s="346">
        <f>SB!F47+'D-2014'!F47+'skol. lėšos'!F47+Lik!F47</f>
        <v>148.3</v>
      </c>
      <c r="G47" s="51">
        <f>SB!G47+'D-2014'!G47+'skol. lėšos'!G47+Lik!G47</f>
        <v>0</v>
      </c>
      <c r="H47" s="51">
        <f>SB!H47+'D-2014'!H47+'skol. lėšos'!H47+Lik!H47</f>
        <v>0</v>
      </c>
    </row>
    <row r="48" spans="2:9" ht="28.5">
      <c r="B48" s="36" t="s">
        <v>158</v>
      </c>
      <c r="C48" s="6" t="s">
        <v>163</v>
      </c>
      <c r="D48" s="70" t="s">
        <v>37</v>
      </c>
      <c r="E48" s="345">
        <f>SB!E48+'D-2014'!E48+'skol. lėšos'!E48+Lik!E48</f>
        <v>594</v>
      </c>
      <c r="F48" s="345">
        <f>SB!F48+'D-2014'!F48+'skol. lėšos'!F48+Lik!F48</f>
        <v>594</v>
      </c>
      <c r="G48" s="48">
        <f>SB!G48+'D-2014'!G48+'skol. lėšos'!G48+Lik!G48</f>
        <v>0</v>
      </c>
      <c r="H48" s="48">
        <f>SB!H48+'D-2014'!H48+'skol. lėšos'!H48+Lik!H48</f>
        <v>0</v>
      </c>
      <c r="I48" s="183"/>
    </row>
    <row r="49" spans="2:8" ht="15">
      <c r="B49" s="15" t="s">
        <v>484</v>
      </c>
      <c r="C49" s="74" t="s">
        <v>122</v>
      </c>
      <c r="D49" s="70"/>
      <c r="E49" s="434">
        <f>SB!E49+'D-2014'!E49+'skol. lėšos'!E49+Lik!E49</f>
        <v>541</v>
      </c>
      <c r="F49" s="434">
        <f>SB!F49+'D-2014'!F49+'skol. lėšos'!F49+Lik!F49</f>
        <v>541</v>
      </c>
      <c r="G49" s="51">
        <f>SB!G49+'D-2014'!G49+'skol. lėšos'!G49+Lik!G49</f>
        <v>0</v>
      </c>
      <c r="H49" s="51">
        <f>SB!H49+'D-2014'!H49+'skol. lėšos'!H49+Lik!H49</f>
        <v>0</v>
      </c>
    </row>
    <row r="50" spans="2:8" ht="30">
      <c r="B50" s="15" t="s">
        <v>484</v>
      </c>
      <c r="C50" s="281" t="s">
        <v>568</v>
      </c>
      <c r="D50" s="73"/>
      <c r="E50" s="346">
        <f>SB!E50+'D-2014'!E50+'skol. lėšos'!E50+Lik!E50</f>
        <v>53</v>
      </c>
      <c r="F50" s="346">
        <f>SB!F50+'D-2014'!F50+'skol. lėšos'!F50+Lik!F50</f>
        <v>53</v>
      </c>
      <c r="G50" s="51">
        <f>SB!G50+'D-2014'!G50+'skol. lėšos'!G50+Lik!G50</f>
        <v>0</v>
      </c>
      <c r="H50" s="51">
        <f>SB!H50+'D-2014'!H50+'skol. lėšos'!H50+Lik!H50</f>
        <v>0</v>
      </c>
    </row>
    <row r="51" spans="2:8" ht="14.25">
      <c r="B51" s="76" t="s">
        <v>165</v>
      </c>
      <c r="C51" s="27" t="s">
        <v>164</v>
      </c>
      <c r="D51" s="73" t="s">
        <v>39</v>
      </c>
      <c r="E51" s="345">
        <f>SB!E51+'D-2014'!E51+'skol. lėšos'!E51+Lik!E51</f>
        <v>4.4</v>
      </c>
      <c r="F51" s="345">
        <f>SB!F51+'D-2014'!F51+'skol. lėšos'!F51+Lik!F51</f>
        <v>4.4</v>
      </c>
      <c r="G51" s="48">
        <f>SB!G51+'D-2014'!G51+'skol. lėšos'!G51+Lik!G51</f>
        <v>0</v>
      </c>
      <c r="H51" s="48">
        <f>SB!H51+'D-2014'!H51+'skol. lėšos'!H51+Lik!H51</f>
        <v>0</v>
      </c>
    </row>
    <row r="52" spans="2:8" ht="15">
      <c r="B52" s="15" t="s">
        <v>485</v>
      </c>
      <c r="C52" s="77" t="s">
        <v>78</v>
      </c>
      <c r="D52" s="78"/>
      <c r="E52" s="346">
        <f>SB!E52+'D-2014'!E52+'skol. lėšos'!E52+Lik!E52</f>
        <v>4.4</v>
      </c>
      <c r="F52" s="346">
        <f>SB!F52+'D-2014'!F52+'skol. lėšos'!F52+Lik!F52</f>
        <v>4.4</v>
      </c>
      <c r="G52" s="51">
        <f>SB!G52+'D-2014'!G52+'skol. lėšos'!G52+Lik!G52</f>
        <v>0</v>
      </c>
      <c r="H52" s="51">
        <f>SB!H52+'D-2014'!H52+'skol. lėšos'!H52+Lik!H52</f>
        <v>0</v>
      </c>
    </row>
    <row r="53" spans="2:8" ht="15">
      <c r="B53" s="15" t="s">
        <v>177</v>
      </c>
      <c r="C53" s="77" t="s">
        <v>79</v>
      </c>
      <c r="D53" s="78"/>
      <c r="E53" s="346">
        <f>SB!E53+'D-2014'!E53+'skol. lėšos'!E53+Lik!E53</f>
        <v>0</v>
      </c>
      <c r="F53" s="346">
        <f>SB!F53+'D-2014'!F53+'skol. lėšos'!F53+Lik!F53</f>
        <v>0</v>
      </c>
      <c r="G53" s="51">
        <f>SB!G53+'D-2014'!G53+'skol. lėšos'!G53+Lik!G53</f>
        <v>0</v>
      </c>
      <c r="H53" s="51">
        <f>SB!H53+'D-2014'!H53+'skol. lėšos'!H53+Lik!H53</f>
        <v>0</v>
      </c>
    </row>
    <row r="54" spans="2:8" ht="15.75">
      <c r="B54" s="36" t="s">
        <v>19</v>
      </c>
      <c r="C54" s="344" t="s">
        <v>251</v>
      </c>
      <c r="D54" s="4"/>
      <c r="E54" s="48">
        <f>SB!E54+'D-2014'!E54+'skol. lėšos'!E54+Lik!E54</f>
        <v>74.4</v>
      </c>
      <c r="F54" s="48">
        <f>SB!F54+'D-2014'!F54+'skol. lėšos'!F54+Lik!F54</f>
        <v>74.4</v>
      </c>
      <c r="G54" s="48">
        <f>SB!G54+'D-2014'!G54+'skol. lėšos'!G54+Lik!G54</f>
        <v>53.5</v>
      </c>
      <c r="H54" s="48">
        <f>SB!H54+'D-2014'!H54+'skol. lėšos'!H54+Lik!H54</f>
        <v>0</v>
      </c>
    </row>
    <row r="55" spans="2:8" ht="25.5">
      <c r="B55" s="36" t="s">
        <v>20</v>
      </c>
      <c r="C55" s="28" t="s">
        <v>116</v>
      </c>
      <c r="D55" s="70" t="s">
        <v>153</v>
      </c>
      <c r="E55" s="51">
        <f>SB!E55+'D-2014'!E55+'skol. lėšos'!E55+Lik!E55</f>
        <v>74.4</v>
      </c>
      <c r="F55" s="51">
        <f>SB!F55+'D-2014'!F55+'skol. lėšos'!F55+Lik!F55</f>
        <v>74.4</v>
      </c>
      <c r="G55" s="51">
        <f>SB!G55+'D-2014'!G55+'skol. lėšos'!G55+Lik!G55</f>
        <v>53.5</v>
      </c>
      <c r="H55" s="51">
        <f>SB!H55+'D-2014'!H55+'skol. lėšos'!H55+Lik!H55</f>
        <v>0</v>
      </c>
    </row>
    <row r="56" spans="2:13" ht="28.5">
      <c r="B56" s="36" t="s">
        <v>21</v>
      </c>
      <c r="C56" s="6" t="s">
        <v>86</v>
      </c>
      <c r="D56" s="31"/>
      <c r="E56" s="404">
        <f>SB!E56+'D-2014'!E56+'skol. lėšos'!E56+Lik!E56</f>
        <v>1735.72</v>
      </c>
      <c r="F56" s="404">
        <f>SB!F56+'D-2014'!F56+'skol. lėšos'!F56+Lik!F56</f>
        <v>1735.72</v>
      </c>
      <c r="G56" s="48">
        <f>SB!G56+'D-2014'!G56+'skol. lėšos'!G56+Lik!G56</f>
        <v>4.2</v>
      </c>
      <c r="H56" s="48">
        <f>SB!H56+'D-2014'!H56+'skol. lėšos'!H56+Lik!H56</f>
        <v>0</v>
      </c>
      <c r="I56" s="80"/>
      <c r="J56" s="81"/>
      <c r="K56" s="81"/>
      <c r="L56" s="82"/>
      <c r="M56" s="82"/>
    </row>
    <row r="57" spans="2:13" ht="30" customHeight="1">
      <c r="B57" s="36" t="s">
        <v>22</v>
      </c>
      <c r="C57" s="366" t="s">
        <v>114</v>
      </c>
      <c r="D57" s="190" t="s">
        <v>151</v>
      </c>
      <c r="E57" s="404">
        <f>SB!E57+'D-2014'!E57+'skol. lėšos'!E57+Lik!E57</f>
        <v>1735.72</v>
      </c>
      <c r="F57" s="404">
        <f>SB!F57+'D-2014'!F57+'skol. lėšos'!F57+Lik!F57</f>
        <v>1735.72</v>
      </c>
      <c r="G57" s="48">
        <f>SB!G57+'D-2014'!G57+'skol. lėšos'!G57+Lik!G57</f>
        <v>4.2</v>
      </c>
      <c r="H57" s="48">
        <f>SB!H57+'D-2014'!H57+'skol. lėšos'!H57+Lik!H57</f>
        <v>0</v>
      </c>
      <c r="I57" s="80"/>
      <c r="J57" s="81"/>
      <c r="K57" s="81"/>
      <c r="L57" s="82"/>
      <c r="M57" s="82"/>
    </row>
    <row r="58" spans="2:13" ht="15">
      <c r="B58" s="56" t="s">
        <v>292</v>
      </c>
      <c r="C58" s="29" t="s">
        <v>87</v>
      </c>
      <c r="D58" s="31"/>
      <c r="E58" s="346">
        <f>SB!E58+'D-2014'!E58+'skol. lėšos'!E58+Lik!E58</f>
        <v>5</v>
      </c>
      <c r="F58" s="346">
        <f>SB!F58+'D-2014'!F58+'skol. lėšos'!F58+Lik!F58</f>
        <v>5</v>
      </c>
      <c r="G58" s="51">
        <f>SB!G58+'D-2014'!G58+'skol. lėšos'!G58+Lik!G58</f>
        <v>0</v>
      </c>
      <c r="H58" s="51">
        <f>SB!H58+'D-2014'!H58+'skol. lėšos'!H58+Lik!H58</f>
        <v>0</v>
      </c>
      <c r="I58" s="80"/>
      <c r="J58" s="81"/>
      <c r="K58" s="81"/>
      <c r="L58" s="82"/>
      <c r="M58" s="82"/>
    </row>
    <row r="59" spans="2:13" ht="15">
      <c r="B59" s="56" t="s">
        <v>304</v>
      </c>
      <c r="C59" s="23" t="s">
        <v>305</v>
      </c>
      <c r="D59" s="101"/>
      <c r="E59" s="346">
        <f>SB!E59+'D-2014'!E59+'skol. lėšos'!E59+Lik!E59</f>
        <v>0</v>
      </c>
      <c r="F59" s="346">
        <f>SB!F59+'D-2014'!F59+'skol. lėšos'!F59+Lik!F59</f>
        <v>0</v>
      </c>
      <c r="G59" s="51">
        <f>SB!G59+'D-2014'!G59+'skol. lėšos'!G59+Lik!G59</f>
        <v>0</v>
      </c>
      <c r="H59" s="51">
        <f>SB!H59+'D-2014'!H59+'skol. lėšos'!H59+Lik!H59</f>
        <v>0</v>
      </c>
      <c r="I59" s="80"/>
      <c r="J59" s="81"/>
      <c r="K59" s="81"/>
      <c r="L59" s="82"/>
      <c r="M59" s="82"/>
    </row>
    <row r="60" spans="2:13" ht="15">
      <c r="B60" s="56" t="s">
        <v>245</v>
      </c>
      <c r="C60" s="23" t="s">
        <v>88</v>
      </c>
      <c r="D60" s="84"/>
      <c r="E60" s="346">
        <f>SB!E60+'D-2014'!E60+'skol. lėšos'!E60+Lik!E60</f>
        <v>3</v>
      </c>
      <c r="F60" s="346">
        <f>SB!F60+'D-2014'!F60+'skol. lėšos'!F60+Lik!F60</f>
        <v>3</v>
      </c>
      <c r="G60" s="51">
        <f>SB!G60+'D-2014'!G60+'skol. lėšos'!G60+Lik!G60</f>
        <v>0</v>
      </c>
      <c r="H60" s="51">
        <f>SB!H60+'D-2014'!H60+'skol. lėšos'!H60+Lik!H60</f>
        <v>0</v>
      </c>
      <c r="I60" s="85"/>
      <c r="J60" s="81"/>
      <c r="K60" s="86"/>
      <c r="L60" s="86"/>
      <c r="M60" s="86"/>
    </row>
    <row r="61" spans="2:13" ht="15">
      <c r="B61" s="87" t="s">
        <v>246</v>
      </c>
      <c r="C61" s="23" t="s">
        <v>89</v>
      </c>
      <c r="D61" s="84"/>
      <c r="E61" s="346">
        <f>SB!E61+'D-2014'!E61+'skol. lėšos'!E61+Lik!E61</f>
        <v>10</v>
      </c>
      <c r="F61" s="346">
        <f>SB!F61+'D-2014'!F61+'skol. lėšos'!F61+Lik!F61</f>
        <v>10</v>
      </c>
      <c r="G61" s="51">
        <f>SB!G61+'D-2014'!G61+'skol. lėšos'!G61+Lik!G61</f>
        <v>0</v>
      </c>
      <c r="H61" s="51">
        <f>SB!H61+'D-2014'!H61+'skol. lėšos'!H61+Lik!H61</f>
        <v>0</v>
      </c>
      <c r="I61" s="85"/>
      <c r="J61" s="81"/>
      <c r="K61" s="86"/>
      <c r="L61" s="86"/>
      <c r="M61" s="86"/>
    </row>
    <row r="62" spans="2:13" ht="15">
      <c r="B62" s="337"/>
      <c r="C62" s="338" t="s">
        <v>157</v>
      </c>
      <c r="D62" s="339"/>
      <c r="E62" s="347">
        <f>SB!E62+'D-2014'!E62+'skol. lėšos'!E62+Lik!E62</f>
        <v>382.8</v>
      </c>
      <c r="F62" s="347">
        <f>SB!F62+'D-2014'!F62+'skol. lėšos'!F62+Lik!F62</f>
        <v>382.8</v>
      </c>
      <c r="G62" s="341">
        <f>SB!G62+'D-2014'!G62+'skol. lėšos'!G62+Lik!G62</f>
        <v>0</v>
      </c>
      <c r="H62" s="341">
        <f>SB!H62+'D-2014'!H62+'skol. lėšos'!H62+Lik!H62</f>
        <v>0</v>
      </c>
      <c r="I62" s="85"/>
      <c r="J62" s="81"/>
      <c r="K62" s="86"/>
      <c r="L62" s="86"/>
      <c r="M62" s="86"/>
    </row>
    <row r="63" spans="2:13" ht="15">
      <c r="B63" s="49" t="s">
        <v>248</v>
      </c>
      <c r="C63" s="338" t="s">
        <v>90</v>
      </c>
      <c r="D63" s="84"/>
      <c r="E63" s="346">
        <f>SB!E63+'D-2014'!E63+'skol. lėšos'!E63+Lik!E63</f>
        <v>157</v>
      </c>
      <c r="F63" s="346">
        <f>SB!F63+'D-2014'!F63+'skol. lėšos'!F63+Lik!F63</f>
        <v>157</v>
      </c>
      <c r="G63" s="51">
        <f>SB!G63+'D-2014'!G63+'skol. lėšos'!G63+Lik!G63</f>
        <v>0</v>
      </c>
      <c r="H63" s="51">
        <f>SB!H63+'D-2014'!H63+'skol. lėšos'!H63+Lik!H63</f>
        <v>0</v>
      </c>
      <c r="I63" s="85"/>
      <c r="J63" s="81"/>
      <c r="K63" s="86"/>
      <c r="L63" s="89"/>
      <c r="M63" s="89"/>
    </row>
    <row r="64" spans="2:13" ht="15">
      <c r="B64" s="15" t="s">
        <v>249</v>
      </c>
      <c r="C64" s="338" t="s">
        <v>91</v>
      </c>
      <c r="D64" s="88"/>
      <c r="E64" s="346">
        <f>SB!E64+'D-2014'!E64+'skol. lėšos'!E64+Lik!E64</f>
        <v>20.8</v>
      </c>
      <c r="F64" s="346">
        <f>SB!F64+'D-2014'!F64+'skol. lėšos'!F64+Lik!F64</f>
        <v>20.8</v>
      </c>
      <c r="G64" s="51">
        <f>SB!G64+'D-2014'!G64+'skol. lėšos'!G64+Lik!G64</f>
        <v>0</v>
      </c>
      <c r="H64" s="51">
        <f>SB!H64+'D-2014'!H64+'skol. lėšos'!H64+Lik!H64</f>
        <v>0</v>
      </c>
      <c r="I64" s="90"/>
      <c r="J64" s="86"/>
      <c r="K64" s="86"/>
      <c r="L64" s="86"/>
      <c r="M64" s="86"/>
    </row>
    <row r="65" spans="2:8" ht="15">
      <c r="B65" s="15" t="s">
        <v>249</v>
      </c>
      <c r="C65" s="338" t="s">
        <v>92</v>
      </c>
      <c r="D65" s="84"/>
      <c r="E65" s="346">
        <f>SB!E65+'D-2014'!E65+'skol. lėšos'!E65+Lik!E65</f>
        <v>0</v>
      </c>
      <c r="F65" s="346">
        <f>SB!F65+'D-2014'!F65+'skol. lėšos'!F65+Lik!F65</f>
        <v>0</v>
      </c>
      <c r="G65" s="51">
        <f>SB!G65+'D-2014'!G65+'skol. lėšos'!G65+Lik!G65</f>
        <v>0</v>
      </c>
      <c r="H65" s="51">
        <f>SB!H65+'D-2014'!H65+'skol. lėšos'!H65+Lik!H65</f>
        <v>0</v>
      </c>
    </row>
    <row r="66" spans="2:8" ht="15">
      <c r="B66" s="15" t="s">
        <v>249</v>
      </c>
      <c r="C66" s="338" t="s">
        <v>93</v>
      </c>
      <c r="D66" s="84"/>
      <c r="E66" s="346">
        <f>SB!E66+'D-2014'!E66+'skol. lėšos'!E66+Lik!E66</f>
        <v>79</v>
      </c>
      <c r="F66" s="346">
        <f>SB!F66+'D-2014'!F66+'skol. lėšos'!F66+Lik!F66</f>
        <v>79</v>
      </c>
      <c r="G66" s="51">
        <f>SB!G66+'D-2014'!G66+'skol. lėšos'!G66+Lik!G66</f>
        <v>0</v>
      </c>
      <c r="H66" s="51">
        <f>SB!H66+'D-2014'!H66+'skol. lėšos'!H66+Lik!H66</f>
        <v>0</v>
      </c>
    </row>
    <row r="67" spans="2:8" ht="15">
      <c r="B67" s="56" t="s">
        <v>250</v>
      </c>
      <c r="C67" s="342" t="s">
        <v>94</v>
      </c>
      <c r="D67" s="84"/>
      <c r="E67" s="346">
        <f>SB!E67+'D-2014'!E67+'skol. lėšos'!E67+Lik!E67</f>
        <v>36</v>
      </c>
      <c r="F67" s="346">
        <f>SB!F67+'D-2014'!F67+'skol. lėšos'!F67+Lik!F67</f>
        <v>36</v>
      </c>
      <c r="G67" s="51">
        <f>SB!G67+'D-2014'!G67+'skol. lėšos'!G67+Lik!G67</f>
        <v>0</v>
      </c>
      <c r="H67" s="51">
        <f>SB!H67+'D-2014'!H67+'skol. lėšos'!H67+Lik!H67</f>
        <v>0</v>
      </c>
    </row>
    <row r="68" spans="2:8" ht="15">
      <c r="B68" s="56" t="s">
        <v>247</v>
      </c>
      <c r="C68" s="342" t="s">
        <v>95</v>
      </c>
      <c r="D68" s="84"/>
      <c r="E68" s="346">
        <f>SB!E68+'D-2014'!E68+'skol. lėšos'!E68+Lik!E68</f>
        <v>90</v>
      </c>
      <c r="F68" s="346">
        <f>SB!F68+'D-2014'!F68+'skol. lėšos'!F68+Lik!F68</f>
        <v>90</v>
      </c>
      <c r="G68" s="51">
        <f>SB!G68+'D-2014'!G68+'skol. lėšos'!G68+Lik!G68</f>
        <v>0</v>
      </c>
      <c r="H68" s="51">
        <f>SB!H68+'D-2014'!H68+'skol. lėšos'!H68+Lik!H68</f>
        <v>0</v>
      </c>
    </row>
    <row r="69" spans="2:8" ht="15">
      <c r="B69" s="15" t="s">
        <v>249</v>
      </c>
      <c r="C69" s="7" t="s">
        <v>401</v>
      </c>
      <c r="D69" s="84"/>
      <c r="E69" s="346">
        <f>SB!E69+'D-2014'!E69+'skol. lėšos'!E69+Lik!E69</f>
        <v>1</v>
      </c>
      <c r="F69" s="346">
        <f>SB!F69+'D-2014'!F69+'skol. lėšos'!F69+Lik!F69</f>
        <v>1</v>
      </c>
      <c r="G69" s="51">
        <f>SB!G69+'D-2014'!G69+'skol. lėšos'!G69+Lik!G69</f>
        <v>0</v>
      </c>
      <c r="H69" s="51">
        <f>SB!H69+'D-2014'!H69+'skol. lėšos'!H69+Lik!H69</f>
        <v>0</v>
      </c>
    </row>
    <row r="70" spans="2:8" ht="15">
      <c r="B70" s="56" t="s">
        <v>246</v>
      </c>
      <c r="C70" s="23" t="s">
        <v>96</v>
      </c>
      <c r="D70" s="84"/>
      <c r="E70" s="346">
        <f>SB!E70+'D-2014'!E70+'skol. lėšos'!E70+Lik!E70</f>
        <v>8.8</v>
      </c>
      <c r="F70" s="346">
        <f>SB!F70+'D-2014'!F70+'skol. lėšos'!F70+Lik!F70</f>
        <v>8.8</v>
      </c>
      <c r="G70" s="51">
        <f>SB!G70+'D-2014'!G70+'skol. lėšos'!G70+Lik!G70</f>
        <v>0</v>
      </c>
      <c r="H70" s="51">
        <f>SB!H70+'D-2014'!H70+'skol. lėšos'!H70+Lik!H70</f>
        <v>0</v>
      </c>
    </row>
    <row r="71" spans="2:8" ht="15">
      <c r="B71" s="56" t="s">
        <v>185</v>
      </c>
      <c r="C71" s="23" t="s">
        <v>97</v>
      </c>
      <c r="D71" s="84"/>
      <c r="E71" s="346">
        <f>SB!E71+'D-2014'!E71+'skol. lėšos'!E71+Lik!E71</f>
        <v>22.2</v>
      </c>
      <c r="F71" s="346">
        <f>SB!F71+'D-2014'!F71+'skol. lėšos'!F71+Lik!F71</f>
        <v>22.2</v>
      </c>
      <c r="G71" s="51">
        <f>SB!G71+'D-2014'!G71+'skol. lėšos'!G71+Lik!G71</f>
        <v>4.2</v>
      </c>
      <c r="H71" s="51">
        <f>SB!H71+'D-2014'!H71+'skol. lėšos'!H71+Lik!H71</f>
        <v>0</v>
      </c>
    </row>
    <row r="72" spans="2:8" ht="15">
      <c r="B72" s="56" t="s">
        <v>245</v>
      </c>
      <c r="C72" s="23" t="s">
        <v>296</v>
      </c>
      <c r="D72" s="84"/>
      <c r="E72" s="346">
        <f>SB!E72+'D-2014'!E72+'skol. lėšos'!E72+Lik!E72</f>
        <v>0</v>
      </c>
      <c r="F72" s="346">
        <f>SB!F72+'D-2014'!F72+'skol. lėšos'!F72+Lik!F72</f>
        <v>0</v>
      </c>
      <c r="G72" s="51">
        <f>SB!G72+'D-2014'!G72+'skol. lėšos'!G72+Lik!G72</f>
        <v>0</v>
      </c>
      <c r="H72" s="51">
        <f>SB!H72+'D-2014'!H72+'skol. lėšos'!H72+Lik!H72</f>
        <v>0</v>
      </c>
    </row>
    <row r="73" spans="2:8" ht="15">
      <c r="B73" s="56" t="s">
        <v>245</v>
      </c>
      <c r="C73" s="23" t="s">
        <v>297</v>
      </c>
      <c r="D73" s="84"/>
      <c r="E73" s="346">
        <f>SB!E73+'D-2014'!E73+'skol. lėšos'!E73+Lik!E73</f>
        <v>0</v>
      </c>
      <c r="F73" s="346">
        <f>SB!F73+'D-2014'!F73+'skol. lėšos'!F73+Lik!F73</f>
        <v>0</v>
      </c>
      <c r="G73" s="51">
        <f>SB!G73+'D-2014'!G73+'skol. lėšos'!G73+Lik!G73</f>
        <v>0</v>
      </c>
      <c r="H73" s="51">
        <f>SB!H73+'D-2014'!H73+'skol. lėšos'!H73+Lik!H73</f>
        <v>0</v>
      </c>
    </row>
    <row r="74" spans="2:8" ht="15">
      <c r="B74" s="56" t="s">
        <v>245</v>
      </c>
      <c r="C74" s="23" t="s">
        <v>298</v>
      </c>
      <c r="D74" s="84"/>
      <c r="E74" s="346">
        <f>SB!E74+'D-2014'!E74+'skol. lėšos'!E74+Lik!E74</f>
        <v>0</v>
      </c>
      <c r="F74" s="346">
        <f>SB!F74+'D-2014'!F74+'skol. lėšos'!F74+Lik!F74</f>
        <v>0</v>
      </c>
      <c r="G74" s="51">
        <f>SB!G74+'D-2014'!G74+'skol. lėšos'!G74+Lik!G74</f>
        <v>0</v>
      </c>
      <c r="H74" s="51">
        <f>SB!H74+'D-2014'!H74+'skol. lėšos'!H74+Lik!H74</f>
        <v>0</v>
      </c>
    </row>
    <row r="75" spans="2:8" ht="15">
      <c r="B75" s="56" t="s">
        <v>246</v>
      </c>
      <c r="C75" s="23" t="s">
        <v>291</v>
      </c>
      <c r="D75" s="84"/>
      <c r="E75" s="346">
        <f>SB!E75+'D-2014'!E75+'skol. lėšos'!E75+Lik!E75</f>
        <v>1290.9</v>
      </c>
      <c r="F75" s="346">
        <f>SB!F75+'D-2014'!F75+'skol. lėšos'!F75+Lik!F75</f>
        <v>1290.9</v>
      </c>
      <c r="G75" s="51">
        <f>SB!G75+'D-2014'!G75+'skol. lėšos'!G75+Lik!G75</f>
        <v>0</v>
      </c>
      <c r="H75" s="51">
        <f>SB!H75+'D-2014'!H75+'skol. lėšos'!H75+Lik!H75</f>
        <v>0</v>
      </c>
    </row>
    <row r="76" spans="2:8" ht="15">
      <c r="B76" s="56" t="s">
        <v>246</v>
      </c>
      <c r="C76" s="23" t="s">
        <v>302</v>
      </c>
      <c r="D76" s="84"/>
      <c r="E76" s="346">
        <f>SB!E76+'D-2014'!E76+'skol. lėšos'!E76+Lik!E76</f>
        <v>0</v>
      </c>
      <c r="F76" s="346">
        <f>SB!F76+'D-2014'!F76+'skol. lėšos'!F76+Lik!F76</f>
        <v>0</v>
      </c>
      <c r="G76" s="51">
        <f>SB!G76+'D-2014'!G76+'skol. lėšos'!G76+Lik!G76</f>
        <v>0</v>
      </c>
      <c r="H76" s="51">
        <f>SB!H76+'D-2014'!H76+'skol. lėšos'!H76+Lik!H76</f>
        <v>0</v>
      </c>
    </row>
    <row r="77" spans="2:8" ht="15">
      <c r="B77" s="87" t="s">
        <v>246</v>
      </c>
      <c r="C77" s="460" t="s">
        <v>587</v>
      </c>
      <c r="D77" s="461"/>
      <c r="E77" s="400">
        <f>F77+H77</f>
        <v>7.02</v>
      </c>
      <c r="F77" s="401">
        <v>7.02</v>
      </c>
      <c r="G77" s="15"/>
      <c r="H77" s="14"/>
    </row>
    <row r="78" spans="2:9" ht="30">
      <c r="B78" s="15" t="s">
        <v>248</v>
      </c>
      <c r="C78" s="91" t="s">
        <v>256</v>
      </c>
      <c r="D78" s="92"/>
      <c r="E78" s="346">
        <f>SB!E78+'D-2014'!E78+'skol. lėšos'!E78+Lik!E78</f>
        <v>5</v>
      </c>
      <c r="F78" s="346">
        <f>SB!F78+'D-2014'!F78+'skol. lėšos'!F78+Lik!F78</f>
        <v>5</v>
      </c>
      <c r="G78" s="51">
        <f>SB!G78+'D-2014'!G78+'skol. lėšos'!G78+Lik!G78</f>
        <v>0</v>
      </c>
      <c r="H78" s="51">
        <f>SB!H78+'D-2014'!H78+'skol. lėšos'!H78+Lik!H78</f>
        <v>0</v>
      </c>
      <c r="I78" s="34"/>
    </row>
    <row r="79" spans="2:8" ht="15.75">
      <c r="B79" s="93" t="s">
        <v>23</v>
      </c>
      <c r="C79" s="193" t="s">
        <v>74</v>
      </c>
      <c r="D79" s="94"/>
      <c r="E79" s="345"/>
      <c r="F79" s="345"/>
      <c r="G79" s="48"/>
      <c r="H79" s="48"/>
    </row>
    <row r="80" spans="2:8" ht="14.25">
      <c r="B80" s="93" t="s">
        <v>25</v>
      </c>
      <c r="C80" s="27" t="s">
        <v>113</v>
      </c>
      <c r="D80" s="32" t="s">
        <v>149</v>
      </c>
      <c r="E80" s="345">
        <f>SB!E80+'D-2014'!E80+'skol. lėšos'!E80+Lik!E80</f>
        <v>875.2</v>
      </c>
      <c r="F80" s="345">
        <f>SB!F80+'D-2014'!F80+'skol. lėšos'!F80+Lik!F80</f>
        <v>875.2</v>
      </c>
      <c r="G80" s="48">
        <f>SB!G80+'D-2014'!G80+'skol. lėšos'!G80+Lik!G80</f>
        <v>540.7</v>
      </c>
      <c r="H80" s="48">
        <f>SB!H80+'D-2014'!H80+'skol. lėšos'!H80+Lik!H80</f>
        <v>0</v>
      </c>
    </row>
    <row r="81" spans="2:8" ht="15">
      <c r="B81" s="15" t="s">
        <v>470</v>
      </c>
      <c r="C81" s="16" t="s">
        <v>257</v>
      </c>
      <c r="D81" s="95"/>
      <c r="E81" s="346">
        <f>SB!E81+'D-2014'!E81+'skol. lėšos'!E81+Lik!E81</f>
        <v>875.2</v>
      </c>
      <c r="F81" s="346">
        <f>SB!F81+'D-2014'!F81+'skol. lėšos'!F81+Lik!F81</f>
        <v>875.2</v>
      </c>
      <c r="G81" s="51">
        <f>SB!G81+'D-2014'!G81+'skol. lėšos'!G81+Lik!G81</f>
        <v>540.7</v>
      </c>
      <c r="H81" s="51">
        <f>SB!H81+'D-2014'!H81+'skol. lėšos'!H81+Lik!H81</f>
        <v>0</v>
      </c>
    </row>
    <row r="82" spans="2:8" ht="31.5">
      <c r="B82" s="36" t="s">
        <v>26</v>
      </c>
      <c r="C82" s="146" t="s">
        <v>303</v>
      </c>
      <c r="D82" s="32"/>
      <c r="E82" s="345"/>
      <c r="F82" s="345"/>
      <c r="G82" s="48"/>
      <c r="H82" s="48"/>
    </row>
    <row r="83" spans="2:8" ht="14.25">
      <c r="B83" s="36" t="s">
        <v>27</v>
      </c>
      <c r="C83" s="27" t="s">
        <v>113</v>
      </c>
      <c r="D83" s="32" t="s">
        <v>149</v>
      </c>
      <c r="E83" s="345">
        <f>SB!E83+'D-2014'!E83+'skol. lėšos'!E83+Lik!E83</f>
        <v>696.6</v>
      </c>
      <c r="F83" s="345">
        <f>SB!F83+'D-2014'!F83+'skol. lėšos'!F83+Lik!F83</f>
        <v>696.6</v>
      </c>
      <c r="G83" s="48">
        <f>SB!G83+'D-2014'!G83+'skol. lėšos'!G83+Lik!G83</f>
        <v>507.9</v>
      </c>
      <c r="H83" s="48">
        <f>SB!H83+'D-2014'!H83+'skol. lėšos'!H83+Lik!H83</f>
        <v>0</v>
      </c>
    </row>
    <row r="84" spans="2:8" ht="15">
      <c r="B84" s="15" t="s">
        <v>471</v>
      </c>
      <c r="C84" s="16" t="s">
        <v>257</v>
      </c>
      <c r="D84" s="95"/>
      <c r="E84" s="346">
        <f>SB!E84+'D-2014'!E84+'skol. lėšos'!E84+Lik!E84</f>
        <v>696.6</v>
      </c>
      <c r="F84" s="346">
        <f>SB!F84+'D-2014'!F84+'skol. lėšos'!F84+Lik!F84</f>
        <v>696.6</v>
      </c>
      <c r="G84" s="48">
        <f>SB!G84+'D-2014'!G84+'skol. lėšos'!G84+Lik!G84</f>
        <v>507.9</v>
      </c>
      <c r="H84" s="51">
        <f>SB!H84+'D-2014'!H84+'skol. lėšos'!H84+Lik!H84</f>
        <v>0</v>
      </c>
    </row>
    <row r="85" spans="2:8" ht="15.75">
      <c r="B85" s="36" t="s">
        <v>28</v>
      </c>
      <c r="C85" s="292" t="s">
        <v>31</v>
      </c>
      <c r="D85" s="32"/>
      <c r="E85" s="345"/>
      <c r="F85" s="345"/>
      <c r="G85" s="48"/>
      <c r="H85" s="48"/>
    </row>
    <row r="86" spans="2:8" ht="14.25">
      <c r="B86" s="15" t="s">
        <v>29</v>
      </c>
      <c r="C86" s="96" t="s">
        <v>113</v>
      </c>
      <c r="D86" s="32" t="s">
        <v>149</v>
      </c>
      <c r="E86" s="345">
        <f>SB!E86+'D-2014'!E86+'skol. lėšos'!E86+Lik!E86</f>
        <v>1031.9</v>
      </c>
      <c r="F86" s="345">
        <f>SB!F86+'D-2014'!F86+'skol. lėšos'!F86+Lik!F86</f>
        <v>1031.9</v>
      </c>
      <c r="G86" s="48">
        <f>SB!G86+'D-2014'!G86+'skol. lėšos'!G86+Lik!G86</f>
        <v>529.8</v>
      </c>
      <c r="H86" s="48">
        <f>SB!H86+'D-2014'!H86+'skol. lėšos'!H86+Lik!H86</f>
        <v>0</v>
      </c>
    </row>
    <row r="87" spans="2:8" ht="15">
      <c r="B87" s="15" t="s">
        <v>299</v>
      </c>
      <c r="C87" s="16" t="s">
        <v>257</v>
      </c>
      <c r="D87" s="32"/>
      <c r="E87" s="346">
        <f>SB!E87+'D-2014'!E87+'skol. lėšos'!E87+Lik!E87</f>
        <v>1031.9</v>
      </c>
      <c r="F87" s="346">
        <f>SB!F87+'D-2014'!F87+'skol. lėšos'!F87+Lik!F87</f>
        <v>1031.9</v>
      </c>
      <c r="G87" s="51">
        <f>SB!G87+'D-2014'!G87+'skol. lėšos'!G87+Lik!G87</f>
        <v>529.8</v>
      </c>
      <c r="H87" s="51">
        <f>SB!H87+'D-2014'!H87+'skol. lėšos'!H87+Lik!H87</f>
        <v>0</v>
      </c>
    </row>
    <row r="88" spans="2:8" ht="15.75">
      <c r="B88" s="36" t="s">
        <v>30</v>
      </c>
      <c r="C88" s="292" t="s">
        <v>36</v>
      </c>
      <c r="D88" s="32"/>
      <c r="E88" s="345"/>
      <c r="F88" s="345"/>
      <c r="G88" s="48"/>
      <c r="H88" s="48"/>
    </row>
    <row r="89" spans="2:8" ht="14.25">
      <c r="B89" s="36" t="s">
        <v>32</v>
      </c>
      <c r="C89" s="96" t="s">
        <v>113</v>
      </c>
      <c r="D89" s="32" t="s">
        <v>149</v>
      </c>
      <c r="E89" s="345">
        <f>SB!E89+'D-2014'!E89+'skol. lėšos'!E89+Lik!E89</f>
        <v>722.3</v>
      </c>
      <c r="F89" s="345">
        <f>SB!F89+'D-2014'!F89+'skol. lėšos'!F89+Lik!F89</f>
        <v>717.8</v>
      </c>
      <c r="G89" s="48">
        <f>SB!G89+'D-2014'!G89+'skol. lėšos'!G89+Lik!G89</f>
        <v>398.5</v>
      </c>
      <c r="H89" s="48">
        <f>SB!H89+'D-2014'!H89+'skol. lėšos'!H89+Lik!H89</f>
        <v>4.5</v>
      </c>
    </row>
    <row r="90" spans="2:8" ht="15">
      <c r="B90" s="15" t="s">
        <v>299</v>
      </c>
      <c r="C90" s="16" t="s">
        <v>257</v>
      </c>
      <c r="D90" s="32"/>
      <c r="E90" s="346">
        <f>SB!E90+'D-2014'!E90+'skol. lėšos'!E90+Lik!E90</f>
        <v>722.3</v>
      </c>
      <c r="F90" s="346">
        <f>SB!F90+'D-2014'!F90+'skol. lėšos'!F90+Lik!F90</f>
        <v>717.8</v>
      </c>
      <c r="G90" s="51">
        <f>SB!G90+'D-2014'!G90+'skol. lėšos'!G90+Lik!G90</f>
        <v>398.5</v>
      </c>
      <c r="H90" s="51">
        <f>SB!H90+'D-2014'!H90+'skol. lėšos'!H90+Lik!H90</f>
        <v>4.5</v>
      </c>
    </row>
    <row r="91" spans="2:8" ht="15.75">
      <c r="B91" s="36" t="s">
        <v>33</v>
      </c>
      <c r="C91" s="333" t="s">
        <v>4</v>
      </c>
      <c r="D91" s="32"/>
      <c r="E91" s="345"/>
      <c r="F91" s="345"/>
      <c r="G91" s="48"/>
      <c r="H91" s="48"/>
    </row>
    <row r="92" spans="2:8" ht="14.25">
      <c r="B92" s="36" t="s">
        <v>34</v>
      </c>
      <c r="C92" s="27" t="s">
        <v>113</v>
      </c>
      <c r="D92" s="32" t="s">
        <v>149</v>
      </c>
      <c r="E92" s="48">
        <f>SB!E92+'D-2014'!E92+'skol. lėšos'!E92+Lik!E92</f>
        <v>275.4</v>
      </c>
      <c r="F92" s="48">
        <f>SB!F92+'D-2014'!F92+'skol. lėšos'!F92+Lik!F92</f>
        <v>275.4</v>
      </c>
      <c r="G92" s="48">
        <f>SB!G92+'D-2014'!G92+'skol. lėšos'!G92+Lik!G92</f>
        <v>142.3</v>
      </c>
      <c r="H92" s="48">
        <f>SB!H92+'D-2014'!H92+'skol. lėšos'!H92+Lik!H92</f>
        <v>0</v>
      </c>
    </row>
    <row r="93" spans="2:8" ht="15">
      <c r="B93" s="15" t="s">
        <v>472</v>
      </c>
      <c r="C93" s="252" t="s">
        <v>400</v>
      </c>
      <c r="D93" s="32"/>
      <c r="E93" s="51">
        <f>SB!E93+'D-2014'!E93+'skol. lėšos'!E93+Lik!E93</f>
        <v>275.4</v>
      </c>
      <c r="F93" s="51">
        <f>SB!F93+'D-2014'!F93+'skol. lėšos'!F93+Lik!F93</f>
        <v>275.4</v>
      </c>
      <c r="G93" s="51">
        <f>SB!G93+'D-2014'!G93+'skol. lėšos'!G93+Lik!G93</f>
        <v>142.3</v>
      </c>
      <c r="H93" s="51">
        <f>SB!H93+'D-2014'!H93+'skol. lėšos'!H93+Lik!H93</f>
        <v>0</v>
      </c>
    </row>
    <row r="94" spans="2:8" ht="19.5" customHeight="1">
      <c r="B94" s="36" t="s">
        <v>37</v>
      </c>
      <c r="C94" s="25" t="s">
        <v>457</v>
      </c>
      <c r="D94" s="32"/>
      <c r="E94" s="48"/>
      <c r="F94" s="48"/>
      <c r="G94" s="48"/>
      <c r="H94" s="48"/>
    </row>
    <row r="95" spans="2:8" ht="14.25">
      <c r="B95" s="36" t="s">
        <v>38</v>
      </c>
      <c r="C95" s="27" t="s">
        <v>113</v>
      </c>
      <c r="D95" s="32" t="s">
        <v>149</v>
      </c>
      <c r="E95" s="48">
        <f>SB!E95+'D-2014'!E95+'skol. lėšos'!E95+Lik!E95</f>
        <v>2029.6</v>
      </c>
      <c r="F95" s="48">
        <f>SB!F95+'D-2014'!F95+'skol. lėšos'!F95+Lik!F95</f>
        <v>2025.1</v>
      </c>
      <c r="G95" s="48">
        <f>SB!G95+'D-2014'!G95+'skol. lėšos'!G95+Lik!G95</f>
        <v>1070.6</v>
      </c>
      <c r="H95" s="48">
        <f>SB!H95+'D-2014'!H95+'skol. lėšos'!H95+Lik!H95</f>
        <v>4.5</v>
      </c>
    </row>
    <row r="96" spans="2:8" ht="15">
      <c r="B96" s="15"/>
      <c r="C96" s="252" t="s">
        <v>400</v>
      </c>
      <c r="D96" s="32"/>
      <c r="E96" s="48">
        <f>SB!E96+'D-2014'!E96+'skol. lėšos'!E96+Lik!E96</f>
        <v>2029.6</v>
      </c>
      <c r="F96" s="48">
        <f>SB!F96+'D-2014'!F96+'skol. lėšos'!F96+Lik!F96</f>
        <v>2025.1</v>
      </c>
      <c r="G96" s="48">
        <f>SB!G96+'D-2014'!G96+'skol. lėšos'!G96+Lik!G96</f>
        <v>1070.6</v>
      </c>
      <c r="H96" s="48">
        <f>SB!H96+'D-2014'!H96+'skol. lėšos'!H96+Lik!H96</f>
        <v>4.5</v>
      </c>
    </row>
    <row r="97" spans="2:8" ht="15.75">
      <c r="B97" s="36" t="s">
        <v>39</v>
      </c>
      <c r="C97" s="33" t="s">
        <v>5</v>
      </c>
      <c r="D97" s="97"/>
      <c r="E97" s="48"/>
      <c r="F97" s="48"/>
      <c r="G97" s="48"/>
      <c r="H97" s="48"/>
    </row>
    <row r="98" spans="2:8" ht="14.25">
      <c r="B98" s="36" t="s">
        <v>40</v>
      </c>
      <c r="C98" s="27" t="s">
        <v>113</v>
      </c>
      <c r="D98" s="97" t="s">
        <v>149</v>
      </c>
      <c r="E98" s="48">
        <f>SB!E98+'D-2014'!E98+'skol. lėšos'!E98+Lik!E98</f>
        <v>262.3</v>
      </c>
      <c r="F98" s="48">
        <f>SB!F98+'D-2014'!F98+'skol. lėšos'!F98+Lik!F98</f>
        <v>257.4</v>
      </c>
      <c r="G98" s="48">
        <f>SB!G98+'D-2014'!G98+'skol. lėšos'!G98+Lik!G98</f>
        <v>152.5</v>
      </c>
      <c r="H98" s="48">
        <f>SB!H98+'D-2014'!H98+'skol. lėšos'!H98+Lik!H98</f>
        <v>4.9</v>
      </c>
    </row>
    <row r="99" spans="2:8" ht="15">
      <c r="B99" s="15" t="s">
        <v>477</v>
      </c>
      <c r="C99" s="252" t="s">
        <v>400</v>
      </c>
      <c r="D99" s="97"/>
      <c r="E99" s="51">
        <f>SB!E99+'D-2014'!E99+'skol. lėšos'!E99+Lik!E99</f>
        <v>262.3</v>
      </c>
      <c r="F99" s="51">
        <f>SB!F99+'D-2014'!F99+'skol. lėšos'!F99+Lik!F99</f>
        <v>257.4</v>
      </c>
      <c r="G99" s="51">
        <f>SB!G99+'D-2014'!G99+'skol. lėšos'!G99+Lik!G99</f>
        <v>152.5</v>
      </c>
      <c r="H99" s="51">
        <f>SB!H99+'D-2014'!H99+'skol. lėšos'!H99+Lik!H99</f>
        <v>4.9</v>
      </c>
    </row>
    <row r="100" spans="2:8" ht="15.75">
      <c r="B100" s="36" t="s">
        <v>41</v>
      </c>
      <c r="C100" s="33" t="s">
        <v>48</v>
      </c>
      <c r="D100" s="97"/>
      <c r="E100" s="48"/>
      <c r="F100" s="48"/>
      <c r="G100" s="48"/>
      <c r="H100" s="48"/>
    </row>
    <row r="101" spans="2:8" ht="14.25">
      <c r="B101" s="15" t="s">
        <v>42</v>
      </c>
      <c r="C101" s="98" t="s">
        <v>113</v>
      </c>
      <c r="D101" s="97" t="s">
        <v>149</v>
      </c>
      <c r="E101" s="48">
        <f>SB!E101+'D-2014'!E101+'skol. lėšos'!E101+Lik!E101</f>
        <v>439.8</v>
      </c>
      <c r="F101" s="48">
        <f>SB!F101+'D-2014'!F101+'skol. lėšos'!F101+Lik!F101</f>
        <v>439.8</v>
      </c>
      <c r="G101" s="48">
        <f>SB!G101+'D-2014'!G101+'skol. lėšos'!G101+Lik!G101</f>
        <v>245.8</v>
      </c>
      <c r="H101" s="48">
        <f>SB!H101+'D-2014'!H101+'skol. lėšos'!H101+Lik!H101</f>
        <v>0</v>
      </c>
    </row>
    <row r="102" spans="2:8" ht="15">
      <c r="B102" s="15" t="s">
        <v>478</v>
      </c>
      <c r="C102" s="252" t="s">
        <v>400</v>
      </c>
      <c r="D102" s="99"/>
      <c r="E102" s="51">
        <f>SB!E102+'D-2014'!E102+'skol. lėšos'!E102+Lik!E102</f>
        <v>439.8</v>
      </c>
      <c r="F102" s="51">
        <f>SB!F102+'D-2014'!F102+'skol. lėšos'!F102+Lik!F102</f>
        <v>439.8</v>
      </c>
      <c r="G102" s="51">
        <f>SB!G102+'D-2014'!G102+'skol. lėšos'!G102+Lik!G102</f>
        <v>245.8</v>
      </c>
      <c r="H102" s="51">
        <f>SB!H102+'D-2014'!H102+'skol. lėšos'!H102+Lik!H102</f>
        <v>0</v>
      </c>
    </row>
    <row r="103" spans="2:8" ht="28.5">
      <c r="B103" s="36" t="s">
        <v>43</v>
      </c>
      <c r="C103" s="6" t="s">
        <v>455</v>
      </c>
      <c r="D103" s="97"/>
      <c r="E103" s="48"/>
      <c r="F103" s="48"/>
      <c r="G103" s="48"/>
      <c r="H103" s="48"/>
    </row>
    <row r="104" spans="2:8" ht="14.25">
      <c r="B104" s="36" t="s">
        <v>44</v>
      </c>
      <c r="C104" s="27" t="s">
        <v>113</v>
      </c>
      <c r="D104" s="97" t="s">
        <v>149</v>
      </c>
      <c r="E104" s="48">
        <f>SB!E104+'D-2014'!E104+'skol. lėšos'!E104+Lik!E104</f>
        <v>302.79999999999995</v>
      </c>
      <c r="F104" s="48">
        <f>SB!F104+'D-2014'!F104+'skol. lėšos'!F104+Lik!F104</f>
        <v>302.79999999999995</v>
      </c>
      <c r="G104" s="48">
        <f>SB!G104+'D-2014'!G104+'skol. lėšos'!G104+Lik!G104</f>
        <v>188.20000000000002</v>
      </c>
      <c r="H104" s="48">
        <f>SB!H104+'D-2014'!H104+'skol. lėšos'!H104+Lik!H104</f>
        <v>0</v>
      </c>
    </row>
    <row r="105" spans="2:8" ht="15">
      <c r="B105" s="49" t="s">
        <v>479</v>
      </c>
      <c r="C105" s="252" t="s">
        <v>400</v>
      </c>
      <c r="D105" s="99"/>
      <c r="E105" s="51">
        <f>SB!E105+'D-2014'!E105+'skol. lėšos'!E105+Lik!E105</f>
        <v>302.79999999999995</v>
      </c>
      <c r="F105" s="51">
        <f>SB!F105+'D-2014'!F105+'skol. lėšos'!F105+Lik!F105</f>
        <v>302.79999999999995</v>
      </c>
      <c r="G105" s="51">
        <f>SB!G105+'D-2014'!G105+'skol. lėšos'!G105+Lik!G105</f>
        <v>188.20000000000002</v>
      </c>
      <c r="H105" s="51">
        <f>SB!H105+'D-2014'!H105+'skol. lėšos'!H105+Lik!H105</f>
        <v>0</v>
      </c>
    </row>
    <row r="106" spans="2:8" ht="15.75">
      <c r="B106" s="36" t="s">
        <v>45</v>
      </c>
      <c r="C106" s="292" t="s">
        <v>54</v>
      </c>
      <c r="D106" s="32"/>
      <c r="E106" s="48">
        <f>SB!E106+'D-2014'!E106+'skol. lėšos'!E106+Lik!E106</f>
        <v>136.2</v>
      </c>
      <c r="F106" s="48">
        <f>SB!F106+'D-2014'!F106+'skol. lėšos'!F106+Lik!F106</f>
        <v>133.2</v>
      </c>
      <c r="G106" s="48">
        <f>SB!G106+'D-2014'!G106+'skol. lėšos'!G106+Lik!G106</f>
        <v>71.4</v>
      </c>
      <c r="H106" s="48">
        <f>SB!H106+'D-2014'!H106+'skol. lėšos'!H106+Lik!H106</f>
        <v>3</v>
      </c>
    </row>
    <row r="107" spans="2:8" ht="14.25">
      <c r="B107" s="15" t="s">
        <v>46</v>
      </c>
      <c r="C107" s="27" t="s">
        <v>113</v>
      </c>
      <c r="D107" s="32" t="s">
        <v>149</v>
      </c>
      <c r="E107" s="51">
        <f>SB!E107+'D-2014'!E107+'skol. lėšos'!E107+Lik!E107</f>
        <v>3.6</v>
      </c>
      <c r="F107" s="51">
        <f>SB!F107+'D-2014'!F107+'skol. lėšos'!F107+Lik!F107</f>
        <v>3.6</v>
      </c>
      <c r="G107" s="51">
        <f>SB!G107+'D-2014'!G107+'skol. lėšos'!G107+Lik!G107</f>
        <v>0</v>
      </c>
      <c r="H107" s="51">
        <f>SB!H107+'D-2014'!H107+'skol. lėšos'!H107+Lik!H107</f>
        <v>0</v>
      </c>
    </row>
    <row r="108" spans="2:8" ht="15">
      <c r="B108" s="15" t="s">
        <v>479</v>
      </c>
      <c r="C108" s="20" t="s">
        <v>100</v>
      </c>
      <c r="D108" s="31"/>
      <c r="E108" s="51">
        <f>SB!E108+'D-2014'!E108+'skol. lėšos'!E108+Lik!E108</f>
        <v>2</v>
      </c>
      <c r="F108" s="51">
        <f>SB!F108+'D-2014'!F108+'skol. lėšos'!F108+Lik!F108</f>
        <v>2</v>
      </c>
      <c r="G108" s="51">
        <f>SB!G108+'D-2014'!G108+'skol. lėšos'!G108+Lik!G108</f>
        <v>0</v>
      </c>
      <c r="H108" s="51">
        <f>SB!H108+'D-2014'!H108+'skol. lėšos'!H108+Lik!H108</f>
        <v>0</v>
      </c>
    </row>
    <row r="109" spans="2:8" ht="15">
      <c r="B109" s="15" t="s">
        <v>526</v>
      </c>
      <c r="C109" s="100" t="s">
        <v>129</v>
      </c>
      <c r="D109" s="94"/>
      <c r="E109" s="51">
        <f>SB!E109+'D-2014'!E109+'skol. lėšos'!E109+Lik!E109</f>
        <v>1.6</v>
      </c>
      <c r="F109" s="51">
        <f>SB!F109+'D-2014'!F109+'skol. lėšos'!F109+Lik!F109</f>
        <v>1.6</v>
      </c>
      <c r="G109" s="51">
        <f>SB!G109+'D-2014'!G109+'skol. lėšos'!G109+Lik!G109</f>
        <v>0</v>
      </c>
      <c r="H109" s="51">
        <f>SB!H109+'D-2014'!H109+'skol. lėšos'!H109+Lik!H109</f>
        <v>0</v>
      </c>
    </row>
    <row r="110" spans="2:8" ht="25.5">
      <c r="B110" s="15" t="s">
        <v>259</v>
      </c>
      <c r="C110" s="28" t="s">
        <v>114</v>
      </c>
      <c r="D110" s="94" t="s">
        <v>151</v>
      </c>
      <c r="E110" s="51">
        <f>SB!E110+'D-2014'!E110+'skol. lėšos'!E110+Lik!E110</f>
        <v>0</v>
      </c>
      <c r="F110" s="51">
        <f>SB!F110+'D-2014'!F110+'skol. lėšos'!F110+Lik!F110</f>
        <v>0</v>
      </c>
      <c r="G110" s="51">
        <f>SB!G110+'D-2014'!G110+'skol. lėšos'!G110+Lik!G110</f>
        <v>0</v>
      </c>
      <c r="H110" s="51">
        <f>SB!H110+'D-2014'!H110+'skol. lėšos'!H110+Lik!H110</f>
        <v>0</v>
      </c>
    </row>
    <row r="111" spans="2:8" ht="15">
      <c r="B111" s="15" t="s">
        <v>245</v>
      </c>
      <c r="C111" s="252" t="s">
        <v>400</v>
      </c>
      <c r="D111" s="94"/>
      <c r="E111" s="51">
        <f>SB!E111+'D-2014'!E111+'skol. lėšos'!E111+Lik!E111</f>
        <v>0</v>
      </c>
      <c r="F111" s="51">
        <f>SB!F111+'D-2014'!F111+'skol. lėšos'!F111+Lik!F111</f>
        <v>0</v>
      </c>
      <c r="G111" s="51">
        <f>SB!G111+'D-2014'!G111+'skol. lėšos'!G111+Lik!G111</f>
        <v>0</v>
      </c>
      <c r="H111" s="51">
        <f>SB!H111+'D-2014'!H111+'skol. lėšos'!H111+Lik!H111</f>
        <v>0</v>
      </c>
    </row>
    <row r="112" spans="2:8" ht="25.5">
      <c r="B112" s="15" t="s">
        <v>453</v>
      </c>
      <c r="C112" s="28" t="s">
        <v>116</v>
      </c>
      <c r="D112" s="32" t="s">
        <v>153</v>
      </c>
      <c r="E112" s="51">
        <f>SB!E112+'D-2014'!E112+'skol. lėšos'!E112+Lik!E112</f>
        <v>127.6</v>
      </c>
      <c r="F112" s="51">
        <f>SB!F112+'D-2014'!F112+'skol. lėšos'!F112+Lik!F112</f>
        <v>124.6</v>
      </c>
      <c r="G112" s="51">
        <f>SB!G112+'D-2014'!G112+'skol. lėšos'!G112+Lik!G112</f>
        <v>71.4</v>
      </c>
      <c r="H112" s="51">
        <f>SB!H112+'D-2014'!H112+'skol. lėšos'!H112+Lik!H112</f>
        <v>3</v>
      </c>
    </row>
    <row r="113" spans="2:8" ht="15">
      <c r="B113" s="15" t="s">
        <v>307</v>
      </c>
      <c r="C113" s="20" t="s">
        <v>98</v>
      </c>
      <c r="D113" s="88"/>
      <c r="E113" s="51">
        <f>SB!E113+'D-2014'!E113+'skol. lėšos'!E113+Lik!E113</f>
        <v>103.2</v>
      </c>
      <c r="F113" s="51">
        <f>SB!F113+'D-2014'!F113+'skol. lėšos'!F113+Lik!F113</f>
        <v>100.2</v>
      </c>
      <c r="G113" s="51">
        <f>SB!G113+'D-2014'!G113+'skol. lėšos'!G113+Lik!G113</f>
        <v>65.4</v>
      </c>
      <c r="H113" s="51">
        <f>SB!H113+'D-2014'!H113+'skol. lėšos'!H113+Lik!H113</f>
        <v>3</v>
      </c>
    </row>
    <row r="114" spans="2:8" ht="15">
      <c r="B114" s="15" t="s">
        <v>480</v>
      </c>
      <c r="C114" s="22" t="s">
        <v>99</v>
      </c>
      <c r="D114" s="88"/>
      <c r="E114" s="51">
        <f>SB!E114+'D-2014'!E114+'skol. lėšos'!E114+Lik!E114</f>
        <v>24.4</v>
      </c>
      <c r="F114" s="51">
        <f>SB!F114+'D-2014'!F114+'skol. lėšos'!F114+Lik!F114</f>
        <v>24.4</v>
      </c>
      <c r="G114" s="51">
        <f>SB!G114+'D-2014'!G114+'skol. lėšos'!G114+Lik!G114</f>
        <v>6</v>
      </c>
      <c r="H114" s="51">
        <f>SB!H114+'D-2014'!H114+'skol. lėšos'!H114+Lik!H114</f>
        <v>0</v>
      </c>
    </row>
    <row r="115" spans="2:8" ht="14.25">
      <c r="B115" s="15" t="s">
        <v>525</v>
      </c>
      <c r="C115" s="5" t="s">
        <v>81</v>
      </c>
      <c r="D115" s="32" t="s">
        <v>150</v>
      </c>
      <c r="E115" s="51">
        <f>SB!E115+'D-2014'!E115+'skol. lėšos'!E115+Lik!E115</f>
        <v>5</v>
      </c>
      <c r="F115" s="51">
        <f>SB!F115+'D-2014'!F115+'skol. lėšos'!F115+Lik!F115</f>
        <v>5</v>
      </c>
      <c r="G115" s="51">
        <f>SB!G115+'D-2014'!G115+'skol. lėšos'!G115+Lik!G115</f>
        <v>0</v>
      </c>
      <c r="H115" s="51">
        <f>SB!H115+'D-2014'!H115+'skol. lėšos'!H115+Lik!H115</f>
        <v>0</v>
      </c>
    </row>
    <row r="116" spans="2:8" ht="15">
      <c r="B116" s="15" t="s">
        <v>483</v>
      </c>
      <c r="C116" s="7" t="s">
        <v>119</v>
      </c>
      <c r="D116" s="32"/>
      <c r="E116" s="51">
        <f>SB!E116+'D-2014'!E116+'skol. lėšos'!E116+Lik!E116</f>
        <v>5</v>
      </c>
      <c r="F116" s="51">
        <f>SB!F116+'D-2014'!F116+'skol. lėšos'!F116+Lik!F116</f>
        <v>5</v>
      </c>
      <c r="G116" s="51">
        <f>SB!G116+'D-2014'!G116+'skol. lėšos'!G116+Lik!G116</f>
        <v>0</v>
      </c>
      <c r="H116" s="51">
        <f>SB!H116+'D-2014'!H116+'skol. lėšos'!H116+Lik!H116</f>
        <v>0</v>
      </c>
    </row>
    <row r="117" spans="2:8" ht="15.75">
      <c r="B117" s="36" t="s">
        <v>47</v>
      </c>
      <c r="C117" s="292" t="s">
        <v>59</v>
      </c>
      <c r="D117" s="32"/>
      <c r="E117" s="48">
        <f>SB!E117+'D-2014'!E117+'skol. lėšos'!E117+Lik!E117</f>
        <v>193.89999999999998</v>
      </c>
      <c r="F117" s="48">
        <f>SB!F117+'D-2014'!F117+'skol. lėšos'!F117+Lik!F117</f>
        <v>193.89999999999998</v>
      </c>
      <c r="G117" s="48">
        <f>SB!G117+'D-2014'!G117+'skol. lėšos'!G117+Lik!G117</f>
        <v>102.1</v>
      </c>
      <c r="H117" s="48">
        <f>SB!H117+'D-2014'!H117+'skol. lėšos'!H117+Lik!H117</f>
        <v>0</v>
      </c>
    </row>
    <row r="118" spans="2:8" ht="14.25">
      <c r="B118" s="38" t="s">
        <v>49</v>
      </c>
      <c r="C118" s="27" t="s">
        <v>113</v>
      </c>
      <c r="D118" s="32" t="s">
        <v>149</v>
      </c>
      <c r="E118" s="51">
        <f>SB!E118+'D-2014'!E118+'skol. lėšos'!E118+Lik!E118</f>
        <v>3</v>
      </c>
      <c r="F118" s="51">
        <f>SB!F118+'D-2014'!F118+'skol. lėšos'!F118+Lik!F118</f>
        <v>3</v>
      </c>
      <c r="G118" s="51">
        <f>SB!G118+'D-2014'!G118+'skol. lėšos'!G118+Lik!G118</f>
        <v>0</v>
      </c>
      <c r="H118" s="51">
        <f>SB!H118+'D-2014'!H118+'skol. lėšos'!H118+Lik!H118</f>
        <v>0</v>
      </c>
    </row>
    <row r="119" spans="2:8" ht="15">
      <c r="B119" s="49" t="s">
        <v>479</v>
      </c>
      <c r="C119" s="20" t="s">
        <v>100</v>
      </c>
      <c r="D119" s="31"/>
      <c r="E119" s="51">
        <f>SB!E119+'D-2014'!E119+'skol. lėšos'!E119+Lik!E119</f>
        <v>1</v>
      </c>
      <c r="F119" s="51">
        <f>SB!F119+'D-2014'!F119+'skol. lėšos'!F119+Lik!F119</f>
        <v>1</v>
      </c>
      <c r="G119" s="51">
        <f>SB!G119+'D-2014'!G119+'skol. lėšos'!G119+Lik!G119</f>
        <v>0</v>
      </c>
      <c r="H119" s="51">
        <f>SB!H119+'D-2014'!H119+'skol. lėšos'!H119+Lik!H119</f>
        <v>0</v>
      </c>
    </row>
    <row r="120" spans="2:8" ht="15">
      <c r="B120" s="15" t="s">
        <v>478</v>
      </c>
      <c r="C120" s="100" t="s">
        <v>129</v>
      </c>
      <c r="D120" s="94"/>
      <c r="E120" s="51">
        <f>SB!E120+'D-2014'!E120+'skol. lėšos'!E120+Lik!E120</f>
        <v>2</v>
      </c>
      <c r="F120" s="51">
        <f>SB!F120+'D-2014'!F120+'skol. lėšos'!F120+Lik!F120</f>
        <v>2</v>
      </c>
      <c r="G120" s="51">
        <f>SB!G120+'D-2014'!G120+'skol. lėšos'!G120+Lik!G120</f>
        <v>0</v>
      </c>
      <c r="H120" s="51">
        <f>SB!H120+'D-2014'!H120+'skol. lėšos'!H120+Lik!H120</f>
        <v>0</v>
      </c>
    </row>
    <row r="121" spans="2:8" ht="25.5">
      <c r="B121" s="38" t="s">
        <v>260</v>
      </c>
      <c r="C121" s="28" t="s">
        <v>114</v>
      </c>
      <c r="D121" s="94" t="s">
        <v>151</v>
      </c>
      <c r="E121" s="51">
        <f>SB!E121+'D-2014'!E121+'skol. lėšos'!E121+Lik!E121</f>
        <v>0</v>
      </c>
      <c r="F121" s="51">
        <f>SB!F121+'D-2014'!F121+'skol. lėšos'!F121+Lik!F121</f>
        <v>0</v>
      </c>
      <c r="G121" s="51">
        <f>SB!G121+'D-2014'!G121+'skol. lėšos'!G121+Lik!G121</f>
        <v>0</v>
      </c>
      <c r="H121" s="51">
        <f>SB!H121+'D-2014'!H121+'skol. lėšos'!H121+Lik!H121</f>
        <v>0</v>
      </c>
    </row>
    <row r="122" spans="2:8" ht="15">
      <c r="B122" s="45" t="s">
        <v>245</v>
      </c>
      <c r="C122" s="252" t="s">
        <v>400</v>
      </c>
      <c r="D122" s="94"/>
      <c r="E122" s="51">
        <f>SB!E122+'D-2014'!E122+'skol. lėšos'!E122+Lik!E122</f>
        <v>0</v>
      </c>
      <c r="F122" s="51">
        <f>SB!F122+'D-2014'!F122+'skol. lėšos'!F122+Lik!F122</f>
        <v>0</v>
      </c>
      <c r="G122" s="51">
        <f>SB!G122+'D-2014'!G122+'skol. lėšos'!G122+Lik!G122</f>
        <v>0</v>
      </c>
      <c r="H122" s="51">
        <f>SB!H122+'D-2014'!H122+'skol. lėšos'!H122+Lik!H122</f>
        <v>0</v>
      </c>
    </row>
    <row r="123" spans="2:8" ht="25.5">
      <c r="B123" s="15" t="s">
        <v>397</v>
      </c>
      <c r="C123" s="28" t="s">
        <v>116</v>
      </c>
      <c r="D123" s="32" t="s">
        <v>153</v>
      </c>
      <c r="E123" s="51">
        <f>SB!E123+'D-2014'!E123+'skol. lėšos'!E123+Lik!E123</f>
        <v>165.89999999999998</v>
      </c>
      <c r="F123" s="51">
        <f>SB!F123+'D-2014'!F123+'skol. lėšos'!F123+Lik!F123</f>
        <v>165.89999999999998</v>
      </c>
      <c r="G123" s="51">
        <f>SB!G123+'D-2014'!G123+'skol. lėšos'!G123+Lik!G123</f>
        <v>102.1</v>
      </c>
      <c r="H123" s="51">
        <f>SB!H123+'D-2014'!H123+'skol. lėšos'!H123+Lik!H123</f>
        <v>0</v>
      </c>
    </row>
    <row r="124" spans="2:8" ht="15">
      <c r="B124" s="15" t="s">
        <v>307</v>
      </c>
      <c r="C124" s="20" t="s">
        <v>98</v>
      </c>
      <c r="D124" s="88"/>
      <c r="E124" s="51">
        <f>SB!E124+'D-2014'!E124+'skol. lėšos'!E124+Lik!E124</f>
        <v>126.1</v>
      </c>
      <c r="F124" s="51">
        <f>SB!F124+'D-2014'!F124+'skol. lėšos'!F124+Lik!F124</f>
        <v>126.1</v>
      </c>
      <c r="G124" s="51">
        <f>SB!G124+'D-2014'!G124+'skol. lėšos'!G124+Lik!G124</f>
        <v>87.1</v>
      </c>
      <c r="H124" s="51">
        <f>SB!H124+'D-2014'!H124+'skol. lėšos'!H124+Lik!H124</f>
        <v>0</v>
      </c>
    </row>
    <row r="125" spans="2:8" ht="15">
      <c r="B125" s="15" t="s">
        <v>480</v>
      </c>
      <c r="C125" s="22" t="s">
        <v>99</v>
      </c>
      <c r="D125" s="88"/>
      <c r="E125" s="51">
        <f>SB!E125+'D-2014'!E125+'skol. lėšos'!E125+Lik!E125</f>
        <v>39.8</v>
      </c>
      <c r="F125" s="51">
        <f>SB!F125+'D-2014'!F125+'skol. lėšos'!F125+Lik!F125</f>
        <v>39.8</v>
      </c>
      <c r="G125" s="51">
        <f>SB!G125+'D-2014'!G125+'skol. lėšos'!G125+Lik!G125</f>
        <v>15</v>
      </c>
      <c r="H125" s="51">
        <f>SB!H125+'D-2014'!H125+'skol. lėšos'!H125+Lik!H125</f>
        <v>0</v>
      </c>
    </row>
    <row r="126" spans="2:8" ht="14.25">
      <c r="B126" s="39" t="s">
        <v>397</v>
      </c>
      <c r="C126" s="5" t="s">
        <v>81</v>
      </c>
      <c r="D126" s="32" t="s">
        <v>150</v>
      </c>
      <c r="E126" s="51">
        <f>SB!E126+'D-2014'!E126+'skol. lėšos'!E126+Lik!E126</f>
        <v>25</v>
      </c>
      <c r="F126" s="51">
        <f>SB!F126+'D-2014'!F126+'skol. lėšos'!F126+Lik!F126</f>
        <v>25</v>
      </c>
      <c r="G126" s="51">
        <f>SB!G126+'D-2014'!G126+'skol. lėšos'!G126+Lik!G126</f>
        <v>0</v>
      </c>
      <c r="H126" s="51">
        <f>SB!H126+'D-2014'!H126+'skol. lėšos'!H126+Lik!H126</f>
        <v>0</v>
      </c>
    </row>
    <row r="127" spans="2:8" ht="15">
      <c r="B127" s="15" t="s">
        <v>483</v>
      </c>
      <c r="C127" s="7" t="s">
        <v>119</v>
      </c>
      <c r="D127" s="32"/>
      <c r="E127" s="51">
        <f>SB!E127+'D-2014'!E127+'skol. lėšos'!E127+Lik!E127</f>
        <v>25</v>
      </c>
      <c r="F127" s="51">
        <f>SB!F127+'D-2014'!F127+'skol. lėšos'!F127+Lik!F127</f>
        <v>25</v>
      </c>
      <c r="G127" s="51">
        <f>SB!G127+'D-2014'!G127+'skol. lėšos'!G127+Lik!G127</f>
        <v>0</v>
      </c>
      <c r="H127" s="51">
        <f>SB!H127+'D-2014'!H127+'skol. lėšos'!H127+Lik!H127</f>
        <v>0</v>
      </c>
    </row>
    <row r="128" spans="2:8" ht="14.25">
      <c r="B128" s="38" t="s">
        <v>50</v>
      </c>
      <c r="C128" s="293" t="s">
        <v>63</v>
      </c>
      <c r="D128" s="32"/>
      <c r="E128" s="48">
        <f>SB!E128+'D-2014'!E128+'skol. lėšos'!E128+Lik!E128</f>
        <v>425.4</v>
      </c>
      <c r="F128" s="48">
        <f>SB!F128+'D-2014'!F128+'skol. lėšos'!F128+Lik!F128</f>
        <v>420.99999999999994</v>
      </c>
      <c r="G128" s="48">
        <f>SB!G128+'D-2014'!G128+'skol. lėšos'!G128+Lik!G128</f>
        <v>188.6</v>
      </c>
      <c r="H128" s="48">
        <f>SB!H128+'D-2014'!H128+'skol. lėšos'!H128+Lik!H128</f>
        <v>4.4</v>
      </c>
    </row>
    <row r="129" spans="2:8" ht="25.5">
      <c r="B129" s="36" t="s">
        <v>51</v>
      </c>
      <c r="C129" s="28" t="s">
        <v>114</v>
      </c>
      <c r="D129" s="94" t="s">
        <v>151</v>
      </c>
      <c r="E129" s="51">
        <f>SB!E129+'D-2014'!E129+'skol. lėšos'!E129+Lik!E129</f>
        <v>0</v>
      </c>
      <c r="F129" s="51">
        <f>SB!F129+'D-2014'!F129+'skol. lėšos'!F129+Lik!F129</f>
        <v>0</v>
      </c>
      <c r="G129" s="51">
        <f>SB!G129+'D-2014'!G129+'skol. lėšos'!G129+Lik!G129</f>
        <v>0</v>
      </c>
      <c r="H129" s="51">
        <f>SB!H129+'D-2014'!H129+'skol. lėšos'!H129+Lik!H129</f>
        <v>0</v>
      </c>
    </row>
    <row r="130" spans="2:8" ht="15">
      <c r="B130" s="39" t="s">
        <v>246</v>
      </c>
      <c r="C130" s="252" t="s">
        <v>400</v>
      </c>
      <c r="D130" s="94"/>
      <c r="E130" s="51">
        <f>SB!E130+'D-2014'!E130+'skol. lėšos'!E130+Lik!E130</f>
        <v>0</v>
      </c>
      <c r="F130" s="51">
        <f>SB!F130+'D-2014'!F130+'skol. lėšos'!F130+Lik!F130</f>
        <v>0</v>
      </c>
      <c r="G130" s="51">
        <f>SB!G130+'D-2014'!G130+'skol. lėšos'!G130+Lik!G130</f>
        <v>0</v>
      </c>
      <c r="H130" s="51">
        <f>SB!H130+'D-2014'!H130+'skol. lėšos'!H130+Lik!H130</f>
        <v>0</v>
      </c>
    </row>
    <row r="131" spans="2:8" ht="25.5">
      <c r="B131" s="36" t="s">
        <v>52</v>
      </c>
      <c r="C131" s="54" t="s">
        <v>116</v>
      </c>
      <c r="D131" s="32" t="s">
        <v>153</v>
      </c>
      <c r="E131" s="51">
        <f>SB!E131+'D-2014'!E131+'skol. lėšos'!E131+Lik!E131</f>
        <v>390.4</v>
      </c>
      <c r="F131" s="51">
        <f>SB!F131+'D-2014'!F131+'skol. lėšos'!F131+Lik!F131</f>
        <v>385.99999999999994</v>
      </c>
      <c r="G131" s="51">
        <f>SB!G131+'D-2014'!G131+'skol. lėšos'!G131+Lik!G131</f>
        <v>188.6</v>
      </c>
      <c r="H131" s="51">
        <f>SB!H131+'D-2014'!H131+'skol. lėšos'!H131+Lik!H131</f>
        <v>4.4</v>
      </c>
    </row>
    <row r="132" spans="2:8" ht="15">
      <c r="B132" s="15" t="s">
        <v>307</v>
      </c>
      <c r="C132" s="20" t="s">
        <v>98</v>
      </c>
      <c r="D132" s="63"/>
      <c r="E132" s="51">
        <f>SB!E132+'D-2014'!E132+'skol. lėšos'!E132+Lik!E132</f>
        <v>143.4</v>
      </c>
      <c r="F132" s="51">
        <f>SB!F132+'D-2014'!F132+'skol. lėšos'!F132+Lik!F132</f>
        <v>141.6</v>
      </c>
      <c r="G132" s="51">
        <f>SB!G132+'D-2014'!G132+'skol. lėšos'!G132+Lik!G132</f>
        <v>97.5</v>
      </c>
      <c r="H132" s="51">
        <f>SB!H132+'D-2014'!H132+'skol. lėšos'!H132+Lik!H132</f>
        <v>1.8</v>
      </c>
    </row>
    <row r="133" spans="2:8" ht="15">
      <c r="B133" s="15" t="s">
        <v>480</v>
      </c>
      <c r="C133" s="21" t="s">
        <v>99</v>
      </c>
      <c r="D133" s="63"/>
      <c r="E133" s="51">
        <f>SB!E133+'D-2014'!E133+'skol. lėšos'!E133+Lik!E133</f>
        <v>157.79999999999998</v>
      </c>
      <c r="F133" s="51">
        <f>SB!F133+'D-2014'!F133+'skol. lėšos'!F133+Lik!F133</f>
        <v>155.2</v>
      </c>
      <c r="G133" s="51">
        <f>SB!G133+'D-2014'!G133+'skol. lėšos'!G133+Lik!G133</f>
        <v>91.1</v>
      </c>
      <c r="H133" s="51">
        <f>SB!H133+'D-2014'!H133+'skol. lėšos'!H133+Lik!H133</f>
        <v>2.6</v>
      </c>
    </row>
    <row r="134" spans="2:8" ht="15">
      <c r="B134" s="37" t="s">
        <v>481</v>
      </c>
      <c r="C134" s="22" t="s">
        <v>101</v>
      </c>
      <c r="D134" s="63"/>
      <c r="E134" s="51">
        <f>SB!E134+'D-2014'!E134+'skol. lėšos'!E134+Lik!E134</f>
        <v>89.2</v>
      </c>
      <c r="F134" s="51">
        <f>SB!F134+'D-2014'!F134+'skol. lėšos'!F134+Lik!F134</f>
        <v>89.2</v>
      </c>
      <c r="G134" s="51">
        <f>SB!G134+'D-2014'!G134+'skol. lėšos'!G134+Lik!G134</f>
        <v>0</v>
      </c>
      <c r="H134" s="51">
        <f>SB!H134+'D-2014'!H134+'skol. lėšos'!H134+Lik!H134</f>
        <v>0</v>
      </c>
    </row>
    <row r="135" spans="2:8" ht="14.25">
      <c r="B135" s="38" t="s">
        <v>264</v>
      </c>
      <c r="C135" s="5" t="s">
        <v>81</v>
      </c>
      <c r="D135" s="32" t="s">
        <v>150</v>
      </c>
      <c r="E135" s="51">
        <f>SB!E135+'D-2014'!E135+'skol. lėšos'!E135+Lik!E135</f>
        <v>35</v>
      </c>
      <c r="F135" s="51">
        <f>SB!F135+'D-2014'!F135+'skol. lėšos'!F135+Lik!F135</f>
        <v>35</v>
      </c>
      <c r="G135" s="51">
        <f>SB!G135+'D-2014'!G135+'skol. lėšos'!G135+Lik!G135</f>
        <v>0</v>
      </c>
      <c r="H135" s="51">
        <f>SB!H135+'D-2014'!H135+'skol. lėšos'!H135+Lik!H135</f>
        <v>0</v>
      </c>
    </row>
    <row r="136" spans="2:8" ht="15">
      <c r="B136" s="39" t="s">
        <v>483</v>
      </c>
      <c r="C136" s="7" t="s">
        <v>119</v>
      </c>
      <c r="D136" s="32"/>
      <c r="E136" s="51">
        <f>SB!E136+'D-2014'!E136+'skol. lėšos'!E136+Lik!E136</f>
        <v>35</v>
      </c>
      <c r="F136" s="51">
        <f>SB!F136+'D-2014'!F136+'skol. lėšos'!F136+Lik!F136</f>
        <v>35</v>
      </c>
      <c r="G136" s="51">
        <f>SB!G136+'D-2014'!G136+'skol. lėšos'!G136+Lik!G136</f>
        <v>0</v>
      </c>
      <c r="H136" s="51">
        <f>SB!H136+'D-2014'!H136+'skol. lėšos'!H136+Lik!H136</f>
        <v>0</v>
      </c>
    </row>
    <row r="137" spans="2:8" ht="15.75">
      <c r="B137" s="38" t="s">
        <v>53</v>
      </c>
      <c r="C137" s="292" t="s">
        <v>6</v>
      </c>
      <c r="D137" s="32"/>
      <c r="E137" s="48">
        <f>SB!E137+'D-2014'!E137+'skol. lėšos'!E137+Lik!E137</f>
        <v>265.8</v>
      </c>
      <c r="F137" s="48">
        <f>SB!F137+'D-2014'!F137+'skol. lėšos'!F137+Lik!F137</f>
        <v>265.8</v>
      </c>
      <c r="G137" s="48">
        <f>SB!G137+'D-2014'!G137+'skol. lėšos'!G137+Lik!G137</f>
        <v>129</v>
      </c>
      <c r="H137" s="48">
        <f>SB!H137+'D-2014'!H137+'skol. lėšos'!H137+Lik!H137</f>
        <v>0</v>
      </c>
    </row>
    <row r="138" spans="2:8" ht="14.25">
      <c r="B138" s="38" t="s">
        <v>55</v>
      </c>
      <c r="C138" s="27" t="s">
        <v>113</v>
      </c>
      <c r="D138" s="32" t="s">
        <v>149</v>
      </c>
      <c r="E138" s="51">
        <f>SB!E138+'D-2014'!E138+'skol. lėšos'!E138+Lik!E138</f>
        <v>5.1</v>
      </c>
      <c r="F138" s="51">
        <f>SB!F138+'D-2014'!F138+'skol. lėšos'!F138+Lik!F138</f>
        <v>5.1</v>
      </c>
      <c r="G138" s="51">
        <f>SB!G138+'D-2014'!G138+'skol. lėšos'!G138+Lik!G138</f>
        <v>0</v>
      </c>
      <c r="H138" s="51">
        <f>SB!H138+'D-2014'!H138+'skol. lėšos'!H138+Lik!H138</f>
        <v>0</v>
      </c>
    </row>
    <row r="139" spans="2:8" ht="15">
      <c r="B139" s="49" t="s">
        <v>479</v>
      </c>
      <c r="C139" s="20" t="s">
        <v>100</v>
      </c>
      <c r="D139" s="300"/>
      <c r="E139" s="51">
        <f>SB!E139+'D-2014'!E139+'skol. lėšos'!E139+Lik!E139</f>
        <v>1.5</v>
      </c>
      <c r="F139" s="51">
        <f>SB!F139+'D-2014'!F139+'skol. lėšos'!F139+Lik!F139</f>
        <v>1.5</v>
      </c>
      <c r="G139" s="51">
        <f>SB!G139+'D-2014'!G139+'skol. lėšos'!G139+Lik!G139</f>
        <v>0</v>
      </c>
      <c r="H139" s="51">
        <f>SB!H139+'D-2014'!H139+'skol. lėšos'!H139+Lik!H139</f>
        <v>0</v>
      </c>
    </row>
    <row r="140" spans="2:8" ht="15">
      <c r="B140" s="15" t="s">
        <v>478</v>
      </c>
      <c r="C140" s="100" t="s">
        <v>129</v>
      </c>
      <c r="D140" s="301"/>
      <c r="E140" s="51">
        <f>SB!E140+'D-2014'!E140+'skol. lėšos'!E140+Lik!E140</f>
        <v>3.6</v>
      </c>
      <c r="F140" s="51">
        <f>SB!F140+'D-2014'!F140+'skol. lėšos'!F140+Lik!F140</f>
        <v>3.6</v>
      </c>
      <c r="G140" s="51">
        <f>SB!G140+'D-2014'!G140+'skol. lėšos'!G140+Lik!G140</f>
        <v>0</v>
      </c>
      <c r="H140" s="51">
        <f>SB!H140+'D-2014'!H140+'skol. lėšos'!H140+Lik!H140</f>
        <v>0</v>
      </c>
    </row>
    <row r="141" spans="2:8" ht="25.5">
      <c r="B141" s="38" t="s">
        <v>56</v>
      </c>
      <c r="C141" s="28" t="s">
        <v>114</v>
      </c>
      <c r="D141" s="94" t="s">
        <v>151</v>
      </c>
      <c r="E141" s="51">
        <f>SB!E141+'D-2014'!E141+'skol. lėšos'!E141+Lik!E141</f>
        <v>0</v>
      </c>
      <c r="F141" s="51">
        <f>SB!F141+'D-2014'!F141+'skol. lėšos'!F141+Lik!F141</f>
        <v>0</v>
      </c>
      <c r="G141" s="51">
        <f>SB!G141+'D-2014'!G141+'skol. lėšos'!G141+Lik!G141</f>
        <v>0</v>
      </c>
      <c r="H141" s="51">
        <f>SB!H141+'D-2014'!H141+'skol. lėšos'!H141+Lik!H141</f>
        <v>0</v>
      </c>
    </row>
    <row r="142" spans="2:8" ht="15">
      <c r="B142" s="45" t="s">
        <v>246</v>
      </c>
      <c r="C142" s="252" t="s">
        <v>400</v>
      </c>
      <c r="D142" s="94"/>
      <c r="E142" s="51">
        <f>SB!E142+'D-2014'!E142+'skol. lėšos'!E142+Lik!E142</f>
        <v>0</v>
      </c>
      <c r="F142" s="51">
        <f>SB!F142+'D-2014'!F142+'skol. lėšos'!F142+Lik!F142</f>
        <v>0</v>
      </c>
      <c r="G142" s="51">
        <f>SB!G142+'D-2014'!G142+'skol. lėšos'!G142+Lik!G142</f>
        <v>0</v>
      </c>
      <c r="H142" s="51">
        <f>SB!H142+'D-2014'!H142+'skol. lėšos'!H142+Lik!H142</f>
        <v>0</v>
      </c>
    </row>
    <row r="143" spans="2:8" ht="25.5">
      <c r="B143" s="36" t="s">
        <v>57</v>
      </c>
      <c r="C143" s="54" t="s">
        <v>116</v>
      </c>
      <c r="D143" s="32" t="s">
        <v>153</v>
      </c>
      <c r="E143" s="51">
        <f>SB!E143+'D-2014'!E143+'skol. lėšos'!E143+Lik!E143</f>
        <v>240.7</v>
      </c>
      <c r="F143" s="51">
        <f>SB!F143+'D-2014'!F143+'skol. lėšos'!F143+Lik!F143</f>
        <v>240.7</v>
      </c>
      <c r="G143" s="51">
        <f>SB!G143+'D-2014'!G143+'skol. lėšos'!G143+Lik!G143</f>
        <v>129</v>
      </c>
      <c r="H143" s="51">
        <f>SB!H143+'D-2014'!H143+'skol. lėšos'!H143+Lik!H143</f>
        <v>0</v>
      </c>
    </row>
    <row r="144" spans="2:8" ht="15">
      <c r="B144" s="15" t="s">
        <v>307</v>
      </c>
      <c r="C144" s="20" t="s">
        <v>98</v>
      </c>
      <c r="D144" s="63"/>
      <c r="E144" s="51">
        <f>SB!E144+'D-2014'!E144+'skol. lėšos'!E144+Lik!E144</f>
        <v>152.4</v>
      </c>
      <c r="F144" s="51">
        <f>SB!F144+'D-2014'!F144+'skol. lėšos'!F144+Lik!F144</f>
        <v>152.4</v>
      </c>
      <c r="G144" s="51">
        <f>SB!G144+'D-2014'!G144+'skol. lėšos'!G144+Lik!G144</f>
        <v>98.6</v>
      </c>
      <c r="H144" s="51">
        <f>SB!H144+'D-2014'!H144+'skol. lėšos'!H144+Lik!H144</f>
        <v>0</v>
      </c>
    </row>
    <row r="145" spans="2:8" ht="15">
      <c r="B145" s="15" t="s">
        <v>480</v>
      </c>
      <c r="C145" s="21" t="s">
        <v>99</v>
      </c>
      <c r="D145" s="63"/>
      <c r="E145" s="51">
        <f>SB!E145+'D-2014'!E145+'skol. lėšos'!E145+Lik!E145</f>
        <v>88.3</v>
      </c>
      <c r="F145" s="51">
        <f>SB!F145+'D-2014'!F145+'skol. lėšos'!F145+Lik!F145</f>
        <v>88.3</v>
      </c>
      <c r="G145" s="51">
        <f>SB!G145+'D-2014'!G145+'skol. lėšos'!G145+Lik!G145</f>
        <v>30.4</v>
      </c>
      <c r="H145" s="51">
        <f>SB!H145+'D-2014'!H145+'skol. lėšos'!H145+Lik!H145</f>
        <v>0</v>
      </c>
    </row>
    <row r="146" spans="2:8" ht="14.25">
      <c r="B146" s="38" t="s">
        <v>222</v>
      </c>
      <c r="C146" s="5" t="s">
        <v>81</v>
      </c>
      <c r="D146" s="32" t="s">
        <v>150</v>
      </c>
      <c r="E146" s="51">
        <f>SB!E146+'D-2014'!E146+'skol. lėšos'!E146+Lik!E146</f>
        <v>20</v>
      </c>
      <c r="F146" s="51">
        <f>SB!F146+'D-2014'!F146+'skol. lėšos'!F146+Lik!F146</f>
        <v>20</v>
      </c>
      <c r="G146" s="51">
        <f>SB!G146+'D-2014'!G146+'skol. lėšos'!G146+Lik!G146</f>
        <v>0</v>
      </c>
      <c r="H146" s="51">
        <f>SB!H146+'D-2014'!H146+'skol. lėšos'!H146+Lik!H146</f>
        <v>0</v>
      </c>
    </row>
    <row r="147" spans="2:8" ht="15">
      <c r="B147" s="49" t="s">
        <v>483</v>
      </c>
      <c r="C147" s="7" t="s">
        <v>119</v>
      </c>
      <c r="D147" s="101"/>
      <c r="E147" s="51">
        <f>SB!E147+'D-2014'!E147+'skol. lėšos'!E147+Lik!E147</f>
        <v>20</v>
      </c>
      <c r="F147" s="51">
        <f>SB!F147+'D-2014'!F147+'skol. lėšos'!F147+Lik!F147</f>
        <v>20</v>
      </c>
      <c r="G147" s="51">
        <f>SB!G147+'D-2014'!G147+'skol. lėšos'!G147+Lik!G147</f>
        <v>0</v>
      </c>
      <c r="H147" s="51">
        <f>SB!H147+'D-2014'!H147+'skol. lėšos'!H147+Lik!H147</f>
        <v>0</v>
      </c>
    </row>
    <row r="148" spans="2:8" ht="15" customHeight="1">
      <c r="B148" s="15" t="s">
        <v>58</v>
      </c>
      <c r="C148" s="292" t="s">
        <v>7</v>
      </c>
      <c r="D148" s="32"/>
      <c r="E148" s="48">
        <f>SB!E148+'D-2014'!E148+'skol. lėšos'!E148+Lik!E148</f>
        <v>293.4</v>
      </c>
      <c r="F148" s="48">
        <f>SB!F148+'D-2014'!F148+'skol. lėšos'!F148+Lik!F148</f>
        <v>293.4</v>
      </c>
      <c r="G148" s="48">
        <f>SB!G148+'D-2014'!G148+'skol. lėšos'!G148+Lik!G148</f>
        <v>157.6</v>
      </c>
      <c r="H148" s="48">
        <f>SB!H148+'D-2014'!H148+'skol. lėšos'!H148+Lik!H148</f>
        <v>0</v>
      </c>
    </row>
    <row r="149" spans="2:8" ht="14.25">
      <c r="B149" s="36" t="s">
        <v>60</v>
      </c>
      <c r="C149" s="27" t="s">
        <v>113</v>
      </c>
      <c r="D149" s="32" t="s">
        <v>149</v>
      </c>
      <c r="E149" s="51">
        <f>SB!E149+'D-2014'!E149+'skol. lėšos'!E149+Lik!E149</f>
        <v>6.1</v>
      </c>
      <c r="F149" s="51">
        <f>SB!F149+'D-2014'!F149+'skol. lėšos'!F149+Lik!F149</f>
        <v>6.1</v>
      </c>
      <c r="G149" s="51">
        <f>SB!G149+'D-2014'!G149+'skol. lėšos'!G149+Lik!G149</f>
        <v>0</v>
      </c>
      <c r="H149" s="51">
        <f>SB!H149+'D-2014'!H149+'skol. lėšos'!H149+Lik!H149</f>
        <v>0</v>
      </c>
    </row>
    <row r="150" spans="2:8" ht="15">
      <c r="B150" s="49" t="s">
        <v>479</v>
      </c>
      <c r="C150" s="20" t="s">
        <v>100</v>
      </c>
      <c r="D150" s="31"/>
      <c r="E150" s="51">
        <f>SB!E150+'D-2014'!E150+'skol. lėšos'!E150+Lik!E150</f>
        <v>0.1</v>
      </c>
      <c r="F150" s="51">
        <f>SB!F150+'D-2014'!F150+'skol. lėšos'!F150+Lik!F150</f>
        <v>0.1</v>
      </c>
      <c r="G150" s="51">
        <f>SB!G150+'D-2014'!G150+'skol. lėšos'!G150+Lik!G150</f>
        <v>0</v>
      </c>
      <c r="H150" s="51">
        <f>SB!H150+'D-2014'!H150+'skol. lėšos'!H150+Lik!H150</f>
        <v>0</v>
      </c>
    </row>
    <row r="151" spans="2:8" ht="15">
      <c r="B151" s="15" t="s">
        <v>478</v>
      </c>
      <c r="C151" s="100" t="s">
        <v>160</v>
      </c>
      <c r="D151" s="94"/>
      <c r="E151" s="51">
        <f>SB!E151+'D-2014'!E151+'skol. lėšos'!E151+Lik!E151</f>
        <v>6</v>
      </c>
      <c r="F151" s="51">
        <f>SB!F151+'D-2014'!F151+'skol. lėšos'!F151+Lik!F151</f>
        <v>6</v>
      </c>
      <c r="G151" s="51">
        <f>SB!G151+'D-2014'!G151+'skol. lėšos'!G151+Lik!G151</f>
        <v>0</v>
      </c>
      <c r="H151" s="51">
        <f>SB!H151+'D-2014'!H151+'skol. lėšos'!H151+Lik!H151</f>
        <v>0</v>
      </c>
    </row>
    <row r="152" spans="2:8" ht="25.5">
      <c r="B152" s="36" t="s">
        <v>61</v>
      </c>
      <c r="C152" s="28" t="s">
        <v>114</v>
      </c>
      <c r="D152" s="94" t="s">
        <v>151</v>
      </c>
      <c r="E152" s="51">
        <f>SB!E152+'D-2014'!E152+'skol. lėšos'!E152+Lik!E152</f>
        <v>0</v>
      </c>
      <c r="F152" s="51">
        <f>SB!F152+'D-2014'!F152+'skol. lėšos'!F152+Lik!F152</f>
        <v>0</v>
      </c>
      <c r="G152" s="51">
        <f>SB!G152+'D-2014'!G152+'skol. lėšos'!G152+Lik!G152</f>
        <v>0</v>
      </c>
      <c r="H152" s="51">
        <f>SB!H152+'D-2014'!H152+'skol. lėšos'!H152+Lik!H152</f>
        <v>0</v>
      </c>
    </row>
    <row r="153" spans="2:8" ht="15">
      <c r="B153" s="15" t="s">
        <v>246</v>
      </c>
      <c r="C153" s="252" t="s">
        <v>400</v>
      </c>
      <c r="D153" s="94"/>
      <c r="E153" s="51">
        <f>SB!E153+'D-2014'!E153+'skol. lėšos'!E153+Lik!E153</f>
        <v>0</v>
      </c>
      <c r="F153" s="51">
        <f>SB!F153+'D-2014'!F153+'skol. lėšos'!F153+Lik!F153</f>
        <v>0</v>
      </c>
      <c r="G153" s="51">
        <f>SB!G153+'D-2014'!G153+'skol. lėšos'!G153+Lik!G153</f>
        <v>0</v>
      </c>
      <c r="H153" s="51">
        <f>SB!H153+'D-2014'!H153+'skol. lėšos'!H153+Lik!H153</f>
        <v>0</v>
      </c>
    </row>
    <row r="154" spans="2:8" ht="25.5">
      <c r="B154" s="36" t="s">
        <v>225</v>
      </c>
      <c r="C154" s="54" t="s">
        <v>116</v>
      </c>
      <c r="D154" s="32" t="s">
        <v>153</v>
      </c>
      <c r="E154" s="51">
        <f>SB!E154+'D-2014'!E154+'skol. lėšos'!E154+Lik!E154</f>
        <v>267.29999999999995</v>
      </c>
      <c r="F154" s="51">
        <f>SB!F154+'D-2014'!F154+'skol. lėšos'!F154+Lik!F154</f>
        <v>267.29999999999995</v>
      </c>
      <c r="G154" s="51">
        <f>SB!G154+'D-2014'!G154+'skol. lėšos'!G154+Lik!G154</f>
        <v>157.6</v>
      </c>
      <c r="H154" s="51">
        <f>SB!H154+'D-2014'!H154+'skol. lėšos'!H154+Lik!H154</f>
        <v>0</v>
      </c>
    </row>
    <row r="155" spans="2:8" ht="15">
      <c r="B155" s="15" t="s">
        <v>307</v>
      </c>
      <c r="C155" s="20" t="s">
        <v>98</v>
      </c>
      <c r="D155" s="63"/>
      <c r="E155" s="51">
        <f>SB!E155+'D-2014'!E155+'skol. lėšos'!E155+Lik!E155</f>
        <v>183.7</v>
      </c>
      <c r="F155" s="51">
        <f>SB!F155+'D-2014'!F155+'skol. lėšos'!F155+Lik!F155</f>
        <v>183.7</v>
      </c>
      <c r="G155" s="51">
        <f>SB!G155+'D-2014'!G155+'skol. lėšos'!G155+Lik!G155</f>
        <v>127.1</v>
      </c>
      <c r="H155" s="51">
        <f>SB!H155+'D-2014'!H155+'skol. lėšos'!H155+Lik!H155</f>
        <v>0</v>
      </c>
    </row>
    <row r="156" spans="2:8" ht="15">
      <c r="B156" s="15" t="s">
        <v>480</v>
      </c>
      <c r="C156" s="21" t="s">
        <v>99</v>
      </c>
      <c r="D156" s="63"/>
      <c r="E156" s="51">
        <f>SB!E156+'D-2014'!E156+'skol. lėšos'!E156+Lik!E156</f>
        <v>67.6</v>
      </c>
      <c r="F156" s="51">
        <f>SB!F156+'D-2014'!F156+'skol. lėšos'!F156+Lik!F156</f>
        <v>67.6</v>
      </c>
      <c r="G156" s="51">
        <f>SB!G156+'D-2014'!G156+'skol. lėšos'!G156+Lik!G156</f>
        <v>30.5</v>
      </c>
      <c r="H156" s="51">
        <f>SB!H156+'D-2014'!H156+'skol. lėšos'!H156+Lik!H156</f>
        <v>0</v>
      </c>
    </row>
    <row r="157" spans="2:8" ht="15">
      <c r="B157" s="56" t="s">
        <v>174</v>
      </c>
      <c r="C157" s="133" t="s">
        <v>139</v>
      </c>
      <c r="D157" s="63"/>
      <c r="E157" s="51">
        <f>SB!E157+'D-2014'!E157+'skol. lėšos'!E157+Lik!E157</f>
        <v>16</v>
      </c>
      <c r="F157" s="51">
        <f>SB!F157+'D-2014'!F157+'skol. lėšos'!F157+Lik!F157</f>
        <v>16</v>
      </c>
      <c r="G157" s="51">
        <f>SB!G157+'D-2014'!G157+'skol. lėšos'!G157+Lik!G157</f>
        <v>0</v>
      </c>
      <c r="H157" s="51">
        <f>SB!H157+'D-2014'!H157+'skol. lėšos'!H157+Lik!H157</f>
        <v>0</v>
      </c>
    </row>
    <row r="158" spans="2:8" ht="15">
      <c r="B158" s="56" t="s">
        <v>482</v>
      </c>
      <c r="C158" s="133" t="s">
        <v>301</v>
      </c>
      <c r="D158" s="63"/>
      <c r="E158" s="51">
        <f>SB!E158+'D-2014'!E158+'skol. lėšos'!E158+Lik!E158</f>
        <v>0</v>
      </c>
      <c r="F158" s="51">
        <f>SB!F158+'D-2014'!F158+'skol. lėšos'!F158+Lik!F158</f>
        <v>0</v>
      </c>
      <c r="G158" s="51">
        <f>SB!G158+'D-2014'!G158+'skol. lėšos'!G158+Lik!G158</f>
        <v>0</v>
      </c>
      <c r="H158" s="51">
        <f>SB!H158+'D-2014'!H158+'skol. lėšos'!H158+Lik!H158</f>
        <v>0</v>
      </c>
    </row>
    <row r="159" spans="2:8" ht="14.25">
      <c r="B159" s="36" t="s">
        <v>227</v>
      </c>
      <c r="C159" s="5" t="s">
        <v>81</v>
      </c>
      <c r="D159" s="32" t="s">
        <v>150</v>
      </c>
      <c r="E159" s="51">
        <f>SB!E159+'D-2014'!E159+'skol. lėšos'!E159+Lik!E159</f>
        <v>20</v>
      </c>
      <c r="F159" s="51">
        <f>SB!F159+'D-2014'!F159+'skol. lėšos'!F159+Lik!F159</f>
        <v>20</v>
      </c>
      <c r="G159" s="51">
        <f>SB!G159+'D-2014'!G159+'skol. lėšos'!G159+Lik!G159</f>
        <v>0</v>
      </c>
      <c r="H159" s="51">
        <f>SB!H159+'D-2014'!H159+'skol. lėšos'!H159+Lik!H159</f>
        <v>0</v>
      </c>
    </row>
    <row r="160" spans="2:8" ht="15">
      <c r="B160" s="15" t="s">
        <v>483</v>
      </c>
      <c r="C160" s="7" t="s">
        <v>119</v>
      </c>
      <c r="D160" s="32"/>
      <c r="E160" s="51">
        <f>SB!E160+'D-2014'!E160+'skol. lėšos'!E160+Lik!E160</f>
        <v>20</v>
      </c>
      <c r="F160" s="51">
        <f>SB!F160+'D-2014'!F160+'skol. lėšos'!F160+Lik!F160</f>
        <v>20</v>
      </c>
      <c r="G160" s="51">
        <f>SB!G160+'D-2014'!G160+'skol. lėšos'!G160+Lik!G160</f>
        <v>0</v>
      </c>
      <c r="H160" s="51">
        <f>SB!H160+'D-2014'!H160+'skol. lėšos'!H160+Lik!H160</f>
        <v>0</v>
      </c>
    </row>
    <row r="161" spans="2:8" ht="14.25">
      <c r="B161" s="294" t="s">
        <v>62</v>
      </c>
      <c r="C161" s="293" t="s">
        <v>454</v>
      </c>
      <c r="D161" s="105"/>
      <c r="E161" s="48">
        <f>SB!E161+'D-2014'!E161+'skol. lėšos'!E161+Lik!E161</f>
        <v>1314.6999999999998</v>
      </c>
      <c r="F161" s="48">
        <f>SB!F161+'D-2014'!F161+'skol. lėšos'!F161+Lik!F161</f>
        <v>1307.3</v>
      </c>
      <c r="G161" s="48">
        <f>SB!G161+'D-2014'!G161+'skol. lėšos'!G161+Lik!G161</f>
        <v>648.7</v>
      </c>
      <c r="H161" s="48">
        <f>SB!H161+'D-2014'!H161+'skol. lėšos'!H161+Lik!H161</f>
        <v>7.4</v>
      </c>
    </row>
    <row r="162" spans="2:8" ht="14.25">
      <c r="B162" s="36" t="s">
        <v>64</v>
      </c>
      <c r="C162" s="27" t="s">
        <v>113</v>
      </c>
      <c r="D162" s="32" t="s">
        <v>149</v>
      </c>
      <c r="E162" s="51">
        <f>SB!E162+'D-2014'!E162+'skol. lėšos'!E162+Lik!E162</f>
        <v>17.799999999999997</v>
      </c>
      <c r="F162" s="51">
        <f>SB!F162+'D-2014'!F162+'skol. lėšos'!F162+Lik!F162</f>
        <v>17.799999999999997</v>
      </c>
      <c r="G162" s="51">
        <f>SB!G162+'D-2014'!G162+'skol. lėšos'!G162+Lik!G162</f>
        <v>0</v>
      </c>
      <c r="H162" s="51">
        <f>SB!H162+'D-2014'!H162+'skol. lėšos'!H162+Lik!H162</f>
        <v>0</v>
      </c>
    </row>
    <row r="163" spans="2:8" ht="15">
      <c r="B163" s="49" t="s">
        <v>479</v>
      </c>
      <c r="C163" s="21" t="s">
        <v>100</v>
      </c>
      <c r="D163" s="88"/>
      <c r="E163" s="51">
        <f>SB!E163+'D-2014'!E163+'skol. lėšos'!E163+Lik!E163</f>
        <v>4.6</v>
      </c>
      <c r="F163" s="51">
        <f>SB!F163+'D-2014'!F163+'skol. lėšos'!F163+Lik!F163</f>
        <v>4.6</v>
      </c>
      <c r="G163" s="51">
        <f>SB!G163+'D-2014'!G163+'skol. lėšos'!G163+Lik!G163</f>
        <v>0</v>
      </c>
      <c r="H163" s="51">
        <f>SB!H163+'D-2014'!H163+'skol. lėšos'!H163+Lik!H163</f>
        <v>0</v>
      </c>
    </row>
    <row r="164" spans="2:8" ht="15">
      <c r="B164" s="15" t="s">
        <v>478</v>
      </c>
      <c r="C164" s="21" t="s">
        <v>129</v>
      </c>
      <c r="D164" s="85"/>
      <c r="E164" s="51">
        <f>SB!E164+'D-2014'!E164+'skol. lėšos'!E164+Lik!E164</f>
        <v>13.2</v>
      </c>
      <c r="F164" s="51">
        <f>SB!F164+'D-2014'!F164+'skol. lėšos'!F164+Lik!F164</f>
        <v>13.2</v>
      </c>
      <c r="G164" s="51">
        <f>SB!G164+'D-2014'!G164+'skol. lėšos'!G164+Lik!G164</f>
        <v>0</v>
      </c>
      <c r="H164" s="51">
        <f>SB!H164+'D-2014'!H164+'skol. lėšos'!H164+Lik!H164</f>
        <v>0</v>
      </c>
    </row>
    <row r="165" spans="2:8" ht="25.5">
      <c r="B165" s="103" t="s">
        <v>65</v>
      </c>
      <c r="C165" s="28" t="s">
        <v>114</v>
      </c>
      <c r="D165" s="32" t="s">
        <v>151</v>
      </c>
      <c r="E165" s="51">
        <f>SB!E165+'D-2014'!E165+'skol. lėšos'!E165+Lik!E165</f>
        <v>0</v>
      </c>
      <c r="F165" s="51">
        <f>SB!F165+'D-2014'!F165+'skol. lėšos'!F165+Lik!F165</f>
        <v>0</v>
      </c>
      <c r="G165" s="51">
        <f>SB!G165+'D-2014'!G165+'skol. lėšos'!G165+Lik!G165</f>
        <v>0</v>
      </c>
      <c r="H165" s="51">
        <f>SB!H165+'D-2014'!H165+'skol. lėšos'!H165+Lik!H165</f>
        <v>0</v>
      </c>
    </row>
    <row r="166" spans="2:8" ht="15">
      <c r="B166" s="103" t="s">
        <v>37</v>
      </c>
      <c r="C166" s="252" t="s">
        <v>400</v>
      </c>
      <c r="D166" s="94"/>
      <c r="E166" s="51">
        <f>SB!E166+'D-2014'!E166+'skol. lėšos'!E166+Lik!E166</f>
        <v>0</v>
      </c>
      <c r="F166" s="51">
        <f>SB!F166+'D-2014'!F166+'skol. lėšos'!F166+Lik!F166</f>
        <v>0</v>
      </c>
      <c r="G166" s="51">
        <f>SB!G166+'D-2014'!G166+'skol. lėšos'!G166+Lik!G166</f>
        <v>0</v>
      </c>
      <c r="H166" s="51">
        <f>SB!H166+'D-2014'!H166+'skol. lėšos'!H166+Lik!H166</f>
        <v>0</v>
      </c>
    </row>
    <row r="167" spans="2:8" ht="25.5">
      <c r="B167" s="103" t="s">
        <v>229</v>
      </c>
      <c r="C167" s="54" t="s">
        <v>116</v>
      </c>
      <c r="D167" s="31" t="s">
        <v>153</v>
      </c>
      <c r="E167" s="48">
        <f>SB!E167+'D-2014'!E167+'skol. lėšos'!E167+Lik!E167</f>
        <v>1191.8999999999999</v>
      </c>
      <c r="F167" s="48">
        <f>SB!F167+'D-2014'!F167+'skol. lėšos'!F167+Lik!F167</f>
        <v>1184.5</v>
      </c>
      <c r="G167" s="48">
        <f>SB!G167+'D-2014'!G167+'skol. lėšos'!G167+Lik!G167</f>
        <v>648.7</v>
      </c>
      <c r="H167" s="48">
        <f>SB!H167+'D-2014'!H167+'skol. lėšos'!H167+Lik!H167</f>
        <v>7.4</v>
      </c>
    </row>
    <row r="168" spans="2:8" ht="15">
      <c r="B168" s="15" t="s">
        <v>307</v>
      </c>
      <c r="C168" s="29" t="s">
        <v>98</v>
      </c>
      <c r="D168" s="70"/>
      <c r="E168" s="51">
        <f>SB!E168+'D-2014'!E168+'skol. lėšos'!E168+Lik!E168</f>
        <v>708.8</v>
      </c>
      <c r="F168" s="51">
        <f>SB!F168+'D-2014'!F168+'skol. lėšos'!F168+Lik!F168</f>
        <v>704</v>
      </c>
      <c r="G168" s="51">
        <f>SB!G168+'D-2014'!G168+'skol. lėšos'!G168+Lik!G168</f>
        <v>475.70000000000005</v>
      </c>
      <c r="H168" s="51">
        <f>SB!H168+'D-2014'!H168+'skol. lėšos'!H168+Lik!H168</f>
        <v>4.8</v>
      </c>
    </row>
    <row r="169" spans="2:13" ht="15">
      <c r="B169" s="15" t="s">
        <v>480</v>
      </c>
      <c r="C169" s="23" t="s">
        <v>99</v>
      </c>
      <c r="D169" s="101"/>
      <c r="E169" s="51">
        <f>SB!E169+'D-2014'!E169+'skol. lėšos'!E169+Lik!E169</f>
        <v>377.9</v>
      </c>
      <c r="F169" s="51">
        <f>SB!F169+'D-2014'!F169+'skol. lėšos'!F169+Lik!F169</f>
        <v>375.29999999999995</v>
      </c>
      <c r="G169" s="51">
        <f>SB!G169+'D-2014'!G169+'skol. lėšos'!G169+Lik!G169</f>
        <v>173</v>
      </c>
      <c r="H169" s="51">
        <f>SB!H169+'D-2014'!H169+'skol. lėšos'!H169+Lik!H169</f>
        <v>2.6</v>
      </c>
      <c r="M169" s="34" t="s">
        <v>102</v>
      </c>
    </row>
    <row r="170" spans="2:8" ht="15">
      <c r="B170" s="49" t="s">
        <v>174</v>
      </c>
      <c r="C170" s="23" t="s">
        <v>139</v>
      </c>
      <c r="D170" s="107"/>
      <c r="E170" s="51">
        <f>SB!E170+'D-2014'!E170+'skol. lėšos'!E170+Lik!E170</f>
        <v>16</v>
      </c>
      <c r="F170" s="51">
        <f>SB!F170+'D-2014'!F170+'skol. lėšos'!F170+Lik!F170</f>
        <v>16</v>
      </c>
      <c r="G170" s="51">
        <f>SB!G170+'D-2014'!G170+'skol. lėšos'!G170+Lik!G170</f>
        <v>0</v>
      </c>
      <c r="H170" s="51">
        <f>SB!H170+'D-2014'!H170+'skol. lėšos'!H170+Lik!H170</f>
        <v>0</v>
      </c>
    </row>
    <row r="171" spans="2:8" ht="15">
      <c r="B171" s="15" t="s">
        <v>481</v>
      </c>
      <c r="C171" s="24" t="s">
        <v>101</v>
      </c>
      <c r="D171" s="30"/>
      <c r="E171" s="51">
        <f>SB!E171+'D-2014'!E171+'skol. lėšos'!E171+Lik!E171</f>
        <v>89.2</v>
      </c>
      <c r="F171" s="51">
        <f>SB!F171+'D-2014'!F171+'skol. lėšos'!F171+Lik!F171</f>
        <v>89.2</v>
      </c>
      <c r="G171" s="51">
        <f>SB!G171+'D-2014'!G171+'skol. lėšos'!G171+Lik!G171</f>
        <v>0</v>
      </c>
      <c r="H171" s="51">
        <f>SB!H171+'D-2014'!H171+'skol. lėšos'!H171+Lik!H171</f>
        <v>0</v>
      </c>
    </row>
    <row r="172" spans="2:8" ht="15">
      <c r="B172" s="15" t="s">
        <v>482</v>
      </c>
      <c r="C172" s="23" t="s">
        <v>301</v>
      </c>
      <c r="D172" s="30"/>
      <c r="E172" s="51">
        <f>SB!E172+'D-2014'!E172+'skol. lėšos'!E172+Lik!E172</f>
        <v>0</v>
      </c>
      <c r="F172" s="51">
        <f>SB!F172+'D-2014'!F172+'skol. lėšos'!F172+Lik!F172</f>
        <v>0</v>
      </c>
      <c r="G172" s="51">
        <f>SB!G172+'D-2014'!G172+'skol. lėšos'!G172+Lik!G172</f>
        <v>0</v>
      </c>
      <c r="H172" s="51">
        <f>SB!H172+'D-2014'!H172+'skol. lėšos'!H172+Lik!H172</f>
        <v>0</v>
      </c>
    </row>
    <row r="173" spans="2:8" ht="14.25">
      <c r="B173" s="304">
        <v>41018</v>
      </c>
      <c r="C173" s="108" t="s">
        <v>81</v>
      </c>
      <c r="D173" s="73" t="s">
        <v>150</v>
      </c>
      <c r="E173" s="48">
        <f>SB!E173+'D-2014'!E173+'skol. lėšos'!E173+Lik!E173</f>
        <v>105</v>
      </c>
      <c r="F173" s="48">
        <f>SB!F173+'D-2014'!F173+'skol. lėšos'!F173+Lik!F173</f>
        <v>105</v>
      </c>
      <c r="G173" s="48">
        <f>SB!G173+'D-2014'!G173+'skol. lėšos'!G173+Lik!G173</f>
        <v>0</v>
      </c>
      <c r="H173" s="48">
        <f>SB!H173+'D-2014'!H173+'skol. lėšos'!H173+Lik!H173</f>
        <v>0</v>
      </c>
    </row>
    <row r="174" spans="2:8" ht="15">
      <c r="B174" s="15" t="s">
        <v>483</v>
      </c>
      <c r="C174" s="16" t="s">
        <v>119</v>
      </c>
      <c r="D174" s="13"/>
      <c r="E174" s="51">
        <f>SB!E174+'D-2014'!E174+'skol. lėšos'!E174+Lik!E174</f>
        <v>105</v>
      </c>
      <c r="F174" s="51">
        <f>SB!F174+'D-2014'!F174+'skol. lėšos'!F174+Lik!F174</f>
        <v>105</v>
      </c>
      <c r="G174" s="51">
        <f>SB!G174+'D-2014'!G174+'skol. lėšos'!G174+Lik!G174</f>
        <v>0</v>
      </c>
      <c r="H174" s="51">
        <f>SB!H174+'D-2014'!H174+'skol. lėšos'!H174+Lik!H174</f>
        <v>0</v>
      </c>
    </row>
    <row r="175" spans="2:8" ht="15.75">
      <c r="B175" s="109" t="s">
        <v>66</v>
      </c>
      <c r="C175" s="33" t="s">
        <v>121</v>
      </c>
      <c r="D175" s="13"/>
      <c r="E175" s="48">
        <f>SB!E175+'D-2014'!E175+'skol. lėšos'!E175+Lik!E175</f>
        <v>179.7</v>
      </c>
      <c r="F175" s="48">
        <f>SB!F175+'D-2014'!F175+'skol. lėšos'!F175+Lik!F175</f>
        <v>179.7</v>
      </c>
      <c r="G175" s="48">
        <f>SB!G175+'D-2014'!G175+'skol. lėšos'!G175+Lik!G175</f>
        <v>101.9</v>
      </c>
      <c r="H175" s="48">
        <f>SB!H175+'D-2014'!H175+'skol. lėšos'!H175+Lik!H175</f>
        <v>0</v>
      </c>
    </row>
    <row r="176" spans="2:8" ht="25.5">
      <c r="B176" s="49" t="s">
        <v>67</v>
      </c>
      <c r="C176" s="28" t="s">
        <v>114</v>
      </c>
      <c r="D176" s="4" t="s">
        <v>151</v>
      </c>
      <c r="E176" s="51">
        <f>SB!E176+'D-2014'!E176+'skol. lėšos'!E176+Lik!E176</f>
        <v>179.7</v>
      </c>
      <c r="F176" s="51">
        <f>SB!F176+'D-2014'!F176+'skol. lėšos'!F176+Lik!F176</f>
        <v>179.7</v>
      </c>
      <c r="G176" s="433">
        <f>SB!G176+'D-2014'!G176+'skol. lėšos'!G176+Lik!G176</f>
        <v>101.9</v>
      </c>
      <c r="H176" s="51">
        <f>SB!H176+'D-2014'!H176+'skol. lėšos'!H176+Lik!H176</f>
        <v>0</v>
      </c>
    </row>
    <row r="177" spans="2:8" ht="15.75">
      <c r="B177" s="36" t="s">
        <v>70</v>
      </c>
      <c r="C177" s="250" t="s">
        <v>391</v>
      </c>
      <c r="D177" s="4"/>
      <c r="E177" s="48">
        <f>SB!E177+'D-2014'!E177+'skol. lėšos'!E177+Lik!E177</f>
        <v>559.2</v>
      </c>
      <c r="F177" s="48">
        <f>SB!F177+'D-2014'!F177+'skol. lėšos'!F177+Lik!F177</f>
        <v>162.4</v>
      </c>
      <c r="G177" s="48">
        <f>SB!G177+'D-2014'!G177+'skol. lėšos'!G177+Lik!G177</f>
        <v>0</v>
      </c>
      <c r="H177" s="48">
        <f>SB!H177+'D-2014'!H177+'skol. lėšos'!H177+Lik!H177</f>
        <v>396.8</v>
      </c>
    </row>
    <row r="178" spans="2:8" ht="14.25">
      <c r="B178" s="49" t="s">
        <v>71</v>
      </c>
      <c r="C178" s="27" t="s">
        <v>164</v>
      </c>
      <c r="D178" s="73" t="s">
        <v>39</v>
      </c>
      <c r="E178" s="48">
        <f>SB!E178+'D-2014'!E178+'skol. lėšos'!E178+Lik!E178</f>
        <v>753.4000000000001</v>
      </c>
      <c r="F178" s="48">
        <f>SB!F178+'D-2014'!F178+'skol. lėšos'!F178+Lik!F178</f>
        <v>162.4</v>
      </c>
      <c r="G178" s="48">
        <f>SB!G178+'D-2014'!G178+'skol. lėšos'!G178+Lik!G178</f>
        <v>0</v>
      </c>
      <c r="H178" s="48">
        <f>SB!H178+'D-2014'!H178+'skol. lėšos'!H178+Lik!H178</f>
        <v>591</v>
      </c>
    </row>
    <row r="179" spans="2:8" ht="15">
      <c r="B179" s="49" t="s">
        <v>143</v>
      </c>
      <c r="C179" s="77" t="s">
        <v>78</v>
      </c>
      <c r="D179" s="78"/>
      <c r="E179" s="51">
        <f>SB!E179+'D-2014'!E179+'skol. lėšos'!E179+Lik!E179</f>
        <v>161.5</v>
      </c>
      <c r="F179" s="51">
        <f>SB!F179+'D-2014'!F179+'skol. lėšos'!F179+Lik!F179</f>
        <v>161.5</v>
      </c>
      <c r="G179" s="51">
        <f>SB!G179+'D-2014'!G179+'skol. lėšos'!G179+Lik!G179</f>
        <v>0</v>
      </c>
      <c r="H179" s="51">
        <f>SB!H179+'D-2014'!H179+'skol. lėšos'!H179+Lik!H179</f>
        <v>0</v>
      </c>
    </row>
    <row r="180" spans="2:8" ht="15">
      <c r="B180" s="49" t="s">
        <v>392</v>
      </c>
      <c r="C180" s="77" t="s">
        <v>79</v>
      </c>
      <c r="D180" s="78"/>
      <c r="E180" s="51">
        <f>SB!E180+'D-2014'!E180+'skol. lėšos'!E180+Lik!E180</f>
        <v>591.9</v>
      </c>
      <c r="F180" s="51">
        <f>SB!F180+'D-2014'!F180+'skol. lėšos'!F180+Lik!F180</f>
        <v>0.9</v>
      </c>
      <c r="G180" s="51">
        <f>SB!G180+'D-2014'!G180+'skol. lėšos'!G180+Lik!G180</f>
        <v>0</v>
      </c>
      <c r="H180" s="51">
        <f>SB!H180+'D-2014'!H180+'skol. lėšos'!H180+Lik!H180</f>
        <v>591</v>
      </c>
    </row>
    <row r="181" spans="2:8" ht="15">
      <c r="B181" s="49" t="s">
        <v>408</v>
      </c>
      <c r="C181" s="77" t="s">
        <v>546</v>
      </c>
      <c r="D181" s="78"/>
      <c r="E181" s="51">
        <f>SB!E181+'D-2014'!E181+'skol. lėšos'!E181+Lik!E181</f>
        <v>0</v>
      </c>
      <c r="F181" s="51">
        <f>SB!F181+'D-2014'!F181+'skol. lėšos'!F181+Lik!F181</f>
        <v>0</v>
      </c>
      <c r="G181" s="51">
        <f>SB!G181+'D-2014'!G181+'skol. lėšos'!G181+Lik!G181</f>
        <v>0</v>
      </c>
      <c r="H181" s="51">
        <f>SB!H181+'D-2014'!H181+'skol. lėšos'!H181+Lik!H181</f>
        <v>0</v>
      </c>
    </row>
    <row r="182" spans="2:8" ht="15.75">
      <c r="B182" s="36" t="s">
        <v>72</v>
      </c>
      <c r="C182" s="46" t="s">
        <v>402</v>
      </c>
      <c r="D182" s="255" t="s">
        <v>149</v>
      </c>
      <c r="E182" s="48">
        <f>SB!E182+'D-2014'!E182+'skol. lėšos'!E182+Lik!E182</f>
        <v>60.6</v>
      </c>
      <c r="F182" s="48">
        <f>SB!F182+'D-2014'!F182+'skol. lėšos'!F182+Lik!F182</f>
        <v>60.6</v>
      </c>
      <c r="G182" s="48">
        <f>SB!G182+'D-2014'!G182+'skol. lėšos'!G182+Lik!G182</f>
        <v>35.2</v>
      </c>
      <c r="H182" s="48">
        <f>SB!H182+'D-2014'!H182+'skol. lėšos'!H182+Lik!H182</f>
        <v>0</v>
      </c>
    </row>
    <row r="183" spans="2:8" ht="15">
      <c r="B183" s="49" t="s">
        <v>73</v>
      </c>
      <c r="C183" s="278" t="s">
        <v>113</v>
      </c>
      <c r="D183" s="78"/>
      <c r="E183" s="51">
        <f>SB!E183+'D-2014'!E183+'skol. lėšos'!E183+Lik!E183</f>
        <v>60.6</v>
      </c>
      <c r="F183" s="51">
        <f>SB!F183+'D-2014'!F183+'skol. lėšos'!F183+Lik!F183</f>
        <v>60.6</v>
      </c>
      <c r="G183" s="51">
        <f>SB!G183+'D-2014'!G183+'skol. lėšos'!G183+Lik!G183</f>
        <v>35.2</v>
      </c>
      <c r="H183" s="51">
        <f>SB!H183+'D-2014'!H183+'skol. lėšos'!H183+Lik!H183</f>
        <v>0</v>
      </c>
    </row>
    <row r="184" spans="2:8" ht="15.75">
      <c r="B184" s="109" t="s">
        <v>330</v>
      </c>
      <c r="C184" s="372" t="s">
        <v>144</v>
      </c>
      <c r="D184" s="373"/>
      <c r="E184" s="443">
        <f>SB!E184+'D-2014'!E184+'skol. lėšos'!E184+Lik!E184</f>
        <v>12661.385</v>
      </c>
      <c r="F184" s="443">
        <f>SB!F184+'D-2014'!F184+'skol. lėšos'!F184+Lik!F184</f>
        <v>11425.484999999999</v>
      </c>
      <c r="G184" s="443">
        <f>SB!G184+'D-2014'!G184+'skol. lėšos'!G184+Lik!G184</f>
        <v>4792.899999999999</v>
      </c>
      <c r="H184" s="443">
        <f>SB!H184+'D-2014'!H184+'skol. lėšos'!H184+Lik!H184</f>
        <v>1235.9</v>
      </c>
    </row>
    <row r="185" spans="2:8" ht="14.25">
      <c r="B185" s="36" t="s">
        <v>238</v>
      </c>
      <c r="C185" s="27" t="s">
        <v>113</v>
      </c>
      <c r="D185" s="4" t="s">
        <v>149</v>
      </c>
      <c r="E185" s="48">
        <f>SB!E185+'D-2014'!E185+'skol. lėšos'!E185+Lik!E185</f>
        <v>5100.3</v>
      </c>
      <c r="F185" s="48">
        <f>SB!F185+'D-2014'!F185+'skol. lėšos'!F185+Lik!F185</f>
        <v>5090.9</v>
      </c>
      <c r="G185" s="48">
        <f>SB!G185+'D-2014'!G185+'skol. lėšos'!G185+Lik!G185</f>
        <v>2947.3</v>
      </c>
      <c r="H185" s="48">
        <f>SB!H185+'D-2014'!H185+'skol. lėšos'!H185+Lik!H185</f>
        <v>9.4</v>
      </c>
    </row>
    <row r="186" spans="2:8" ht="25.5">
      <c r="B186" s="36" t="s">
        <v>279</v>
      </c>
      <c r="C186" s="28" t="s">
        <v>114</v>
      </c>
      <c r="D186" s="4" t="s">
        <v>151</v>
      </c>
      <c r="E186" s="48">
        <f>SB!E186+'D-2014'!E186+'skol. lėšos'!E186+Lik!E186</f>
        <v>1915.42</v>
      </c>
      <c r="F186" s="48">
        <f>SB!F186+'D-2014'!F186+'skol. lėšos'!F186+Lik!F186</f>
        <v>1915.42</v>
      </c>
      <c r="G186" s="48">
        <f>SB!G186+'D-2014'!G186+'skol. lėšos'!G186+Lik!G186</f>
        <v>106.10000000000001</v>
      </c>
      <c r="H186" s="48">
        <f>SB!H186+'D-2014'!H186+'skol. lėšos'!H186+Lik!H186</f>
        <v>0</v>
      </c>
    </row>
    <row r="187" spans="2:8" ht="25.5">
      <c r="B187" s="36" t="s">
        <v>280</v>
      </c>
      <c r="C187" s="54" t="s">
        <v>116</v>
      </c>
      <c r="D187" s="4" t="s">
        <v>153</v>
      </c>
      <c r="E187" s="48">
        <f>SB!E187+'D-2014'!E187+'skol. lėšos'!E187+Lik!E187</f>
        <v>3313.665</v>
      </c>
      <c r="F187" s="48">
        <f>SB!F187+'D-2014'!F187+'skol. lėšos'!F187+Lik!F187</f>
        <v>3294.2650000000003</v>
      </c>
      <c r="G187" s="48">
        <f>SB!G187+'D-2014'!G187+'skol. lėšos'!G187+Lik!G187</f>
        <v>1706.3</v>
      </c>
      <c r="H187" s="48">
        <f>SB!H187+'D-2014'!H187+'skol. lėšos'!H187+Lik!H187</f>
        <v>19.4</v>
      </c>
    </row>
    <row r="188" spans="2:8" ht="28.5">
      <c r="B188" s="36" t="s">
        <v>281</v>
      </c>
      <c r="C188" s="110" t="s">
        <v>241</v>
      </c>
      <c r="D188" s="4" t="s">
        <v>152</v>
      </c>
      <c r="E188" s="48">
        <f>SB!E188+'D-2014'!E188+'skol. lėšos'!E188+Lik!E188</f>
        <v>197.89999999999998</v>
      </c>
      <c r="F188" s="48">
        <f>SB!F188+'D-2014'!F188+'skol. lėšos'!F188+Lik!F188</f>
        <v>49.400000000000006</v>
      </c>
      <c r="G188" s="48">
        <f>SB!G188+'D-2014'!G188+'skol. lėšos'!G188+Lik!G188</f>
        <v>33.2</v>
      </c>
      <c r="H188" s="48">
        <f>SB!H188+'D-2014'!H188+'skol. lėšos'!H188+Lik!H188</f>
        <v>148.5</v>
      </c>
    </row>
    <row r="189" spans="2:8" ht="14.25">
      <c r="B189" s="36" t="s">
        <v>282</v>
      </c>
      <c r="C189" s="5" t="s">
        <v>120</v>
      </c>
      <c r="D189" s="4" t="s">
        <v>154</v>
      </c>
      <c r="E189" s="48">
        <f>SB!E189+'D-2014'!E189+'skol. lėšos'!E189+Lik!E189</f>
        <v>519</v>
      </c>
      <c r="F189" s="48">
        <f>SB!F189+'D-2014'!F189+'skol. lėšos'!F189+Lik!F189</f>
        <v>51.4</v>
      </c>
      <c r="G189" s="48">
        <f>SB!G189+'D-2014'!G189+'skol. lėšos'!G189+Lik!G189</f>
        <v>0</v>
      </c>
      <c r="H189" s="48">
        <f>SB!H189+'D-2014'!H189+'skol. lėšos'!H189+Lik!H189</f>
        <v>467.6</v>
      </c>
    </row>
    <row r="190" spans="2:8" ht="31.5">
      <c r="B190" s="36" t="s">
        <v>283</v>
      </c>
      <c r="C190" s="146" t="s">
        <v>206</v>
      </c>
      <c r="D190" s="4" t="s">
        <v>155</v>
      </c>
      <c r="E190" s="48">
        <f>SB!E190+'D-2014'!E190+'skol. lėšos'!E190+Lik!E190</f>
        <v>10</v>
      </c>
      <c r="F190" s="48">
        <f>SB!F190+'D-2014'!F190+'skol. lėšos'!F190+Lik!F190</f>
        <v>10</v>
      </c>
      <c r="G190" s="48">
        <f>SB!G190+'D-2014'!G190+'skol. lėšos'!G190+Lik!G190</f>
        <v>0</v>
      </c>
      <c r="H190" s="48">
        <f>SB!H190+'D-2014'!H190+'skol. lėšos'!H190+Lik!H190</f>
        <v>0</v>
      </c>
    </row>
    <row r="191" spans="2:8" ht="14.25">
      <c r="B191" s="36" t="s">
        <v>284</v>
      </c>
      <c r="C191" s="5" t="s">
        <v>81</v>
      </c>
      <c r="D191" s="4" t="s">
        <v>150</v>
      </c>
      <c r="E191" s="48">
        <f>SB!E191+'D-2014'!E191+'skol. lėšos'!E191+Lik!E191</f>
        <v>253.3</v>
      </c>
      <c r="F191" s="48">
        <f>SB!F191+'D-2014'!F191+'skol. lėšos'!F191+Lik!F191</f>
        <v>253.3</v>
      </c>
      <c r="G191" s="48">
        <f>SB!G191+'D-2014'!G191+'skol. lėšos'!G191+Lik!G191</f>
        <v>0</v>
      </c>
      <c r="H191" s="48">
        <f>SB!H191+'D-2014'!H191+'skol. lėšos'!H191+Lik!H191</f>
        <v>0</v>
      </c>
    </row>
    <row r="192" spans="2:8" ht="25.5">
      <c r="B192" s="53" t="s">
        <v>285</v>
      </c>
      <c r="C192" s="10" t="s">
        <v>163</v>
      </c>
      <c r="D192" s="4" t="s">
        <v>37</v>
      </c>
      <c r="E192" s="48">
        <f>SB!E192+'D-2014'!E192+'skol. lėšos'!E192+Lik!E192</f>
        <v>594</v>
      </c>
      <c r="F192" s="48">
        <f>SB!F192+'D-2014'!F192+'skol. lėšos'!F192+Lik!F192</f>
        <v>594</v>
      </c>
      <c r="G192" s="48">
        <f>SB!G192+'D-2014'!G192+'skol. lėšos'!G192+Lik!G192</f>
        <v>0</v>
      </c>
      <c r="H192" s="48">
        <f>SB!H192+'D-2014'!H192+'skol. lėšos'!H192+Lik!H192</f>
        <v>0</v>
      </c>
    </row>
    <row r="193" spans="2:8" ht="18.75" customHeight="1">
      <c r="B193" s="36" t="s">
        <v>286</v>
      </c>
      <c r="C193" s="27" t="s">
        <v>164</v>
      </c>
      <c r="D193" s="72" t="s">
        <v>39</v>
      </c>
      <c r="E193" s="48">
        <f>SB!E193+'D-2014'!E193+'skol. lėšos'!E193+Lik!E193</f>
        <v>757.8</v>
      </c>
      <c r="F193" s="48">
        <f>SB!F193+'D-2014'!F193+'skol. lėšos'!F193+Lik!F193</f>
        <v>166.8</v>
      </c>
      <c r="G193" s="48">
        <f>SB!G193+'D-2014'!G193+'skol. lėšos'!G193+Lik!G193</f>
        <v>0</v>
      </c>
      <c r="H193" s="48">
        <f>SB!H193+'D-2014'!H193+'skol. lėšos'!H193+Lik!H193</f>
        <v>591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B6:H6"/>
    <mergeCell ref="H10:H12"/>
    <mergeCell ref="F11:F12"/>
    <mergeCell ref="F2:H2"/>
    <mergeCell ref="B9:B12"/>
    <mergeCell ref="B7:H7"/>
    <mergeCell ref="C10:C12"/>
    <mergeCell ref="D9:D12"/>
    <mergeCell ref="C77:D77"/>
    <mergeCell ref="E9:E12"/>
    <mergeCell ref="F9:H9"/>
    <mergeCell ref="F10:G10"/>
    <mergeCell ref="D15:D21"/>
    <mergeCell ref="G11:G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75">
      <selection activeCell="J30" sqref="J30"/>
    </sheetView>
  </sheetViews>
  <sheetFormatPr defaultColWidth="9.140625" defaultRowHeight="12.75"/>
  <cols>
    <col min="1" max="1" width="0.2890625" style="34" customWidth="1"/>
    <col min="2" max="2" width="9.140625" style="34" customWidth="1"/>
    <col min="3" max="3" width="40.28125" style="34" customWidth="1"/>
    <col min="4" max="4" width="8.28125" style="34" customWidth="1"/>
    <col min="5" max="5" width="8.421875" style="34" customWidth="1"/>
    <col min="6" max="6" width="8.71093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258</v>
      </c>
      <c r="G1" s="182"/>
      <c r="H1" s="182"/>
    </row>
    <row r="2" spans="4:8" ht="15">
      <c r="D2" s="7"/>
      <c r="E2" s="7"/>
      <c r="F2" s="455" t="s">
        <v>614</v>
      </c>
      <c r="G2" s="455"/>
      <c r="H2" s="455"/>
    </row>
    <row r="3" spans="4:8" ht="15">
      <c r="D3" s="50"/>
      <c r="E3" s="50"/>
      <c r="F3" s="412" t="s">
        <v>588</v>
      </c>
      <c r="G3" s="411"/>
      <c r="H3" s="411"/>
    </row>
    <row r="4" spans="5:8" ht="15">
      <c r="E4" s="7"/>
      <c r="F4" s="7" t="s">
        <v>293</v>
      </c>
      <c r="G4" s="7"/>
      <c r="H4" s="182"/>
    </row>
    <row r="6" spans="2:9" ht="14.25">
      <c r="B6" s="470" t="s">
        <v>566</v>
      </c>
      <c r="C6" s="470"/>
      <c r="D6" s="470"/>
      <c r="E6" s="470"/>
      <c r="F6" s="470"/>
      <c r="G6" s="470"/>
      <c r="H6" s="470"/>
      <c r="I6" s="42"/>
    </row>
    <row r="7" spans="2:9" ht="14.25">
      <c r="B7" s="470" t="s">
        <v>460</v>
      </c>
      <c r="C7" s="470"/>
      <c r="D7" s="470"/>
      <c r="E7" s="470"/>
      <c r="F7" s="470"/>
      <c r="G7" s="470"/>
      <c r="H7" s="470"/>
      <c r="I7" s="41"/>
    </row>
    <row r="8" ht="12.75">
      <c r="H8" s="34" t="s">
        <v>9</v>
      </c>
    </row>
    <row r="9" spans="2:8" ht="12.75" customHeight="1">
      <c r="B9" s="476" t="s">
        <v>306</v>
      </c>
      <c r="C9" s="44"/>
      <c r="D9" s="473" t="s">
        <v>308</v>
      </c>
      <c r="E9" s="462" t="s">
        <v>0</v>
      </c>
      <c r="F9" s="457" t="s">
        <v>10</v>
      </c>
      <c r="G9" s="457"/>
      <c r="H9" s="457"/>
    </row>
    <row r="10" spans="2:8" ht="12.75" customHeight="1">
      <c r="B10" s="476"/>
      <c r="C10" s="471" t="s">
        <v>124</v>
      </c>
      <c r="D10" s="474"/>
      <c r="E10" s="463"/>
      <c r="F10" s="457" t="s">
        <v>11</v>
      </c>
      <c r="G10" s="457"/>
      <c r="H10" s="468" t="s">
        <v>12</v>
      </c>
    </row>
    <row r="11" spans="2:8" ht="12.75" customHeight="1">
      <c r="B11" s="476"/>
      <c r="C11" s="471"/>
      <c r="D11" s="474"/>
      <c r="E11" s="463"/>
      <c r="F11" s="462" t="s">
        <v>13</v>
      </c>
      <c r="G11" s="473" t="s">
        <v>254</v>
      </c>
      <c r="H11" s="468"/>
    </row>
    <row r="12" spans="2:8" ht="29.25" customHeight="1">
      <c r="B12" s="476"/>
      <c r="C12" s="472"/>
      <c r="D12" s="475"/>
      <c r="E12" s="464"/>
      <c r="F12" s="464"/>
      <c r="G12" s="475"/>
      <c r="H12" s="468"/>
    </row>
    <row r="13" spans="2:8" ht="15.75">
      <c r="B13" s="36" t="s">
        <v>14</v>
      </c>
      <c r="C13" s="46" t="s">
        <v>1</v>
      </c>
      <c r="D13" s="47"/>
      <c r="E13" s="35">
        <f>F13+H13</f>
        <v>3163.2650000000003</v>
      </c>
      <c r="F13" s="48">
        <f>F14+F23+F34+F39+F46+F43+F48+F51</f>
        <v>3135.3650000000002</v>
      </c>
      <c r="G13" s="48">
        <f>G14+G23+G34+G39+G46+G43+G48+G51</f>
        <v>1198</v>
      </c>
      <c r="H13" s="48">
        <f>H14+H23+H34+H39+H46+H43+H48+H51</f>
        <v>27.9</v>
      </c>
    </row>
    <row r="14" spans="2:8" ht="14.25">
      <c r="B14" s="18" t="s">
        <v>15</v>
      </c>
      <c r="C14" s="27" t="s">
        <v>113</v>
      </c>
      <c r="D14" s="47" t="s">
        <v>149</v>
      </c>
      <c r="E14" s="48">
        <f>E15+E16+E18+E19+E20+E21+E22+E17</f>
        <v>415.6</v>
      </c>
      <c r="F14" s="48">
        <f>F15+F16+F17+F18+F19+F20+F21+F22</f>
        <v>415.6</v>
      </c>
      <c r="G14" s="48">
        <f>G15+G16+G17+G18+G19+G20+G21+G22</f>
        <v>206.4</v>
      </c>
      <c r="H14" s="48">
        <f>H15+H16+H17+H18+H19+H20+H21+H22</f>
        <v>0</v>
      </c>
    </row>
    <row r="15" spans="2:8" ht="15">
      <c r="B15" s="49" t="s">
        <v>170</v>
      </c>
      <c r="C15" s="50" t="s">
        <v>289</v>
      </c>
      <c r="D15" s="465"/>
      <c r="E15" s="409">
        <f aca="true" t="shared" si="0" ref="E15:E32">F15+H15</f>
        <v>192.6</v>
      </c>
      <c r="F15" s="431">
        <v>192.6</v>
      </c>
      <c r="G15" s="431">
        <v>140</v>
      </c>
      <c r="H15" s="192"/>
    </row>
    <row r="16" spans="2:8" ht="15">
      <c r="B16" s="15" t="s">
        <v>396</v>
      </c>
      <c r="C16" s="50" t="s">
        <v>395</v>
      </c>
      <c r="D16" s="466"/>
      <c r="E16" s="9">
        <f t="shared" si="0"/>
        <v>40.7</v>
      </c>
      <c r="F16" s="192">
        <v>40.7</v>
      </c>
      <c r="G16" s="192">
        <v>29.5</v>
      </c>
      <c r="H16" s="192"/>
    </row>
    <row r="17" spans="2:8" ht="15">
      <c r="B17" s="15" t="s">
        <v>171</v>
      </c>
      <c r="C17" s="50" t="s">
        <v>290</v>
      </c>
      <c r="D17" s="466"/>
      <c r="E17" s="9">
        <f t="shared" si="0"/>
        <v>50.6</v>
      </c>
      <c r="F17" s="192">
        <v>50.6</v>
      </c>
      <c r="G17" s="192">
        <v>36.9</v>
      </c>
      <c r="H17" s="192"/>
    </row>
    <row r="18" spans="2:8" ht="15">
      <c r="B18" s="15" t="s">
        <v>172</v>
      </c>
      <c r="C18" s="7" t="s">
        <v>252</v>
      </c>
      <c r="D18" s="466"/>
      <c r="E18" s="9">
        <f t="shared" si="0"/>
        <v>32</v>
      </c>
      <c r="F18" s="192">
        <v>32</v>
      </c>
      <c r="G18" s="192"/>
      <c r="H18" s="199"/>
    </row>
    <row r="19" spans="2:8" ht="15">
      <c r="B19" s="15" t="s">
        <v>173</v>
      </c>
      <c r="C19" s="7" t="s">
        <v>255</v>
      </c>
      <c r="D19" s="466"/>
      <c r="E19" s="9">
        <f t="shared" si="0"/>
        <v>41</v>
      </c>
      <c r="F19" s="192">
        <v>41</v>
      </c>
      <c r="G19" s="192"/>
      <c r="H19" s="199"/>
    </row>
    <row r="20" spans="2:8" ht="15">
      <c r="B20" s="15" t="s">
        <v>174</v>
      </c>
      <c r="C20" s="7" t="s">
        <v>84</v>
      </c>
      <c r="D20" s="466"/>
      <c r="E20" s="9">
        <f t="shared" si="0"/>
        <v>12</v>
      </c>
      <c r="F20" s="192">
        <v>12</v>
      </c>
      <c r="G20" s="192"/>
      <c r="H20" s="199"/>
    </row>
    <row r="21" spans="2:8" ht="15">
      <c r="B21" s="49" t="s">
        <v>175</v>
      </c>
      <c r="C21" s="7" t="s">
        <v>85</v>
      </c>
      <c r="D21" s="466"/>
      <c r="E21" s="9">
        <f t="shared" si="0"/>
        <v>43.7</v>
      </c>
      <c r="F21" s="192">
        <v>43.7</v>
      </c>
      <c r="G21" s="192"/>
      <c r="H21" s="199"/>
    </row>
    <row r="22" spans="2:8" ht="15.75" customHeight="1">
      <c r="B22" s="49" t="s">
        <v>176</v>
      </c>
      <c r="C22" s="52" t="s">
        <v>80</v>
      </c>
      <c r="D22" s="26"/>
      <c r="E22" s="9">
        <f t="shared" si="0"/>
        <v>3</v>
      </c>
      <c r="F22" s="192">
        <v>3</v>
      </c>
      <c r="G22" s="192"/>
      <c r="H22" s="199"/>
    </row>
    <row r="23" spans="2:8" ht="26.25" customHeight="1">
      <c r="B23" s="53" t="s">
        <v>16</v>
      </c>
      <c r="C23" s="54" t="s">
        <v>116</v>
      </c>
      <c r="D23" s="55" t="s">
        <v>153</v>
      </c>
      <c r="E23" s="11">
        <f>F23+H23</f>
        <v>1987.565</v>
      </c>
      <c r="F23" s="196">
        <f>F24+F26+F27+F28+F29+F30+F32+F25+F31+F33</f>
        <v>1975.565</v>
      </c>
      <c r="G23" s="196">
        <f>G24+G26+G27+G28+G29+G30+G32+G25+G31+G33</f>
        <v>958.4</v>
      </c>
      <c r="H23" s="196">
        <f>H24+H26+H27+H28+H29+H30+H32+H25+H31+H33</f>
        <v>12</v>
      </c>
    </row>
    <row r="24" spans="2:8" ht="15">
      <c r="B24" s="56" t="s">
        <v>177</v>
      </c>
      <c r="C24" s="16" t="s">
        <v>288</v>
      </c>
      <c r="D24" s="57"/>
      <c r="E24" s="437">
        <f t="shared" si="0"/>
        <v>1567.965</v>
      </c>
      <c r="F24" s="438">
        <v>1555.965</v>
      </c>
      <c r="G24" s="439">
        <v>874.8</v>
      </c>
      <c r="H24" s="440">
        <v>12</v>
      </c>
    </row>
    <row r="25" spans="2:8" ht="15">
      <c r="B25" s="56" t="s">
        <v>167</v>
      </c>
      <c r="C25" s="16" t="s">
        <v>287</v>
      </c>
      <c r="D25" s="60"/>
      <c r="E25" s="58">
        <f t="shared" si="0"/>
        <v>129.2</v>
      </c>
      <c r="F25" s="9">
        <v>129.2</v>
      </c>
      <c r="G25" s="14">
        <v>75.1</v>
      </c>
      <c r="H25" s="14"/>
    </row>
    <row r="26" spans="2:8" ht="15">
      <c r="B26" s="56" t="s">
        <v>178</v>
      </c>
      <c r="C26" s="16" t="s">
        <v>75</v>
      </c>
      <c r="D26" s="61"/>
      <c r="E26" s="58">
        <f t="shared" si="0"/>
        <v>6.3</v>
      </c>
      <c r="F26" s="9">
        <v>6.3</v>
      </c>
      <c r="G26" s="14"/>
      <c r="H26" s="14"/>
    </row>
    <row r="27" spans="2:8" ht="15">
      <c r="B27" s="56" t="s">
        <v>174</v>
      </c>
      <c r="C27" s="16" t="s">
        <v>186</v>
      </c>
      <c r="D27" s="61"/>
      <c r="E27" s="58">
        <f t="shared" si="0"/>
        <v>170</v>
      </c>
      <c r="F27" s="9">
        <v>170</v>
      </c>
      <c r="G27" s="14"/>
      <c r="H27" s="14"/>
    </row>
    <row r="28" spans="2:8" ht="15">
      <c r="B28" s="56" t="s">
        <v>179</v>
      </c>
      <c r="C28" s="413" t="s">
        <v>612</v>
      </c>
      <c r="D28" s="60"/>
      <c r="E28" s="58">
        <f t="shared" si="0"/>
        <v>3</v>
      </c>
      <c r="F28" s="9">
        <v>3</v>
      </c>
      <c r="G28" s="197"/>
      <c r="H28" s="197"/>
    </row>
    <row r="29" spans="2:8" ht="15">
      <c r="B29" s="56" t="s">
        <v>176</v>
      </c>
      <c r="C29" s="278" t="s">
        <v>80</v>
      </c>
      <c r="D29" s="60"/>
      <c r="E29" s="58">
        <f t="shared" si="0"/>
        <v>25.4</v>
      </c>
      <c r="F29" s="9">
        <v>25.4</v>
      </c>
      <c r="G29" s="197"/>
      <c r="H29" s="197"/>
    </row>
    <row r="30" spans="2:8" ht="15">
      <c r="B30" s="56" t="s">
        <v>299</v>
      </c>
      <c r="C30" s="16" t="s">
        <v>3</v>
      </c>
      <c r="D30" s="63"/>
      <c r="E30" s="58">
        <f t="shared" si="0"/>
        <v>20</v>
      </c>
      <c r="F30" s="64">
        <v>20</v>
      </c>
      <c r="G30" s="43"/>
      <c r="H30" s="197"/>
    </row>
    <row r="31" spans="2:8" ht="45">
      <c r="B31" s="112" t="s">
        <v>169</v>
      </c>
      <c r="C31" s="218" t="s">
        <v>573</v>
      </c>
      <c r="D31" s="63"/>
      <c r="E31" s="58">
        <f t="shared" si="0"/>
        <v>38</v>
      </c>
      <c r="F31" s="64">
        <v>38</v>
      </c>
      <c r="G31" s="43"/>
      <c r="H31" s="197"/>
    </row>
    <row r="32" spans="2:8" ht="30">
      <c r="B32" s="112" t="s">
        <v>181</v>
      </c>
      <c r="C32" s="279" t="s">
        <v>117</v>
      </c>
      <c r="D32" s="63"/>
      <c r="E32" s="436">
        <f t="shared" si="0"/>
        <v>10.3</v>
      </c>
      <c r="F32" s="432">
        <v>10.3</v>
      </c>
      <c r="G32" s="410">
        <v>8.5</v>
      </c>
      <c r="H32" s="15"/>
    </row>
    <row r="33" spans="2:8" ht="30">
      <c r="B33" s="112" t="s">
        <v>493</v>
      </c>
      <c r="C33" s="290" t="s">
        <v>492</v>
      </c>
      <c r="D33" s="63"/>
      <c r="E33" s="58">
        <f>F33+H33</f>
        <v>17.4</v>
      </c>
      <c r="F33" s="192">
        <v>17.4</v>
      </c>
      <c r="G33" s="192"/>
      <c r="H33" s="45"/>
    </row>
    <row r="34" spans="2:8" ht="30.75" customHeight="1">
      <c r="B34" s="36" t="s">
        <v>17</v>
      </c>
      <c r="C34" s="67" t="s">
        <v>241</v>
      </c>
      <c r="D34" s="70" t="s">
        <v>152</v>
      </c>
      <c r="E34" s="200">
        <f>E35+E37+E36+E38</f>
        <v>65.3</v>
      </c>
      <c r="F34" s="200">
        <f>F35+F37+F36+F38</f>
        <v>49.400000000000006</v>
      </c>
      <c r="G34" s="200">
        <f>G35+G37+G36+G38</f>
        <v>33.2</v>
      </c>
      <c r="H34" s="200">
        <f>H35+H37+H36+H38</f>
        <v>15.9</v>
      </c>
    </row>
    <row r="35" spans="2:8" ht="15">
      <c r="B35" s="49" t="s">
        <v>182</v>
      </c>
      <c r="C35" s="69" t="s">
        <v>2</v>
      </c>
      <c r="D35" s="70"/>
      <c r="E35" s="436">
        <f>F35+H35</f>
        <v>15.3</v>
      </c>
      <c r="F35" s="435">
        <v>15.3</v>
      </c>
      <c r="G35" s="410">
        <v>11.7</v>
      </c>
      <c r="H35" s="197"/>
    </row>
    <row r="36" spans="2:8" ht="15">
      <c r="B36" s="49" t="s">
        <v>183</v>
      </c>
      <c r="C36" s="69" t="s">
        <v>162</v>
      </c>
      <c r="D36" s="72"/>
      <c r="E36" s="436">
        <f>F36+H36</f>
        <v>35</v>
      </c>
      <c r="F36" s="435">
        <v>28.1</v>
      </c>
      <c r="G36" s="410">
        <v>21.5</v>
      </c>
      <c r="H36" s="14">
        <v>6.9</v>
      </c>
    </row>
    <row r="37" spans="2:8" ht="15">
      <c r="B37" s="49" t="s">
        <v>184</v>
      </c>
      <c r="C37" s="7" t="s">
        <v>82</v>
      </c>
      <c r="D37" s="72"/>
      <c r="E37" s="436">
        <f>F37+H37</f>
        <v>6</v>
      </c>
      <c r="F37" s="435">
        <v>6</v>
      </c>
      <c r="G37" s="13"/>
      <c r="H37" s="13"/>
    </row>
    <row r="38" spans="2:8" ht="15">
      <c r="B38" s="49" t="s">
        <v>169</v>
      </c>
      <c r="C38" s="7" t="s">
        <v>474</v>
      </c>
      <c r="D38" s="73"/>
      <c r="E38" s="58">
        <f>F38+H38</f>
        <v>9</v>
      </c>
      <c r="F38" s="58"/>
      <c r="G38" s="270"/>
      <c r="H38" s="58">
        <v>9</v>
      </c>
    </row>
    <row r="39" spans="2:8" ht="14.25">
      <c r="B39" s="36" t="s">
        <v>18</v>
      </c>
      <c r="C39" s="5" t="s">
        <v>120</v>
      </c>
      <c r="D39" s="72" t="s">
        <v>154</v>
      </c>
      <c r="E39" s="141">
        <f>E40+E41+E42</f>
        <v>51.4</v>
      </c>
      <c r="F39" s="141">
        <f>F40+F41+F42</f>
        <v>51.4</v>
      </c>
      <c r="G39" s="141">
        <f>G40+G41+G42</f>
        <v>0</v>
      </c>
      <c r="H39" s="141">
        <f>H40+H41+H42</f>
        <v>0</v>
      </c>
    </row>
    <row r="40" spans="2:8" ht="15">
      <c r="B40" s="49" t="s">
        <v>169</v>
      </c>
      <c r="C40" s="7" t="s">
        <v>76</v>
      </c>
      <c r="D40" s="70"/>
      <c r="E40" s="58">
        <f>F40+H40</f>
        <v>12.7</v>
      </c>
      <c r="F40" s="9">
        <v>12.7</v>
      </c>
      <c r="G40" s="13"/>
      <c r="H40" s="13"/>
    </row>
    <row r="41" spans="2:8" ht="15">
      <c r="B41" s="49" t="s">
        <v>169</v>
      </c>
      <c r="C41" s="7" t="s">
        <v>83</v>
      </c>
      <c r="D41" s="73"/>
      <c r="E41" s="58">
        <f>F41+H41</f>
        <v>31.1</v>
      </c>
      <c r="F41" s="9">
        <v>31.1</v>
      </c>
      <c r="G41" s="13"/>
      <c r="H41" s="13"/>
    </row>
    <row r="42" spans="2:8" ht="15">
      <c r="B42" s="49" t="s">
        <v>169</v>
      </c>
      <c r="C42" s="7" t="s">
        <v>166</v>
      </c>
      <c r="D42" s="73"/>
      <c r="E42" s="58">
        <f>F42+H42</f>
        <v>7.6</v>
      </c>
      <c r="F42" s="9">
        <v>7.6</v>
      </c>
      <c r="G42" s="13"/>
      <c r="H42" s="9"/>
    </row>
    <row r="43" spans="2:8" ht="28.5">
      <c r="B43" s="36" t="s">
        <v>77</v>
      </c>
      <c r="C43" s="6" t="s">
        <v>206</v>
      </c>
      <c r="D43" s="73" t="s">
        <v>155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169</v>
      </c>
      <c r="C44" s="7" t="s">
        <v>76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475</v>
      </c>
      <c r="C45" s="7" t="s">
        <v>476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147</v>
      </c>
      <c r="C46" s="25" t="s">
        <v>145</v>
      </c>
      <c r="D46" s="4" t="s">
        <v>150</v>
      </c>
      <c r="E46" s="141">
        <f>F46+H46</f>
        <v>36</v>
      </c>
      <c r="F46" s="145">
        <f>F47</f>
        <v>36</v>
      </c>
      <c r="G46" s="179">
        <f>G47</f>
        <v>0</v>
      </c>
      <c r="H46" s="179">
        <f>H47</f>
        <v>0</v>
      </c>
    </row>
    <row r="47" spans="2:8" ht="15">
      <c r="B47" s="15" t="s">
        <v>148</v>
      </c>
      <c r="C47" s="74" t="s">
        <v>146</v>
      </c>
      <c r="D47" s="70"/>
      <c r="E47" s="9">
        <f>F47+H47</f>
        <v>36</v>
      </c>
      <c r="F47" s="145">
        <v>36</v>
      </c>
      <c r="G47" s="15"/>
      <c r="H47" s="75"/>
    </row>
    <row r="48" spans="2:9" ht="28.5">
      <c r="B48" s="36" t="s">
        <v>158</v>
      </c>
      <c r="C48" s="6" t="s">
        <v>163</v>
      </c>
      <c r="D48" s="4" t="s">
        <v>37</v>
      </c>
      <c r="E48" s="11">
        <f>E49+E50</f>
        <v>593</v>
      </c>
      <c r="F48" s="11">
        <f>F49+F50</f>
        <v>593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159</v>
      </c>
      <c r="C49" s="74" t="s">
        <v>122</v>
      </c>
      <c r="D49" s="73"/>
      <c r="E49" s="71">
        <f>F49</f>
        <v>540</v>
      </c>
      <c r="F49" s="71">
        <v>540</v>
      </c>
      <c r="G49" s="13"/>
      <c r="H49" s="14"/>
    </row>
    <row r="50" spans="2:8" ht="16.5" customHeight="1">
      <c r="B50" s="15" t="s">
        <v>487</v>
      </c>
      <c r="C50" s="281" t="s">
        <v>547</v>
      </c>
      <c r="D50" s="73"/>
      <c r="E50" s="141">
        <f>F50+H50</f>
        <v>53</v>
      </c>
      <c r="F50" s="141">
        <v>53</v>
      </c>
      <c r="G50" s="13"/>
      <c r="H50" s="14"/>
    </row>
    <row r="51" spans="2:8" ht="14.25">
      <c r="B51" s="76" t="s">
        <v>165</v>
      </c>
      <c r="C51" s="27" t="s">
        <v>164</v>
      </c>
      <c r="D51" s="73" t="s">
        <v>39</v>
      </c>
      <c r="E51" s="71">
        <f>E52+E53</f>
        <v>4.4</v>
      </c>
      <c r="F51" s="71">
        <f>F52+F53</f>
        <v>4.4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78</v>
      </c>
      <c r="D52" s="78"/>
      <c r="E52" s="58">
        <f>F52+H52</f>
        <v>4.4</v>
      </c>
      <c r="F52" s="9">
        <v>4.4</v>
      </c>
      <c r="G52" s="14"/>
      <c r="H52" s="14"/>
    </row>
    <row r="53" spans="2:8" ht="15">
      <c r="B53" s="15"/>
      <c r="C53" s="77" t="s">
        <v>79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19</v>
      </c>
      <c r="C54" s="302" t="s">
        <v>251</v>
      </c>
      <c r="D54" s="4"/>
      <c r="E54" s="145">
        <f>E55</f>
        <v>74.4</v>
      </c>
      <c r="F54" s="145">
        <f>F55</f>
        <v>74.4</v>
      </c>
      <c r="G54" s="145">
        <f>G55</f>
        <v>53.5</v>
      </c>
      <c r="H54" s="145">
        <f>H55</f>
        <v>0</v>
      </c>
    </row>
    <row r="55" spans="2:8" ht="25.5">
      <c r="B55" s="36" t="s">
        <v>20</v>
      </c>
      <c r="C55" s="28" t="s">
        <v>116</v>
      </c>
      <c r="D55" s="70" t="s">
        <v>153</v>
      </c>
      <c r="E55" s="145">
        <f aca="true" t="shared" si="1" ref="E55:E60">F55+H55</f>
        <v>74.4</v>
      </c>
      <c r="F55" s="145">
        <v>74.4</v>
      </c>
      <c r="G55" s="76">
        <v>53.5</v>
      </c>
      <c r="H55" s="15"/>
    </row>
    <row r="56" spans="2:13" ht="28.5">
      <c r="B56" s="36" t="s">
        <v>21</v>
      </c>
      <c r="C56" s="6" t="s">
        <v>86</v>
      </c>
      <c r="D56" s="31"/>
      <c r="E56" s="402">
        <f t="shared" si="1"/>
        <v>1728.7</v>
      </c>
      <c r="F56" s="403">
        <f>F57</f>
        <v>1728.7</v>
      </c>
      <c r="G56" s="145">
        <f>G57</f>
        <v>4.2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22</v>
      </c>
      <c r="C57" s="189" t="s">
        <v>114</v>
      </c>
      <c r="D57" s="190" t="s">
        <v>151</v>
      </c>
      <c r="E57" s="402">
        <f t="shared" si="1"/>
        <v>1728.7</v>
      </c>
      <c r="F57" s="402">
        <f>F58+F59+F60+F61+F62+F69+F70+F71+F72+F73+F74+F75+F76+F78+F77</f>
        <v>1728.7</v>
      </c>
      <c r="G57" s="177">
        <f>G58+G59+G60+G61+G62+G69+G70+G71+G72+G73+G74+G75+G76+G78</f>
        <v>4.2</v>
      </c>
      <c r="H57" s="177">
        <f>H58+H59+H60+H61+H62+H69+H70+H71+H72+H73+H74+H75+H76+H78</f>
        <v>0</v>
      </c>
      <c r="I57" s="80"/>
      <c r="J57" s="81"/>
      <c r="K57" s="81"/>
      <c r="L57" s="82"/>
      <c r="M57" s="82"/>
    </row>
    <row r="58" spans="2:13" ht="15">
      <c r="B58" s="56" t="s">
        <v>292</v>
      </c>
      <c r="C58" s="29" t="s">
        <v>87</v>
      </c>
      <c r="D58" s="31"/>
      <c r="E58" s="83">
        <f t="shared" si="1"/>
        <v>5</v>
      </c>
      <c r="F58" s="9">
        <v>5</v>
      </c>
      <c r="G58" s="197"/>
      <c r="H58" s="197"/>
      <c r="I58" s="80"/>
      <c r="J58" s="81"/>
      <c r="K58" s="81"/>
      <c r="L58" s="82"/>
      <c r="M58" s="82"/>
    </row>
    <row r="59" spans="2:13" ht="15">
      <c r="B59" s="56" t="s">
        <v>304</v>
      </c>
      <c r="C59" s="23" t="s">
        <v>305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245</v>
      </c>
      <c r="C60" s="23" t="s">
        <v>88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87" t="s">
        <v>246</v>
      </c>
      <c r="C61" s="23" t="s">
        <v>89</v>
      </c>
      <c r="D61" s="84"/>
      <c r="E61" s="83">
        <f aca="true" t="shared" si="2" ref="E61:E78">F61+H61</f>
        <v>10</v>
      </c>
      <c r="F61" s="9">
        <v>10</v>
      </c>
      <c r="G61" s="15"/>
      <c r="H61" s="15"/>
      <c r="I61" s="85"/>
      <c r="J61" s="81"/>
      <c r="K61" s="86"/>
      <c r="L61" s="86"/>
      <c r="M61" s="86"/>
    </row>
    <row r="62" spans="2:13" ht="15">
      <c r="B62" s="337"/>
      <c r="C62" s="7" t="s">
        <v>157</v>
      </c>
      <c r="D62" s="339"/>
      <c r="E62" s="71">
        <f t="shared" si="2"/>
        <v>382.8</v>
      </c>
      <c r="F62" s="71">
        <f>F63+F64+F65+F66+F67+F68</f>
        <v>382.8</v>
      </c>
      <c r="G62" s="71">
        <f>G63+G64+G65+G66+G67+G68</f>
        <v>0</v>
      </c>
      <c r="H62" s="71">
        <f>H63+H64+H65+H66+H67+H68</f>
        <v>0</v>
      </c>
      <c r="I62" s="85"/>
      <c r="J62" s="81"/>
      <c r="K62" s="86"/>
      <c r="L62" s="86"/>
      <c r="M62" s="86"/>
    </row>
    <row r="63" spans="2:13" ht="15">
      <c r="B63" s="49" t="s">
        <v>248</v>
      </c>
      <c r="C63" s="338" t="s">
        <v>90</v>
      </c>
      <c r="D63" s="84"/>
      <c r="E63" s="378">
        <f t="shared" si="2"/>
        <v>157</v>
      </c>
      <c r="F63" s="251">
        <v>157</v>
      </c>
      <c r="G63" s="14"/>
      <c r="H63" s="14"/>
      <c r="I63" s="85"/>
      <c r="J63" s="81"/>
      <c r="K63" s="86"/>
      <c r="L63" s="89"/>
      <c r="M63" s="89"/>
    </row>
    <row r="64" spans="2:13" ht="15">
      <c r="B64" s="15" t="s">
        <v>249</v>
      </c>
      <c r="C64" s="338" t="s">
        <v>91</v>
      </c>
      <c r="D64" s="88"/>
      <c r="E64" s="378">
        <f t="shared" si="2"/>
        <v>20.8</v>
      </c>
      <c r="F64" s="251">
        <v>20.8</v>
      </c>
      <c r="G64" s="197"/>
      <c r="H64" s="14"/>
      <c r="I64" s="90"/>
      <c r="J64" s="86"/>
      <c r="K64" s="86"/>
      <c r="L64" s="86"/>
      <c r="M64" s="86"/>
    </row>
    <row r="65" spans="2:8" ht="15">
      <c r="B65" s="15" t="s">
        <v>249</v>
      </c>
      <c r="C65" s="338" t="s">
        <v>92</v>
      </c>
      <c r="D65" s="84"/>
      <c r="E65" s="378">
        <f>F65+H65</f>
        <v>0</v>
      </c>
      <c r="F65" s="251"/>
      <c r="G65" s="14"/>
      <c r="H65" s="14"/>
    </row>
    <row r="66" spans="2:8" ht="15">
      <c r="B66" s="15" t="s">
        <v>249</v>
      </c>
      <c r="C66" s="338" t="s">
        <v>93</v>
      </c>
      <c r="D66" s="84"/>
      <c r="E66" s="378">
        <f>F66+H66</f>
        <v>79</v>
      </c>
      <c r="F66" s="251">
        <v>79</v>
      </c>
      <c r="G66" s="15"/>
      <c r="H66" s="15"/>
    </row>
    <row r="67" spans="2:8" ht="15">
      <c r="B67" s="56" t="s">
        <v>250</v>
      </c>
      <c r="C67" s="342" t="s">
        <v>94</v>
      </c>
      <c r="D67" s="84"/>
      <c r="E67" s="378">
        <f>F67+H67</f>
        <v>36</v>
      </c>
      <c r="F67" s="251">
        <v>36</v>
      </c>
      <c r="G67" s="15"/>
      <c r="H67" s="15"/>
    </row>
    <row r="68" spans="2:8" ht="15">
      <c r="B68" s="56" t="s">
        <v>247</v>
      </c>
      <c r="C68" s="342" t="s">
        <v>95</v>
      </c>
      <c r="D68" s="84"/>
      <c r="E68" s="378">
        <f>F68+H68</f>
        <v>90</v>
      </c>
      <c r="F68" s="251">
        <v>90</v>
      </c>
      <c r="G68" s="15"/>
      <c r="H68" s="14"/>
    </row>
    <row r="69" spans="2:8" ht="15">
      <c r="B69" s="15" t="s">
        <v>249</v>
      </c>
      <c r="C69" s="7" t="s">
        <v>401</v>
      </c>
      <c r="D69" s="84"/>
      <c r="E69" s="58">
        <f>F69+H69</f>
        <v>1</v>
      </c>
      <c r="F69" s="9">
        <v>1</v>
      </c>
      <c r="G69" s="14"/>
      <c r="H69" s="14"/>
    </row>
    <row r="70" spans="2:8" ht="15">
      <c r="B70" s="56" t="s">
        <v>246</v>
      </c>
      <c r="C70" s="23" t="s">
        <v>96</v>
      </c>
      <c r="D70" s="84"/>
      <c r="E70" s="58">
        <f t="shared" si="2"/>
        <v>8.8</v>
      </c>
      <c r="F70" s="9">
        <v>8.8</v>
      </c>
      <c r="G70" s="15"/>
      <c r="H70" s="14"/>
    </row>
    <row r="71" spans="2:9" ht="15">
      <c r="B71" s="56" t="s">
        <v>185</v>
      </c>
      <c r="C71" s="23" t="s">
        <v>97</v>
      </c>
      <c r="D71" s="84"/>
      <c r="E71" s="58">
        <f t="shared" si="2"/>
        <v>22.2</v>
      </c>
      <c r="F71" s="9">
        <v>22.2</v>
      </c>
      <c r="G71" s="14">
        <v>4.2</v>
      </c>
      <c r="H71" s="14"/>
      <c r="I71" s="195"/>
    </row>
    <row r="72" spans="2:9" ht="15">
      <c r="B72" s="56" t="s">
        <v>245</v>
      </c>
      <c r="C72" s="23" t="s">
        <v>296</v>
      </c>
      <c r="D72" s="84"/>
      <c r="E72" s="58">
        <f t="shared" si="2"/>
        <v>0</v>
      </c>
      <c r="F72" s="9"/>
      <c r="G72" s="15"/>
      <c r="H72" s="14"/>
      <c r="I72" s="195"/>
    </row>
    <row r="73" spans="2:9" ht="15">
      <c r="B73" s="56" t="s">
        <v>245</v>
      </c>
      <c r="C73" s="23" t="s">
        <v>297</v>
      </c>
      <c r="D73" s="84"/>
      <c r="E73" s="58">
        <f t="shared" si="2"/>
        <v>0</v>
      </c>
      <c r="F73" s="9"/>
      <c r="G73" s="15"/>
      <c r="H73" s="14"/>
      <c r="I73" s="195"/>
    </row>
    <row r="74" spans="2:8" ht="15">
      <c r="B74" s="56" t="s">
        <v>245</v>
      </c>
      <c r="C74" s="23" t="s">
        <v>298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246</v>
      </c>
      <c r="C75" s="23" t="s">
        <v>291</v>
      </c>
      <c r="D75" s="84"/>
      <c r="E75" s="58">
        <f t="shared" si="2"/>
        <v>1290.9</v>
      </c>
      <c r="F75" s="9">
        <v>1290.9</v>
      </c>
      <c r="G75" s="15"/>
      <c r="H75" s="14"/>
    </row>
    <row r="76" spans="2:8" ht="15">
      <c r="B76" s="56" t="s">
        <v>246</v>
      </c>
      <c r="C76" s="23" t="s">
        <v>302</v>
      </c>
      <c r="D76" s="84"/>
      <c r="E76" s="58">
        <f t="shared" si="2"/>
        <v>0</v>
      </c>
      <c r="F76" s="9"/>
      <c r="G76" s="15"/>
      <c r="H76" s="14"/>
    </row>
    <row r="77" spans="2:8" ht="15">
      <c r="B77" s="87" t="s">
        <v>246</v>
      </c>
      <c r="C77" s="460" t="s">
        <v>587</v>
      </c>
      <c r="D77" s="461"/>
      <c r="E77" s="400">
        <f t="shared" si="2"/>
        <v>0</v>
      </c>
      <c r="F77" s="401"/>
      <c r="G77" s="15"/>
      <c r="H77" s="14"/>
    </row>
    <row r="78" spans="2:9" ht="30">
      <c r="B78" s="15" t="s">
        <v>248</v>
      </c>
      <c r="C78" s="91" t="s">
        <v>256</v>
      </c>
      <c r="D78" s="92"/>
      <c r="E78" s="58">
        <f t="shared" si="2"/>
        <v>5</v>
      </c>
      <c r="F78" s="9">
        <v>5</v>
      </c>
      <c r="G78" s="15"/>
      <c r="H78" s="14"/>
      <c r="I78" s="34"/>
    </row>
    <row r="79" spans="2:8" ht="15.75">
      <c r="B79" s="93" t="s">
        <v>23</v>
      </c>
      <c r="C79" s="193" t="s">
        <v>74</v>
      </c>
      <c r="D79" s="94"/>
      <c r="E79" s="145"/>
      <c r="F79" s="145"/>
      <c r="G79" s="197"/>
      <c r="H79" s="197"/>
    </row>
    <row r="80" spans="2:8" ht="14.25">
      <c r="B80" s="93" t="s">
        <v>25</v>
      </c>
      <c r="C80" s="27" t="s">
        <v>113</v>
      </c>
      <c r="D80" s="32" t="s">
        <v>149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106</v>
      </c>
      <c r="C81" s="21" t="s">
        <v>400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26</v>
      </c>
      <c r="C82" s="146" t="s">
        <v>303</v>
      </c>
      <c r="D82" s="32"/>
      <c r="E82" s="145"/>
      <c r="F82" s="145"/>
      <c r="G82" s="197"/>
      <c r="H82" s="197"/>
    </row>
    <row r="83" spans="2:8" ht="14.25">
      <c r="B83" s="36" t="s">
        <v>27</v>
      </c>
      <c r="C83" s="27" t="s">
        <v>113</v>
      </c>
      <c r="D83" s="32" t="s">
        <v>149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108</v>
      </c>
      <c r="C84" s="21" t="s">
        <v>400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28</v>
      </c>
      <c r="C85" s="33" t="s">
        <v>31</v>
      </c>
      <c r="D85" s="32"/>
      <c r="E85" s="145"/>
      <c r="F85" s="145"/>
      <c r="G85" s="197"/>
      <c r="H85" s="197"/>
    </row>
    <row r="86" spans="2:8" ht="14.25">
      <c r="B86" s="15" t="s">
        <v>29</v>
      </c>
      <c r="C86" s="96" t="s">
        <v>113</v>
      </c>
      <c r="D86" s="32" t="s">
        <v>149</v>
      </c>
      <c r="E86" s="145">
        <f>F86+H86</f>
        <v>1031.9</v>
      </c>
      <c r="F86" s="145">
        <f>F87</f>
        <v>1031.9</v>
      </c>
      <c r="G86" s="145">
        <f>G87</f>
        <v>529.8</v>
      </c>
      <c r="H86" s="145">
        <f>H87</f>
        <v>0</v>
      </c>
    </row>
    <row r="87" spans="2:8" ht="15">
      <c r="B87" s="15" t="s">
        <v>109</v>
      </c>
      <c r="C87" s="21" t="s">
        <v>400</v>
      </c>
      <c r="D87" s="32"/>
      <c r="E87" s="9">
        <f>F87+H87</f>
        <v>1031.9</v>
      </c>
      <c r="F87" s="9">
        <v>1031.9</v>
      </c>
      <c r="G87" s="14">
        <v>529.8</v>
      </c>
      <c r="H87" s="14"/>
    </row>
    <row r="88" spans="2:8" ht="15.75">
      <c r="B88" s="36" t="s">
        <v>30</v>
      </c>
      <c r="C88" s="33" t="s">
        <v>36</v>
      </c>
      <c r="D88" s="32"/>
      <c r="E88" s="145"/>
      <c r="F88" s="145"/>
      <c r="G88" s="197"/>
      <c r="H88" s="14"/>
    </row>
    <row r="89" spans="2:8" ht="14.25">
      <c r="B89" s="36" t="s">
        <v>32</v>
      </c>
      <c r="C89" s="96" t="s">
        <v>113</v>
      </c>
      <c r="D89" s="32" t="s">
        <v>149</v>
      </c>
      <c r="E89" s="145">
        <f>F89+H89</f>
        <v>722.3</v>
      </c>
      <c r="F89" s="145">
        <f>F90</f>
        <v>717.8</v>
      </c>
      <c r="G89" s="145">
        <f>G90</f>
        <v>398.5</v>
      </c>
      <c r="H89" s="145">
        <f>H90</f>
        <v>4.5</v>
      </c>
    </row>
    <row r="90" spans="2:8" ht="15">
      <c r="B90" s="15" t="s">
        <v>110</v>
      </c>
      <c r="C90" s="21" t="s">
        <v>400</v>
      </c>
      <c r="D90" s="32"/>
      <c r="E90" s="9">
        <f>F90+H90</f>
        <v>722.3</v>
      </c>
      <c r="F90" s="9">
        <v>717.8</v>
      </c>
      <c r="G90" s="14">
        <v>398.5</v>
      </c>
      <c r="H90" s="59">
        <v>4.5</v>
      </c>
    </row>
    <row r="91" spans="2:8" ht="15.75">
      <c r="B91" s="36" t="s">
        <v>33</v>
      </c>
      <c r="C91" s="19" t="s">
        <v>4</v>
      </c>
      <c r="D91" s="32"/>
      <c r="E91" s="145"/>
      <c r="F91" s="145"/>
      <c r="G91" s="197"/>
      <c r="H91" s="197"/>
    </row>
    <row r="92" spans="2:8" ht="14.25">
      <c r="B92" s="36" t="s">
        <v>34</v>
      </c>
      <c r="C92" s="27" t="s">
        <v>113</v>
      </c>
      <c r="D92" s="32" t="s">
        <v>149</v>
      </c>
      <c r="E92" s="145">
        <f>F92+H92</f>
        <v>275.4</v>
      </c>
      <c r="F92" s="145">
        <f>F93</f>
        <v>275.4</v>
      </c>
      <c r="G92" s="145">
        <f>G93</f>
        <v>142.3</v>
      </c>
      <c r="H92" s="145">
        <f>H93</f>
        <v>0</v>
      </c>
    </row>
    <row r="93" spans="2:8" ht="15">
      <c r="B93" s="15" t="s">
        <v>111</v>
      </c>
      <c r="C93" s="21" t="s">
        <v>400</v>
      </c>
      <c r="D93" s="32"/>
      <c r="E93" s="9">
        <f>F93+H93</f>
        <v>275.4</v>
      </c>
      <c r="F93" s="9">
        <v>275.4</v>
      </c>
      <c r="G93" s="14">
        <v>142.3</v>
      </c>
      <c r="H93" s="14"/>
    </row>
    <row r="94" spans="2:8" ht="21" customHeight="1">
      <c r="B94" s="36" t="s">
        <v>37</v>
      </c>
      <c r="C94" s="25" t="s">
        <v>457</v>
      </c>
      <c r="D94" s="32"/>
      <c r="E94" s="145"/>
      <c r="F94" s="145"/>
      <c r="G94" s="197"/>
      <c r="H94" s="197"/>
    </row>
    <row r="95" spans="2:8" ht="14.25">
      <c r="B95" s="36" t="s">
        <v>38</v>
      </c>
      <c r="C95" s="27" t="s">
        <v>113</v>
      </c>
      <c r="D95" s="32" t="s">
        <v>149</v>
      </c>
      <c r="E95" s="145">
        <f>F95+H95</f>
        <v>2029.6</v>
      </c>
      <c r="F95" s="145">
        <f>F96</f>
        <v>2025.1</v>
      </c>
      <c r="G95" s="145">
        <f>G96</f>
        <v>1070.6</v>
      </c>
      <c r="H95" s="145">
        <f>H96</f>
        <v>4.5</v>
      </c>
    </row>
    <row r="96" spans="2:8" ht="15">
      <c r="B96" s="15" t="s">
        <v>112</v>
      </c>
      <c r="C96" s="21" t="s">
        <v>400</v>
      </c>
      <c r="D96" s="32"/>
      <c r="E96" s="9">
        <f>F96+H96</f>
        <v>2029.6</v>
      </c>
      <c r="F96" s="9">
        <f>F87+F90+F93</f>
        <v>2025.1</v>
      </c>
      <c r="G96" s="9">
        <f>G87+G90+G93</f>
        <v>1070.6</v>
      </c>
      <c r="H96" s="9">
        <f>H87+H90+H93</f>
        <v>4.5</v>
      </c>
    </row>
    <row r="97" spans="2:8" ht="15.75">
      <c r="B97" s="36" t="s">
        <v>39</v>
      </c>
      <c r="C97" s="33" t="s">
        <v>5</v>
      </c>
      <c r="D97" s="97"/>
      <c r="E97" s="179"/>
      <c r="F97" s="179"/>
      <c r="G97" s="76"/>
      <c r="H97" s="197"/>
    </row>
    <row r="98" spans="2:8" ht="14.25">
      <c r="B98" s="36" t="s">
        <v>40</v>
      </c>
      <c r="C98" s="27" t="s">
        <v>113</v>
      </c>
      <c r="D98" s="97" t="s">
        <v>149</v>
      </c>
      <c r="E98" s="145">
        <f>E99</f>
        <v>256.8</v>
      </c>
      <c r="F98" s="145">
        <f>F99</f>
        <v>251.9</v>
      </c>
      <c r="G98" s="145">
        <f>G99</f>
        <v>148.3</v>
      </c>
      <c r="H98" s="145">
        <f>H99</f>
        <v>4.9</v>
      </c>
    </row>
    <row r="99" spans="2:8" ht="15">
      <c r="B99" s="15" t="s">
        <v>477</v>
      </c>
      <c r="C99" s="21" t="s">
        <v>400</v>
      </c>
      <c r="D99" s="97"/>
      <c r="E99" s="9">
        <f>F99+H99</f>
        <v>256.8</v>
      </c>
      <c r="F99" s="9">
        <v>251.9</v>
      </c>
      <c r="G99" s="14">
        <v>148.3</v>
      </c>
      <c r="H99" s="14">
        <v>4.9</v>
      </c>
    </row>
    <row r="100" spans="2:8" ht="15.75">
      <c r="B100" s="15" t="s">
        <v>41</v>
      </c>
      <c r="C100" s="33" t="s">
        <v>48</v>
      </c>
      <c r="D100" s="97"/>
      <c r="E100" s="145"/>
      <c r="F100" s="145"/>
      <c r="G100" s="197"/>
      <c r="H100" s="197"/>
    </row>
    <row r="101" spans="2:8" ht="14.25">
      <c r="B101" s="15" t="s">
        <v>42</v>
      </c>
      <c r="C101" s="98" t="s">
        <v>113</v>
      </c>
      <c r="D101" s="97" t="s">
        <v>149</v>
      </c>
      <c r="E101" s="145">
        <f>E102</f>
        <v>421.2</v>
      </c>
      <c r="F101" s="145">
        <f>F102</f>
        <v>421.2</v>
      </c>
      <c r="G101" s="145">
        <f>G102</f>
        <v>231.8</v>
      </c>
      <c r="H101" s="145">
        <f>H102</f>
        <v>0</v>
      </c>
    </row>
    <row r="102" spans="2:8" ht="15">
      <c r="B102" s="15" t="s">
        <v>478</v>
      </c>
      <c r="C102" s="21" t="s">
        <v>400</v>
      </c>
      <c r="D102" s="99"/>
      <c r="E102" s="9">
        <f>F102+H102</f>
        <v>421.2</v>
      </c>
      <c r="F102" s="9">
        <v>421.2</v>
      </c>
      <c r="G102" s="14">
        <v>231.8</v>
      </c>
      <c r="H102" s="14"/>
    </row>
    <row r="103" spans="2:8" ht="28.5">
      <c r="B103" s="36" t="s">
        <v>43</v>
      </c>
      <c r="C103" s="6" t="s">
        <v>455</v>
      </c>
      <c r="D103" s="97"/>
      <c r="E103" s="145"/>
      <c r="F103" s="145"/>
      <c r="G103" s="197"/>
      <c r="H103" s="197"/>
    </row>
    <row r="104" spans="2:8" ht="14.25">
      <c r="B104" s="36" t="s">
        <v>44</v>
      </c>
      <c r="C104" s="27" t="s">
        <v>113</v>
      </c>
      <c r="D104" s="97" t="s">
        <v>149</v>
      </c>
      <c r="E104" s="145">
        <f>E105</f>
        <v>285.9</v>
      </c>
      <c r="F104" s="145">
        <f>F105</f>
        <v>285.9</v>
      </c>
      <c r="G104" s="145">
        <f>G105</f>
        <v>175.4</v>
      </c>
      <c r="H104" s="145">
        <f>H105</f>
        <v>0</v>
      </c>
    </row>
    <row r="105" spans="2:8" ht="15">
      <c r="B105" s="49" t="s">
        <v>479</v>
      </c>
      <c r="C105" s="21" t="s">
        <v>400</v>
      </c>
      <c r="D105" s="99"/>
      <c r="E105" s="9">
        <f>F105+H105</f>
        <v>285.9</v>
      </c>
      <c r="F105" s="9">
        <v>285.9</v>
      </c>
      <c r="G105" s="14">
        <v>175.4</v>
      </c>
      <c r="H105" s="14"/>
    </row>
    <row r="106" spans="2:8" ht="15.75">
      <c r="B106" s="36" t="s">
        <v>45</v>
      </c>
      <c r="C106" s="33" t="s">
        <v>54</v>
      </c>
      <c r="D106" s="32"/>
      <c r="E106" s="145">
        <f>E107+E112+E115+E110</f>
        <v>136.2</v>
      </c>
      <c r="F106" s="145">
        <f>F107+F112+F115+F110</f>
        <v>133.2</v>
      </c>
      <c r="G106" s="145">
        <f>G107+G112+G115+G110</f>
        <v>71.4</v>
      </c>
      <c r="H106" s="145">
        <f>H107+H112+H115+H110</f>
        <v>3</v>
      </c>
    </row>
    <row r="107" spans="2:8" ht="14.25">
      <c r="B107" s="15" t="s">
        <v>46</v>
      </c>
      <c r="C107" s="27" t="s">
        <v>113</v>
      </c>
      <c r="D107" s="32" t="s">
        <v>149</v>
      </c>
      <c r="E107" s="145">
        <f>E108+E109</f>
        <v>3.6</v>
      </c>
      <c r="F107" s="145">
        <f>F108+F109</f>
        <v>3.6</v>
      </c>
      <c r="G107" s="145">
        <f>G108+G109</f>
        <v>0</v>
      </c>
      <c r="H107" s="145">
        <f>H108+H109</f>
        <v>0</v>
      </c>
    </row>
    <row r="108" spans="2:8" ht="15">
      <c r="B108" s="15" t="s">
        <v>479</v>
      </c>
      <c r="C108" s="20" t="s">
        <v>100</v>
      </c>
      <c r="D108" s="31"/>
      <c r="E108" s="9">
        <f>F108+H108</f>
        <v>2</v>
      </c>
      <c r="F108" s="9">
        <v>2</v>
      </c>
      <c r="G108" s="14"/>
      <c r="H108" s="14"/>
    </row>
    <row r="109" spans="2:8" ht="15">
      <c r="B109" s="15" t="s">
        <v>526</v>
      </c>
      <c r="C109" s="100" t="s">
        <v>129</v>
      </c>
      <c r="D109" s="94"/>
      <c r="E109" s="9">
        <f>F109+H109</f>
        <v>1.6</v>
      </c>
      <c r="F109" s="9">
        <v>1.6</v>
      </c>
      <c r="G109" s="14"/>
      <c r="H109" s="14"/>
    </row>
    <row r="110" spans="2:8" ht="25.5">
      <c r="B110" s="15" t="s">
        <v>259</v>
      </c>
      <c r="C110" s="28" t="s">
        <v>114</v>
      </c>
      <c r="D110" s="94" t="s">
        <v>151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245</v>
      </c>
      <c r="C111" s="252" t="s">
        <v>400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453</v>
      </c>
      <c r="C112" s="28" t="s">
        <v>116</v>
      </c>
      <c r="D112" s="32" t="s">
        <v>153</v>
      </c>
      <c r="E112" s="145">
        <f>E113+E114</f>
        <v>127.6</v>
      </c>
      <c r="F112" s="145">
        <f>F113+F114</f>
        <v>124.6</v>
      </c>
      <c r="G112" s="145">
        <f>G113+G114</f>
        <v>71.4</v>
      </c>
      <c r="H112" s="145">
        <f>H113+H114</f>
        <v>3</v>
      </c>
    </row>
    <row r="113" spans="2:8" ht="15">
      <c r="B113" s="15" t="s">
        <v>307</v>
      </c>
      <c r="C113" s="20" t="s">
        <v>98</v>
      </c>
      <c r="D113" s="88"/>
      <c r="E113" s="9">
        <f>F113+H113</f>
        <v>103.2</v>
      </c>
      <c r="F113" s="9">
        <v>100.2</v>
      </c>
      <c r="G113" s="14">
        <v>65.4</v>
      </c>
      <c r="H113" s="14">
        <v>3</v>
      </c>
    </row>
    <row r="114" spans="2:8" ht="15">
      <c r="B114" s="15" t="s">
        <v>480</v>
      </c>
      <c r="C114" s="22" t="s">
        <v>99</v>
      </c>
      <c r="D114" s="88"/>
      <c r="E114" s="9">
        <f>F114+H114</f>
        <v>24.4</v>
      </c>
      <c r="F114" s="9">
        <v>24.4</v>
      </c>
      <c r="G114" s="14">
        <v>6</v>
      </c>
      <c r="H114" s="14"/>
    </row>
    <row r="115" spans="2:8" ht="14.25">
      <c r="B115" s="15" t="s">
        <v>525</v>
      </c>
      <c r="C115" s="5" t="s">
        <v>81</v>
      </c>
      <c r="D115" s="32" t="s">
        <v>150</v>
      </c>
      <c r="E115" s="145">
        <f>F115+H115</f>
        <v>5</v>
      </c>
      <c r="F115" s="145">
        <f>F116</f>
        <v>5</v>
      </c>
      <c r="G115" s="145">
        <f>G116</f>
        <v>0</v>
      </c>
      <c r="H115" s="145">
        <f>H116</f>
        <v>0</v>
      </c>
    </row>
    <row r="116" spans="2:8" ht="15">
      <c r="B116" s="15" t="s">
        <v>483</v>
      </c>
      <c r="C116" s="7" t="s">
        <v>119</v>
      </c>
      <c r="D116" s="32"/>
      <c r="E116" s="145">
        <f>F116+H116</f>
        <v>5</v>
      </c>
      <c r="F116" s="9">
        <v>5</v>
      </c>
      <c r="G116" s="15"/>
      <c r="H116" s="15"/>
    </row>
    <row r="117" spans="2:8" ht="15.75">
      <c r="B117" s="36" t="s">
        <v>47</v>
      </c>
      <c r="C117" s="33" t="s">
        <v>59</v>
      </c>
      <c r="D117" s="32"/>
      <c r="E117" s="145">
        <f>E118+E123+E126+E121</f>
        <v>193.89999999999998</v>
      </c>
      <c r="F117" s="145">
        <f>F118+F123+F126+F121</f>
        <v>193.89999999999998</v>
      </c>
      <c r="G117" s="145">
        <f>G118+G123+G126+G121</f>
        <v>102.1</v>
      </c>
      <c r="H117" s="145">
        <f>H118+H123+H126+H121</f>
        <v>0</v>
      </c>
    </row>
    <row r="118" spans="2:8" ht="14.25">
      <c r="B118" s="38" t="s">
        <v>49</v>
      </c>
      <c r="C118" s="27" t="s">
        <v>113</v>
      </c>
      <c r="D118" s="32" t="s">
        <v>149</v>
      </c>
      <c r="E118" s="145">
        <f>E119+E120</f>
        <v>3</v>
      </c>
      <c r="F118" s="145">
        <f>F119+F120</f>
        <v>3</v>
      </c>
      <c r="G118" s="145">
        <f>G119+G120</f>
        <v>0</v>
      </c>
      <c r="H118" s="145">
        <f>H119+H120</f>
        <v>0</v>
      </c>
    </row>
    <row r="119" spans="2:8" ht="15">
      <c r="B119" s="49" t="s">
        <v>479</v>
      </c>
      <c r="C119" s="20" t="s">
        <v>100</v>
      </c>
      <c r="D119" s="31"/>
      <c r="E119" s="9">
        <f>F119+H119</f>
        <v>1</v>
      </c>
      <c r="F119" s="9">
        <v>1</v>
      </c>
      <c r="G119" s="14"/>
      <c r="H119" s="14"/>
    </row>
    <row r="120" spans="2:8" ht="15">
      <c r="B120" s="15" t="s">
        <v>478</v>
      </c>
      <c r="C120" s="100" t="s">
        <v>129</v>
      </c>
      <c r="D120" s="94"/>
      <c r="E120" s="9">
        <f>F120+H120</f>
        <v>2</v>
      </c>
      <c r="F120" s="9">
        <v>2</v>
      </c>
      <c r="G120" s="14"/>
      <c r="H120" s="14"/>
    </row>
    <row r="121" spans="2:8" ht="25.5">
      <c r="B121" s="38" t="s">
        <v>260</v>
      </c>
      <c r="C121" s="28" t="s">
        <v>114</v>
      </c>
      <c r="D121" s="94" t="s">
        <v>151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245</v>
      </c>
      <c r="C122" s="252" t="s">
        <v>400</v>
      </c>
      <c r="D122" s="94"/>
      <c r="E122" s="9">
        <f>F122+H122</f>
        <v>0</v>
      </c>
      <c r="F122" s="9"/>
      <c r="G122" s="14"/>
      <c r="H122" s="14"/>
    </row>
    <row r="123" spans="2:8" ht="25.5">
      <c r="B123" s="36" t="s">
        <v>397</v>
      </c>
      <c r="C123" s="28" t="s">
        <v>116</v>
      </c>
      <c r="D123" s="32" t="s">
        <v>153</v>
      </c>
      <c r="E123" s="145">
        <f>E124+E125</f>
        <v>165.89999999999998</v>
      </c>
      <c r="F123" s="145">
        <f>F124+F125</f>
        <v>165.89999999999998</v>
      </c>
      <c r="G123" s="145">
        <f>G124+G125</f>
        <v>102.1</v>
      </c>
      <c r="H123" s="145">
        <f>H124+H125</f>
        <v>0</v>
      </c>
    </row>
    <row r="124" spans="2:8" ht="15">
      <c r="B124" s="15" t="s">
        <v>307</v>
      </c>
      <c r="C124" s="20" t="s">
        <v>98</v>
      </c>
      <c r="D124" s="88"/>
      <c r="E124" s="435">
        <f>F124+H124</f>
        <v>126.1</v>
      </c>
      <c r="F124" s="435">
        <v>126.1</v>
      </c>
      <c r="G124" s="14">
        <v>87.1</v>
      </c>
      <c r="H124" s="15"/>
    </row>
    <row r="125" spans="2:8" ht="15">
      <c r="B125" s="15" t="s">
        <v>480</v>
      </c>
      <c r="C125" s="22" t="s">
        <v>99</v>
      </c>
      <c r="D125" s="88"/>
      <c r="E125" s="9">
        <f>F125+H125</f>
        <v>39.8</v>
      </c>
      <c r="F125" s="9">
        <v>39.8</v>
      </c>
      <c r="G125" s="14">
        <v>15</v>
      </c>
      <c r="H125" s="14"/>
    </row>
    <row r="126" spans="2:8" ht="14.25">
      <c r="B126" s="39" t="s">
        <v>397</v>
      </c>
      <c r="C126" s="5" t="s">
        <v>81</v>
      </c>
      <c r="D126" s="32" t="s">
        <v>150</v>
      </c>
      <c r="E126" s="145">
        <f>F126+H126</f>
        <v>25</v>
      </c>
      <c r="F126" s="145">
        <f>F127</f>
        <v>25</v>
      </c>
      <c r="G126" s="145">
        <f>G127</f>
        <v>0</v>
      </c>
      <c r="H126" s="145">
        <f>H127</f>
        <v>0</v>
      </c>
    </row>
    <row r="127" spans="2:8" ht="15">
      <c r="B127" s="15" t="s">
        <v>483</v>
      </c>
      <c r="C127" s="7" t="s">
        <v>119</v>
      </c>
      <c r="D127" s="32"/>
      <c r="E127" s="12">
        <f>F127+H127</f>
        <v>25</v>
      </c>
      <c r="F127" s="9">
        <v>25</v>
      </c>
      <c r="G127" s="15"/>
      <c r="H127" s="15"/>
    </row>
    <row r="128" spans="2:8" ht="14.25">
      <c r="B128" s="38" t="s">
        <v>50</v>
      </c>
      <c r="C128" s="5" t="s">
        <v>63</v>
      </c>
      <c r="D128" s="32"/>
      <c r="E128" s="145">
        <f>E131+E135+E129</f>
        <v>400.4</v>
      </c>
      <c r="F128" s="145">
        <f>F131+F135+F129</f>
        <v>395.99999999999994</v>
      </c>
      <c r="G128" s="145">
        <f>G131+G135+G129</f>
        <v>188.6</v>
      </c>
      <c r="H128" s="145">
        <f>H131+H135+H129</f>
        <v>4.4</v>
      </c>
    </row>
    <row r="129" spans="2:8" ht="25.5">
      <c r="B129" s="36" t="s">
        <v>51</v>
      </c>
      <c r="C129" s="28" t="s">
        <v>114</v>
      </c>
      <c r="D129" s="94" t="s">
        <v>151</v>
      </c>
      <c r="E129" s="145">
        <f>E130</f>
        <v>0</v>
      </c>
      <c r="F129" s="145">
        <f>F130</f>
        <v>0</v>
      </c>
      <c r="G129" s="145">
        <f>G130</f>
        <v>0</v>
      </c>
      <c r="H129" s="145">
        <f>H130</f>
        <v>0</v>
      </c>
    </row>
    <row r="130" spans="2:8" ht="15">
      <c r="B130" s="38"/>
      <c r="C130" s="252" t="s">
        <v>400</v>
      </c>
      <c r="D130" s="94"/>
      <c r="E130" s="9">
        <f>F130+H130</f>
        <v>0</v>
      </c>
      <c r="F130" s="145"/>
      <c r="G130" s="145"/>
      <c r="H130" s="145"/>
    </row>
    <row r="131" spans="2:8" ht="25.5">
      <c r="B131" s="36" t="s">
        <v>52</v>
      </c>
      <c r="C131" s="54" t="s">
        <v>116</v>
      </c>
      <c r="D131" s="32" t="s">
        <v>153</v>
      </c>
      <c r="E131" s="145">
        <f>E132+E133+E134</f>
        <v>390.4</v>
      </c>
      <c r="F131" s="145">
        <f>F132+F133+F134</f>
        <v>385.99999999999994</v>
      </c>
      <c r="G131" s="145">
        <f>G132+G133+G134</f>
        <v>188.6</v>
      </c>
      <c r="H131" s="145">
        <f>H132+H133+H134</f>
        <v>4.4</v>
      </c>
    </row>
    <row r="132" spans="2:8" ht="15">
      <c r="B132" s="15" t="s">
        <v>307</v>
      </c>
      <c r="C132" s="20" t="s">
        <v>98</v>
      </c>
      <c r="D132" s="63"/>
      <c r="E132" s="289">
        <f>F132+H132</f>
        <v>143.4</v>
      </c>
      <c r="F132" s="289">
        <v>141.6</v>
      </c>
      <c r="G132" s="280">
        <v>97.5</v>
      </c>
      <c r="H132" s="15">
        <v>1.8</v>
      </c>
    </row>
    <row r="133" spans="2:8" ht="15">
      <c r="B133" s="15" t="s">
        <v>480</v>
      </c>
      <c r="C133" s="21" t="s">
        <v>99</v>
      </c>
      <c r="D133" s="63"/>
      <c r="E133" s="9">
        <f>F133+H133</f>
        <v>157.79999999999998</v>
      </c>
      <c r="F133" s="9">
        <v>155.2</v>
      </c>
      <c r="G133" s="14">
        <v>91.1</v>
      </c>
      <c r="H133" s="14">
        <v>2.6</v>
      </c>
    </row>
    <row r="134" spans="2:8" ht="15">
      <c r="B134" s="37" t="s">
        <v>481</v>
      </c>
      <c r="C134" s="22" t="s">
        <v>101</v>
      </c>
      <c r="D134" s="63"/>
      <c r="E134" s="9">
        <f>F134+H134</f>
        <v>89.2</v>
      </c>
      <c r="F134" s="9">
        <v>89.2</v>
      </c>
      <c r="G134" s="15"/>
      <c r="H134" s="14"/>
    </row>
    <row r="135" spans="2:8" ht="14.25">
      <c r="B135" s="38" t="s">
        <v>264</v>
      </c>
      <c r="C135" s="5" t="s">
        <v>81</v>
      </c>
      <c r="D135" s="32" t="s">
        <v>150</v>
      </c>
      <c r="E135" s="332">
        <f>F135+H135</f>
        <v>10</v>
      </c>
      <c r="F135" s="145">
        <f>F136</f>
        <v>10</v>
      </c>
      <c r="G135" s="145">
        <f>G136</f>
        <v>0</v>
      </c>
      <c r="H135" s="145">
        <f>H136</f>
        <v>0</v>
      </c>
    </row>
    <row r="136" spans="2:8" ht="15">
      <c r="B136" s="39" t="s">
        <v>483</v>
      </c>
      <c r="C136" s="7" t="s">
        <v>119</v>
      </c>
      <c r="D136" s="32"/>
      <c r="E136" s="12">
        <f>F136+H136</f>
        <v>10</v>
      </c>
      <c r="F136" s="12">
        <v>10</v>
      </c>
      <c r="G136" s="15"/>
      <c r="H136" s="15"/>
    </row>
    <row r="137" spans="2:8" ht="15.75">
      <c r="B137" s="38" t="s">
        <v>53</v>
      </c>
      <c r="C137" s="33" t="s">
        <v>6</v>
      </c>
      <c r="D137" s="32"/>
      <c r="E137" s="145">
        <f>E143+E146+E138+E141</f>
        <v>265.8</v>
      </c>
      <c r="F137" s="145">
        <f>F143+F146+F138+F141</f>
        <v>265.8</v>
      </c>
      <c r="G137" s="145">
        <f>G143+G146+G138+G141</f>
        <v>129</v>
      </c>
      <c r="H137" s="145">
        <f>H143+H146+H138+H141</f>
        <v>0</v>
      </c>
    </row>
    <row r="138" spans="2:8" ht="14.25">
      <c r="B138" s="38" t="s">
        <v>55</v>
      </c>
      <c r="C138" s="27" t="s">
        <v>113</v>
      </c>
      <c r="D138" s="32" t="s">
        <v>149</v>
      </c>
      <c r="E138" s="177">
        <f>F138+H138</f>
        <v>5.1</v>
      </c>
      <c r="F138" s="145">
        <f>F139+F140</f>
        <v>5.1</v>
      </c>
      <c r="G138" s="145">
        <f>G139+G140</f>
        <v>0</v>
      </c>
      <c r="H138" s="145">
        <f>H139+H140</f>
        <v>0</v>
      </c>
    </row>
    <row r="139" spans="2:8" ht="15">
      <c r="B139" s="49" t="s">
        <v>479</v>
      </c>
      <c r="C139" s="20" t="s">
        <v>100</v>
      </c>
      <c r="D139" s="300"/>
      <c r="E139" s="9">
        <f>F139+H139</f>
        <v>1.5</v>
      </c>
      <c r="F139" s="71">
        <v>1.5</v>
      </c>
      <c r="G139" s="145"/>
      <c r="H139" s="145"/>
    </row>
    <row r="140" spans="2:8" ht="15">
      <c r="B140" s="15" t="s">
        <v>478</v>
      </c>
      <c r="C140" s="100" t="s">
        <v>129</v>
      </c>
      <c r="D140" s="301"/>
      <c r="E140" s="9">
        <f>F140+H140</f>
        <v>3.6</v>
      </c>
      <c r="F140" s="71">
        <v>3.6</v>
      </c>
      <c r="G140" s="145"/>
      <c r="H140" s="145"/>
    </row>
    <row r="141" spans="2:8" ht="25.5">
      <c r="B141" s="38" t="s">
        <v>56</v>
      </c>
      <c r="C141" s="28" t="s">
        <v>114</v>
      </c>
      <c r="D141" s="94" t="s">
        <v>151</v>
      </c>
      <c r="E141" s="145">
        <f>E142</f>
        <v>0</v>
      </c>
      <c r="F141" s="145">
        <f>F142</f>
        <v>0</v>
      </c>
      <c r="G141" s="145">
        <f>G142</f>
        <v>0</v>
      </c>
      <c r="H141" s="145">
        <f>H142</f>
        <v>0</v>
      </c>
    </row>
    <row r="142" spans="2:8" ht="15">
      <c r="B142" s="45" t="s">
        <v>246</v>
      </c>
      <c r="C142" s="252" t="s">
        <v>400</v>
      </c>
      <c r="D142" s="94"/>
      <c r="E142" s="9">
        <f>F142+H142</f>
        <v>0</v>
      </c>
      <c r="F142" s="71"/>
      <c r="G142" s="145"/>
      <c r="H142" s="145"/>
    </row>
    <row r="143" spans="2:8" ht="25.5">
      <c r="B143" s="38" t="s">
        <v>57</v>
      </c>
      <c r="C143" s="54" t="s">
        <v>116</v>
      </c>
      <c r="D143" s="32" t="s">
        <v>153</v>
      </c>
      <c r="E143" s="201">
        <f>E144+E145</f>
        <v>240.7</v>
      </c>
      <c r="F143" s="145">
        <f>F144+F145</f>
        <v>240.7</v>
      </c>
      <c r="G143" s="145">
        <f>G144+G145</f>
        <v>129</v>
      </c>
      <c r="H143" s="145">
        <f>H144+H145</f>
        <v>0</v>
      </c>
    </row>
    <row r="144" spans="2:8" ht="15">
      <c r="B144" s="15" t="s">
        <v>307</v>
      </c>
      <c r="C144" s="20" t="s">
        <v>98</v>
      </c>
      <c r="D144" s="63"/>
      <c r="E144" s="9">
        <f>F144+H144</f>
        <v>152.4</v>
      </c>
      <c r="F144" s="9">
        <v>152.4</v>
      </c>
      <c r="G144" s="14">
        <v>98.6</v>
      </c>
      <c r="H144" s="14"/>
    </row>
    <row r="145" spans="2:8" ht="15">
      <c r="B145" s="15" t="s">
        <v>480</v>
      </c>
      <c r="C145" s="21" t="s">
        <v>99</v>
      </c>
      <c r="D145" s="63"/>
      <c r="E145" s="9">
        <f>F145+H145</f>
        <v>88.3</v>
      </c>
      <c r="F145" s="9">
        <v>88.3</v>
      </c>
      <c r="G145" s="15">
        <v>30.4</v>
      </c>
      <c r="H145" s="14"/>
    </row>
    <row r="146" spans="2:8" ht="14.25">
      <c r="B146" s="38" t="s">
        <v>222</v>
      </c>
      <c r="C146" s="5" t="s">
        <v>81</v>
      </c>
      <c r="D146" s="32" t="s">
        <v>150</v>
      </c>
      <c r="E146" s="145">
        <f>F146+H146</f>
        <v>20</v>
      </c>
      <c r="F146" s="145">
        <f>F147</f>
        <v>20</v>
      </c>
      <c r="G146" s="145">
        <f>G147</f>
        <v>0</v>
      </c>
      <c r="H146" s="145">
        <f>H147</f>
        <v>0</v>
      </c>
    </row>
    <row r="147" spans="2:8" ht="15">
      <c r="B147" s="49" t="s">
        <v>483</v>
      </c>
      <c r="C147" s="7" t="s">
        <v>119</v>
      </c>
      <c r="D147" s="101"/>
      <c r="E147" s="64">
        <f>F147+H147</f>
        <v>20</v>
      </c>
      <c r="F147" s="64">
        <v>20</v>
      </c>
      <c r="G147" s="43"/>
      <c r="H147" s="43"/>
    </row>
    <row r="148" spans="2:8" ht="15.75">
      <c r="B148" s="36" t="s">
        <v>58</v>
      </c>
      <c r="C148" s="33" t="s">
        <v>7</v>
      </c>
      <c r="D148" s="32"/>
      <c r="E148" s="177">
        <f>E149+E154+E159+E152</f>
        <v>293.4</v>
      </c>
      <c r="F148" s="177">
        <f>F149+F154+F159+F152</f>
        <v>293.4</v>
      </c>
      <c r="G148" s="177">
        <f>G149+G154+G159+G152</f>
        <v>157.6</v>
      </c>
      <c r="H148" s="177">
        <f>H149+H154+H159+H152</f>
        <v>0</v>
      </c>
    </row>
    <row r="149" spans="2:8" ht="14.25">
      <c r="B149" s="36" t="s">
        <v>60</v>
      </c>
      <c r="C149" s="27" t="s">
        <v>113</v>
      </c>
      <c r="D149" s="32" t="s">
        <v>149</v>
      </c>
      <c r="E149" s="145">
        <f>E150+E151</f>
        <v>6.1</v>
      </c>
      <c r="F149" s="145">
        <f>F150+F151</f>
        <v>6.1</v>
      </c>
      <c r="G149" s="145">
        <f>G150+G151</f>
        <v>0</v>
      </c>
      <c r="H149" s="145">
        <f>H150+H151</f>
        <v>0</v>
      </c>
    </row>
    <row r="150" spans="2:8" ht="15">
      <c r="B150" s="49" t="s">
        <v>479</v>
      </c>
      <c r="C150" s="20" t="s">
        <v>100</v>
      </c>
      <c r="D150" s="31"/>
      <c r="E150" s="9">
        <f>F150+H150</f>
        <v>0.1</v>
      </c>
      <c r="F150" s="9">
        <v>0.1</v>
      </c>
      <c r="G150" s="14"/>
      <c r="H150" s="14"/>
    </row>
    <row r="151" spans="2:8" ht="15">
      <c r="B151" s="15" t="s">
        <v>478</v>
      </c>
      <c r="C151" s="100" t="s">
        <v>160</v>
      </c>
      <c r="D151" s="94"/>
      <c r="E151" s="9">
        <f>F151+H151</f>
        <v>6</v>
      </c>
      <c r="F151" s="9">
        <v>6</v>
      </c>
      <c r="G151" s="14"/>
      <c r="H151" s="14"/>
    </row>
    <row r="152" spans="2:8" ht="25.5">
      <c r="B152" s="36" t="s">
        <v>61</v>
      </c>
      <c r="C152" s="28" t="s">
        <v>114</v>
      </c>
      <c r="D152" s="94" t="s">
        <v>151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246</v>
      </c>
      <c r="C153" s="252" t="s">
        <v>400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61</v>
      </c>
      <c r="C154" s="54" t="s">
        <v>116</v>
      </c>
      <c r="D154" s="32" t="s">
        <v>153</v>
      </c>
      <c r="E154" s="145">
        <f>E155+E156+E157+E158</f>
        <v>267.29999999999995</v>
      </c>
      <c r="F154" s="145">
        <f>F155+F156+F157+F158</f>
        <v>267.29999999999995</v>
      </c>
      <c r="G154" s="145">
        <f>G155+G156+G157+G158</f>
        <v>157.6</v>
      </c>
      <c r="H154" s="145">
        <f>H155+H156+H157+H158</f>
        <v>0</v>
      </c>
    </row>
    <row r="155" spans="2:8" ht="15">
      <c r="B155" s="15" t="s">
        <v>307</v>
      </c>
      <c r="C155" s="20" t="s">
        <v>98</v>
      </c>
      <c r="D155" s="63"/>
      <c r="E155" s="9">
        <f aca="true" t="shared" si="3" ref="E155:E160">F155+H155</f>
        <v>183.7</v>
      </c>
      <c r="F155" s="9">
        <v>183.7</v>
      </c>
      <c r="G155" s="14">
        <v>127.1</v>
      </c>
      <c r="H155" s="15"/>
    </row>
    <row r="156" spans="2:8" ht="15">
      <c r="B156" s="15" t="s">
        <v>480</v>
      </c>
      <c r="C156" s="21" t="s">
        <v>99</v>
      </c>
      <c r="D156" s="63"/>
      <c r="E156" s="9">
        <f t="shared" si="3"/>
        <v>67.6</v>
      </c>
      <c r="F156" s="9">
        <v>67.6</v>
      </c>
      <c r="G156" s="14">
        <v>30.5</v>
      </c>
      <c r="H156" s="14"/>
    </row>
    <row r="157" spans="2:8" ht="15">
      <c r="B157" s="56" t="s">
        <v>174</v>
      </c>
      <c r="C157" s="22" t="s">
        <v>139</v>
      </c>
      <c r="D157" s="63"/>
      <c r="E157" s="9">
        <f t="shared" si="3"/>
        <v>16</v>
      </c>
      <c r="F157" s="9">
        <v>16</v>
      </c>
      <c r="G157" s="15"/>
      <c r="H157" s="14"/>
    </row>
    <row r="158" spans="2:8" ht="15">
      <c r="B158" s="56" t="s">
        <v>482</v>
      </c>
      <c r="C158" s="16" t="s">
        <v>301</v>
      </c>
      <c r="D158" s="63"/>
      <c r="E158" s="9">
        <f t="shared" si="3"/>
        <v>0</v>
      </c>
      <c r="F158" s="9"/>
      <c r="G158" s="15"/>
      <c r="H158" s="14"/>
    </row>
    <row r="159" spans="2:8" ht="14.25">
      <c r="B159" s="36" t="s">
        <v>225</v>
      </c>
      <c r="C159" s="5" t="s">
        <v>81</v>
      </c>
      <c r="D159" s="32" t="s">
        <v>150</v>
      </c>
      <c r="E159" s="35">
        <f t="shared" si="3"/>
        <v>20</v>
      </c>
      <c r="F159" s="35">
        <f>F160</f>
        <v>20</v>
      </c>
      <c r="G159" s="35">
        <f>G160</f>
        <v>0</v>
      </c>
      <c r="H159" s="35">
        <f>H160</f>
        <v>0</v>
      </c>
    </row>
    <row r="160" spans="2:8" ht="15">
      <c r="B160" s="15" t="s">
        <v>483</v>
      </c>
      <c r="C160" s="7" t="s">
        <v>119</v>
      </c>
      <c r="D160" s="101"/>
      <c r="E160" s="64">
        <f t="shared" si="3"/>
        <v>20</v>
      </c>
      <c r="F160" s="64">
        <v>20</v>
      </c>
      <c r="G160" s="43"/>
      <c r="H160" s="43"/>
    </row>
    <row r="161" spans="2:8" ht="14.25">
      <c r="B161" s="294" t="s">
        <v>62</v>
      </c>
      <c r="C161" s="5" t="s">
        <v>454</v>
      </c>
      <c r="D161" s="105"/>
      <c r="E161" s="145">
        <f>E162+E167+E173+E165</f>
        <v>1289.6999999999998</v>
      </c>
      <c r="F161" s="145">
        <f>F162+F167+F173+F165</f>
        <v>1282.3</v>
      </c>
      <c r="G161" s="145">
        <f>G162+G167+G173+G165</f>
        <v>648.7</v>
      </c>
      <c r="H161" s="145">
        <f>H162+H167+H173+H165</f>
        <v>7.4</v>
      </c>
    </row>
    <row r="162" spans="2:8" ht="14.25">
      <c r="B162" s="36" t="s">
        <v>64</v>
      </c>
      <c r="C162" s="27" t="s">
        <v>113</v>
      </c>
      <c r="D162" s="32" t="s">
        <v>149</v>
      </c>
      <c r="E162" s="201">
        <f>E107+E118+E149+E138</f>
        <v>17.799999999999997</v>
      </c>
      <c r="F162" s="201">
        <f>F107+F118+F149+F138</f>
        <v>17.799999999999997</v>
      </c>
      <c r="G162" s="201">
        <f>G107+G118+G149+G138</f>
        <v>0</v>
      </c>
      <c r="H162" s="201">
        <f>H107+H118+H149+H138</f>
        <v>0</v>
      </c>
    </row>
    <row r="163" spans="2:8" ht="15">
      <c r="B163" s="49" t="s">
        <v>479</v>
      </c>
      <c r="C163" s="21" t="s">
        <v>100</v>
      </c>
      <c r="D163" s="88"/>
      <c r="E163" s="9">
        <f>F163+H163</f>
        <v>4.6</v>
      </c>
      <c r="F163" s="9">
        <f aca="true" t="shared" si="4" ref="F163:H164">F108+F119+F150+F139</f>
        <v>4.6</v>
      </c>
      <c r="G163" s="9">
        <f t="shared" si="4"/>
        <v>0</v>
      </c>
      <c r="H163" s="9">
        <f t="shared" si="4"/>
        <v>0</v>
      </c>
    </row>
    <row r="164" spans="2:8" ht="15">
      <c r="B164" s="15" t="s">
        <v>478</v>
      </c>
      <c r="C164" s="21" t="s">
        <v>129</v>
      </c>
      <c r="D164" s="85"/>
      <c r="E164" s="9">
        <f>F164+H164</f>
        <v>13.2</v>
      </c>
      <c r="F164" s="9">
        <f t="shared" si="4"/>
        <v>13.2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65</v>
      </c>
      <c r="C165" s="28" t="s">
        <v>114</v>
      </c>
      <c r="D165" s="32" t="s">
        <v>151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 t="s">
        <v>37</v>
      </c>
      <c r="C166" s="252" t="s">
        <v>400</v>
      </c>
      <c r="D166" s="94"/>
      <c r="E166" s="9">
        <f>F166+H166</f>
        <v>0</v>
      </c>
      <c r="F166" s="9">
        <f>F110+F121+F129+F141+F152</f>
        <v>0</v>
      </c>
      <c r="G166" s="9">
        <f>G110+G121+G129+G141+G152</f>
        <v>0</v>
      </c>
      <c r="H166" s="9">
        <f>H110+H121+H129+H141+H152</f>
        <v>0</v>
      </c>
    </row>
    <row r="167" spans="2:8" ht="25.5">
      <c r="B167" s="36" t="s">
        <v>229</v>
      </c>
      <c r="C167" s="54" t="s">
        <v>116</v>
      </c>
      <c r="D167" s="31" t="s">
        <v>153</v>
      </c>
      <c r="E167" s="145">
        <f>E168+E169+E170+E171+E172</f>
        <v>1191.8999999999999</v>
      </c>
      <c r="F167" s="145">
        <f>F168+F169+F170+F171+F172</f>
        <v>1184.5</v>
      </c>
      <c r="G167" s="145">
        <f>G168+G169+G170+G171+G172</f>
        <v>648.7</v>
      </c>
      <c r="H167" s="145">
        <f>H168+H169+H170+H171+H172</f>
        <v>7.4</v>
      </c>
    </row>
    <row r="168" spans="2:8" ht="15">
      <c r="B168" s="15" t="s">
        <v>307</v>
      </c>
      <c r="C168" s="29" t="s">
        <v>98</v>
      </c>
      <c r="D168" s="70"/>
      <c r="E168" s="58">
        <f aca="true" t="shared" si="5" ref="E168:H169">E113+E124+E132+E144+E155</f>
        <v>708.8</v>
      </c>
      <c r="F168" s="9">
        <f t="shared" si="5"/>
        <v>704</v>
      </c>
      <c r="G168" s="9">
        <f t="shared" si="5"/>
        <v>475.70000000000005</v>
      </c>
      <c r="H168" s="9">
        <f t="shared" si="5"/>
        <v>4.8</v>
      </c>
    </row>
    <row r="169" spans="2:13" ht="15">
      <c r="B169" s="15" t="s">
        <v>480</v>
      </c>
      <c r="C169" s="23" t="s">
        <v>99</v>
      </c>
      <c r="D169" s="101"/>
      <c r="E169" s="58">
        <f t="shared" si="5"/>
        <v>377.9</v>
      </c>
      <c r="F169" s="9">
        <f t="shared" si="5"/>
        <v>375.29999999999995</v>
      </c>
      <c r="G169" s="9">
        <f t="shared" si="5"/>
        <v>173</v>
      </c>
      <c r="H169" s="9">
        <f t="shared" si="5"/>
        <v>2.6</v>
      </c>
      <c r="M169" s="34" t="s">
        <v>102</v>
      </c>
    </row>
    <row r="170" spans="2:8" ht="15">
      <c r="B170" s="49" t="s">
        <v>174</v>
      </c>
      <c r="C170" s="23" t="s">
        <v>139</v>
      </c>
      <c r="D170" s="107"/>
      <c r="E170" s="58">
        <f>E157</f>
        <v>16</v>
      </c>
      <c r="F170" s="9">
        <f>F157</f>
        <v>16</v>
      </c>
      <c r="G170" s="9">
        <f>G157</f>
        <v>0</v>
      </c>
      <c r="H170" s="9">
        <f>H157</f>
        <v>0</v>
      </c>
    </row>
    <row r="171" spans="2:8" ht="15">
      <c r="B171" s="15" t="s">
        <v>481</v>
      </c>
      <c r="C171" s="24" t="s">
        <v>101</v>
      </c>
      <c r="D171" s="30"/>
      <c r="E171" s="58">
        <f>E134</f>
        <v>89.2</v>
      </c>
      <c r="F171" s="9">
        <f>F134</f>
        <v>89.2</v>
      </c>
      <c r="G171" s="9">
        <f>G134</f>
        <v>0</v>
      </c>
      <c r="H171" s="9">
        <f>H134</f>
        <v>0</v>
      </c>
    </row>
    <row r="172" spans="2:8" ht="15">
      <c r="B172" s="15" t="s">
        <v>482</v>
      </c>
      <c r="C172" s="23" t="s">
        <v>301</v>
      </c>
      <c r="D172" s="30"/>
      <c r="E172" s="58">
        <f>E158</f>
        <v>0</v>
      </c>
      <c r="F172" s="58">
        <f>F158</f>
        <v>0</v>
      </c>
      <c r="G172" s="58">
        <f>G158</f>
        <v>0</v>
      </c>
      <c r="H172" s="58">
        <f>H158</f>
        <v>0</v>
      </c>
    </row>
    <row r="173" spans="2:8" ht="14.25">
      <c r="B173" s="104" t="s">
        <v>231</v>
      </c>
      <c r="C173" s="108" t="s">
        <v>81</v>
      </c>
      <c r="D173" s="73" t="s">
        <v>150</v>
      </c>
      <c r="E173" s="145">
        <f>E174</f>
        <v>80</v>
      </c>
      <c r="F173" s="145">
        <f>F174</f>
        <v>80</v>
      </c>
      <c r="G173" s="145">
        <f>G174</f>
        <v>0</v>
      </c>
      <c r="H173" s="145">
        <f>H174</f>
        <v>0</v>
      </c>
    </row>
    <row r="174" spans="2:8" ht="15">
      <c r="B174" s="45" t="s">
        <v>483</v>
      </c>
      <c r="C174" s="16" t="s">
        <v>119</v>
      </c>
      <c r="D174" s="13"/>
      <c r="E174" s="9">
        <f>F174+H174</f>
        <v>80</v>
      </c>
      <c r="F174" s="9">
        <f>F147+F136+F160+F127+F116</f>
        <v>80</v>
      </c>
      <c r="G174" s="9">
        <f>G147+G136+G160+G127+G116</f>
        <v>0</v>
      </c>
      <c r="H174" s="9">
        <f>H147+H136+H160+H127+H116</f>
        <v>0</v>
      </c>
    </row>
    <row r="175" spans="2:8" ht="15.75">
      <c r="B175" s="109" t="s">
        <v>66</v>
      </c>
      <c r="C175" s="33" t="s">
        <v>121</v>
      </c>
      <c r="D175" s="13"/>
      <c r="E175" s="145">
        <f>E176</f>
        <v>179.7</v>
      </c>
      <c r="F175" s="145">
        <f>F176</f>
        <v>179.7</v>
      </c>
      <c r="G175" s="145">
        <f>G176</f>
        <v>101.9</v>
      </c>
      <c r="H175" s="145">
        <f>H176</f>
        <v>0</v>
      </c>
    </row>
    <row r="176" spans="2:8" ht="25.5">
      <c r="B176" s="49" t="s">
        <v>37</v>
      </c>
      <c r="C176" s="28" t="s">
        <v>114</v>
      </c>
      <c r="D176" s="4" t="s">
        <v>151</v>
      </c>
      <c r="E176" s="12">
        <f>F176+H176</f>
        <v>179.7</v>
      </c>
      <c r="F176" s="12">
        <v>179.7</v>
      </c>
      <c r="G176" s="408">
        <v>101.9</v>
      </c>
      <c r="H176" s="12"/>
    </row>
    <row r="177" spans="2:8" ht="15.75">
      <c r="B177" s="36" t="s">
        <v>70</v>
      </c>
      <c r="C177" s="250" t="s">
        <v>391</v>
      </c>
      <c r="D177" s="4"/>
      <c r="E177" s="145">
        <f>E178</f>
        <v>559.2</v>
      </c>
      <c r="F177" s="145">
        <f>F178</f>
        <v>162.4</v>
      </c>
      <c r="G177" s="145">
        <f>G178</f>
        <v>0</v>
      </c>
      <c r="H177" s="145">
        <f>H178</f>
        <v>396.8</v>
      </c>
    </row>
    <row r="178" spans="2:8" ht="14.25">
      <c r="B178" s="49" t="s">
        <v>71</v>
      </c>
      <c r="C178" s="27" t="s">
        <v>164</v>
      </c>
      <c r="D178" s="73" t="s">
        <v>39</v>
      </c>
      <c r="E178" s="12">
        <f>E179+E180+E181</f>
        <v>559.2</v>
      </c>
      <c r="F178" s="12">
        <f>F179+F180+F181</f>
        <v>162.4</v>
      </c>
      <c r="G178" s="12">
        <f>G179+G180+G181</f>
        <v>0</v>
      </c>
      <c r="H178" s="12">
        <f>H179+H180+H181</f>
        <v>396.8</v>
      </c>
    </row>
    <row r="179" spans="2:8" ht="15">
      <c r="B179" s="49" t="s">
        <v>485</v>
      </c>
      <c r="C179" s="77" t="s">
        <v>78</v>
      </c>
      <c r="D179" s="78"/>
      <c r="E179" s="382">
        <f>F179+H179</f>
        <v>161.5</v>
      </c>
      <c r="F179" s="9">
        <v>161.5</v>
      </c>
      <c r="G179" s="14"/>
      <c r="H179" s="14"/>
    </row>
    <row r="180" spans="2:8" ht="15">
      <c r="B180" s="49" t="s">
        <v>177</v>
      </c>
      <c r="C180" s="77" t="s">
        <v>79</v>
      </c>
      <c r="D180" s="78"/>
      <c r="E180" s="58">
        <f>F180+H180</f>
        <v>397.7</v>
      </c>
      <c r="F180" s="9">
        <v>0.9</v>
      </c>
      <c r="G180" s="14"/>
      <c r="H180" s="14">
        <v>396.8</v>
      </c>
    </row>
    <row r="181" spans="2:8" ht="15">
      <c r="B181" s="49" t="s">
        <v>408</v>
      </c>
      <c r="C181" s="77" t="s">
        <v>465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72</v>
      </c>
      <c r="C182" s="46" t="s">
        <v>402</v>
      </c>
      <c r="D182" s="254"/>
      <c r="E182" s="35">
        <f>F182+H182</f>
        <v>60.6</v>
      </c>
      <c r="F182" s="145">
        <f>F183</f>
        <v>60.6</v>
      </c>
      <c r="G182" s="145">
        <f>G183</f>
        <v>35.2</v>
      </c>
      <c r="H182" s="145">
        <f>H183</f>
        <v>0</v>
      </c>
    </row>
    <row r="183" spans="2:8" ht="14.25">
      <c r="B183" s="49" t="s">
        <v>73</v>
      </c>
      <c r="C183" s="27" t="s">
        <v>113</v>
      </c>
      <c r="D183" s="255" t="s">
        <v>149</v>
      </c>
      <c r="E183" s="12">
        <f>F183+H183</f>
        <v>60.6</v>
      </c>
      <c r="F183" s="12">
        <v>60.6</v>
      </c>
      <c r="G183" s="9">
        <v>35.2</v>
      </c>
      <c r="H183" s="145"/>
    </row>
    <row r="184" spans="2:8" ht="15.75">
      <c r="B184" s="256" t="s">
        <v>330</v>
      </c>
      <c r="C184" s="215" t="s">
        <v>144</v>
      </c>
      <c r="D184" s="4"/>
      <c r="E184" s="145">
        <f>E185+E186+E187+E188+E189+E191+E192+E193+E190</f>
        <v>10049.064999999999</v>
      </c>
      <c r="F184" s="145">
        <f>F185+F186+F187+F188+F189+F191+F192+F193+F190</f>
        <v>9607.564999999999</v>
      </c>
      <c r="G184" s="145">
        <f>G185+G186+G187+G188+G189+G191+G192+G193+G190</f>
        <v>3667.5999999999995</v>
      </c>
      <c r="H184" s="145">
        <f>H185+H186+H187+H188+H189+H191+H192+H193+H190</f>
        <v>441.5</v>
      </c>
    </row>
    <row r="185" spans="2:8" ht="14.25">
      <c r="B185" s="36" t="s">
        <v>238</v>
      </c>
      <c r="C185" s="27" t="s">
        <v>113</v>
      </c>
      <c r="D185" s="4" t="s">
        <v>149</v>
      </c>
      <c r="E185" s="9">
        <f>E162+E104+E101+E98+E95+E83+E80+E14+E183</f>
        <v>3487.5</v>
      </c>
      <c r="F185" s="9">
        <f>F162+F104+F101+F98+F95+F83+F80+F14+F183</f>
        <v>3478.0999999999995</v>
      </c>
      <c r="G185" s="9">
        <f>G162+G104+G101+G98+G95+G83+G80+G14+G183</f>
        <v>1867.7</v>
      </c>
      <c r="H185" s="9">
        <f>H162+H104+H101+H98+H95+H83+H80+H14+H183</f>
        <v>9.4</v>
      </c>
    </row>
    <row r="186" spans="2:8" ht="25.5">
      <c r="B186" s="36" t="s">
        <v>279</v>
      </c>
      <c r="C186" s="28" t="s">
        <v>114</v>
      </c>
      <c r="D186" s="4" t="s">
        <v>151</v>
      </c>
      <c r="E186" s="9">
        <f>E57+E175+E165</f>
        <v>1908.4</v>
      </c>
      <c r="F186" s="9">
        <f>F57+F175+F165</f>
        <v>1908.4</v>
      </c>
      <c r="G186" s="9">
        <f>G57+G175+G165</f>
        <v>106.10000000000001</v>
      </c>
      <c r="H186" s="9">
        <f>H57+H175+H165</f>
        <v>0</v>
      </c>
    </row>
    <row r="187" spans="2:8" ht="25.5">
      <c r="B187" s="36" t="s">
        <v>280</v>
      </c>
      <c r="C187" s="54" t="s">
        <v>116</v>
      </c>
      <c r="D187" s="4" t="s">
        <v>153</v>
      </c>
      <c r="E187" s="9">
        <f>E23+E55+E167</f>
        <v>3253.865</v>
      </c>
      <c r="F187" s="9">
        <f>F23+F55+F167</f>
        <v>3234.465</v>
      </c>
      <c r="G187" s="9">
        <f>G23+G55+G167</f>
        <v>1660.6</v>
      </c>
      <c r="H187" s="9">
        <f>H23+H55+H167</f>
        <v>19.4</v>
      </c>
    </row>
    <row r="188" spans="2:8" ht="28.5">
      <c r="B188" s="36" t="s">
        <v>281</v>
      </c>
      <c r="C188" s="110" t="s">
        <v>241</v>
      </c>
      <c r="D188" s="4" t="s">
        <v>152</v>
      </c>
      <c r="E188" s="9">
        <f>E34</f>
        <v>65.3</v>
      </c>
      <c r="F188" s="9">
        <f>F34</f>
        <v>49.400000000000006</v>
      </c>
      <c r="G188" s="9">
        <f>G34</f>
        <v>33.2</v>
      </c>
      <c r="H188" s="9">
        <f>H34</f>
        <v>15.9</v>
      </c>
    </row>
    <row r="189" spans="2:8" ht="14.25">
      <c r="B189" s="36" t="s">
        <v>282</v>
      </c>
      <c r="C189" s="5" t="s">
        <v>120</v>
      </c>
      <c r="D189" s="4" t="s">
        <v>154</v>
      </c>
      <c r="E189" s="9">
        <f>E39</f>
        <v>51.4</v>
      </c>
      <c r="F189" s="9">
        <f>F39</f>
        <v>51.4</v>
      </c>
      <c r="G189" s="9">
        <f>G39</f>
        <v>0</v>
      </c>
      <c r="H189" s="9">
        <f>H39</f>
        <v>0</v>
      </c>
    </row>
    <row r="190" spans="2:8" ht="31.5">
      <c r="B190" s="36" t="s">
        <v>283</v>
      </c>
      <c r="C190" s="146" t="s">
        <v>206</v>
      </c>
      <c r="D190" s="4" t="s">
        <v>155</v>
      </c>
      <c r="E190" s="9">
        <f>E43</f>
        <v>10</v>
      </c>
      <c r="F190" s="9">
        <f>F43</f>
        <v>10</v>
      </c>
      <c r="G190" s="9">
        <f>G43</f>
        <v>0</v>
      </c>
      <c r="H190" s="9">
        <f>H43</f>
        <v>0</v>
      </c>
    </row>
    <row r="191" spans="2:8" ht="14.25">
      <c r="B191" s="36" t="s">
        <v>284</v>
      </c>
      <c r="C191" s="5" t="s">
        <v>81</v>
      </c>
      <c r="D191" s="4" t="s">
        <v>150</v>
      </c>
      <c r="E191" s="9">
        <f>F191+H191</f>
        <v>116</v>
      </c>
      <c r="F191" s="9">
        <f>F173+F46</f>
        <v>116</v>
      </c>
      <c r="G191" s="9">
        <f>G173+G46</f>
        <v>0</v>
      </c>
      <c r="H191" s="9">
        <f>H173+H46</f>
        <v>0</v>
      </c>
    </row>
    <row r="192" spans="2:8" ht="25.5">
      <c r="B192" s="53" t="s">
        <v>285</v>
      </c>
      <c r="C192" s="10" t="s">
        <v>163</v>
      </c>
      <c r="D192" s="4" t="s">
        <v>37</v>
      </c>
      <c r="E192" s="9">
        <f>F192+H192</f>
        <v>593</v>
      </c>
      <c r="F192" s="9">
        <f>F48</f>
        <v>593</v>
      </c>
      <c r="G192" s="9">
        <f>G48</f>
        <v>0</v>
      </c>
      <c r="H192" s="9">
        <f>H48</f>
        <v>0</v>
      </c>
    </row>
    <row r="193" spans="2:8" ht="18.75" customHeight="1">
      <c r="B193" s="36" t="s">
        <v>286</v>
      </c>
      <c r="C193" s="27" t="s">
        <v>164</v>
      </c>
      <c r="D193" s="72" t="s">
        <v>39</v>
      </c>
      <c r="E193" s="9">
        <f>F193+H193</f>
        <v>563.6</v>
      </c>
      <c r="F193" s="251">
        <f>F51+F178</f>
        <v>166.8</v>
      </c>
      <c r="G193" s="251">
        <f>G51+G178</f>
        <v>0</v>
      </c>
      <c r="H193" s="251">
        <f>H51+H178</f>
        <v>396.8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F11:F12"/>
    <mergeCell ref="G11:G12"/>
    <mergeCell ref="C77:D77"/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2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258</v>
      </c>
      <c r="G1" s="182"/>
      <c r="H1" s="182"/>
    </row>
    <row r="2" spans="4:8" ht="15">
      <c r="D2" s="7"/>
      <c r="E2" s="7"/>
      <c r="F2" s="455" t="s">
        <v>614</v>
      </c>
      <c r="G2" s="455"/>
      <c r="H2" s="455"/>
    </row>
    <row r="3" spans="4:8" ht="15">
      <c r="D3" s="50"/>
      <c r="E3" s="50"/>
      <c r="F3" s="412" t="s">
        <v>588</v>
      </c>
      <c r="G3" s="411"/>
      <c r="H3" s="411"/>
    </row>
    <row r="4" spans="5:8" ht="15">
      <c r="E4" s="7"/>
      <c r="F4" s="7" t="s">
        <v>294</v>
      </c>
      <c r="G4" s="7"/>
      <c r="H4" s="182"/>
    </row>
    <row r="6" spans="2:8" ht="14.25">
      <c r="B6" s="470" t="s">
        <v>566</v>
      </c>
      <c r="C6" s="470"/>
      <c r="D6" s="470"/>
      <c r="E6" s="470"/>
      <c r="F6" s="470"/>
      <c r="G6" s="470"/>
      <c r="H6" s="470"/>
    </row>
    <row r="7" spans="2:9" ht="14.25">
      <c r="B7" s="470" t="s">
        <v>461</v>
      </c>
      <c r="C7" s="470"/>
      <c r="D7" s="470"/>
      <c r="E7" s="470"/>
      <c r="F7" s="470"/>
      <c r="G7" s="470"/>
      <c r="H7" s="470"/>
      <c r="I7" s="41"/>
    </row>
    <row r="8" spans="3:8" ht="12.75">
      <c r="C8" s="477" t="s">
        <v>300</v>
      </c>
      <c r="D8" s="477"/>
      <c r="E8" s="477"/>
      <c r="F8" s="477"/>
      <c r="G8" s="477"/>
      <c r="H8" s="34" t="s">
        <v>9</v>
      </c>
    </row>
    <row r="9" spans="2:8" ht="12.75" customHeight="1">
      <c r="B9" s="469" t="s">
        <v>306</v>
      </c>
      <c r="C9" s="44"/>
      <c r="D9" s="473" t="s">
        <v>308</v>
      </c>
      <c r="E9" s="462" t="s">
        <v>0</v>
      </c>
      <c r="F9" s="457" t="s">
        <v>10</v>
      </c>
      <c r="G9" s="457"/>
      <c r="H9" s="457"/>
    </row>
    <row r="10" spans="2:8" ht="12.75" customHeight="1">
      <c r="B10" s="469"/>
      <c r="C10" s="471" t="s">
        <v>124</v>
      </c>
      <c r="D10" s="474"/>
      <c r="E10" s="463"/>
      <c r="F10" s="457" t="s">
        <v>11</v>
      </c>
      <c r="G10" s="457"/>
      <c r="H10" s="468" t="s">
        <v>12</v>
      </c>
    </row>
    <row r="11" spans="2:8" ht="12.75" customHeight="1">
      <c r="B11" s="469"/>
      <c r="C11" s="471"/>
      <c r="D11" s="474"/>
      <c r="E11" s="463"/>
      <c r="F11" s="462" t="s">
        <v>13</v>
      </c>
      <c r="G11" s="458" t="s">
        <v>254</v>
      </c>
      <c r="H11" s="468"/>
    </row>
    <row r="12" spans="2:8" ht="29.25" customHeight="1">
      <c r="B12" s="469"/>
      <c r="C12" s="472"/>
      <c r="D12" s="475"/>
      <c r="E12" s="464"/>
      <c r="F12" s="464"/>
      <c r="G12" s="459"/>
      <c r="H12" s="468"/>
    </row>
    <row r="13" spans="2:8" ht="15.75">
      <c r="B13" s="36" t="s">
        <v>14</v>
      </c>
      <c r="C13" s="42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15</v>
      </c>
      <c r="C14" s="27" t="s">
        <v>113</v>
      </c>
      <c r="D14" s="47" t="s">
        <v>149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170</v>
      </c>
      <c r="C15" s="50" t="s">
        <v>289</v>
      </c>
      <c r="D15" s="465"/>
      <c r="E15" s="9">
        <f aca="true" t="shared" si="0" ref="E15:E32">F15+H15</f>
        <v>0</v>
      </c>
      <c r="F15" s="192"/>
      <c r="G15" s="192"/>
      <c r="H15" s="48"/>
    </row>
    <row r="16" spans="2:8" ht="15">
      <c r="B16" s="15" t="s">
        <v>396</v>
      </c>
      <c r="C16" s="50" t="s">
        <v>395</v>
      </c>
      <c r="D16" s="466"/>
      <c r="E16" s="9">
        <f t="shared" si="0"/>
        <v>0</v>
      </c>
      <c r="F16" s="192"/>
      <c r="G16" s="192"/>
      <c r="H16" s="51"/>
    </row>
    <row r="17" spans="2:8" ht="15">
      <c r="B17" s="15" t="s">
        <v>171</v>
      </c>
      <c r="C17" s="50" t="s">
        <v>290</v>
      </c>
      <c r="D17" s="466"/>
      <c r="E17" s="9">
        <f t="shared" si="0"/>
        <v>0</v>
      </c>
      <c r="F17" s="192"/>
      <c r="G17" s="192"/>
      <c r="H17" s="51"/>
    </row>
    <row r="18" spans="2:8" ht="15">
      <c r="B18" s="15" t="s">
        <v>172</v>
      </c>
      <c r="C18" s="7" t="s">
        <v>252</v>
      </c>
      <c r="D18" s="466"/>
      <c r="E18" s="9">
        <f t="shared" si="0"/>
        <v>0</v>
      </c>
      <c r="F18" s="192"/>
      <c r="G18" s="192"/>
      <c r="H18" s="48"/>
    </row>
    <row r="19" spans="2:8" ht="15">
      <c r="B19" s="15" t="s">
        <v>173</v>
      </c>
      <c r="C19" s="7" t="s">
        <v>255</v>
      </c>
      <c r="D19" s="466"/>
      <c r="E19" s="9">
        <f t="shared" si="0"/>
        <v>0</v>
      </c>
      <c r="F19" s="192"/>
      <c r="G19" s="192"/>
      <c r="H19" s="48"/>
    </row>
    <row r="20" spans="2:8" ht="15">
      <c r="B20" s="15" t="s">
        <v>174</v>
      </c>
      <c r="C20" s="7" t="s">
        <v>84</v>
      </c>
      <c r="D20" s="466"/>
      <c r="E20" s="9">
        <f t="shared" si="0"/>
        <v>0</v>
      </c>
      <c r="F20" s="192"/>
      <c r="G20" s="192"/>
      <c r="H20" s="48"/>
    </row>
    <row r="21" spans="2:8" ht="15">
      <c r="B21" s="49" t="s">
        <v>175</v>
      </c>
      <c r="C21" s="7" t="s">
        <v>85</v>
      </c>
      <c r="D21" s="466"/>
      <c r="E21" s="9">
        <f t="shared" si="0"/>
        <v>0</v>
      </c>
      <c r="F21" s="192"/>
      <c r="G21" s="192"/>
      <c r="H21" s="48"/>
    </row>
    <row r="22" spans="2:8" ht="15">
      <c r="B22" s="49" t="s">
        <v>176</v>
      </c>
      <c r="C22" s="52" t="s">
        <v>80</v>
      </c>
      <c r="D22" s="26"/>
      <c r="E22" s="9">
        <f t="shared" si="0"/>
        <v>0</v>
      </c>
      <c r="F22" s="192"/>
      <c r="G22" s="192"/>
      <c r="H22" s="48"/>
    </row>
    <row r="23" spans="2:8" ht="26.25" customHeight="1">
      <c r="B23" s="53" t="s">
        <v>16</v>
      </c>
      <c r="C23" s="54" t="s">
        <v>116</v>
      </c>
      <c r="D23" s="55" t="s">
        <v>153</v>
      </c>
      <c r="E23" s="196">
        <f>F23+H23</f>
        <v>0</v>
      </c>
      <c r="F23" s="196">
        <f>F24+F26+F27+F28+F29+F30+F32+F25+F31+F33</f>
        <v>0</v>
      </c>
      <c r="G23" s="196">
        <f>G24+G26+G27+G28+G29+G30+G32+G25+G31+G33</f>
        <v>0</v>
      </c>
      <c r="H23" s="196">
        <f>H24+H26+H27+H28+H29+H30+H32+H25+H31+H33</f>
        <v>0</v>
      </c>
    </row>
    <row r="24" spans="2:8" ht="15">
      <c r="B24" s="56" t="s">
        <v>307</v>
      </c>
      <c r="C24" s="20" t="s">
        <v>288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167</v>
      </c>
      <c r="C25" s="21" t="s">
        <v>287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178</v>
      </c>
      <c r="C26" s="21" t="s">
        <v>75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174</v>
      </c>
      <c r="C27" s="21" t="s">
        <v>186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179</v>
      </c>
      <c r="C28" s="413" t="s">
        <v>612</v>
      </c>
      <c r="D28" s="60"/>
      <c r="E28" s="58">
        <f t="shared" si="0"/>
        <v>0</v>
      </c>
      <c r="F28" s="9"/>
      <c r="G28" s="197"/>
      <c r="H28" s="62"/>
    </row>
    <row r="29" spans="2:8" ht="15">
      <c r="B29" s="111" t="s">
        <v>176</v>
      </c>
      <c r="C29" s="52" t="s">
        <v>80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299</v>
      </c>
      <c r="C30" s="21" t="s">
        <v>3</v>
      </c>
      <c r="D30" s="63"/>
      <c r="E30" s="58">
        <f t="shared" si="0"/>
        <v>0</v>
      </c>
      <c r="F30" s="64"/>
      <c r="G30" s="43"/>
      <c r="H30" s="62"/>
    </row>
    <row r="31" spans="2:8" ht="45">
      <c r="B31" s="112" t="s">
        <v>169</v>
      </c>
      <c r="C31" s="218" t="s">
        <v>573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181</v>
      </c>
      <c r="C32" s="65" t="s">
        <v>117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493</v>
      </c>
      <c r="C33" s="290" t="s">
        <v>492</v>
      </c>
      <c r="D33" s="63"/>
      <c r="E33" s="192">
        <f>SB!E33+'D-2014'!E33+'skol. lėšos'!E33</f>
        <v>0</v>
      </c>
      <c r="F33" s="192"/>
      <c r="G33" s="45"/>
      <c r="H33" s="45"/>
    </row>
    <row r="34" spans="2:8" ht="30.75" customHeight="1">
      <c r="B34" s="36" t="s">
        <v>17</v>
      </c>
      <c r="C34" s="67" t="s">
        <v>241</v>
      </c>
      <c r="D34" s="70" t="s">
        <v>152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182</v>
      </c>
      <c r="C35" s="69" t="s">
        <v>2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183</v>
      </c>
      <c r="C36" s="69" t="s">
        <v>162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184</v>
      </c>
      <c r="C37" s="7" t="s">
        <v>82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169</v>
      </c>
      <c r="C38" s="7" t="s">
        <v>474</v>
      </c>
      <c r="D38" s="73"/>
      <c r="E38" s="71">
        <f>F38+H38</f>
        <v>0</v>
      </c>
      <c r="F38" s="58"/>
      <c r="G38" s="270"/>
      <c r="H38" s="270"/>
    </row>
    <row r="39" spans="2:8" ht="14.25">
      <c r="B39" s="36" t="s">
        <v>18</v>
      </c>
      <c r="C39" s="5" t="s">
        <v>120</v>
      </c>
      <c r="D39" s="72" t="s">
        <v>154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169</v>
      </c>
      <c r="C40" s="7" t="s">
        <v>76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169</v>
      </c>
      <c r="C41" s="7" t="s">
        <v>83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169</v>
      </c>
      <c r="C42" s="7" t="s">
        <v>166</v>
      </c>
      <c r="D42" s="73"/>
      <c r="E42" s="71">
        <f>F42+H42</f>
        <v>0</v>
      </c>
      <c r="F42" s="216"/>
      <c r="G42" s="217"/>
      <c r="H42" s="217"/>
    </row>
    <row r="43" spans="2:8" ht="28.5">
      <c r="B43" s="36" t="s">
        <v>77</v>
      </c>
      <c r="C43" s="6" t="s">
        <v>206</v>
      </c>
      <c r="D43" s="73" t="s">
        <v>155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169</v>
      </c>
      <c r="C44" s="7" t="s">
        <v>76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475</v>
      </c>
      <c r="C45" s="7" t="s">
        <v>476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147</v>
      </c>
      <c r="C46" s="25" t="s">
        <v>145</v>
      </c>
      <c r="D46" s="4" t="s">
        <v>150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148</v>
      </c>
      <c r="C47" s="74" t="s">
        <v>146</v>
      </c>
      <c r="D47" s="70"/>
      <c r="E47" s="12">
        <f>F47+H47</f>
        <v>0</v>
      </c>
      <c r="F47" s="180"/>
      <c r="G47" s="49"/>
      <c r="H47" s="194"/>
    </row>
    <row r="48" spans="2:9" ht="28.5">
      <c r="B48" s="36" t="s">
        <v>158</v>
      </c>
      <c r="C48" s="6" t="s">
        <v>163</v>
      </c>
      <c r="D48" s="4" t="s">
        <v>37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159</v>
      </c>
      <c r="C49" s="74" t="s">
        <v>122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487</v>
      </c>
      <c r="C50" s="281" t="s">
        <v>488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165</v>
      </c>
      <c r="C51" s="27" t="s">
        <v>164</v>
      </c>
      <c r="D51" s="73" t="s">
        <v>39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78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79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19</v>
      </c>
      <c r="C54" s="425" t="s">
        <v>251</v>
      </c>
      <c r="D54" s="4"/>
      <c r="E54" s="35"/>
      <c r="F54" s="4"/>
      <c r="G54" s="36"/>
      <c r="H54" s="15"/>
    </row>
    <row r="55" spans="2:8" ht="25.5">
      <c r="B55" s="36" t="s">
        <v>20</v>
      </c>
      <c r="C55" s="28" t="s">
        <v>116</v>
      </c>
      <c r="D55" s="70" t="s">
        <v>153</v>
      </c>
      <c r="E55" s="35">
        <f aca="true" t="shared" si="1" ref="E55:E60">F55+H55</f>
        <v>0</v>
      </c>
      <c r="F55" s="35"/>
      <c r="G55" s="36"/>
      <c r="H55" s="15"/>
    </row>
    <row r="56" spans="2:13" ht="28.5">
      <c r="B56" s="36" t="s">
        <v>21</v>
      </c>
      <c r="C56" s="424" t="s">
        <v>86</v>
      </c>
      <c r="D56" s="31"/>
      <c r="E56" s="79">
        <f t="shared" si="1"/>
        <v>7.02</v>
      </c>
      <c r="F56" s="35">
        <f>F57</f>
        <v>7.02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22</v>
      </c>
      <c r="C57" s="189" t="s">
        <v>114</v>
      </c>
      <c r="D57" s="190" t="s">
        <v>151</v>
      </c>
      <c r="E57" s="79">
        <f t="shared" si="1"/>
        <v>7.02</v>
      </c>
      <c r="F57" s="79">
        <f>F58+F60+F61+F62+F71+F78+F59+F69+F70+F72+F73+F74+F75+F76+F77</f>
        <v>7.02</v>
      </c>
      <c r="G57" s="79">
        <f>G58+G60+G61+G62+G71+G78+G59+G69+G70+G72+G73+G74+G75+G76+G77</f>
        <v>0</v>
      </c>
      <c r="H57" s="79">
        <f>H58+H60+H61+H62+H71+H78+H59+H69+H70+H72+H73+H74+H75+H76+H77</f>
        <v>0</v>
      </c>
      <c r="I57" s="80"/>
      <c r="J57" s="81"/>
      <c r="K57" s="81"/>
      <c r="L57" s="82"/>
      <c r="M57" s="82"/>
    </row>
    <row r="58" spans="2:13" ht="15">
      <c r="B58" s="56" t="s">
        <v>292</v>
      </c>
      <c r="C58" s="29" t="s">
        <v>87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304</v>
      </c>
      <c r="C59" s="23" t="s">
        <v>305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245</v>
      </c>
      <c r="C60" s="23" t="s">
        <v>88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246</v>
      </c>
      <c r="C61" s="23" t="s">
        <v>89</v>
      </c>
      <c r="D61" s="84"/>
      <c r="E61" s="83">
        <f aca="true" t="shared" si="2" ref="E61:E78">F61+H61</f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37"/>
      <c r="C62" s="338" t="s">
        <v>157</v>
      </c>
      <c r="D62" s="84"/>
      <c r="E62" s="340">
        <f t="shared" si="2"/>
        <v>0</v>
      </c>
      <c r="F62" s="340">
        <f>F63+F64+F65+F66+F67+F68</f>
        <v>0</v>
      </c>
      <c r="G62" s="340">
        <f>G63+G64+G69+G65+G66+G67+G68+G70+G71</f>
        <v>0</v>
      </c>
      <c r="H62" s="340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248</v>
      </c>
      <c r="C63" s="338" t="s">
        <v>90</v>
      </c>
      <c r="D63" s="84"/>
      <c r="E63" s="71">
        <f t="shared" si="2"/>
        <v>0</v>
      </c>
      <c r="F63" s="12"/>
      <c r="G63" s="14"/>
      <c r="H63" s="14"/>
      <c r="I63" s="85"/>
      <c r="J63" s="81"/>
      <c r="K63" s="86"/>
      <c r="L63" s="89"/>
      <c r="M63" s="89"/>
    </row>
    <row r="64" spans="2:13" ht="15">
      <c r="B64" s="15" t="s">
        <v>249</v>
      </c>
      <c r="C64" s="338" t="s">
        <v>91</v>
      </c>
      <c r="D64" s="88"/>
      <c r="E64" s="71">
        <f t="shared" si="2"/>
        <v>0</v>
      </c>
      <c r="F64" s="12"/>
      <c r="G64" s="62"/>
      <c r="H64" s="59"/>
      <c r="I64" s="90"/>
      <c r="J64" s="86"/>
      <c r="K64" s="86"/>
      <c r="L64" s="86"/>
      <c r="M64" s="86"/>
    </row>
    <row r="65" spans="2:8" ht="15">
      <c r="B65" s="15" t="s">
        <v>249</v>
      </c>
      <c r="C65" s="338" t="s">
        <v>92</v>
      </c>
      <c r="D65" s="84"/>
      <c r="E65" s="71">
        <f t="shared" si="2"/>
        <v>0</v>
      </c>
      <c r="F65" s="12"/>
      <c r="G65" s="14"/>
      <c r="H65" s="14"/>
    </row>
    <row r="66" spans="2:8" ht="15">
      <c r="B66" s="15" t="s">
        <v>249</v>
      </c>
      <c r="C66" s="338" t="s">
        <v>93</v>
      </c>
      <c r="D66" s="84"/>
      <c r="E66" s="71">
        <f t="shared" si="2"/>
        <v>0</v>
      </c>
      <c r="F66" s="12"/>
      <c r="G66" s="14"/>
      <c r="H66" s="14"/>
    </row>
    <row r="67" spans="2:8" ht="15">
      <c r="B67" s="56" t="s">
        <v>250</v>
      </c>
      <c r="C67" s="342" t="s">
        <v>94</v>
      </c>
      <c r="D67" s="84"/>
      <c r="E67" s="71">
        <f t="shared" si="2"/>
        <v>0</v>
      </c>
      <c r="F67" s="12"/>
      <c r="G67" s="15"/>
      <c r="H67" s="15"/>
    </row>
    <row r="68" spans="2:8" ht="15">
      <c r="B68" s="56" t="s">
        <v>247</v>
      </c>
      <c r="C68" s="342" t="s">
        <v>95</v>
      </c>
      <c r="D68" s="84"/>
      <c r="E68" s="71">
        <f t="shared" si="2"/>
        <v>0</v>
      </c>
      <c r="F68" s="12"/>
      <c r="G68" s="15"/>
      <c r="H68" s="15"/>
    </row>
    <row r="69" spans="2:8" ht="15">
      <c r="B69" s="15" t="s">
        <v>249</v>
      </c>
      <c r="C69" s="7" t="s">
        <v>401</v>
      </c>
      <c r="D69" s="84"/>
      <c r="E69" s="71">
        <f t="shared" si="2"/>
        <v>0</v>
      </c>
      <c r="F69" s="12"/>
      <c r="G69" s="15"/>
      <c r="H69" s="14"/>
    </row>
    <row r="70" spans="2:8" ht="15">
      <c r="B70" s="56" t="s">
        <v>246</v>
      </c>
      <c r="C70" s="23" t="s">
        <v>96</v>
      </c>
      <c r="D70" s="84"/>
      <c r="E70" s="71">
        <f t="shared" si="2"/>
        <v>0</v>
      </c>
      <c r="F70" s="12"/>
      <c r="G70" s="15"/>
      <c r="H70" s="14"/>
    </row>
    <row r="71" spans="2:8" ht="15">
      <c r="B71" s="56" t="s">
        <v>185</v>
      </c>
      <c r="C71" s="23" t="s">
        <v>97</v>
      </c>
      <c r="D71" s="84"/>
      <c r="E71" s="191">
        <f t="shared" si="2"/>
        <v>0</v>
      </c>
      <c r="F71" s="64"/>
      <c r="G71" s="15"/>
      <c r="H71" s="14"/>
    </row>
    <row r="72" spans="2:8" ht="15">
      <c r="B72" s="56" t="s">
        <v>245</v>
      </c>
      <c r="C72" s="23" t="s">
        <v>296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245</v>
      </c>
      <c r="C73" s="23" t="s">
        <v>297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245</v>
      </c>
      <c r="C74" s="23" t="s">
        <v>298</v>
      </c>
      <c r="D74" s="84"/>
      <c r="E74" s="71">
        <f t="shared" si="2"/>
        <v>0</v>
      </c>
      <c r="F74" s="14"/>
      <c r="G74" s="15"/>
      <c r="H74" s="14"/>
    </row>
    <row r="75" spans="2:8" ht="15">
      <c r="B75" s="56" t="s">
        <v>246</v>
      </c>
      <c r="C75" s="23" t="s">
        <v>291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246</v>
      </c>
      <c r="C76" s="23" t="s">
        <v>302</v>
      </c>
      <c r="D76" s="84"/>
      <c r="E76" s="71">
        <f t="shared" si="2"/>
        <v>0</v>
      </c>
      <c r="F76" s="192"/>
      <c r="G76" s="15"/>
      <c r="H76" s="14"/>
    </row>
    <row r="77" spans="2:8" ht="15">
      <c r="B77" s="87" t="s">
        <v>246</v>
      </c>
      <c r="C77" s="460" t="s">
        <v>587</v>
      </c>
      <c r="D77" s="461"/>
      <c r="E77" s="400">
        <f t="shared" si="2"/>
        <v>7.02</v>
      </c>
      <c r="F77" s="401">
        <v>7.02</v>
      </c>
      <c r="G77" s="15"/>
      <c r="H77" s="14"/>
    </row>
    <row r="78" spans="2:9" ht="30">
      <c r="B78" s="15" t="s">
        <v>248</v>
      </c>
      <c r="C78" s="91" t="s">
        <v>256</v>
      </c>
      <c r="D78" s="92"/>
      <c r="E78" s="71">
        <f t="shared" si="2"/>
        <v>0</v>
      </c>
      <c r="F78" s="12"/>
      <c r="G78" s="15"/>
      <c r="H78" s="14"/>
      <c r="I78" s="34"/>
    </row>
    <row r="79" spans="2:8" ht="15.75">
      <c r="B79" s="93" t="s">
        <v>23</v>
      </c>
      <c r="C79" s="421" t="s">
        <v>74</v>
      </c>
      <c r="D79" s="94"/>
      <c r="E79" s="35"/>
      <c r="F79" s="35"/>
      <c r="G79" s="62"/>
      <c r="H79" s="62"/>
    </row>
    <row r="80" spans="2:8" ht="14.25">
      <c r="B80" s="93" t="s">
        <v>25</v>
      </c>
      <c r="C80" s="27" t="s">
        <v>113</v>
      </c>
      <c r="D80" s="32" t="s">
        <v>149</v>
      </c>
      <c r="E80" s="35">
        <f>F80+H80</f>
        <v>875.2</v>
      </c>
      <c r="F80" s="35">
        <f>F81</f>
        <v>875.2</v>
      </c>
      <c r="G80" s="35">
        <f>G81</f>
        <v>540.7</v>
      </c>
      <c r="H80" s="35">
        <f>H81</f>
        <v>0</v>
      </c>
    </row>
    <row r="81" spans="2:8" ht="15">
      <c r="B81" s="15" t="s">
        <v>106</v>
      </c>
      <c r="C81" s="252" t="s">
        <v>400</v>
      </c>
      <c r="D81" s="95"/>
      <c r="E81" s="71">
        <f>F81+H81</f>
        <v>875.2</v>
      </c>
      <c r="F81" s="9">
        <v>875.2</v>
      </c>
      <c r="G81" s="14">
        <v>540.7</v>
      </c>
      <c r="H81" s="14"/>
    </row>
    <row r="82" spans="2:8" ht="31.5">
      <c r="B82" s="36" t="s">
        <v>26</v>
      </c>
      <c r="C82" s="420" t="s">
        <v>303</v>
      </c>
      <c r="D82" s="32"/>
      <c r="E82" s="35"/>
      <c r="F82" s="35"/>
      <c r="H82" s="62"/>
    </row>
    <row r="83" spans="2:8" ht="14.25">
      <c r="B83" s="36" t="s">
        <v>27</v>
      </c>
      <c r="C83" s="27" t="s">
        <v>113</v>
      </c>
      <c r="D83" s="32" t="s">
        <v>149</v>
      </c>
      <c r="E83" s="35">
        <f>F83+H83</f>
        <v>696.6</v>
      </c>
      <c r="F83" s="35">
        <f>F84</f>
        <v>696.6</v>
      </c>
      <c r="G83" s="35">
        <f>G84</f>
        <v>507.9</v>
      </c>
      <c r="H83" s="35">
        <f>H84</f>
        <v>0</v>
      </c>
    </row>
    <row r="84" spans="2:8" ht="15">
      <c r="B84" s="15" t="s">
        <v>108</v>
      </c>
      <c r="C84" s="252" t="s">
        <v>400</v>
      </c>
      <c r="D84" s="95"/>
      <c r="E84" s="9">
        <f>F84+H84</f>
        <v>696.6</v>
      </c>
      <c r="F84" s="9">
        <v>696.6</v>
      </c>
      <c r="G84" s="62">
        <v>507.9</v>
      </c>
      <c r="H84" s="14"/>
    </row>
    <row r="85" spans="2:8" ht="15.75">
      <c r="B85" s="36" t="s">
        <v>28</v>
      </c>
      <c r="C85" s="419" t="s">
        <v>31</v>
      </c>
      <c r="D85" s="32"/>
      <c r="E85" s="35"/>
      <c r="F85" s="35"/>
      <c r="G85" s="62"/>
      <c r="H85" s="62"/>
    </row>
    <row r="86" spans="2:8" ht="14.25">
      <c r="B86" s="15" t="s">
        <v>29</v>
      </c>
      <c r="C86" s="96" t="s">
        <v>113</v>
      </c>
      <c r="D86" s="32" t="s">
        <v>149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109</v>
      </c>
      <c r="C87" s="252" t="s">
        <v>400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30</v>
      </c>
      <c r="C88" s="419" t="s">
        <v>36</v>
      </c>
      <c r="D88" s="32"/>
      <c r="E88" s="35"/>
      <c r="F88" s="35"/>
      <c r="G88" s="62"/>
      <c r="H88" s="14"/>
    </row>
    <row r="89" spans="2:8" ht="14.25">
      <c r="B89" s="36" t="s">
        <v>32</v>
      </c>
      <c r="C89" s="96" t="s">
        <v>113</v>
      </c>
      <c r="D89" s="32" t="s">
        <v>149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110</v>
      </c>
      <c r="C90" s="252" t="s">
        <v>400</v>
      </c>
      <c r="D90" s="32"/>
      <c r="E90" s="9">
        <f>F90+H90</f>
        <v>0</v>
      </c>
      <c r="F90" s="9"/>
      <c r="G90" s="14"/>
      <c r="H90" s="62"/>
    </row>
    <row r="91" spans="2:8" ht="15.75">
      <c r="B91" s="36" t="s">
        <v>33</v>
      </c>
      <c r="C91" s="418" t="s">
        <v>4</v>
      </c>
      <c r="D91" s="32"/>
      <c r="E91" s="35"/>
      <c r="F91" s="35"/>
      <c r="G91" s="62"/>
      <c r="H91" s="62"/>
    </row>
    <row r="92" spans="2:8" ht="14.25">
      <c r="B92" s="36" t="s">
        <v>34</v>
      </c>
      <c r="C92" s="27" t="s">
        <v>113</v>
      </c>
      <c r="D92" s="32" t="s">
        <v>149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111</v>
      </c>
      <c r="C93" s="252" t="s">
        <v>400</v>
      </c>
      <c r="D93" s="32"/>
      <c r="E93" s="9">
        <f>F93+H93</f>
        <v>0</v>
      </c>
      <c r="F93" s="9"/>
      <c r="G93" s="14"/>
      <c r="H93" s="14"/>
    </row>
    <row r="94" spans="2:8" ht="14.25">
      <c r="B94" s="36" t="s">
        <v>37</v>
      </c>
      <c r="C94" s="25" t="s">
        <v>457</v>
      </c>
      <c r="D94" s="32"/>
      <c r="E94" s="35"/>
      <c r="F94" s="35"/>
      <c r="G94" s="62"/>
      <c r="H94" s="62"/>
    </row>
    <row r="95" spans="2:8" ht="14.25">
      <c r="B95" s="36" t="s">
        <v>38</v>
      </c>
      <c r="C95" s="27" t="s">
        <v>113</v>
      </c>
      <c r="D95" s="32" t="s">
        <v>149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112</v>
      </c>
      <c r="C96" s="252" t="s">
        <v>400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39</v>
      </c>
      <c r="C97" s="422" t="s">
        <v>5</v>
      </c>
      <c r="D97" s="97"/>
      <c r="E97" s="4"/>
      <c r="F97" s="4"/>
      <c r="G97" s="36"/>
      <c r="H97" s="62"/>
    </row>
    <row r="98" spans="2:8" ht="14.25">
      <c r="B98" s="36" t="s">
        <v>40</v>
      </c>
      <c r="C98" s="27" t="s">
        <v>113</v>
      </c>
      <c r="D98" s="97" t="s">
        <v>149</v>
      </c>
      <c r="E98" s="35">
        <f>E99</f>
        <v>5.5</v>
      </c>
      <c r="F98" s="35">
        <f>F99</f>
        <v>5.5</v>
      </c>
      <c r="G98" s="35">
        <f>G99</f>
        <v>4.2</v>
      </c>
      <c r="H98" s="35">
        <f>H99</f>
        <v>0</v>
      </c>
    </row>
    <row r="99" spans="2:8" ht="15">
      <c r="B99" s="15" t="s">
        <v>115</v>
      </c>
      <c r="C99" s="252" t="s">
        <v>400</v>
      </c>
      <c r="D99" s="97"/>
      <c r="E99" s="9">
        <f>F99+H99</f>
        <v>5.5</v>
      </c>
      <c r="F99" s="9">
        <v>5.5</v>
      </c>
      <c r="G99" s="14">
        <v>4.2</v>
      </c>
      <c r="H99" s="14"/>
    </row>
    <row r="100" spans="2:8" ht="15.75">
      <c r="B100" s="36" t="s">
        <v>41</v>
      </c>
      <c r="C100" s="422" t="s">
        <v>48</v>
      </c>
      <c r="D100" s="97"/>
      <c r="E100" s="35"/>
      <c r="F100" s="35"/>
      <c r="G100" s="62"/>
      <c r="H100" s="62"/>
    </row>
    <row r="101" spans="2:8" ht="14.25">
      <c r="B101" s="15" t="s">
        <v>42</v>
      </c>
      <c r="C101" s="98" t="s">
        <v>113</v>
      </c>
      <c r="D101" s="97" t="s">
        <v>149</v>
      </c>
      <c r="E101" s="35">
        <f>E102</f>
        <v>18.6</v>
      </c>
      <c r="F101" s="35">
        <f>F102</f>
        <v>18.6</v>
      </c>
      <c r="G101" s="35">
        <f>G102</f>
        <v>14</v>
      </c>
      <c r="H101" s="35">
        <f>H102</f>
        <v>0</v>
      </c>
    </row>
    <row r="102" spans="2:8" ht="15">
      <c r="B102" s="15" t="s">
        <v>125</v>
      </c>
      <c r="C102" s="252" t="s">
        <v>400</v>
      </c>
      <c r="D102" s="99"/>
      <c r="E102" s="9">
        <f>F102+H102</f>
        <v>18.6</v>
      </c>
      <c r="F102" s="9">
        <v>18.6</v>
      </c>
      <c r="G102" s="14">
        <v>14</v>
      </c>
      <c r="H102" s="14"/>
    </row>
    <row r="103" spans="2:8" ht="28.5">
      <c r="B103" s="36" t="s">
        <v>43</v>
      </c>
      <c r="C103" s="423" t="s">
        <v>455</v>
      </c>
      <c r="D103" s="97"/>
      <c r="E103" s="35"/>
      <c r="F103" s="35"/>
      <c r="G103" s="62"/>
      <c r="H103" s="62"/>
    </row>
    <row r="104" spans="2:8" ht="14.25">
      <c r="B104" s="36" t="s">
        <v>44</v>
      </c>
      <c r="C104" s="27" t="s">
        <v>113</v>
      </c>
      <c r="D104" s="97" t="s">
        <v>149</v>
      </c>
      <c r="E104" s="35">
        <f>E105</f>
        <v>16.9</v>
      </c>
      <c r="F104" s="35">
        <f>F105</f>
        <v>16.9</v>
      </c>
      <c r="G104" s="35">
        <f>G105</f>
        <v>12.8</v>
      </c>
      <c r="H104" s="35">
        <f>H105</f>
        <v>0</v>
      </c>
    </row>
    <row r="105" spans="2:8" ht="15">
      <c r="B105" s="49" t="s">
        <v>126</v>
      </c>
      <c r="C105" s="252" t="s">
        <v>400</v>
      </c>
      <c r="D105" s="99"/>
      <c r="E105" s="9">
        <f>F105+H105</f>
        <v>16.9</v>
      </c>
      <c r="F105" s="9">
        <v>16.9</v>
      </c>
      <c r="G105" s="15">
        <v>12.8</v>
      </c>
      <c r="H105" s="14"/>
    </row>
    <row r="106" spans="2:8" ht="15.75">
      <c r="B106" s="36" t="s">
        <v>45</v>
      </c>
      <c r="C106" s="292" t="s">
        <v>54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46</v>
      </c>
      <c r="C107" s="27" t="s">
        <v>113</v>
      </c>
      <c r="D107" s="32" t="s">
        <v>149</v>
      </c>
      <c r="E107" s="35">
        <f>E108+E109</f>
        <v>0</v>
      </c>
      <c r="F107" s="35">
        <f>F108+F109</f>
        <v>0</v>
      </c>
      <c r="G107" s="35">
        <f>G108+G109</f>
        <v>0</v>
      </c>
      <c r="H107" s="35">
        <f>H108+H109</f>
        <v>0</v>
      </c>
    </row>
    <row r="108" spans="2:8" ht="15">
      <c r="B108" s="15" t="s">
        <v>479</v>
      </c>
      <c r="C108" s="20" t="s">
        <v>100</v>
      </c>
      <c r="D108" s="31"/>
      <c r="E108" s="9">
        <f>F108+H108</f>
        <v>0</v>
      </c>
      <c r="F108" s="12"/>
      <c r="G108" s="59"/>
      <c r="H108" s="59"/>
    </row>
    <row r="109" spans="2:8" ht="15">
      <c r="B109" s="15" t="s">
        <v>526</v>
      </c>
      <c r="C109" s="100" t="s">
        <v>129</v>
      </c>
      <c r="D109" s="94"/>
      <c r="E109" s="9">
        <f>F109+H109</f>
        <v>0</v>
      </c>
      <c r="F109" s="12"/>
      <c r="G109" s="59"/>
      <c r="H109" s="59"/>
    </row>
    <row r="110" spans="2:8" ht="25.5">
      <c r="B110" s="15" t="s">
        <v>259</v>
      </c>
      <c r="C110" s="28" t="s">
        <v>114</v>
      </c>
      <c r="D110" s="94" t="s">
        <v>151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245</v>
      </c>
      <c r="C111" s="252" t="s">
        <v>400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453</v>
      </c>
      <c r="C112" s="28" t="s">
        <v>116</v>
      </c>
      <c r="D112" s="32" t="s">
        <v>153</v>
      </c>
      <c r="E112" s="35">
        <f>E113+E114</f>
        <v>0</v>
      </c>
      <c r="F112" s="35">
        <f>F113+F114</f>
        <v>0</v>
      </c>
      <c r="G112" s="35">
        <f>G113+G114</f>
        <v>0</v>
      </c>
      <c r="H112" s="35">
        <f>H113+H114</f>
        <v>0</v>
      </c>
    </row>
    <row r="113" spans="2:8" ht="15">
      <c r="B113" s="15" t="s">
        <v>307</v>
      </c>
      <c r="C113" s="20" t="s">
        <v>98</v>
      </c>
      <c r="D113" s="88"/>
      <c r="E113" s="9">
        <f>F113+H113</f>
        <v>0</v>
      </c>
      <c r="F113" s="12"/>
      <c r="G113" s="49"/>
      <c r="H113" s="49"/>
    </row>
    <row r="114" spans="2:8" ht="15">
      <c r="B114" s="15" t="s">
        <v>480</v>
      </c>
      <c r="C114" s="22" t="s">
        <v>99</v>
      </c>
      <c r="D114" s="88"/>
      <c r="E114" s="9">
        <f>F114+H114</f>
        <v>0</v>
      </c>
      <c r="F114" s="12"/>
      <c r="G114" s="59"/>
      <c r="H114" s="59"/>
    </row>
    <row r="115" spans="2:8" ht="14.25">
      <c r="B115" s="15" t="s">
        <v>525</v>
      </c>
      <c r="C115" s="5" t="s">
        <v>81</v>
      </c>
      <c r="D115" s="32" t="s">
        <v>150</v>
      </c>
      <c r="E115" s="9">
        <f>F115+H115</f>
        <v>0</v>
      </c>
      <c r="F115" s="9">
        <f>F116</f>
        <v>0</v>
      </c>
      <c r="G115" s="9">
        <f>G116</f>
        <v>0</v>
      </c>
      <c r="H115" s="9">
        <f>H116</f>
        <v>0</v>
      </c>
    </row>
    <row r="116" spans="2:8" ht="15">
      <c r="B116" s="15" t="s">
        <v>483</v>
      </c>
      <c r="C116" s="7" t="s">
        <v>119</v>
      </c>
      <c r="D116" s="32"/>
      <c r="E116" s="9">
        <f>F116+H116</f>
        <v>0</v>
      </c>
      <c r="F116" s="9"/>
      <c r="G116" s="14"/>
      <c r="H116" s="14"/>
    </row>
    <row r="117" spans="2:8" ht="15.75">
      <c r="B117" s="36" t="s">
        <v>47</v>
      </c>
      <c r="C117" s="292" t="s">
        <v>59</v>
      </c>
      <c r="D117" s="32"/>
      <c r="E117" s="35">
        <f>E118+E123+E121+E126</f>
        <v>0</v>
      </c>
      <c r="F117" s="35">
        <f>F118+F123+F121+F126</f>
        <v>0</v>
      </c>
      <c r="G117" s="35">
        <f>G118+G123+G121+G126</f>
        <v>0</v>
      </c>
      <c r="H117" s="35">
        <f>H118+H123+H121+H126</f>
        <v>0</v>
      </c>
    </row>
    <row r="118" spans="2:8" ht="14.25">
      <c r="B118" s="38" t="s">
        <v>49</v>
      </c>
      <c r="C118" s="27" t="s">
        <v>113</v>
      </c>
      <c r="D118" s="32" t="s">
        <v>149</v>
      </c>
      <c r="E118" s="35">
        <f>E119+E120</f>
        <v>0</v>
      </c>
      <c r="F118" s="35">
        <f>F119+F120</f>
        <v>0</v>
      </c>
      <c r="G118" s="35">
        <f>G119+G120</f>
        <v>0</v>
      </c>
      <c r="H118" s="35">
        <f>H119+H120</f>
        <v>0</v>
      </c>
    </row>
    <row r="119" spans="2:8" ht="15">
      <c r="B119" s="49" t="s">
        <v>479</v>
      </c>
      <c r="C119" s="20" t="s">
        <v>100</v>
      </c>
      <c r="D119" s="31"/>
      <c r="E119" s="9">
        <f>F119+H119</f>
        <v>0</v>
      </c>
      <c r="F119" s="12"/>
      <c r="G119" s="59"/>
      <c r="H119" s="59"/>
    </row>
    <row r="120" spans="2:8" ht="15">
      <c r="B120" s="15" t="s">
        <v>478</v>
      </c>
      <c r="C120" s="100" t="s">
        <v>129</v>
      </c>
      <c r="D120" s="94"/>
      <c r="E120" s="9">
        <f>F120+H120</f>
        <v>0</v>
      </c>
      <c r="F120" s="12"/>
      <c r="G120" s="59"/>
      <c r="H120" s="59"/>
    </row>
    <row r="121" spans="2:8" ht="25.5">
      <c r="B121" s="38" t="s">
        <v>260</v>
      </c>
      <c r="C121" s="28" t="s">
        <v>114</v>
      </c>
      <c r="D121" s="94" t="s">
        <v>151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245</v>
      </c>
      <c r="C122" s="252" t="s">
        <v>400</v>
      </c>
      <c r="D122" s="94"/>
      <c r="E122" s="9">
        <f>F122+H122</f>
        <v>0</v>
      </c>
      <c r="F122" s="9"/>
      <c r="G122" s="14"/>
      <c r="H122" s="14"/>
    </row>
    <row r="123" spans="2:8" ht="25.5">
      <c r="B123" s="15" t="s">
        <v>397</v>
      </c>
      <c r="C123" s="28" t="s">
        <v>116</v>
      </c>
      <c r="D123" s="32" t="s">
        <v>153</v>
      </c>
      <c r="E123" s="35">
        <f>E124+E125</f>
        <v>0</v>
      </c>
      <c r="F123" s="35">
        <f>F124+F125</f>
        <v>0</v>
      </c>
      <c r="G123" s="35">
        <f>G124+G125</f>
        <v>0</v>
      </c>
      <c r="H123" s="35">
        <f>H124+H125</f>
        <v>0</v>
      </c>
    </row>
    <row r="124" spans="2:8" ht="15">
      <c r="B124" s="15" t="s">
        <v>307</v>
      </c>
      <c r="C124" s="20" t="s">
        <v>98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480</v>
      </c>
      <c r="C125" s="22" t="s">
        <v>99</v>
      </c>
      <c r="D125" s="88"/>
      <c r="E125" s="9">
        <f>F125+H125</f>
        <v>0</v>
      </c>
      <c r="F125" s="9"/>
      <c r="G125" s="15"/>
      <c r="H125" s="14"/>
    </row>
    <row r="126" spans="2:8" ht="14.25">
      <c r="B126" s="39" t="s">
        <v>411</v>
      </c>
      <c r="C126" s="5" t="s">
        <v>81</v>
      </c>
      <c r="D126" s="32" t="s">
        <v>150</v>
      </c>
      <c r="E126" s="48">
        <f>E127</f>
        <v>0</v>
      </c>
      <c r="F126" s="48">
        <f>F127</f>
        <v>0</v>
      </c>
      <c r="G126" s="48">
        <f>G127</f>
        <v>0</v>
      </c>
      <c r="H126" s="48">
        <f>H127</f>
        <v>0</v>
      </c>
    </row>
    <row r="127" spans="2:8" ht="15">
      <c r="B127" s="15" t="s">
        <v>483</v>
      </c>
      <c r="C127" s="7" t="s">
        <v>119</v>
      </c>
      <c r="D127" s="32"/>
      <c r="E127" s="192"/>
      <c r="F127" s="192"/>
      <c r="G127" s="192"/>
      <c r="H127" s="192"/>
    </row>
    <row r="128" spans="2:8" ht="14.25">
      <c r="B128" s="38" t="s">
        <v>50</v>
      </c>
      <c r="C128" s="293" t="s">
        <v>63</v>
      </c>
      <c r="D128" s="32"/>
      <c r="E128" s="35">
        <f>E131+E135+E129</f>
        <v>0</v>
      </c>
      <c r="F128" s="35">
        <f>F131+F135+F129</f>
        <v>0</v>
      </c>
      <c r="G128" s="35">
        <f>G131+G135+G129</f>
        <v>0</v>
      </c>
      <c r="H128" s="35">
        <f>H131+H135+H129</f>
        <v>0</v>
      </c>
    </row>
    <row r="129" spans="2:8" ht="25.5">
      <c r="B129" s="38"/>
      <c r="C129" s="28" t="s">
        <v>114</v>
      </c>
      <c r="D129" s="94" t="s">
        <v>151</v>
      </c>
      <c r="E129" s="9">
        <f>E130</f>
        <v>0</v>
      </c>
      <c r="F129" s="9">
        <f>F130</f>
        <v>0</v>
      </c>
      <c r="G129" s="9">
        <f>G130</f>
        <v>0</v>
      </c>
      <c r="H129" s="9">
        <f>H130</f>
        <v>0</v>
      </c>
    </row>
    <row r="130" spans="2:8" ht="15">
      <c r="B130" s="15" t="s">
        <v>246</v>
      </c>
      <c r="C130" s="252" t="s">
        <v>400</v>
      </c>
      <c r="D130" s="94"/>
      <c r="E130" s="9">
        <f>F130+H130</f>
        <v>0</v>
      </c>
      <c r="F130" s="9"/>
      <c r="G130" s="14"/>
      <c r="H130" s="14"/>
    </row>
    <row r="131" spans="2:8" ht="25.5">
      <c r="B131" s="36" t="s">
        <v>51</v>
      </c>
      <c r="C131" s="54" t="s">
        <v>116</v>
      </c>
      <c r="D131" s="32" t="s">
        <v>153</v>
      </c>
      <c r="E131" s="35">
        <f>E132+E133+E134</f>
        <v>0</v>
      </c>
      <c r="F131" s="35">
        <f>F132+F133+F134</f>
        <v>0</v>
      </c>
      <c r="G131" s="35">
        <f>G132+G133+G134</f>
        <v>0</v>
      </c>
      <c r="H131" s="35">
        <f>H132+H133+H134</f>
        <v>0</v>
      </c>
    </row>
    <row r="132" spans="2:8" ht="15">
      <c r="B132" s="15" t="s">
        <v>307</v>
      </c>
      <c r="C132" s="20" t="s">
        <v>98</v>
      </c>
      <c r="D132" s="63"/>
      <c r="E132" s="9">
        <f>F132+H132</f>
        <v>0</v>
      </c>
      <c r="F132" s="9"/>
      <c r="G132" s="14"/>
      <c r="H132" s="49"/>
    </row>
    <row r="133" spans="2:8" ht="15">
      <c r="B133" s="15" t="s">
        <v>480</v>
      </c>
      <c r="C133" s="21" t="s">
        <v>99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481</v>
      </c>
      <c r="C134" s="22" t="s">
        <v>101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52</v>
      </c>
      <c r="C135" s="5" t="s">
        <v>81</v>
      </c>
      <c r="D135" s="32" t="s">
        <v>150</v>
      </c>
      <c r="E135" s="145">
        <f>F135+H135</f>
        <v>0</v>
      </c>
      <c r="F135" s="35">
        <f>F136</f>
        <v>0</v>
      </c>
      <c r="G135" s="15"/>
      <c r="H135" s="15"/>
    </row>
    <row r="136" spans="2:8" ht="15">
      <c r="B136" s="39" t="s">
        <v>483</v>
      </c>
      <c r="C136" s="7" t="s">
        <v>119</v>
      </c>
      <c r="D136" s="32"/>
      <c r="E136" s="145">
        <f>F136+H136</f>
        <v>0</v>
      </c>
      <c r="F136" s="9"/>
      <c r="G136" s="15"/>
      <c r="H136" s="15"/>
    </row>
    <row r="137" spans="2:8" ht="15.75">
      <c r="B137" s="38" t="s">
        <v>53</v>
      </c>
      <c r="C137" s="292" t="s">
        <v>6</v>
      </c>
      <c r="D137" s="32"/>
      <c r="E137" s="145">
        <f>E143+E146+E141</f>
        <v>0</v>
      </c>
      <c r="F137" s="145">
        <f>F143+F146+F141</f>
        <v>0</v>
      </c>
      <c r="G137" s="145">
        <f>G143+G146+G141</f>
        <v>0</v>
      </c>
      <c r="H137" s="145">
        <f>H143+H146+H141</f>
        <v>0</v>
      </c>
    </row>
    <row r="138" spans="2:8" ht="14.25">
      <c r="B138" s="38" t="s">
        <v>55</v>
      </c>
      <c r="C138" s="27" t="s">
        <v>113</v>
      </c>
      <c r="D138" s="32" t="s">
        <v>149</v>
      </c>
      <c r="E138" s="177">
        <f>F138+H138</f>
        <v>0</v>
      </c>
      <c r="F138" s="145"/>
      <c r="G138" s="145"/>
      <c r="H138" s="145"/>
    </row>
    <row r="139" spans="2:8" ht="15">
      <c r="B139" s="49" t="s">
        <v>479</v>
      </c>
      <c r="C139" s="20" t="s">
        <v>100</v>
      </c>
      <c r="D139" s="300"/>
      <c r="E139" s="9">
        <f>F139+H139</f>
        <v>0</v>
      </c>
      <c r="F139" s="141"/>
      <c r="G139" s="145"/>
      <c r="H139" s="145"/>
    </row>
    <row r="140" spans="2:8" ht="15">
      <c r="B140" s="15" t="s">
        <v>478</v>
      </c>
      <c r="C140" s="100" t="s">
        <v>129</v>
      </c>
      <c r="D140" s="301"/>
      <c r="E140" s="9">
        <f>F140+H140</f>
        <v>0</v>
      </c>
      <c r="F140" s="141"/>
      <c r="G140" s="145"/>
      <c r="H140" s="145"/>
    </row>
    <row r="141" spans="2:8" ht="25.5">
      <c r="B141" s="38" t="s">
        <v>56</v>
      </c>
      <c r="C141" s="28" t="s">
        <v>114</v>
      </c>
      <c r="D141" s="94" t="s">
        <v>151</v>
      </c>
      <c r="E141" s="9">
        <f>E142</f>
        <v>0</v>
      </c>
      <c r="F141" s="9">
        <f>F142</f>
        <v>0</v>
      </c>
      <c r="G141" s="9">
        <f>G142</f>
        <v>0</v>
      </c>
      <c r="H141" s="9">
        <f>H142</f>
        <v>0</v>
      </c>
    </row>
    <row r="142" spans="2:8" ht="15">
      <c r="B142" s="45" t="s">
        <v>246</v>
      </c>
      <c r="C142" s="252" t="s">
        <v>400</v>
      </c>
      <c r="D142" s="94"/>
      <c r="E142" s="9">
        <f>F142+H142</f>
        <v>0</v>
      </c>
      <c r="F142" s="9"/>
      <c r="G142" s="14"/>
      <c r="H142" s="14"/>
    </row>
    <row r="143" spans="2:8" ht="25.5">
      <c r="B143" s="38" t="s">
        <v>57</v>
      </c>
      <c r="C143" s="54" t="s">
        <v>116</v>
      </c>
      <c r="D143" s="32" t="s">
        <v>153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307</v>
      </c>
      <c r="C144" s="20" t="s">
        <v>98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480</v>
      </c>
      <c r="C145" s="21" t="s">
        <v>99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222</v>
      </c>
      <c r="C146" s="5" t="s">
        <v>81</v>
      </c>
      <c r="D146" s="32" t="s">
        <v>150</v>
      </c>
      <c r="E146" s="145">
        <f>F146+H146</f>
        <v>0</v>
      </c>
      <c r="F146" s="145">
        <f>F147</f>
        <v>0</v>
      </c>
      <c r="G146" s="15"/>
      <c r="H146" s="15"/>
    </row>
    <row r="147" spans="2:8" ht="15">
      <c r="B147" s="49" t="s">
        <v>483</v>
      </c>
      <c r="C147" s="7" t="s">
        <v>119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58</v>
      </c>
      <c r="C148" s="292" t="s">
        <v>7</v>
      </c>
      <c r="D148" s="32"/>
      <c r="E148" s="177">
        <f>E149+E154+E152+E159</f>
        <v>0</v>
      </c>
      <c r="F148" s="177">
        <f>F149+F154+F152+F159</f>
        <v>0</v>
      </c>
      <c r="G148" s="177">
        <f>G149+G154+G152+G159</f>
        <v>0</v>
      </c>
      <c r="H148" s="177">
        <f>H149+H154+H152+H159</f>
        <v>0</v>
      </c>
    </row>
    <row r="149" spans="2:8" ht="14.25">
      <c r="B149" s="36" t="s">
        <v>60</v>
      </c>
      <c r="C149" s="27" t="s">
        <v>113</v>
      </c>
      <c r="D149" s="32" t="s">
        <v>149</v>
      </c>
      <c r="E149" s="145">
        <f>E150+E151</f>
        <v>0</v>
      </c>
      <c r="F149" s="145">
        <f>F150+F151</f>
        <v>0</v>
      </c>
      <c r="G149" s="145">
        <f>G150+G151</f>
        <v>0</v>
      </c>
      <c r="H149" s="35">
        <f>H150+H151</f>
        <v>0</v>
      </c>
    </row>
    <row r="150" spans="2:8" ht="15">
      <c r="B150" s="49" t="s">
        <v>479</v>
      </c>
      <c r="C150" s="20" t="s">
        <v>100</v>
      </c>
      <c r="D150" s="31"/>
      <c r="E150" s="9">
        <f>F150+H150</f>
        <v>0</v>
      </c>
      <c r="F150" s="9"/>
      <c r="G150" s="14"/>
      <c r="H150" s="59"/>
    </row>
    <row r="151" spans="2:8" ht="15">
      <c r="B151" s="15" t="s">
        <v>478</v>
      </c>
      <c r="C151" s="100" t="s">
        <v>160</v>
      </c>
      <c r="D151" s="94"/>
      <c r="E151" s="9">
        <f>F151+H151</f>
        <v>0</v>
      </c>
      <c r="F151" s="9"/>
      <c r="G151" s="14"/>
      <c r="H151" s="59"/>
    </row>
    <row r="152" spans="2:8" ht="25.5">
      <c r="B152" s="36" t="s">
        <v>61</v>
      </c>
      <c r="C152" s="28" t="s">
        <v>114</v>
      </c>
      <c r="D152" s="94" t="s">
        <v>151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246</v>
      </c>
      <c r="C153" s="252" t="s">
        <v>400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225</v>
      </c>
      <c r="C154" s="54" t="s">
        <v>116</v>
      </c>
      <c r="D154" s="32" t="s">
        <v>153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307</v>
      </c>
      <c r="C155" s="20" t="s">
        <v>98</v>
      </c>
      <c r="D155" s="63"/>
      <c r="E155" s="9">
        <f aca="true" t="shared" si="3" ref="E155:E160">F155+H155</f>
        <v>0</v>
      </c>
      <c r="F155" s="9"/>
      <c r="G155" s="14"/>
      <c r="H155" s="49"/>
    </row>
    <row r="156" spans="2:8" ht="15">
      <c r="B156" s="15" t="s">
        <v>480</v>
      </c>
      <c r="C156" s="21" t="s">
        <v>99</v>
      </c>
      <c r="D156" s="63"/>
      <c r="E156" s="9">
        <f t="shared" si="3"/>
        <v>0</v>
      </c>
      <c r="F156" s="9"/>
      <c r="G156" s="15"/>
      <c r="H156" s="14"/>
    </row>
    <row r="157" spans="2:8" ht="15">
      <c r="B157" s="56" t="s">
        <v>174</v>
      </c>
      <c r="C157" s="22" t="s">
        <v>139</v>
      </c>
      <c r="D157" s="63"/>
      <c r="E157" s="9">
        <f t="shared" si="3"/>
        <v>0</v>
      </c>
      <c r="F157" s="9"/>
      <c r="G157" s="15"/>
      <c r="H157" s="14"/>
    </row>
    <row r="158" spans="2:8" ht="15">
      <c r="B158" s="56" t="s">
        <v>482</v>
      </c>
      <c r="C158" s="16" t="s">
        <v>301</v>
      </c>
      <c r="D158" s="63"/>
      <c r="E158" s="9">
        <f t="shared" si="3"/>
        <v>0</v>
      </c>
      <c r="F158" s="9"/>
      <c r="G158" s="15"/>
      <c r="H158" s="14"/>
    </row>
    <row r="159" spans="2:8" ht="14.25">
      <c r="B159" s="36" t="s">
        <v>227</v>
      </c>
      <c r="C159" s="5" t="s">
        <v>81</v>
      </c>
      <c r="D159" s="32" t="s">
        <v>150</v>
      </c>
      <c r="E159" s="35">
        <f t="shared" si="3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483</v>
      </c>
      <c r="C160" s="7" t="s">
        <v>119</v>
      </c>
      <c r="D160" s="101"/>
      <c r="E160" s="64">
        <f t="shared" si="3"/>
        <v>0</v>
      </c>
      <c r="F160" s="64"/>
      <c r="G160" s="43"/>
      <c r="H160" s="43"/>
    </row>
    <row r="161" spans="2:8" ht="14.25">
      <c r="B161" s="93" t="s">
        <v>62</v>
      </c>
      <c r="C161" s="293" t="s">
        <v>454</v>
      </c>
      <c r="D161" s="105"/>
      <c r="E161" s="35">
        <f>E162+E167+E173+E165</f>
        <v>0</v>
      </c>
      <c r="F161" s="35">
        <f>F162+F167+F173+F165</f>
        <v>0</v>
      </c>
      <c r="G161" s="35">
        <f>G162+G167+G173+G165</f>
        <v>0</v>
      </c>
      <c r="H161" s="35">
        <f>H162+H167+H173+H165</f>
        <v>0</v>
      </c>
    </row>
    <row r="162" spans="2:8" ht="14.25">
      <c r="B162" s="36" t="s">
        <v>64</v>
      </c>
      <c r="C162" s="27" t="s">
        <v>113</v>
      </c>
      <c r="D162" s="32" t="s">
        <v>149</v>
      </c>
      <c r="E162" s="106">
        <f aca="true" t="shared" si="4" ref="E162:H164">E107+E118+E149</f>
        <v>0</v>
      </c>
      <c r="F162" s="106">
        <f t="shared" si="4"/>
        <v>0</v>
      </c>
      <c r="G162" s="106">
        <f t="shared" si="4"/>
        <v>0</v>
      </c>
      <c r="H162" s="106">
        <f t="shared" si="4"/>
        <v>0</v>
      </c>
    </row>
    <row r="163" spans="2:8" ht="15">
      <c r="B163" s="49" t="s">
        <v>479</v>
      </c>
      <c r="C163" s="21" t="s">
        <v>100</v>
      </c>
      <c r="D163" s="88"/>
      <c r="E163" s="9">
        <f t="shared" si="4"/>
        <v>0</v>
      </c>
      <c r="F163" s="9">
        <f t="shared" si="4"/>
        <v>0</v>
      </c>
      <c r="G163" s="9">
        <f t="shared" si="4"/>
        <v>0</v>
      </c>
      <c r="H163" s="9">
        <f t="shared" si="4"/>
        <v>0</v>
      </c>
    </row>
    <row r="164" spans="2:8" ht="15">
      <c r="B164" s="15" t="s">
        <v>478</v>
      </c>
      <c r="C164" s="21" t="s">
        <v>129</v>
      </c>
      <c r="D164" s="85"/>
      <c r="E164" s="9">
        <f t="shared" si="4"/>
        <v>0</v>
      </c>
      <c r="F164" s="9">
        <f t="shared" si="4"/>
        <v>0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65</v>
      </c>
      <c r="C165" s="28" t="s">
        <v>114</v>
      </c>
      <c r="D165" s="32" t="s">
        <v>151</v>
      </c>
      <c r="E165" s="35">
        <f>E166</f>
        <v>0</v>
      </c>
      <c r="F165" s="35">
        <f>F166</f>
        <v>0</v>
      </c>
      <c r="G165" s="35">
        <f>G166</f>
        <v>0</v>
      </c>
      <c r="H165" s="35">
        <f>H166</f>
        <v>0</v>
      </c>
    </row>
    <row r="166" spans="2:8" ht="15">
      <c r="B166" s="102" t="s">
        <v>37</v>
      </c>
      <c r="C166" s="252" t="s">
        <v>400</v>
      </c>
      <c r="D166" s="94"/>
      <c r="E166" s="9">
        <f>F166+H166</f>
        <v>0</v>
      </c>
      <c r="F166" s="9">
        <f>F153+F142+F130+F122+F111</f>
        <v>0</v>
      </c>
      <c r="G166" s="9">
        <f>G153+G142+G130+G122+G111</f>
        <v>0</v>
      </c>
      <c r="H166" s="9">
        <f>H153+H142+H130+H122+H111</f>
        <v>0</v>
      </c>
    </row>
    <row r="167" spans="2:8" ht="25.5">
      <c r="B167" s="36" t="s">
        <v>229</v>
      </c>
      <c r="C167" s="54" t="s">
        <v>116</v>
      </c>
      <c r="D167" s="31" t="s">
        <v>153</v>
      </c>
      <c r="E167" s="35">
        <f>E168+E169+E170+E171+E172</f>
        <v>0</v>
      </c>
      <c r="F167" s="35">
        <f>F168+F169+F170+F171+F172</f>
        <v>0</v>
      </c>
      <c r="G167" s="35">
        <f>G168+G169+G170+G171+G172</f>
        <v>0</v>
      </c>
      <c r="H167" s="35">
        <f>H168+H169+H170+H171+H172</f>
        <v>0</v>
      </c>
    </row>
    <row r="168" spans="2:8" ht="15">
      <c r="B168" s="15" t="s">
        <v>307</v>
      </c>
      <c r="C168" s="29" t="s">
        <v>98</v>
      </c>
      <c r="D168" s="70"/>
      <c r="E168" s="71">
        <f aca="true" t="shared" si="5" ref="E168:H169">E113+E124+E132+E144+E155</f>
        <v>0</v>
      </c>
      <c r="F168" s="12">
        <f t="shared" si="5"/>
        <v>0</v>
      </c>
      <c r="G168" s="12">
        <f t="shared" si="5"/>
        <v>0</v>
      </c>
      <c r="H168" s="12">
        <f t="shared" si="5"/>
        <v>0</v>
      </c>
    </row>
    <row r="169" spans="2:13" ht="15">
      <c r="B169" s="15" t="s">
        <v>480</v>
      </c>
      <c r="C169" s="23" t="s">
        <v>99</v>
      </c>
      <c r="D169" s="101"/>
      <c r="E169" s="71">
        <f t="shared" si="5"/>
        <v>0</v>
      </c>
      <c r="F169" s="12">
        <f t="shared" si="5"/>
        <v>0</v>
      </c>
      <c r="G169" s="12">
        <f t="shared" si="5"/>
        <v>0</v>
      </c>
      <c r="H169" s="12">
        <f t="shared" si="5"/>
        <v>0</v>
      </c>
      <c r="M169" s="34" t="s">
        <v>102</v>
      </c>
    </row>
    <row r="170" spans="2:8" ht="15">
      <c r="B170" s="49" t="s">
        <v>174</v>
      </c>
      <c r="C170" s="23" t="s">
        <v>139</v>
      </c>
      <c r="D170" s="107"/>
      <c r="E170" s="71">
        <f>E157</f>
        <v>0</v>
      </c>
      <c r="F170" s="12">
        <f>F157</f>
        <v>0</v>
      </c>
      <c r="G170" s="12">
        <f>G157</f>
        <v>0</v>
      </c>
      <c r="H170" s="12">
        <f>H157</f>
        <v>0</v>
      </c>
    </row>
    <row r="171" spans="2:8" ht="15">
      <c r="B171" s="15" t="s">
        <v>481</v>
      </c>
      <c r="C171" s="24" t="s">
        <v>101</v>
      </c>
      <c r="D171" s="30"/>
      <c r="E171" s="71">
        <f>E134</f>
        <v>0</v>
      </c>
      <c r="F171" s="12">
        <f>F134</f>
        <v>0</v>
      </c>
      <c r="G171" s="12">
        <f>G134</f>
        <v>0</v>
      </c>
      <c r="H171" s="12">
        <f>H134</f>
        <v>0</v>
      </c>
    </row>
    <row r="172" spans="2:8" ht="15">
      <c r="B172" s="15" t="s">
        <v>482</v>
      </c>
      <c r="C172" s="16" t="s">
        <v>301</v>
      </c>
      <c r="D172" s="30"/>
      <c r="E172" s="12">
        <f>E158</f>
        <v>0</v>
      </c>
      <c r="F172" s="12">
        <f>F158</f>
        <v>0</v>
      </c>
      <c r="G172" s="12">
        <f>G158</f>
        <v>0</v>
      </c>
      <c r="H172" s="12">
        <f>H158</f>
        <v>0</v>
      </c>
    </row>
    <row r="173" spans="2:8" ht="14.25">
      <c r="B173" s="104" t="s">
        <v>231</v>
      </c>
      <c r="C173" s="108" t="s">
        <v>81</v>
      </c>
      <c r="D173" s="73" t="s">
        <v>150</v>
      </c>
      <c r="E173" s="35">
        <f aca="true" t="shared" si="6" ref="E173:H174">E146+E135</f>
        <v>0</v>
      </c>
      <c r="F173" s="35">
        <f t="shared" si="6"/>
        <v>0</v>
      </c>
      <c r="G173" s="35">
        <f t="shared" si="6"/>
        <v>0</v>
      </c>
      <c r="H173" s="35">
        <f t="shared" si="6"/>
        <v>0</v>
      </c>
    </row>
    <row r="174" spans="2:8" ht="15">
      <c r="B174" s="45" t="s">
        <v>230</v>
      </c>
      <c r="C174" s="16" t="s">
        <v>119</v>
      </c>
      <c r="D174" s="13"/>
      <c r="E174" s="9">
        <f t="shared" si="6"/>
        <v>0</v>
      </c>
      <c r="F174" s="9">
        <f t="shared" si="6"/>
        <v>0</v>
      </c>
      <c r="G174" s="147">
        <f t="shared" si="6"/>
        <v>0</v>
      </c>
      <c r="H174" s="9">
        <f t="shared" si="6"/>
        <v>0</v>
      </c>
    </row>
    <row r="175" spans="2:8" ht="15.75">
      <c r="B175" s="109" t="s">
        <v>66</v>
      </c>
      <c r="C175" s="292" t="s">
        <v>121</v>
      </c>
      <c r="D175" s="13"/>
      <c r="E175" s="35">
        <f>E176</f>
        <v>0</v>
      </c>
      <c r="F175" s="35">
        <f>F176</f>
        <v>0</v>
      </c>
      <c r="G175" s="35">
        <f>G176</f>
        <v>0</v>
      </c>
      <c r="H175" s="35">
        <f>H176</f>
        <v>0</v>
      </c>
    </row>
    <row r="176" spans="2:8" ht="25.5">
      <c r="B176" s="49" t="s">
        <v>67</v>
      </c>
      <c r="C176" s="28" t="s">
        <v>114</v>
      </c>
      <c r="D176" s="4" t="s">
        <v>151</v>
      </c>
      <c r="E176" s="12">
        <f>F176+H176</f>
        <v>0</v>
      </c>
      <c r="F176" s="12"/>
      <c r="G176" s="12"/>
      <c r="H176" s="35"/>
    </row>
    <row r="177" spans="2:8" ht="15.75">
      <c r="B177" s="36" t="s">
        <v>70</v>
      </c>
      <c r="C177" s="428" t="s">
        <v>391</v>
      </c>
      <c r="D177" s="4"/>
      <c r="E177" s="12"/>
      <c r="F177" s="12"/>
      <c r="G177" s="12"/>
      <c r="H177" s="35"/>
    </row>
    <row r="178" spans="2:8" ht="14.25">
      <c r="B178" s="49" t="s">
        <v>71</v>
      </c>
      <c r="C178" s="27" t="s">
        <v>164</v>
      </c>
      <c r="D178" s="73" t="s">
        <v>39</v>
      </c>
      <c r="E178" s="35">
        <f>E179+E180+E181</f>
        <v>194.2</v>
      </c>
      <c r="F178" s="35">
        <f>F179+F180+F181</f>
        <v>0</v>
      </c>
      <c r="G178" s="35">
        <f>G179+G180+G181</f>
        <v>0</v>
      </c>
      <c r="H178" s="35">
        <f>H179+H180+H181</f>
        <v>194.2</v>
      </c>
    </row>
    <row r="179" spans="2:8" ht="15">
      <c r="B179" s="49" t="s">
        <v>143</v>
      </c>
      <c r="C179" s="77" t="s">
        <v>78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392</v>
      </c>
      <c r="C180" s="77" t="s">
        <v>79</v>
      </c>
      <c r="D180" s="78"/>
      <c r="E180" s="58">
        <f>F180+H180</f>
        <v>194.2</v>
      </c>
      <c r="F180" s="9"/>
      <c r="G180" s="14"/>
      <c r="H180" s="14">
        <v>194.2</v>
      </c>
    </row>
    <row r="181" spans="2:8" ht="15">
      <c r="B181" s="49" t="s">
        <v>408</v>
      </c>
      <c r="C181" s="77" t="s">
        <v>465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72</v>
      </c>
      <c r="C182" s="427" t="s">
        <v>402</v>
      </c>
      <c r="D182" s="254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73</v>
      </c>
      <c r="C183" s="27" t="s">
        <v>113</v>
      </c>
      <c r="D183" s="255" t="s">
        <v>149</v>
      </c>
      <c r="E183" s="12">
        <f>F183+H183</f>
        <v>0</v>
      </c>
      <c r="F183" s="145"/>
      <c r="G183" s="9"/>
      <c r="H183" s="145"/>
    </row>
    <row r="184" spans="2:8" ht="15.75">
      <c r="B184" s="109" t="s">
        <v>330</v>
      </c>
      <c r="C184" s="215" t="s">
        <v>144</v>
      </c>
      <c r="D184" s="4"/>
      <c r="E184" s="429">
        <f>E185+E186+E187+E188+E189+E191+E192+E193+E190</f>
        <v>1814.0200000000002</v>
      </c>
      <c r="F184" s="429">
        <f>F185+F186+F187+F188+F189+F191+F192+F193+F190</f>
        <v>1619.8200000000002</v>
      </c>
      <c r="G184" s="35">
        <f>G185+G186+G187+G188+G189+G191+G192+G193+G190</f>
        <v>1079.6</v>
      </c>
      <c r="H184" s="35">
        <f>H185+H186+H187+H188+H189+H191+H192+H193+H190</f>
        <v>194.2</v>
      </c>
    </row>
    <row r="185" spans="2:8" ht="14.25">
      <c r="B185" s="36" t="s">
        <v>238</v>
      </c>
      <c r="C185" s="27" t="s">
        <v>113</v>
      </c>
      <c r="D185" s="4" t="s">
        <v>149</v>
      </c>
      <c r="E185" s="12">
        <f>E162+E104+E101+E98+E95+E83+E80+E14</f>
        <v>1612.8000000000002</v>
      </c>
      <c r="F185" s="12">
        <f>F162+F104+F101+F98+F95+F83+F80+F14</f>
        <v>1612.8000000000002</v>
      </c>
      <c r="G185" s="12">
        <f>G162+G104+G101+G98+G95+G83+G80+G14</f>
        <v>1079.6</v>
      </c>
      <c r="H185" s="12">
        <f>H162+H104+H101+H98+H95+H83+H80+H14</f>
        <v>0</v>
      </c>
    </row>
    <row r="186" spans="2:8" ht="25.5">
      <c r="B186" s="36" t="s">
        <v>279</v>
      </c>
      <c r="C186" s="28" t="s">
        <v>114</v>
      </c>
      <c r="D186" s="4" t="s">
        <v>151</v>
      </c>
      <c r="E186" s="399">
        <f>E57+E175+E165</f>
        <v>7.02</v>
      </c>
      <c r="F186" s="399">
        <f>F57+F175+F165</f>
        <v>7.02</v>
      </c>
      <c r="G186" s="399">
        <f>G57+G175+G165</f>
        <v>0</v>
      </c>
      <c r="H186" s="399">
        <f>H57+H175+H165</f>
        <v>0</v>
      </c>
    </row>
    <row r="187" spans="2:8" ht="25.5">
      <c r="B187" s="36" t="s">
        <v>280</v>
      </c>
      <c r="C187" s="54" t="s">
        <v>116</v>
      </c>
      <c r="D187" s="4" t="s">
        <v>153</v>
      </c>
      <c r="E187" s="12">
        <f>E23+E55+E167</f>
        <v>0</v>
      </c>
      <c r="F187" s="12">
        <f>F23+F55+F167</f>
        <v>0</v>
      </c>
      <c r="G187" s="12">
        <f>G23+G55+G167</f>
        <v>0</v>
      </c>
      <c r="H187" s="12">
        <f>H23+H55+H167</f>
        <v>0</v>
      </c>
    </row>
    <row r="188" spans="2:8" ht="28.5">
      <c r="B188" s="36" t="s">
        <v>281</v>
      </c>
      <c r="C188" s="110" t="s">
        <v>241</v>
      </c>
      <c r="D188" s="4" t="s">
        <v>152</v>
      </c>
      <c r="E188" s="12">
        <f>E34</f>
        <v>0</v>
      </c>
      <c r="F188" s="12">
        <f>F34</f>
        <v>0</v>
      </c>
      <c r="G188" s="12">
        <f>G34</f>
        <v>0</v>
      </c>
      <c r="H188" s="12">
        <f>H34</f>
        <v>0</v>
      </c>
    </row>
    <row r="189" spans="2:8" ht="14.25">
      <c r="B189" s="36" t="s">
        <v>282</v>
      </c>
      <c r="C189" s="5" t="s">
        <v>120</v>
      </c>
      <c r="D189" s="4" t="s">
        <v>154</v>
      </c>
      <c r="E189" s="12">
        <f>E39</f>
        <v>0</v>
      </c>
      <c r="F189" s="12">
        <f>F39</f>
        <v>0</v>
      </c>
      <c r="G189" s="12">
        <f>G39</f>
        <v>0</v>
      </c>
      <c r="H189" s="12">
        <f>H39</f>
        <v>0</v>
      </c>
    </row>
    <row r="190" spans="2:8" ht="31.5">
      <c r="B190" s="36" t="s">
        <v>283</v>
      </c>
      <c r="C190" s="149" t="s">
        <v>206</v>
      </c>
      <c r="D190" s="4" t="s">
        <v>155</v>
      </c>
      <c r="E190" s="12">
        <f>E43</f>
        <v>0</v>
      </c>
      <c r="F190" s="12">
        <f>F43</f>
        <v>0</v>
      </c>
      <c r="G190" s="12">
        <f>G43</f>
        <v>0</v>
      </c>
      <c r="H190" s="12">
        <f>H43</f>
        <v>0</v>
      </c>
    </row>
    <row r="191" spans="2:8" ht="14.25">
      <c r="B191" s="36" t="s">
        <v>284</v>
      </c>
      <c r="C191" s="5" t="s">
        <v>81</v>
      </c>
      <c r="D191" s="4" t="s">
        <v>150</v>
      </c>
      <c r="E191" s="12">
        <f>F191+H191</f>
        <v>0</v>
      </c>
      <c r="F191" s="12">
        <f>F173+F46</f>
        <v>0</v>
      </c>
      <c r="G191" s="12">
        <f>G173+G46</f>
        <v>0</v>
      </c>
      <c r="H191" s="12">
        <f>H173+H46</f>
        <v>0</v>
      </c>
    </row>
    <row r="192" spans="2:8" ht="25.5">
      <c r="B192" s="53" t="s">
        <v>285</v>
      </c>
      <c r="C192" s="10" t="s">
        <v>163</v>
      </c>
      <c r="D192" s="4" t="s">
        <v>37</v>
      </c>
      <c r="E192" s="12">
        <f>F192+H192</f>
        <v>0</v>
      </c>
      <c r="F192" s="12">
        <f>F48</f>
        <v>0</v>
      </c>
      <c r="G192" s="12">
        <f>G48</f>
        <v>0</v>
      </c>
      <c r="H192" s="12">
        <f>H48</f>
        <v>0</v>
      </c>
    </row>
    <row r="193" spans="2:8" ht="18.75" customHeight="1">
      <c r="B193" s="36" t="s">
        <v>286</v>
      </c>
      <c r="C193" s="27" t="s">
        <v>164</v>
      </c>
      <c r="D193" s="72" t="s">
        <v>39</v>
      </c>
      <c r="E193" s="12">
        <f>F193+H193</f>
        <v>194.2</v>
      </c>
      <c r="F193" s="12">
        <f>F51+F178</f>
        <v>0</v>
      </c>
      <c r="G193" s="12">
        <f>G51+G178</f>
        <v>0</v>
      </c>
      <c r="H193" s="12">
        <f>H51+H178</f>
        <v>194.2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5">
    <mergeCell ref="F2:H2"/>
    <mergeCell ref="F10:G10"/>
    <mergeCell ref="H10:H12"/>
    <mergeCell ref="F11:F12"/>
    <mergeCell ref="G11:G12"/>
    <mergeCell ref="B6:H6"/>
    <mergeCell ref="C77:D77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258</v>
      </c>
      <c r="G1" s="182"/>
      <c r="H1" s="182"/>
    </row>
    <row r="2" spans="4:8" ht="15">
      <c r="D2" s="7"/>
      <c r="E2" s="7"/>
      <c r="F2" s="455" t="s">
        <v>614</v>
      </c>
      <c r="G2" s="455"/>
      <c r="H2" s="455"/>
    </row>
    <row r="3" spans="4:8" ht="15">
      <c r="D3" s="50"/>
      <c r="E3" s="50"/>
      <c r="F3" s="412" t="s">
        <v>588</v>
      </c>
      <c r="G3" s="411"/>
      <c r="H3" s="411"/>
    </row>
    <row r="4" spans="5:8" ht="15">
      <c r="E4" s="7"/>
      <c r="F4" s="7" t="s">
        <v>295</v>
      </c>
      <c r="G4" s="7"/>
      <c r="H4" s="182"/>
    </row>
    <row r="6" spans="2:9" ht="14.25">
      <c r="B6" s="470" t="s">
        <v>566</v>
      </c>
      <c r="C6" s="470"/>
      <c r="D6" s="470"/>
      <c r="E6" s="470"/>
      <c r="F6" s="470"/>
      <c r="G6" s="470"/>
      <c r="H6" s="470"/>
      <c r="I6" s="42"/>
    </row>
    <row r="7" spans="2:9" ht="14.25">
      <c r="B7" s="470" t="s">
        <v>550</v>
      </c>
      <c r="C7" s="470"/>
      <c r="D7" s="470"/>
      <c r="E7" s="470"/>
      <c r="F7" s="470"/>
      <c r="G7" s="470"/>
      <c r="H7" s="470"/>
      <c r="I7" s="41"/>
    </row>
    <row r="8" ht="12.75">
      <c r="H8" s="34" t="s">
        <v>9</v>
      </c>
    </row>
    <row r="9" spans="2:8" ht="12.75" customHeight="1">
      <c r="B9" s="469" t="s">
        <v>306</v>
      </c>
      <c r="C9" s="44"/>
      <c r="D9" s="473" t="s">
        <v>308</v>
      </c>
      <c r="E9" s="462" t="s">
        <v>0</v>
      </c>
      <c r="F9" s="457" t="s">
        <v>10</v>
      </c>
      <c r="G9" s="457"/>
      <c r="H9" s="457"/>
    </row>
    <row r="10" spans="2:8" ht="12.75" customHeight="1">
      <c r="B10" s="469"/>
      <c r="C10" s="471" t="s">
        <v>124</v>
      </c>
      <c r="D10" s="474"/>
      <c r="E10" s="463"/>
      <c r="F10" s="457" t="s">
        <v>11</v>
      </c>
      <c r="G10" s="457"/>
      <c r="H10" s="468" t="s">
        <v>12</v>
      </c>
    </row>
    <row r="11" spans="2:8" ht="12.75" customHeight="1">
      <c r="B11" s="469"/>
      <c r="C11" s="471"/>
      <c r="D11" s="474"/>
      <c r="E11" s="463"/>
      <c r="F11" s="462" t="s">
        <v>13</v>
      </c>
      <c r="G11" s="458" t="s">
        <v>254</v>
      </c>
      <c r="H11" s="468"/>
    </row>
    <row r="12" spans="2:8" ht="29.25" customHeight="1">
      <c r="B12" s="469"/>
      <c r="C12" s="472"/>
      <c r="D12" s="475"/>
      <c r="E12" s="464"/>
      <c r="F12" s="464"/>
      <c r="G12" s="459"/>
      <c r="H12" s="468"/>
    </row>
    <row r="13" spans="2:8" ht="15.75">
      <c r="B13" s="36" t="s">
        <v>14</v>
      </c>
      <c r="C13" s="46" t="s">
        <v>1</v>
      </c>
      <c r="D13" s="47"/>
      <c r="E13" s="35">
        <f>F13+H13</f>
        <v>600.2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600.2</v>
      </c>
    </row>
    <row r="14" spans="2:8" ht="14.25">
      <c r="B14" s="18" t="s">
        <v>15</v>
      </c>
      <c r="C14" s="27" t="s">
        <v>113</v>
      </c>
      <c r="D14" s="47" t="s">
        <v>149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170</v>
      </c>
      <c r="C15" s="50" t="s">
        <v>289</v>
      </c>
      <c r="D15" s="465"/>
      <c r="E15" s="9">
        <f aca="true" t="shared" si="0" ref="E15:E32">F15+H15</f>
        <v>0</v>
      </c>
      <c r="F15" s="192"/>
      <c r="G15" s="192"/>
      <c r="H15" s="48"/>
    </row>
    <row r="16" spans="2:8" ht="15">
      <c r="B16" s="15" t="s">
        <v>396</v>
      </c>
      <c r="C16" s="50" t="s">
        <v>395</v>
      </c>
      <c r="D16" s="466"/>
      <c r="E16" s="9">
        <f t="shared" si="0"/>
        <v>0</v>
      </c>
      <c r="F16" s="192"/>
      <c r="G16" s="192"/>
      <c r="H16" s="48"/>
    </row>
    <row r="17" spans="2:8" ht="15">
      <c r="B17" s="15" t="s">
        <v>171</v>
      </c>
      <c r="C17" s="50" t="s">
        <v>290</v>
      </c>
      <c r="D17" s="466"/>
      <c r="E17" s="9">
        <f t="shared" si="0"/>
        <v>0</v>
      </c>
      <c r="F17" s="192"/>
      <c r="G17" s="192"/>
      <c r="H17" s="51"/>
    </row>
    <row r="18" spans="2:8" ht="15">
      <c r="B18" s="15" t="s">
        <v>172</v>
      </c>
      <c r="C18" s="7" t="s">
        <v>252</v>
      </c>
      <c r="D18" s="466"/>
      <c r="E18" s="9">
        <f t="shared" si="0"/>
        <v>0</v>
      </c>
      <c r="F18" s="192"/>
      <c r="G18" s="192"/>
      <c r="H18" s="48"/>
    </row>
    <row r="19" spans="2:8" ht="15">
      <c r="B19" s="15" t="s">
        <v>173</v>
      </c>
      <c r="C19" s="7" t="s">
        <v>255</v>
      </c>
      <c r="D19" s="466"/>
      <c r="E19" s="9">
        <f t="shared" si="0"/>
        <v>0</v>
      </c>
      <c r="F19" s="192"/>
      <c r="G19" s="192"/>
      <c r="H19" s="48"/>
    </row>
    <row r="20" spans="2:8" ht="15">
      <c r="B20" s="15" t="s">
        <v>174</v>
      </c>
      <c r="C20" s="7" t="s">
        <v>84</v>
      </c>
      <c r="D20" s="466"/>
      <c r="E20" s="9">
        <f t="shared" si="0"/>
        <v>0</v>
      </c>
      <c r="F20" s="192"/>
      <c r="G20" s="192"/>
      <c r="H20" s="48"/>
    </row>
    <row r="21" spans="2:8" ht="15">
      <c r="B21" s="49" t="s">
        <v>175</v>
      </c>
      <c r="C21" s="7" t="s">
        <v>85</v>
      </c>
      <c r="D21" s="466"/>
      <c r="E21" s="9">
        <f t="shared" si="0"/>
        <v>0</v>
      </c>
      <c r="F21" s="192"/>
      <c r="G21" s="192"/>
      <c r="H21" s="48"/>
    </row>
    <row r="22" spans="2:8" ht="15">
      <c r="B22" s="49" t="s">
        <v>176</v>
      </c>
      <c r="C22" s="52" t="s">
        <v>80</v>
      </c>
      <c r="D22" s="26"/>
      <c r="E22" s="9">
        <f t="shared" si="0"/>
        <v>0</v>
      </c>
      <c r="F22" s="192"/>
      <c r="G22" s="192"/>
      <c r="H22" s="48"/>
    </row>
    <row r="23" spans="2:8" ht="26.25" customHeight="1">
      <c r="B23" s="104" t="s">
        <v>16</v>
      </c>
      <c r="C23" s="125" t="s">
        <v>116</v>
      </c>
      <c r="D23" s="277" t="s">
        <v>153</v>
      </c>
      <c r="E23" s="196">
        <f>F23+H23</f>
        <v>0</v>
      </c>
      <c r="F23" s="196">
        <f>F24+F26+F28+F29+F30+F31+F25+F32+F27+F33</f>
        <v>0</v>
      </c>
      <c r="G23" s="196">
        <f>G24+G26+G28+G29+G30+G31+G25+G32+G27+G33</f>
        <v>0</v>
      </c>
      <c r="H23" s="196">
        <f>H24+H26+H28+H29+H30+H31+H25+H32+H27+H33</f>
        <v>0</v>
      </c>
    </row>
    <row r="24" spans="2:8" ht="15" customHeight="1">
      <c r="B24" s="56" t="s">
        <v>307</v>
      </c>
      <c r="C24" s="20" t="s">
        <v>288</v>
      </c>
      <c r="D24" s="57"/>
      <c r="E24" s="58">
        <f>F24+H24</f>
        <v>0</v>
      </c>
      <c r="F24" s="9"/>
      <c r="G24" s="59"/>
      <c r="H24" s="280"/>
    </row>
    <row r="25" spans="2:8" ht="15" customHeight="1">
      <c r="B25" s="56" t="s">
        <v>167</v>
      </c>
      <c r="C25" s="21" t="s">
        <v>287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178</v>
      </c>
      <c r="C26" s="21" t="s">
        <v>75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174</v>
      </c>
      <c r="C27" s="21" t="s">
        <v>186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179</v>
      </c>
      <c r="C28" s="413" t="s">
        <v>612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176</v>
      </c>
      <c r="C29" s="52" t="s">
        <v>80</v>
      </c>
      <c r="D29" s="60"/>
      <c r="E29" s="58">
        <f t="shared" si="0"/>
        <v>0</v>
      </c>
      <c r="F29" s="9"/>
      <c r="G29" s="197"/>
      <c r="H29" s="197"/>
    </row>
    <row r="30" spans="2:8" ht="15" customHeight="1">
      <c r="B30" s="56" t="s">
        <v>180</v>
      </c>
      <c r="C30" s="21" t="s">
        <v>3</v>
      </c>
      <c r="D30" s="60"/>
      <c r="E30" s="58">
        <f t="shared" si="0"/>
        <v>0</v>
      </c>
      <c r="F30" s="9"/>
      <c r="G30" s="197"/>
      <c r="H30" s="197"/>
    </row>
    <row r="31" spans="2:8" ht="44.25" customHeight="1">
      <c r="B31" s="112" t="s">
        <v>169</v>
      </c>
      <c r="C31" s="218" t="s">
        <v>573</v>
      </c>
      <c r="D31" s="63"/>
      <c r="E31" s="58">
        <f t="shared" si="0"/>
        <v>0</v>
      </c>
      <c r="F31" s="64"/>
      <c r="G31" s="43"/>
      <c r="H31" s="197"/>
    </row>
    <row r="32" spans="2:8" ht="30" customHeight="1">
      <c r="B32" s="15" t="s">
        <v>181</v>
      </c>
      <c r="C32" s="65" t="s">
        <v>117</v>
      </c>
      <c r="D32" s="63"/>
      <c r="E32" s="58">
        <f t="shared" si="0"/>
        <v>0</v>
      </c>
      <c r="F32" s="64"/>
      <c r="G32" s="43"/>
      <c r="H32" s="197"/>
    </row>
    <row r="33" spans="2:8" ht="30" customHeight="1">
      <c r="B33" s="112" t="s">
        <v>493</v>
      </c>
      <c r="C33" s="290" t="s">
        <v>492</v>
      </c>
      <c r="D33" s="63"/>
      <c r="E33" s="192">
        <f>SB!E33+'D-2014'!E33+'skol. lėšos'!E33</f>
        <v>0</v>
      </c>
      <c r="F33" s="64"/>
      <c r="G33" s="43"/>
      <c r="H33" s="199"/>
    </row>
    <row r="34" spans="2:8" ht="30.75" customHeight="1">
      <c r="B34" s="36" t="s">
        <v>17</v>
      </c>
      <c r="C34" s="110" t="s">
        <v>241</v>
      </c>
      <c r="D34" s="72" t="s">
        <v>152</v>
      </c>
      <c r="E34" s="200">
        <f>E35+E37+E36+E38</f>
        <v>132.6</v>
      </c>
      <c r="F34" s="291">
        <f>F35+F37+F36+F38</f>
        <v>0</v>
      </c>
      <c r="G34" s="291">
        <f>G35+G37+G36+G38</f>
        <v>0</v>
      </c>
      <c r="H34" s="200">
        <f>H35+H37+H36+H38</f>
        <v>132.6</v>
      </c>
    </row>
    <row r="35" spans="2:8" ht="15">
      <c r="B35" s="49" t="s">
        <v>182</v>
      </c>
      <c r="C35" s="69" t="s">
        <v>2</v>
      </c>
      <c r="D35" s="70"/>
      <c r="E35" s="58">
        <f>F35+H35</f>
        <v>0</v>
      </c>
      <c r="F35" s="9"/>
      <c r="G35" s="14"/>
      <c r="H35" s="197"/>
    </row>
    <row r="36" spans="2:8" ht="15">
      <c r="B36" s="49" t="s">
        <v>183</v>
      </c>
      <c r="C36" s="69" t="s">
        <v>504</v>
      </c>
      <c r="D36" s="72"/>
      <c r="E36" s="58">
        <f>F36+H36</f>
        <v>96.2</v>
      </c>
      <c r="F36" s="9"/>
      <c r="G36" s="14"/>
      <c r="H36" s="280">
        <v>96.2</v>
      </c>
    </row>
    <row r="37" spans="2:8" ht="15">
      <c r="B37" s="49" t="s">
        <v>184</v>
      </c>
      <c r="C37" s="7" t="s">
        <v>82</v>
      </c>
      <c r="D37" s="72"/>
      <c r="E37" s="58">
        <f>F37+H37</f>
        <v>0</v>
      </c>
      <c r="F37" s="9"/>
      <c r="G37" s="13"/>
      <c r="H37" s="13"/>
    </row>
    <row r="38" spans="2:8" ht="15">
      <c r="B38" s="49" t="s">
        <v>169</v>
      </c>
      <c r="C38" s="7" t="s">
        <v>570</v>
      </c>
      <c r="D38" s="73"/>
      <c r="E38" s="58">
        <f>F38+H38</f>
        <v>36.4</v>
      </c>
      <c r="F38" s="58"/>
      <c r="G38" s="270"/>
      <c r="H38" s="270">
        <v>36.4</v>
      </c>
    </row>
    <row r="39" spans="2:8" ht="14.25">
      <c r="B39" s="36" t="s">
        <v>18</v>
      </c>
      <c r="C39" s="5" t="s">
        <v>120</v>
      </c>
      <c r="D39" s="72" t="s">
        <v>154</v>
      </c>
      <c r="E39" s="141">
        <f>E40+E41+E42</f>
        <v>467.6</v>
      </c>
      <c r="F39" s="141">
        <f>F40+F41+F42</f>
        <v>0</v>
      </c>
      <c r="G39" s="141">
        <f>G40+G41+G42</f>
        <v>0</v>
      </c>
      <c r="H39" s="141">
        <f>H40+H41+H42</f>
        <v>467.6</v>
      </c>
    </row>
    <row r="40" spans="2:8" ht="15">
      <c r="B40" s="49" t="s">
        <v>169</v>
      </c>
      <c r="C40" s="7" t="s">
        <v>76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169</v>
      </c>
      <c r="C41" s="7" t="s">
        <v>83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169</v>
      </c>
      <c r="C42" s="271" t="s">
        <v>166</v>
      </c>
      <c r="D42" s="73"/>
      <c r="E42" s="58">
        <f>F42+H42</f>
        <v>467.6</v>
      </c>
      <c r="F42" s="9"/>
      <c r="G42" s="13"/>
      <c r="H42" s="9">
        <v>467.6</v>
      </c>
    </row>
    <row r="43" spans="2:8" ht="28.5">
      <c r="B43" s="36" t="s">
        <v>77</v>
      </c>
      <c r="C43" s="6" t="s">
        <v>206</v>
      </c>
      <c r="D43" s="72" t="s">
        <v>155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169</v>
      </c>
      <c r="C44" s="7" t="s">
        <v>76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475</v>
      </c>
      <c r="C45" s="7" t="s">
        <v>490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147</v>
      </c>
      <c r="C46" s="25" t="s">
        <v>145</v>
      </c>
      <c r="D46" s="73" t="s">
        <v>150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148</v>
      </c>
      <c r="C47" s="74" t="s">
        <v>146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158</v>
      </c>
      <c r="C48" s="6" t="s">
        <v>163</v>
      </c>
      <c r="D48" s="4" t="s">
        <v>37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159</v>
      </c>
      <c r="C49" s="74" t="s">
        <v>122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487</v>
      </c>
      <c r="C50" s="281" t="s">
        <v>488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165</v>
      </c>
      <c r="C51" s="27" t="s">
        <v>164</v>
      </c>
      <c r="D51" s="73" t="s">
        <v>39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78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79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19</v>
      </c>
      <c r="C54" s="206" t="s">
        <v>251</v>
      </c>
      <c r="D54" s="4"/>
      <c r="E54" s="145"/>
      <c r="F54" s="179"/>
      <c r="G54" s="76"/>
      <c r="H54" s="15"/>
    </row>
    <row r="55" spans="2:8" ht="25.5">
      <c r="B55" s="36" t="s">
        <v>20</v>
      </c>
      <c r="C55" s="28" t="s">
        <v>116</v>
      </c>
      <c r="D55" s="70" t="s">
        <v>153</v>
      </c>
      <c r="E55" s="145">
        <f aca="true" t="shared" si="1" ref="E55:E60">F55+H55</f>
        <v>0</v>
      </c>
      <c r="F55" s="145"/>
      <c r="G55" s="76"/>
      <c r="H55" s="15"/>
    </row>
    <row r="56" spans="2:13" ht="28.5">
      <c r="B56" s="36" t="s">
        <v>21</v>
      </c>
      <c r="C56" s="6" t="s">
        <v>86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22</v>
      </c>
      <c r="C57" s="189" t="s">
        <v>114</v>
      </c>
      <c r="D57" s="190" t="s">
        <v>151</v>
      </c>
      <c r="E57" s="177">
        <f t="shared" si="1"/>
        <v>0</v>
      </c>
      <c r="F57" s="177">
        <f>F58+F60+F61+F62+F71+F78+F74+F75+F72+F73+F76+F59+F70</f>
        <v>0</v>
      </c>
      <c r="G57" s="177">
        <f>G58+G60+G61+G62+G71+G78+G74+G75+G72+G73+G76+G59+G70</f>
        <v>0</v>
      </c>
      <c r="H57" s="177">
        <f>H58+H60+H61+H62+H71+H78+H74+H75+H72+H73+H76+H59+H70</f>
        <v>0</v>
      </c>
      <c r="I57" s="80"/>
      <c r="J57" s="81"/>
      <c r="K57" s="81"/>
      <c r="L57" s="82"/>
      <c r="M57" s="82"/>
    </row>
    <row r="58" spans="2:13" ht="15">
      <c r="B58" s="56" t="s">
        <v>292</v>
      </c>
      <c r="C58" s="29" t="s">
        <v>87</v>
      </c>
      <c r="D58" s="31"/>
      <c r="E58" s="83">
        <f t="shared" si="1"/>
        <v>0</v>
      </c>
      <c r="F58" s="9"/>
      <c r="G58" s="197"/>
      <c r="H58" s="197"/>
      <c r="I58" s="80"/>
      <c r="J58" s="81"/>
      <c r="K58" s="81"/>
      <c r="L58" s="82"/>
      <c r="M58" s="82"/>
    </row>
    <row r="59" spans="2:13" ht="15">
      <c r="B59" s="56" t="s">
        <v>304</v>
      </c>
      <c r="C59" s="23" t="s">
        <v>305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245</v>
      </c>
      <c r="C60" s="23" t="s">
        <v>88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246</v>
      </c>
      <c r="C61" s="23" t="s">
        <v>89</v>
      </c>
      <c r="D61" s="84"/>
      <c r="E61" s="83">
        <f aca="true" t="shared" si="2" ref="E61:E78">F61+H61</f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37"/>
      <c r="C62" s="338" t="s">
        <v>157</v>
      </c>
      <c r="D62" s="84"/>
      <c r="E62" s="340">
        <f t="shared" si="2"/>
        <v>0</v>
      </c>
      <c r="F62" s="340">
        <f>F63+F64+F65+F66+F67+F68</f>
        <v>0</v>
      </c>
      <c r="G62" s="340">
        <f>G63+G64+G69+G65+G66+G67+G68+G70+G71</f>
        <v>0</v>
      </c>
      <c r="H62" s="340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248</v>
      </c>
      <c r="C63" s="338" t="s">
        <v>90</v>
      </c>
      <c r="D63" s="84"/>
      <c r="E63" s="58">
        <f t="shared" si="2"/>
        <v>0</v>
      </c>
      <c r="F63" s="219"/>
      <c r="G63" s="14"/>
      <c r="H63" s="14"/>
      <c r="I63" s="85"/>
      <c r="J63" s="81"/>
      <c r="K63" s="86"/>
      <c r="L63" s="89"/>
      <c r="M63" s="89"/>
    </row>
    <row r="64" spans="2:13" ht="15">
      <c r="B64" s="15" t="s">
        <v>249</v>
      </c>
      <c r="C64" s="338" t="s">
        <v>91</v>
      </c>
      <c r="D64" s="88"/>
      <c r="E64" s="58">
        <f t="shared" si="2"/>
        <v>0</v>
      </c>
      <c r="F64" s="219"/>
      <c r="G64" s="197"/>
      <c r="H64" s="14"/>
      <c r="I64" s="90"/>
      <c r="J64" s="86"/>
      <c r="K64" s="86"/>
      <c r="L64" s="86"/>
      <c r="M64" s="86"/>
    </row>
    <row r="65" spans="2:8" ht="15">
      <c r="B65" s="15" t="s">
        <v>249</v>
      </c>
      <c r="C65" s="338" t="s">
        <v>92</v>
      </c>
      <c r="D65" s="84"/>
      <c r="E65" s="58">
        <f t="shared" si="2"/>
        <v>0</v>
      </c>
      <c r="F65" s="9"/>
      <c r="G65" s="14"/>
      <c r="H65" s="14"/>
    </row>
    <row r="66" spans="2:8" ht="15">
      <c r="B66" s="15" t="s">
        <v>249</v>
      </c>
      <c r="C66" s="338" t="s">
        <v>93</v>
      </c>
      <c r="D66" s="84"/>
      <c r="E66" s="58">
        <f t="shared" si="2"/>
        <v>0</v>
      </c>
      <c r="F66" s="9"/>
      <c r="G66" s="14"/>
      <c r="H66" s="14"/>
    </row>
    <row r="67" spans="2:8" ht="15">
      <c r="B67" s="56" t="s">
        <v>250</v>
      </c>
      <c r="C67" s="342" t="s">
        <v>94</v>
      </c>
      <c r="D67" s="84"/>
      <c r="E67" s="58">
        <f t="shared" si="2"/>
        <v>0</v>
      </c>
      <c r="F67" s="9"/>
      <c r="G67" s="15"/>
      <c r="H67" s="15"/>
    </row>
    <row r="68" spans="2:8" ht="15">
      <c r="B68" s="56" t="s">
        <v>247</v>
      </c>
      <c r="C68" s="342" t="s">
        <v>95</v>
      </c>
      <c r="D68" s="84"/>
      <c r="E68" s="58">
        <f t="shared" si="2"/>
        <v>0</v>
      </c>
      <c r="F68" s="9"/>
      <c r="G68" s="15"/>
      <c r="H68" s="15"/>
    </row>
    <row r="69" spans="2:8" ht="15">
      <c r="B69" s="15" t="s">
        <v>249</v>
      </c>
      <c r="C69" s="7" t="s">
        <v>401</v>
      </c>
      <c r="D69" s="84"/>
      <c r="E69" s="58">
        <f t="shared" si="2"/>
        <v>0</v>
      </c>
      <c r="F69" s="219"/>
      <c r="G69" s="15"/>
      <c r="H69" s="14"/>
    </row>
    <row r="70" spans="2:8" ht="15">
      <c r="B70" s="56" t="s">
        <v>246</v>
      </c>
      <c r="C70" s="23" t="s">
        <v>96</v>
      </c>
      <c r="D70" s="84"/>
      <c r="E70" s="58">
        <f t="shared" si="2"/>
        <v>0</v>
      </c>
      <c r="F70" s="219"/>
      <c r="G70" s="15"/>
      <c r="H70" s="14"/>
    </row>
    <row r="71" spans="2:8" ht="15">
      <c r="B71" s="56" t="s">
        <v>185</v>
      </c>
      <c r="C71" s="23" t="s">
        <v>97</v>
      </c>
      <c r="D71" s="84"/>
      <c r="E71" s="58">
        <f t="shared" si="2"/>
        <v>0</v>
      </c>
      <c r="F71" s="9"/>
      <c r="G71" s="15"/>
      <c r="H71" s="14"/>
    </row>
    <row r="72" spans="2:8" ht="15">
      <c r="B72" s="56" t="s">
        <v>245</v>
      </c>
      <c r="C72" s="23" t="s">
        <v>296</v>
      </c>
      <c r="D72" s="84"/>
      <c r="E72" s="58">
        <f t="shared" si="2"/>
        <v>0</v>
      </c>
      <c r="F72" s="9"/>
      <c r="G72" s="15"/>
      <c r="H72" s="14"/>
    </row>
    <row r="73" spans="2:8" ht="15">
      <c r="B73" s="56" t="s">
        <v>245</v>
      </c>
      <c r="C73" s="23" t="s">
        <v>297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245</v>
      </c>
      <c r="C74" s="23" t="s">
        <v>298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246</v>
      </c>
      <c r="C75" s="23" t="s">
        <v>291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246</v>
      </c>
      <c r="C76" s="23" t="s">
        <v>302</v>
      </c>
      <c r="D76" s="84"/>
      <c r="E76" s="58">
        <f t="shared" si="2"/>
        <v>0</v>
      </c>
      <c r="F76" s="9"/>
      <c r="G76" s="15"/>
      <c r="H76" s="14"/>
    </row>
    <row r="77" spans="2:8" ht="15">
      <c r="B77" s="87" t="s">
        <v>246</v>
      </c>
      <c r="C77" s="460" t="s">
        <v>587</v>
      </c>
      <c r="D77" s="461"/>
      <c r="E77" s="71">
        <f t="shared" si="2"/>
        <v>0</v>
      </c>
      <c r="F77" s="192"/>
      <c r="G77" s="15"/>
      <c r="H77" s="14"/>
    </row>
    <row r="78" spans="2:9" ht="30">
      <c r="B78" s="15" t="s">
        <v>248</v>
      </c>
      <c r="C78" s="91" t="s">
        <v>256</v>
      </c>
      <c r="D78" s="92"/>
      <c r="E78" s="58">
        <f t="shared" si="2"/>
        <v>0</v>
      </c>
      <c r="F78" s="9"/>
      <c r="G78" s="15"/>
      <c r="H78" s="14"/>
      <c r="I78" s="34"/>
    </row>
    <row r="79" spans="2:8" ht="15.75">
      <c r="B79" s="93" t="s">
        <v>23</v>
      </c>
      <c r="C79" s="193" t="s">
        <v>74</v>
      </c>
      <c r="D79" s="94"/>
      <c r="E79" s="145"/>
      <c r="F79" s="145"/>
      <c r="G79" s="197"/>
      <c r="H79" s="197"/>
    </row>
    <row r="80" spans="2:8" ht="14.25">
      <c r="B80" s="93" t="s">
        <v>25</v>
      </c>
      <c r="C80" s="27" t="s">
        <v>113</v>
      </c>
      <c r="D80" s="32" t="s">
        <v>149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106</v>
      </c>
      <c r="C81" s="16" t="s">
        <v>400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26</v>
      </c>
      <c r="C82" s="146" t="s">
        <v>303</v>
      </c>
      <c r="D82" s="32"/>
      <c r="E82" s="145"/>
      <c r="F82" s="145"/>
      <c r="G82" s="197"/>
      <c r="H82" s="197"/>
    </row>
    <row r="83" spans="2:8" ht="14.25">
      <c r="B83" s="36" t="s">
        <v>27</v>
      </c>
      <c r="C83" s="27" t="s">
        <v>113</v>
      </c>
      <c r="D83" s="32" t="s">
        <v>149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108</v>
      </c>
      <c r="C84" s="16" t="s">
        <v>400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28</v>
      </c>
      <c r="C85" s="33" t="s">
        <v>31</v>
      </c>
      <c r="D85" s="32"/>
      <c r="E85" s="145"/>
      <c r="F85" s="145"/>
      <c r="G85" s="197"/>
      <c r="H85" s="197"/>
    </row>
    <row r="86" spans="2:8" ht="14.25">
      <c r="B86" s="15" t="s">
        <v>29</v>
      </c>
      <c r="C86" s="96" t="s">
        <v>113</v>
      </c>
      <c r="D86" s="32" t="s">
        <v>149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109</v>
      </c>
      <c r="C87" s="16" t="s">
        <v>400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30</v>
      </c>
      <c r="C88" s="33" t="s">
        <v>36</v>
      </c>
      <c r="D88" s="32"/>
      <c r="E88" s="145"/>
      <c r="F88" s="145"/>
      <c r="G88" s="197"/>
      <c r="H88" s="14"/>
    </row>
    <row r="89" spans="2:8" ht="14.25">
      <c r="B89" s="36" t="s">
        <v>32</v>
      </c>
      <c r="C89" s="96" t="s">
        <v>113</v>
      </c>
      <c r="D89" s="32" t="s">
        <v>149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110</v>
      </c>
      <c r="C90" s="16" t="s">
        <v>400</v>
      </c>
      <c r="D90" s="32"/>
      <c r="E90" s="9">
        <f>F90+H90</f>
        <v>0</v>
      </c>
      <c r="F90" s="9"/>
      <c r="G90" s="14"/>
      <c r="H90" s="197"/>
    </row>
    <row r="91" spans="2:8" ht="15.75">
      <c r="B91" s="36" t="s">
        <v>33</v>
      </c>
      <c r="C91" s="19" t="s">
        <v>4</v>
      </c>
      <c r="D91" s="32"/>
      <c r="E91" s="145"/>
      <c r="F91" s="145"/>
      <c r="G91" s="197"/>
      <c r="H91" s="197"/>
    </row>
    <row r="92" spans="2:8" ht="14.25">
      <c r="B92" s="36" t="s">
        <v>34</v>
      </c>
      <c r="C92" s="27" t="s">
        <v>113</v>
      </c>
      <c r="D92" s="32" t="s">
        <v>149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111</v>
      </c>
      <c r="C93" s="16" t="s">
        <v>400</v>
      </c>
      <c r="D93" s="32"/>
      <c r="E93" s="9">
        <f>F93+H93</f>
        <v>0</v>
      </c>
      <c r="F93" s="9"/>
      <c r="G93" s="14"/>
      <c r="H93" s="14"/>
    </row>
    <row r="94" spans="2:8" ht="12.75">
      <c r="B94" s="36" t="s">
        <v>37</v>
      </c>
      <c r="C94" s="260" t="s">
        <v>457</v>
      </c>
      <c r="D94" s="32"/>
      <c r="E94" s="145"/>
      <c r="F94" s="145"/>
      <c r="G94" s="197"/>
      <c r="H94" s="197"/>
    </row>
    <row r="95" spans="2:8" ht="14.25">
      <c r="B95" s="36" t="s">
        <v>38</v>
      </c>
      <c r="C95" s="27" t="s">
        <v>113</v>
      </c>
      <c r="D95" s="32" t="s">
        <v>149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112</v>
      </c>
      <c r="C96" s="16" t="s">
        <v>400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39</v>
      </c>
      <c r="C97" s="33" t="s">
        <v>5</v>
      </c>
      <c r="D97" s="97"/>
      <c r="E97" s="179"/>
      <c r="F97" s="179"/>
      <c r="G97" s="76"/>
      <c r="H97" s="197"/>
    </row>
    <row r="98" spans="2:8" ht="14.25">
      <c r="B98" s="36" t="s">
        <v>40</v>
      </c>
      <c r="C98" s="27" t="s">
        <v>113</v>
      </c>
      <c r="D98" s="97" t="s">
        <v>149</v>
      </c>
      <c r="E98" s="145">
        <f>E99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115</v>
      </c>
      <c r="C99" s="16" t="s">
        <v>400</v>
      </c>
      <c r="D99" s="97"/>
      <c r="E99" s="9">
        <f>F99+H99</f>
        <v>0</v>
      </c>
      <c r="F99" s="9"/>
      <c r="G99" s="14"/>
      <c r="H99" s="14"/>
    </row>
    <row r="100" spans="2:8" ht="15.75">
      <c r="B100" s="15" t="s">
        <v>41</v>
      </c>
      <c r="C100" s="33" t="s">
        <v>48</v>
      </c>
      <c r="D100" s="97"/>
      <c r="E100" s="145"/>
      <c r="F100" s="145"/>
      <c r="G100" s="197"/>
      <c r="H100" s="197"/>
    </row>
    <row r="101" spans="2:8" ht="14.25">
      <c r="B101" s="15" t="s">
        <v>42</v>
      </c>
      <c r="C101" s="98" t="s">
        <v>113</v>
      </c>
      <c r="D101" s="97" t="s">
        <v>149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125</v>
      </c>
      <c r="C102" s="16" t="s">
        <v>400</v>
      </c>
      <c r="D102" s="99"/>
      <c r="E102" s="9">
        <f>F102+H102</f>
        <v>0</v>
      </c>
      <c r="F102" s="9"/>
      <c r="G102" s="15"/>
      <c r="H102" s="14"/>
    </row>
    <row r="103" spans="2:8" ht="28.5">
      <c r="B103" s="36" t="s">
        <v>43</v>
      </c>
      <c r="C103" s="6" t="s">
        <v>455</v>
      </c>
      <c r="D103" s="97"/>
      <c r="E103" s="145"/>
      <c r="F103" s="145"/>
      <c r="G103" s="197"/>
      <c r="H103" s="197"/>
    </row>
    <row r="104" spans="2:8" ht="14.25">
      <c r="B104" s="36" t="s">
        <v>44</v>
      </c>
      <c r="C104" s="27" t="s">
        <v>113</v>
      </c>
      <c r="D104" s="97" t="s">
        <v>149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49" t="s">
        <v>126</v>
      </c>
      <c r="C105" s="16" t="s">
        <v>400</v>
      </c>
      <c r="D105" s="99"/>
      <c r="E105" s="9">
        <f>F105+H105</f>
        <v>0</v>
      </c>
      <c r="F105" s="9"/>
      <c r="G105" s="15"/>
      <c r="H105" s="14"/>
    </row>
    <row r="106" spans="2:8" ht="15.75">
      <c r="B106" s="36" t="s">
        <v>45</v>
      </c>
      <c r="C106" s="292" t="s">
        <v>54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46</v>
      </c>
      <c r="C107" s="27" t="s">
        <v>113</v>
      </c>
      <c r="D107" s="32" t="s">
        <v>149</v>
      </c>
      <c r="E107" s="145">
        <f>E108+E109</f>
        <v>0</v>
      </c>
      <c r="F107" s="145">
        <f>F108+F109</f>
        <v>0</v>
      </c>
      <c r="G107" s="145">
        <f>G108+G109</f>
        <v>0</v>
      </c>
      <c r="H107" s="145">
        <f>H108+H109</f>
        <v>0</v>
      </c>
    </row>
    <row r="108" spans="2:8" ht="15">
      <c r="B108" s="15" t="s">
        <v>479</v>
      </c>
      <c r="C108" s="20" t="s">
        <v>100</v>
      </c>
      <c r="D108" s="31"/>
      <c r="E108" s="9">
        <f>F108+H108</f>
        <v>0</v>
      </c>
      <c r="F108" s="9"/>
      <c r="G108" s="14"/>
      <c r="H108" s="14"/>
    </row>
    <row r="109" spans="2:8" ht="15">
      <c r="B109" s="15" t="s">
        <v>526</v>
      </c>
      <c r="C109" s="100" t="s">
        <v>129</v>
      </c>
      <c r="D109" s="94"/>
      <c r="E109" s="9">
        <f>F109+H109</f>
        <v>0</v>
      </c>
      <c r="F109" s="9"/>
      <c r="G109" s="14"/>
      <c r="H109" s="14"/>
    </row>
    <row r="110" spans="2:8" ht="25.5">
      <c r="B110" s="15" t="s">
        <v>259</v>
      </c>
      <c r="C110" s="28" t="s">
        <v>114</v>
      </c>
      <c r="D110" s="94" t="s">
        <v>151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245</v>
      </c>
      <c r="C111" s="252" t="s">
        <v>400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453</v>
      </c>
      <c r="C112" s="28" t="s">
        <v>116</v>
      </c>
      <c r="D112" s="32" t="s">
        <v>153</v>
      </c>
      <c r="E112" s="145">
        <f>E113+E114</f>
        <v>0</v>
      </c>
      <c r="F112" s="145">
        <f>F113+F114</f>
        <v>0</v>
      </c>
      <c r="G112" s="145">
        <f>G113+G114</f>
        <v>0</v>
      </c>
      <c r="H112" s="145">
        <f>H113+H114</f>
        <v>0</v>
      </c>
    </row>
    <row r="113" spans="2:8" ht="15">
      <c r="B113" s="15" t="s">
        <v>307</v>
      </c>
      <c r="C113" s="20" t="s">
        <v>98</v>
      </c>
      <c r="D113" s="88"/>
      <c r="E113" s="9">
        <f>F113+H113</f>
        <v>0</v>
      </c>
      <c r="F113" s="9"/>
      <c r="G113" s="15"/>
      <c r="H113" s="15"/>
    </row>
    <row r="114" spans="2:8" ht="15">
      <c r="B114" s="15" t="s">
        <v>480</v>
      </c>
      <c r="C114" s="22" t="s">
        <v>99</v>
      </c>
      <c r="D114" s="88"/>
      <c r="E114" s="9">
        <f>F114+H114</f>
        <v>0</v>
      </c>
      <c r="F114" s="9"/>
      <c r="G114" s="14"/>
      <c r="H114" s="14"/>
    </row>
    <row r="115" spans="2:8" ht="14.25">
      <c r="B115" s="15" t="s">
        <v>525</v>
      </c>
      <c r="C115" s="5" t="s">
        <v>81</v>
      </c>
      <c r="D115" s="32" t="s">
        <v>150</v>
      </c>
      <c r="E115" s="9">
        <f>F115+H115</f>
        <v>0</v>
      </c>
      <c r="F115" s="9">
        <f>F116</f>
        <v>0</v>
      </c>
      <c r="G115" s="9">
        <f>G116</f>
        <v>0</v>
      </c>
      <c r="H115" s="9">
        <f>H116</f>
        <v>0</v>
      </c>
    </row>
    <row r="116" spans="2:8" ht="15">
      <c r="B116" s="15" t="s">
        <v>483</v>
      </c>
      <c r="C116" s="7" t="s">
        <v>119</v>
      </c>
      <c r="D116" s="32"/>
      <c r="E116" s="9">
        <f>F116+H116</f>
        <v>0</v>
      </c>
      <c r="F116" s="9"/>
      <c r="G116" s="14"/>
      <c r="H116" s="14"/>
    </row>
    <row r="117" spans="2:8" ht="15.75">
      <c r="B117" s="36" t="s">
        <v>47</v>
      </c>
      <c r="C117" s="292" t="s">
        <v>59</v>
      </c>
      <c r="D117" s="32"/>
      <c r="E117" s="145">
        <f>E118+E123+E121+E126</f>
        <v>0</v>
      </c>
      <c r="F117" s="145">
        <f>F118+F123+F121+F126</f>
        <v>0</v>
      </c>
      <c r="G117" s="145">
        <f>G118+G123+G121+G126</f>
        <v>0</v>
      </c>
      <c r="H117" s="145">
        <f>H118+H123+H121+H126</f>
        <v>0</v>
      </c>
    </row>
    <row r="118" spans="2:8" ht="14.25">
      <c r="B118" s="38" t="s">
        <v>49</v>
      </c>
      <c r="C118" s="27" t="s">
        <v>113</v>
      </c>
      <c r="D118" s="32" t="s">
        <v>149</v>
      </c>
      <c r="E118" s="145">
        <f>E119+E120</f>
        <v>0</v>
      </c>
      <c r="F118" s="145">
        <f>F119+F120</f>
        <v>0</v>
      </c>
      <c r="G118" s="145">
        <f>G119+G120</f>
        <v>0</v>
      </c>
      <c r="H118" s="145">
        <f>H119+H120</f>
        <v>0</v>
      </c>
    </row>
    <row r="119" spans="2:8" ht="15">
      <c r="B119" s="49" t="s">
        <v>479</v>
      </c>
      <c r="C119" s="20" t="s">
        <v>100</v>
      </c>
      <c r="D119" s="31"/>
      <c r="E119" s="9">
        <f>F119+H119</f>
        <v>0</v>
      </c>
      <c r="F119" s="9"/>
      <c r="G119" s="14"/>
      <c r="H119" s="14"/>
    </row>
    <row r="120" spans="2:8" ht="15">
      <c r="B120" s="15" t="s">
        <v>478</v>
      </c>
      <c r="C120" s="100" t="s">
        <v>129</v>
      </c>
      <c r="D120" s="94"/>
      <c r="E120" s="9">
        <f>F120+H120</f>
        <v>0</v>
      </c>
      <c r="F120" s="9"/>
      <c r="G120" s="14"/>
      <c r="H120" s="14"/>
    </row>
    <row r="121" spans="2:8" ht="25.5">
      <c r="B121" s="38" t="s">
        <v>397</v>
      </c>
      <c r="C121" s="28" t="s">
        <v>114</v>
      </c>
      <c r="D121" s="94" t="s">
        <v>151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245</v>
      </c>
      <c r="C122" s="252" t="s">
        <v>400</v>
      </c>
      <c r="D122" s="94"/>
      <c r="E122" s="9">
        <f>F122+H122</f>
        <v>0</v>
      </c>
      <c r="F122" s="9"/>
      <c r="G122" s="14"/>
      <c r="H122" s="14"/>
    </row>
    <row r="123" spans="2:8" ht="25.5">
      <c r="B123" s="38" t="s">
        <v>260</v>
      </c>
      <c r="C123" s="28" t="s">
        <v>116</v>
      </c>
      <c r="D123" s="32" t="s">
        <v>153</v>
      </c>
      <c r="E123" s="145">
        <f>E124+E125</f>
        <v>0</v>
      </c>
      <c r="F123" s="145">
        <f>F124+F125</f>
        <v>0</v>
      </c>
      <c r="G123" s="145">
        <f>G124+G125</f>
        <v>0</v>
      </c>
      <c r="H123" s="145">
        <f>H124+H125</f>
        <v>0</v>
      </c>
    </row>
    <row r="124" spans="2:8" ht="15">
      <c r="B124" s="15" t="s">
        <v>307</v>
      </c>
      <c r="C124" s="20" t="s">
        <v>98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480</v>
      </c>
      <c r="C125" s="22" t="s">
        <v>99</v>
      </c>
      <c r="D125" s="88"/>
      <c r="E125" s="9">
        <f>F125+H125</f>
        <v>0</v>
      </c>
      <c r="F125" s="9"/>
      <c r="G125" s="15"/>
      <c r="H125" s="14"/>
    </row>
    <row r="126" spans="2:8" ht="14.25">
      <c r="B126" s="39" t="s">
        <v>397</v>
      </c>
      <c r="C126" s="5" t="s">
        <v>81</v>
      </c>
      <c r="D126" s="32" t="s">
        <v>150</v>
      </c>
      <c r="E126" s="48">
        <f>E127</f>
        <v>0</v>
      </c>
      <c r="F126" s="48">
        <f>F127</f>
        <v>0</v>
      </c>
      <c r="G126" s="48">
        <f>G127</f>
        <v>0</v>
      </c>
      <c r="H126" s="48">
        <f>H127</f>
        <v>0</v>
      </c>
    </row>
    <row r="127" spans="2:8" ht="15">
      <c r="B127" s="15" t="s">
        <v>483</v>
      </c>
      <c r="C127" s="7" t="s">
        <v>119</v>
      </c>
      <c r="D127" s="32"/>
      <c r="E127" s="192">
        <f>F127+H127</f>
        <v>0</v>
      </c>
      <c r="F127" s="192"/>
      <c r="G127" s="192">
        <f>SB!G127+'D-2014'!G133+'skol. lėšos'!G133</f>
        <v>0</v>
      </c>
      <c r="H127" s="192">
        <f>SB!H127+'D-2014'!H133+'skol. lėšos'!H133</f>
        <v>0</v>
      </c>
    </row>
    <row r="128" spans="2:8" ht="14.25">
      <c r="B128" s="38" t="s">
        <v>50</v>
      </c>
      <c r="C128" s="293" t="s">
        <v>63</v>
      </c>
      <c r="D128" s="32"/>
      <c r="E128" s="145">
        <f>E131+E135+E129</f>
        <v>0</v>
      </c>
      <c r="F128" s="145">
        <f>F131+F135+F129</f>
        <v>0</v>
      </c>
      <c r="G128" s="145">
        <f>G131+G135+G129</f>
        <v>0</v>
      </c>
      <c r="H128" s="145">
        <f>H131+H135+H129</f>
        <v>0</v>
      </c>
    </row>
    <row r="129" spans="2:8" ht="25.5">
      <c r="B129" s="38" t="s">
        <v>51</v>
      </c>
      <c r="C129" s="28" t="s">
        <v>114</v>
      </c>
      <c r="D129" s="94" t="s">
        <v>151</v>
      </c>
      <c r="E129" s="9">
        <f>E130</f>
        <v>0</v>
      </c>
      <c r="F129" s="9">
        <f>F130</f>
        <v>0</v>
      </c>
      <c r="G129" s="9">
        <f>G130</f>
        <v>0</v>
      </c>
      <c r="H129" s="9">
        <f>H130</f>
        <v>0</v>
      </c>
    </row>
    <row r="130" spans="2:8" ht="15">
      <c r="B130" s="39" t="s">
        <v>246</v>
      </c>
      <c r="C130" s="252" t="s">
        <v>400</v>
      </c>
      <c r="D130" s="94"/>
      <c r="E130" s="9">
        <f>F130+H130</f>
        <v>0</v>
      </c>
      <c r="F130" s="9"/>
      <c r="G130" s="14"/>
      <c r="H130" s="14"/>
    </row>
    <row r="131" spans="2:8" ht="25.5">
      <c r="B131" s="36" t="s">
        <v>52</v>
      </c>
      <c r="C131" s="54" t="s">
        <v>116</v>
      </c>
      <c r="D131" s="32" t="s">
        <v>153</v>
      </c>
      <c r="E131" s="145">
        <f>E132+E133+E134</f>
        <v>0</v>
      </c>
      <c r="F131" s="145">
        <f>F132+F133+F134</f>
        <v>0</v>
      </c>
      <c r="G131" s="145">
        <f>G132+G133+G134</f>
        <v>0</v>
      </c>
      <c r="H131" s="145">
        <f>H132+H133+H134</f>
        <v>0</v>
      </c>
    </row>
    <row r="132" spans="2:8" ht="15">
      <c r="B132" s="15" t="s">
        <v>307</v>
      </c>
      <c r="C132" s="20" t="s">
        <v>98</v>
      </c>
      <c r="D132" s="63"/>
      <c r="E132" s="9">
        <f>F132+H132</f>
        <v>0</v>
      </c>
      <c r="F132" s="9"/>
      <c r="G132" s="14"/>
      <c r="H132" s="15"/>
    </row>
    <row r="133" spans="2:8" ht="15">
      <c r="B133" s="15" t="s">
        <v>480</v>
      </c>
      <c r="C133" s="21" t="s">
        <v>99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481</v>
      </c>
      <c r="C134" s="22" t="s">
        <v>101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264</v>
      </c>
      <c r="C135" s="5" t="s">
        <v>81</v>
      </c>
      <c r="D135" s="32" t="s">
        <v>150</v>
      </c>
      <c r="E135" s="145">
        <f>F135+H135</f>
        <v>0</v>
      </c>
      <c r="F135" s="9">
        <f>F136</f>
        <v>0</v>
      </c>
      <c r="G135" s="9">
        <f>G136</f>
        <v>0</v>
      </c>
      <c r="H135" s="9">
        <f>H136</f>
        <v>0</v>
      </c>
    </row>
    <row r="136" spans="2:8" ht="15">
      <c r="B136" s="39" t="s">
        <v>483</v>
      </c>
      <c r="C136" s="7" t="s">
        <v>119</v>
      </c>
      <c r="D136" s="32"/>
      <c r="E136" s="145">
        <f>F136+H136</f>
        <v>0</v>
      </c>
      <c r="F136" s="9"/>
      <c r="G136" s="15"/>
      <c r="H136" s="15"/>
    </row>
    <row r="137" spans="2:8" ht="15.75">
      <c r="B137" s="38" t="s">
        <v>53</v>
      </c>
      <c r="C137" s="33" t="s">
        <v>6</v>
      </c>
      <c r="D137" s="32"/>
      <c r="E137" s="145">
        <f>E143+E146+E138+E141</f>
        <v>0</v>
      </c>
      <c r="F137" s="145">
        <f>F143+F146+F138+F141</f>
        <v>0</v>
      </c>
      <c r="G137" s="145">
        <f>G143+G146+G138+G141</f>
        <v>0</v>
      </c>
      <c r="H137" s="145">
        <f>H143+H146+H138+H141</f>
        <v>0</v>
      </c>
    </row>
    <row r="138" spans="2:8" ht="14.25">
      <c r="B138" s="38" t="s">
        <v>55</v>
      </c>
      <c r="C138" s="27" t="s">
        <v>113</v>
      </c>
      <c r="D138" s="32" t="s">
        <v>149</v>
      </c>
      <c r="E138" s="177">
        <f>F138+H138</f>
        <v>0</v>
      </c>
      <c r="F138" s="145"/>
      <c r="G138" s="145"/>
      <c r="H138" s="145"/>
    </row>
    <row r="139" spans="2:8" ht="15">
      <c r="B139" s="49" t="s">
        <v>479</v>
      </c>
      <c r="C139" s="20" t="s">
        <v>100</v>
      </c>
      <c r="D139" s="300"/>
      <c r="E139" s="9">
        <f>F139+H139</f>
        <v>0</v>
      </c>
      <c r="F139" s="141"/>
      <c r="G139" s="145"/>
      <c r="H139" s="145"/>
    </row>
    <row r="140" spans="2:8" ht="15">
      <c r="B140" s="15" t="s">
        <v>478</v>
      </c>
      <c r="C140" s="100" t="s">
        <v>129</v>
      </c>
      <c r="D140" s="301"/>
      <c r="E140" s="9">
        <f>F140+H140</f>
        <v>0</v>
      </c>
      <c r="F140" s="141"/>
      <c r="G140" s="145"/>
      <c r="H140" s="145"/>
    </row>
    <row r="141" spans="2:8" ht="25.5">
      <c r="B141" s="38" t="s">
        <v>56</v>
      </c>
      <c r="C141" s="28" t="s">
        <v>114</v>
      </c>
      <c r="D141" s="94" t="s">
        <v>151</v>
      </c>
      <c r="E141" s="9">
        <f>E142</f>
        <v>0</v>
      </c>
      <c r="F141" s="9">
        <f>F142</f>
        <v>0</v>
      </c>
      <c r="G141" s="9">
        <f>G142</f>
        <v>0</v>
      </c>
      <c r="H141" s="9">
        <f>H142</f>
        <v>0</v>
      </c>
    </row>
    <row r="142" spans="2:8" ht="15">
      <c r="B142" s="45" t="s">
        <v>246</v>
      </c>
      <c r="C142" s="252" t="s">
        <v>400</v>
      </c>
      <c r="D142" s="94"/>
      <c r="E142" s="9">
        <f>F142+H142</f>
        <v>0</v>
      </c>
      <c r="F142" s="9"/>
      <c r="G142" s="14"/>
      <c r="H142" s="14"/>
    </row>
    <row r="143" spans="2:8" ht="25.5">
      <c r="B143" s="38" t="s">
        <v>57</v>
      </c>
      <c r="C143" s="54" t="s">
        <v>116</v>
      </c>
      <c r="D143" s="32" t="s">
        <v>153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307</v>
      </c>
      <c r="C144" s="20" t="s">
        <v>98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480</v>
      </c>
      <c r="C145" s="21" t="s">
        <v>99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222</v>
      </c>
      <c r="C146" s="5" t="s">
        <v>81</v>
      </c>
      <c r="D146" s="32" t="s">
        <v>150</v>
      </c>
      <c r="E146" s="145">
        <f>F146+H146</f>
        <v>0</v>
      </c>
      <c r="F146" s="145">
        <f>F147</f>
        <v>0</v>
      </c>
      <c r="G146" s="15"/>
      <c r="H146" s="15"/>
    </row>
    <row r="147" spans="2:8" ht="15">
      <c r="B147" s="49" t="s">
        <v>483</v>
      </c>
      <c r="C147" s="7" t="s">
        <v>119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58</v>
      </c>
      <c r="C148" s="292" t="s">
        <v>7</v>
      </c>
      <c r="D148" s="32"/>
      <c r="E148" s="177">
        <f>E149+E154+E152+E159</f>
        <v>0</v>
      </c>
      <c r="F148" s="177">
        <f>F149+F154+F152+F159</f>
        <v>0</v>
      </c>
      <c r="G148" s="177">
        <f>G149+G154+G152+G159</f>
        <v>0</v>
      </c>
      <c r="H148" s="177">
        <f>H149+H154+H152+H159</f>
        <v>0</v>
      </c>
    </row>
    <row r="149" spans="2:8" ht="14.25">
      <c r="B149" s="36" t="s">
        <v>60</v>
      </c>
      <c r="C149" s="27" t="s">
        <v>113</v>
      </c>
      <c r="D149" s="32" t="s">
        <v>149</v>
      </c>
      <c r="E149" s="145">
        <f>E150+E151</f>
        <v>0</v>
      </c>
      <c r="F149" s="145">
        <f>F150+F151</f>
        <v>0</v>
      </c>
      <c r="G149" s="145">
        <f>G150+G151</f>
        <v>0</v>
      </c>
      <c r="H149" s="145">
        <f>H150+H151</f>
        <v>0</v>
      </c>
    </row>
    <row r="150" spans="2:8" ht="15">
      <c r="B150" s="49" t="s">
        <v>479</v>
      </c>
      <c r="C150" s="20" t="s">
        <v>100</v>
      </c>
      <c r="D150" s="31"/>
      <c r="E150" s="9">
        <f>F150+H150</f>
        <v>0</v>
      </c>
      <c r="F150" s="9"/>
      <c r="G150" s="14"/>
      <c r="H150" s="14"/>
    </row>
    <row r="151" spans="2:8" ht="15">
      <c r="B151" s="15" t="s">
        <v>478</v>
      </c>
      <c r="C151" s="100" t="s">
        <v>160</v>
      </c>
      <c r="D151" s="94"/>
      <c r="E151" s="9">
        <f>F151+H151</f>
        <v>0</v>
      </c>
      <c r="F151" s="9"/>
      <c r="G151" s="14"/>
      <c r="H151" s="14"/>
    </row>
    <row r="152" spans="2:8" ht="25.5">
      <c r="B152" s="36" t="s">
        <v>61</v>
      </c>
      <c r="C152" s="28" t="s">
        <v>114</v>
      </c>
      <c r="D152" s="94" t="s">
        <v>151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246</v>
      </c>
      <c r="C153" s="252" t="s">
        <v>400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225</v>
      </c>
      <c r="C154" s="54" t="s">
        <v>116</v>
      </c>
      <c r="D154" s="32" t="s">
        <v>153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307</v>
      </c>
      <c r="C155" s="20" t="s">
        <v>98</v>
      </c>
      <c r="D155" s="63"/>
      <c r="E155" s="9">
        <f aca="true" t="shared" si="3" ref="E155:E160">F155+H155</f>
        <v>0</v>
      </c>
      <c r="F155" s="9"/>
      <c r="G155" s="14"/>
      <c r="H155" s="15"/>
    </row>
    <row r="156" spans="2:8" ht="15">
      <c r="B156" s="15" t="s">
        <v>480</v>
      </c>
      <c r="C156" s="21" t="s">
        <v>99</v>
      </c>
      <c r="D156" s="63"/>
      <c r="E156" s="9">
        <f t="shared" si="3"/>
        <v>0</v>
      </c>
      <c r="F156" s="9"/>
      <c r="G156" s="15"/>
      <c r="H156" s="14"/>
    </row>
    <row r="157" spans="2:8" ht="15">
      <c r="B157" s="56" t="s">
        <v>174</v>
      </c>
      <c r="C157" s="23" t="s">
        <v>139</v>
      </c>
      <c r="D157" s="88"/>
      <c r="E157" s="58">
        <f t="shared" si="3"/>
        <v>0</v>
      </c>
      <c r="F157" s="9"/>
      <c r="G157" s="15"/>
      <c r="H157" s="14"/>
    </row>
    <row r="158" spans="2:8" ht="15">
      <c r="B158" s="56" t="s">
        <v>482</v>
      </c>
      <c r="C158" s="23" t="s">
        <v>301</v>
      </c>
      <c r="D158" s="88"/>
      <c r="E158" s="58">
        <f t="shared" si="3"/>
        <v>0</v>
      </c>
      <c r="F158" s="9"/>
      <c r="G158" s="15"/>
      <c r="H158" s="14"/>
    </row>
    <row r="159" spans="2:8" ht="14.25">
      <c r="B159" s="15" t="s">
        <v>225</v>
      </c>
      <c r="C159" s="5" t="s">
        <v>81</v>
      </c>
      <c r="D159" s="32" t="s">
        <v>150</v>
      </c>
      <c r="E159" s="35">
        <f t="shared" si="3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483</v>
      </c>
      <c r="C160" s="7" t="s">
        <v>119</v>
      </c>
      <c r="D160" s="101"/>
      <c r="E160" s="64">
        <f t="shared" si="3"/>
        <v>0</v>
      </c>
      <c r="F160" s="64"/>
      <c r="G160" s="43"/>
      <c r="H160" s="43"/>
    </row>
    <row r="161" spans="2:8" ht="14.25">
      <c r="B161" s="294" t="s">
        <v>62</v>
      </c>
      <c r="C161" s="295" t="s">
        <v>454</v>
      </c>
      <c r="D161" s="105"/>
      <c r="E161" s="141">
        <f>E162+E167+E173</f>
        <v>0</v>
      </c>
      <c r="F161" s="145">
        <f>F162+F167+F173</f>
        <v>0</v>
      </c>
      <c r="G161" s="145">
        <f>G162+G167+G173</f>
        <v>0</v>
      </c>
      <c r="H161" s="145">
        <f>H162+H167+H173</f>
        <v>0</v>
      </c>
    </row>
    <row r="162" spans="2:8" ht="14.25">
      <c r="B162" s="36" t="s">
        <v>64</v>
      </c>
      <c r="C162" s="198" t="s">
        <v>113</v>
      </c>
      <c r="D162" s="94" t="s">
        <v>149</v>
      </c>
      <c r="E162" s="201">
        <f>E107+E118+E149</f>
        <v>0</v>
      </c>
      <c r="F162" s="201">
        <f>F107+F118+F149</f>
        <v>0</v>
      </c>
      <c r="G162" s="201">
        <f>G107+G118+G149</f>
        <v>0</v>
      </c>
      <c r="H162" s="201">
        <f>H107+H118+H149</f>
        <v>0</v>
      </c>
    </row>
    <row r="163" spans="2:8" ht="15">
      <c r="B163" s="49" t="s">
        <v>479</v>
      </c>
      <c r="C163" s="21" t="s">
        <v>100</v>
      </c>
      <c r="D163" s="88"/>
      <c r="E163" s="9">
        <f>F163+H163</f>
        <v>0</v>
      </c>
      <c r="F163" s="9">
        <f aca="true" t="shared" si="4" ref="F163:H164">F108+F119+F150</f>
        <v>0</v>
      </c>
      <c r="G163" s="9">
        <f t="shared" si="4"/>
        <v>0</v>
      </c>
      <c r="H163" s="9">
        <f t="shared" si="4"/>
        <v>0</v>
      </c>
    </row>
    <row r="164" spans="2:8" ht="15">
      <c r="B164" s="15" t="s">
        <v>478</v>
      </c>
      <c r="C164" s="21" t="s">
        <v>129</v>
      </c>
      <c r="D164" s="85"/>
      <c r="E164" s="9">
        <f>F164+H164</f>
        <v>0</v>
      </c>
      <c r="F164" s="9">
        <f t="shared" si="4"/>
        <v>0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65</v>
      </c>
      <c r="C165" s="28" t="s">
        <v>114</v>
      </c>
      <c r="D165" s="32" t="s">
        <v>151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/>
      <c r="C166" s="252" t="s">
        <v>400</v>
      </c>
      <c r="D166" s="94"/>
      <c r="E166" s="9">
        <f>F166+H166</f>
        <v>0</v>
      </c>
      <c r="F166" s="9">
        <f>F153+F142+F130+F122+F111</f>
        <v>0</v>
      </c>
      <c r="G166" s="9">
        <f>G153+G142+G130+G122+G111</f>
        <v>0</v>
      </c>
      <c r="H166" s="9">
        <f>H153+H142+H130+H122+H111</f>
        <v>0</v>
      </c>
    </row>
    <row r="167" spans="2:8" ht="25.5">
      <c r="B167" s="36" t="s">
        <v>229</v>
      </c>
      <c r="C167" s="54" t="s">
        <v>116</v>
      </c>
      <c r="D167" s="31" t="s">
        <v>153</v>
      </c>
      <c r="E167" s="145">
        <f>E168+E169+E170+E171+E172</f>
        <v>0</v>
      </c>
      <c r="F167" s="145">
        <f>F168+F169+F170+F171+F172</f>
        <v>0</v>
      </c>
      <c r="G167" s="145">
        <f>G168+G169+G170+G171+G172</f>
        <v>0</v>
      </c>
      <c r="H167" s="145">
        <f>H168+H169+H170+H171+H172</f>
        <v>0</v>
      </c>
    </row>
    <row r="168" spans="2:8" ht="15">
      <c r="B168" s="15" t="s">
        <v>307</v>
      </c>
      <c r="C168" s="29" t="s">
        <v>98</v>
      </c>
      <c r="D168" s="70"/>
      <c r="E168" s="35">
        <f>F168+H168</f>
        <v>0</v>
      </c>
      <c r="F168" s="9">
        <f aca="true" t="shared" si="5" ref="F168:H169">F113+F124+F132+F144+F155</f>
        <v>0</v>
      </c>
      <c r="G168" s="9">
        <f t="shared" si="5"/>
        <v>0</v>
      </c>
      <c r="H168" s="9">
        <f t="shared" si="5"/>
        <v>0</v>
      </c>
    </row>
    <row r="169" spans="2:13" ht="15">
      <c r="B169" s="15" t="s">
        <v>480</v>
      </c>
      <c r="C169" s="23" t="s">
        <v>99</v>
      </c>
      <c r="D169" s="101"/>
      <c r="E169" s="35">
        <f>F169+H169</f>
        <v>0</v>
      </c>
      <c r="F169" s="9">
        <f t="shared" si="5"/>
        <v>0</v>
      </c>
      <c r="G169" s="9">
        <f t="shared" si="5"/>
        <v>0</v>
      </c>
      <c r="H169" s="9">
        <f t="shared" si="5"/>
        <v>0</v>
      </c>
      <c r="M169" s="34" t="s">
        <v>102</v>
      </c>
    </row>
    <row r="170" spans="2:8" ht="15">
      <c r="B170" s="49" t="s">
        <v>174</v>
      </c>
      <c r="C170" s="23" t="s">
        <v>139</v>
      </c>
      <c r="D170" s="107"/>
      <c r="E170" s="35">
        <f aca="true" t="shared" si="6" ref="E170:E176">F170+H170</f>
        <v>0</v>
      </c>
      <c r="F170" s="9">
        <f>F157</f>
        <v>0</v>
      </c>
      <c r="G170" s="9">
        <f>G157</f>
        <v>0</v>
      </c>
      <c r="H170" s="9">
        <f>H157</f>
        <v>0</v>
      </c>
    </row>
    <row r="171" spans="2:8" ht="15">
      <c r="B171" s="15" t="s">
        <v>481</v>
      </c>
      <c r="C171" s="24" t="s">
        <v>101</v>
      </c>
      <c r="D171" s="30"/>
      <c r="E171" s="35">
        <f t="shared" si="6"/>
        <v>0</v>
      </c>
      <c r="F171" s="9">
        <f>F134</f>
        <v>0</v>
      </c>
      <c r="G171" s="9">
        <f>G134</f>
        <v>0</v>
      </c>
      <c r="H171" s="9">
        <f>H134</f>
        <v>0</v>
      </c>
    </row>
    <row r="172" spans="2:8" ht="15">
      <c r="B172" s="15" t="s">
        <v>482</v>
      </c>
      <c r="C172" s="16" t="s">
        <v>301</v>
      </c>
      <c r="D172" s="30"/>
      <c r="E172" s="35">
        <f t="shared" si="6"/>
        <v>0</v>
      </c>
      <c r="F172" s="9">
        <f>F158</f>
        <v>0</v>
      </c>
      <c r="G172" s="9">
        <f>G158</f>
        <v>0</v>
      </c>
      <c r="H172" s="9">
        <f>H158</f>
        <v>0</v>
      </c>
    </row>
    <row r="173" spans="2:8" ht="14.25">
      <c r="B173" s="104" t="s">
        <v>231</v>
      </c>
      <c r="C173" s="108" t="s">
        <v>81</v>
      </c>
      <c r="D173" s="73" t="s">
        <v>150</v>
      </c>
      <c r="E173" s="35">
        <f t="shared" si="6"/>
        <v>0</v>
      </c>
      <c r="F173" s="145">
        <f aca="true" t="shared" si="7" ref="F173:H174">F146+F135</f>
        <v>0</v>
      </c>
      <c r="G173" s="145">
        <f t="shared" si="7"/>
        <v>0</v>
      </c>
      <c r="H173" s="145">
        <f t="shared" si="7"/>
        <v>0</v>
      </c>
    </row>
    <row r="174" spans="2:8" ht="15">
      <c r="B174" s="45" t="s">
        <v>483</v>
      </c>
      <c r="C174" s="16" t="s">
        <v>119</v>
      </c>
      <c r="D174" s="13"/>
      <c r="E174" s="35">
        <f t="shared" si="6"/>
        <v>0</v>
      </c>
      <c r="F174" s="9">
        <f t="shared" si="7"/>
        <v>0</v>
      </c>
      <c r="G174" s="9">
        <f t="shared" si="7"/>
        <v>0</v>
      </c>
      <c r="H174" s="9">
        <f t="shared" si="7"/>
        <v>0</v>
      </c>
    </row>
    <row r="175" spans="2:8" ht="15.75">
      <c r="B175" s="109" t="s">
        <v>66</v>
      </c>
      <c r="C175" s="292" t="s">
        <v>121</v>
      </c>
      <c r="D175" s="13"/>
      <c r="E175" s="35">
        <f t="shared" si="6"/>
        <v>0</v>
      </c>
      <c r="F175" s="145">
        <f>F176</f>
        <v>0</v>
      </c>
      <c r="G175" s="145">
        <f>G176</f>
        <v>0</v>
      </c>
      <c r="H175" s="145">
        <f>H176</f>
        <v>0</v>
      </c>
    </row>
    <row r="176" spans="2:8" ht="25.5">
      <c r="B176" s="49" t="s">
        <v>67</v>
      </c>
      <c r="C176" s="28" t="s">
        <v>114</v>
      </c>
      <c r="D176" s="4" t="s">
        <v>151</v>
      </c>
      <c r="E176" s="35">
        <f t="shared" si="6"/>
        <v>0</v>
      </c>
      <c r="F176" s="145">
        <f>F177</f>
        <v>0</v>
      </c>
      <c r="G176" s="9"/>
      <c r="H176" s="145"/>
    </row>
    <row r="177" spans="2:8" ht="15.75">
      <c r="B177" s="36" t="s">
        <v>70</v>
      </c>
      <c r="C177" s="250" t="s">
        <v>391</v>
      </c>
      <c r="D177" s="4"/>
      <c r="E177" s="12"/>
      <c r="F177" s="12"/>
      <c r="G177" s="12"/>
      <c r="H177" s="35"/>
    </row>
    <row r="178" spans="2:8" ht="14.25">
      <c r="B178" s="49" t="s">
        <v>71</v>
      </c>
      <c r="C178" s="27" t="s">
        <v>164</v>
      </c>
      <c r="D178" s="73" t="s">
        <v>39</v>
      </c>
      <c r="E178" s="35">
        <f>E179+E180+E181</f>
        <v>0</v>
      </c>
      <c r="F178" s="35">
        <f>F179+F180+F181</f>
        <v>0</v>
      </c>
      <c r="G178" s="35">
        <f>G179+G180+G181</f>
        <v>0</v>
      </c>
      <c r="H178" s="35">
        <f>H179+H180+H181</f>
        <v>0</v>
      </c>
    </row>
    <row r="179" spans="2:8" ht="15">
      <c r="B179" s="49" t="s">
        <v>143</v>
      </c>
      <c r="C179" s="77" t="s">
        <v>78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392</v>
      </c>
      <c r="C180" s="77" t="s">
        <v>79</v>
      </c>
      <c r="D180" s="78"/>
      <c r="E180" s="58">
        <f>F180+H180</f>
        <v>0</v>
      </c>
      <c r="F180" s="9"/>
      <c r="G180" s="14"/>
      <c r="H180" s="14"/>
    </row>
    <row r="181" spans="2:8" ht="15">
      <c r="B181" s="49" t="s">
        <v>408</v>
      </c>
      <c r="C181" s="77" t="s">
        <v>456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72</v>
      </c>
      <c r="C182" s="46" t="s">
        <v>402</v>
      </c>
      <c r="D182" s="254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73</v>
      </c>
      <c r="C183" s="27" t="s">
        <v>113</v>
      </c>
      <c r="D183" s="255" t="s">
        <v>149</v>
      </c>
      <c r="E183" s="35">
        <f>F183+H183</f>
        <v>0</v>
      </c>
      <c r="F183" s="145"/>
      <c r="G183" s="9"/>
      <c r="H183" s="145"/>
    </row>
    <row r="184" spans="2:8" ht="15.75">
      <c r="B184" s="256" t="s">
        <v>330</v>
      </c>
      <c r="C184" s="303" t="s">
        <v>144</v>
      </c>
      <c r="D184" s="4"/>
      <c r="E184" s="145">
        <f>E185+E186+E187+E188+E189+E191+E192+E193+E190</f>
        <v>600.2</v>
      </c>
      <c r="F184" s="145">
        <f>F185+F186+F187+F188+F189+F191+F192+F193+F190</f>
        <v>0</v>
      </c>
      <c r="G184" s="145">
        <f>G185+G186+G187+G188+G189+G191+G192+G193+G190</f>
        <v>0</v>
      </c>
      <c r="H184" s="145">
        <f>H185+H186+H187+H188+H189+H191+H192+H193+H190</f>
        <v>600.2</v>
      </c>
    </row>
    <row r="185" spans="2:8" ht="14.25">
      <c r="B185" s="36" t="s">
        <v>238</v>
      </c>
      <c r="C185" s="27" t="s">
        <v>113</v>
      </c>
      <c r="D185" s="4" t="s">
        <v>149</v>
      </c>
      <c r="E185" s="9">
        <f>E162+E104+E101+E98+E95+E83+E80+E14</f>
        <v>0</v>
      </c>
      <c r="F185" s="9">
        <f>F162+F104+F101+F98+F95+F83+F80+F14+F183</f>
        <v>0</v>
      </c>
      <c r="G185" s="9">
        <f>G162+G104+G101+G98+G95+G83+G80+G14+G183</f>
        <v>0</v>
      </c>
      <c r="H185" s="9">
        <f>H162+H104+H101+H98+H95+H83+H80+H14+H183</f>
        <v>0</v>
      </c>
    </row>
    <row r="186" spans="2:8" ht="25.5">
      <c r="B186" s="36" t="s">
        <v>279</v>
      </c>
      <c r="C186" s="28" t="s">
        <v>114</v>
      </c>
      <c r="D186" s="4" t="s">
        <v>151</v>
      </c>
      <c r="E186" s="9">
        <f>E57+E175</f>
        <v>0</v>
      </c>
      <c r="F186" s="9">
        <f>F57+F175</f>
        <v>0</v>
      </c>
      <c r="G186" s="9">
        <f>G57+G175</f>
        <v>0</v>
      </c>
      <c r="H186" s="9">
        <f>H57+H175</f>
        <v>0</v>
      </c>
    </row>
    <row r="187" spans="2:8" ht="25.5">
      <c r="B187" s="36" t="s">
        <v>280</v>
      </c>
      <c r="C187" s="54" t="s">
        <v>116</v>
      </c>
      <c r="D187" s="4" t="s">
        <v>153</v>
      </c>
      <c r="E187" s="9">
        <f>E23+E55+E167</f>
        <v>0</v>
      </c>
      <c r="F187" s="9">
        <f>F23+F55+F167+F152</f>
        <v>0</v>
      </c>
      <c r="G187" s="9">
        <f>G23+G55+G167</f>
        <v>0</v>
      </c>
      <c r="H187" s="9">
        <f>H23+H55+H167</f>
        <v>0</v>
      </c>
    </row>
    <row r="188" spans="2:8" ht="28.5">
      <c r="B188" s="36" t="s">
        <v>281</v>
      </c>
      <c r="C188" s="110" t="s">
        <v>241</v>
      </c>
      <c r="D188" s="4" t="s">
        <v>152</v>
      </c>
      <c r="E188" s="9">
        <f>E34</f>
        <v>132.6</v>
      </c>
      <c r="F188" s="9">
        <f>F34</f>
        <v>0</v>
      </c>
      <c r="G188" s="9">
        <f>G34</f>
        <v>0</v>
      </c>
      <c r="H188" s="9">
        <f>H34</f>
        <v>132.6</v>
      </c>
    </row>
    <row r="189" spans="2:8" ht="14.25">
      <c r="B189" s="36" t="s">
        <v>282</v>
      </c>
      <c r="C189" s="5" t="s">
        <v>120</v>
      </c>
      <c r="D189" s="4" t="s">
        <v>154</v>
      </c>
      <c r="E189" s="9">
        <f>E39</f>
        <v>467.6</v>
      </c>
      <c r="F189" s="9">
        <f>F39</f>
        <v>0</v>
      </c>
      <c r="G189" s="9">
        <f>G39</f>
        <v>0</v>
      </c>
      <c r="H189" s="9">
        <f>H39</f>
        <v>467.6</v>
      </c>
    </row>
    <row r="190" spans="2:8" ht="31.5">
      <c r="B190" s="36" t="s">
        <v>283</v>
      </c>
      <c r="C190" s="149" t="s">
        <v>206</v>
      </c>
      <c r="D190" s="4" t="s">
        <v>155</v>
      </c>
      <c r="E190" s="9">
        <f>E43</f>
        <v>0</v>
      </c>
      <c r="F190" s="9">
        <f>F43</f>
        <v>0</v>
      </c>
      <c r="G190" s="9">
        <f>G43</f>
        <v>0</v>
      </c>
      <c r="H190" s="9">
        <f>H43</f>
        <v>0</v>
      </c>
    </row>
    <row r="191" spans="2:8" ht="14.25">
      <c r="B191" s="36" t="s">
        <v>284</v>
      </c>
      <c r="C191" s="5" t="s">
        <v>81</v>
      </c>
      <c r="D191" s="4" t="s">
        <v>150</v>
      </c>
      <c r="E191" s="9">
        <f>F191+H191</f>
        <v>0</v>
      </c>
      <c r="F191" s="9">
        <f>F173+F46</f>
        <v>0</v>
      </c>
      <c r="G191" s="9">
        <f>G173+G46</f>
        <v>0</v>
      </c>
      <c r="H191" s="9">
        <f>H173+H46</f>
        <v>0</v>
      </c>
    </row>
    <row r="192" spans="2:8" ht="25.5">
      <c r="B192" s="53" t="s">
        <v>285</v>
      </c>
      <c r="C192" s="10" t="s">
        <v>163</v>
      </c>
      <c r="D192" s="4" t="s">
        <v>37</v>
      </c>
      <c r="E192" s="9">
        <f>F192+H192</f>
        <v>0</v>
      </c>
      <c r="F192" s="9">
        <f>F48</f>
        <v>0</v>
      </c>
      <c r="G192" s="9">
        <f>G48</f>
        <v>0</v>
      </c>
      <c r="H192" s="9">
        <f>H48</f>
        <v>0</v>
      </c>
    </row>
    <row r="193" spans="2:8" ht="18.75" customHeight="1">
      <c r="B193" s="36" t="s">
        <v>286</v>
      </c>
      <c r="C193" s="27" t="s">
        <v>164</v>
      </c>
      <c r="D193" s="72" t="s">
        <v>39</v>
      </c>
      <c r="E193" s="9">
        <f>F193+H193</f>
        <v>0</v>
      </c>
      <c r="F193" s="9">
        <f>F51+F178</f>
        <v>0</v>
      </c>
      <c r="G193" s="9">
        <f>G51+G178</f>
        <v>0</v>
      </c>
      <c r="H193" s="9">
        <f>H51+H178</f>
        <v>0</v>
      </c>
    </row>
    <row r="194" spans="2:8" ht="12.75">
      <c r="B194" s="36" t="s">
        <v>286</v>
      </c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C77:D77"/>
    <mergeCell ref="F2:H2"/>
    <mergeCell ref="F10:G10"/>
    <mergeCell ref="H10:H12"/>
    <mergeCell ref="F11:F12"/>
    <mergeCell ref="B7:H7"/>
    <mergeCell ref="G11:G12"/>
    <mergeCell ref="D15:D21"/>
    <mergeCell ref="B6:H6"/>
    <mergeCell ref="B9:B12"/>
    <mergeCell ref="D9:D12"/>
    <mergeCell ref="E9:E12"/>
    <mergeCell ref="F9:H9"/>
    <mergeCell ref="C10:C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34" customWidth="1"/>
    <col min="2" max="2" width="9.140625" style="34" customWidth="1"/>
    <col min="3" max="3" width="40.2812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258</v>
      </c>
      <c r="G1" s="182"/>
      <c r="H1" s="182"/>
    </row>
    <row r="2" spans="4:8" ht="15">
      <c r="D2" s="7"/>
      <c r="E2" s="7"/>
      <c r="F2" s="455" t="s">
        <v>614</v>
      </c>
      <c r="G2" s="455"/>
      <c r="H2" s="455"/>
    </row>
    <row r="3" spans="4:8" ht="15">
      <c r="D3" s="50"/>
      <c r="E3" s="50"/>
      <c r="F3" s="412" t="s">
        <v>588</v>
      </c>
      <c r="G3" s="411"/>
      <c r="H3" s="411"/>
    </row>
    <row r="4" spans="5:8" ht="15">
      <c r="E4" s="7"/>
      <c r="F4" s="7" t="s">
        <v>567</v>
      </c>
      <c r="G4" s="7"/>
      <c r="H4" s="182"/>
    </row>
    <row r="6" spans="2:9" ht="14.25">
      <c r="B6" s="470" t="s">
        <v>611</v>
      </c>
      <c r="C6" s="470"/>
      <c r="D6" s="470"/>
      <c r="E6" s="470"/>
      <c r="F6" s="470"/>
      <c r="G6" s="470"/>
      <c r="H6" s="470"/>
      <c r="I6" s="42"/>
    </row>
    <row r="7" spans="2:9" ht="14.25">
      <c r="B7" s="470" t="s">
        <v>610</v>
      </c>
      <c r="C7" s="470"/>
      <c r="D7" s="470"/>
      <c r="E7" s="470"/>
      <c r="F7" s="470"/>
      <c r="G7" s="470"/>
      <c r="H7" s="470"/>
      <c r="I7" s="41"/>
    </row>
    <row r="8" ht="12.75">
      <c r="H8" s="34" t="s">
        <v>9</v>
      </c>
    </row>
    <row r="9" spans="2:8" ht="12.75" customHeight="1">
      <c r="B9" s="476" t="s">
        <v>306</v>
      </c>
      <c r="C9" s="44"/>
      <c r="D9" s="473" t="s">
        <v>308</v>
      </c>
      <c r="E9" s="462" t="s">
        <v>0</v>
      </c>
      <c r="F9" s="481" t="s">
        <v>10</v>
      </c>
      <c r="G9" s="482"/>
      <c r="H9" s="483"/>
    </row>
    <row r="10" spans="2:8" ht="12.75" customHeight="1">
      <c r="B10" s="476"/>
      <c r="C10" s="471" t="s">
        <v>124</v>
      </c>
      <c r="D10" s="474"/>
      <c r="E10" s="463"/>
      <c r="F10" s="481" t="s">
        <v>11</v>
      </c>
      <c r="G10" s="483"/>
      <c r="H10" s="478" t="s">
        <v>12</v>
      </c>
    </row>
    <row r="11" spans="2:8" ht="12.75" customHeight="1">
      <c r="B11" s="476"/>
      <c r="C11" s="471"/>
      <c r="D11" s="474"/>
      <c r="E11" s="463"/>
      <c r="F11" s="462" t="s">
        <v>13</v>
      </c>
      <c r="G11" s="473" t="s">
        <v>254</v>
      </c>
      <c r="H11" s="479"/>
    </row>
    <row r="12" spans="2:8" ht="29.25" customHeight="1">
      <c r="B12" s="476"/>
      <c r="C12" s="472"/>
      <c r="D12" s="475"/>
      <c r="E12" s="464"/>
      <c r="F12" s="464"/>
      <c r="G12" s="475"/>
      <c r="H12" s="480"/>
    </row>
    <row r="13" spans="2:8" ht="15.75">
      <c r="B13" s="36" t="s">
        <v>14</v>
      </c>
      <c r="C13" s="46" t="s">
        <v>1</v>
      </c>
      <c r="D13" s="47"/>
      <c r="E13" s="35">
        <f>F13+H13</f>
        <v>173.1</v>
      </c>
      <c r="F13" s="48">
        <f>F14+F23+F34+F39+F46+F43+F48+F51</f>
        <v>173.1</v>
      </c>
      <c r="G13" s="48">
        <f>G14+G23+G34+G39+G46+G43+G48+G51</f>
        <v>45.7</v>
      </c>
      <c r="H13" s="48">
        <f>H14+H23+H34+H39+H46+H43+H48+H51</f>
        <v>0</v>
      </c>
    </row>
    <row r="14" spans="2:8" ht="14.25">
      <c r="B14" s="18" t="s">
        <v>15</v>
      </c>
      <c r="C14" s="27" t="s">
        <v>113</v>
      </c>
      <c r="D14" s="47" t="s">
        <v>149</v>
      </c>
      <c r="E14" s="48">
        <f>E15+E16+E18+E19+E20+E21+E22+E17</f>
        <v>0</v>
      </c>
      <c r="F14" s="48">
        <f>F15+F16+F17+F18+F19+F20+F21+F22</f>
        <v>0</v>
      </c>
      <c r="G14" s="48">
        <f>G15+G16+G17+G18+G19+G20+G21+G22</f>
        <v>0</v>
      </c>
      <c r="H14" s="48">
        <f>H15+H16+H17+H18+H19+H20+H21+H22</f>
        <v>0</v>
      </c>
    </row>
    <row r="15" spans="2:8" ht="15">
      <c r="B15" s="49" t="s">
        <v>170</v>
      </c>
      <c r="C15" s="50" t="s">
        <v>289</v>
      </c>
      <c r="D15" s="465"/>
      <c r="E15" s="9">
        <f aca="true" t="shared" si="0" ref="E15:E32">F15+H15</f>
        <v>0</v>
      </c>
      <c r="F15" s="192"/>
      <c r="G15" s="192"/>
      <c r="H15" s="192"/>
    </row>
    <row r="16" spans="2:8" ht="15">
      <c r="B16" s="15" t="s">
        <v>396</v>
      </c>
      <c r="C16" s="50" t="s">
        <v>395</v>
      </c>
      <c r="D16" s="466"/>
      <c r="E16" s="9">
        <f t="shared" si="0"/>
        <v>0</v>
      </c>
      <c r="F16" s="192"/>
      <c r="G16" s="192"/>
      <c r="H16" s="192"/>
    </row>
    <row r="17" spans="2:8" ht="15">
      <c r="B17" s="15" t="s">
        <v>171</v>
      </c>
      <c r="C17" s="50" t="s">
        <v>290</v>
      </c>
      <c r="D17" s="466"/>
      <c r="E17" s="9">
        <f t="shared" si="0"/>
        <v>0</v>
      </c>
      <c r="F17" s="192"/>
      <c r="G17" s="192"/>
      <c r="H17" s="192"/>
    </row>
    <row r="18" spans="2:8" ht="15">
      <c r="B18" s="15" t="s">
        <v>172</v>
      </c>
      <c r="C18" s="7" t="s">
        <v>252</v>
      </c>
      <c r="D18" s="466"/>
      <c r="E18" s="9">
        <f t="shared" si="0"/>
        <v>0</v>
      </c>
      <c r="F18" s="192"/>
      <c r="G18" s="192"/>
      <c r="H18" s="199"/>
    </row>
    <row r="19" spans="2:8" ht="15">
      <c r="B19" s="15" t="s">
        <v>173</v>
      </c>
      <c r="C19" s="7" t="s">
        <v>255</v>
      </c>
      <c r="D19" s="466"/>
      <c r="E19" s="9">
        <f t="shared" si="0"/>
        <v>0</v>
      </c>
      <c r="F19" s="192"/>
      <c r="G19" s="192"/>
      <c r="H19" s="199"/>
    </row>
    <row r="20" spans="2:8" ht="15">
      <c r="B20" s="15" t="s">
        <v>174</v>
      </c>
      <c r="C20" s="7" t="s">
        <v>84</v>
      </c>
      <c r="D20" s="466"/>
      <c r="E20" s="9">
        <f t="shared" si="0"/>
        <v>0</v>
      </c>
      <c r="F20" s="192"/>
      <c r="G20" s="192"/>
      <c r="H20" s="199"/>
    </row>
    <row r="21" spans="2:8" ht="15">
      <c r="B21" s="49" t="s">
        <v>175</v>
      </c>
      <c r="C21" s="7" t="s">
        <v>85</v>
      </c>
      <c r="D21" s="466"/>
      <c r="E21" s="9">
        <f t="shared" si="0"/>
        <v>0</v>
      </c>
      <c r="F21" s="192"/>
      <c r="G21" s="192"/>
      <c r="H21" s="199"/>
    </row>
    <row r="22" spans="2:8" ht="15.75" customHeight="1">
      <c r="B22" s="49" t="s">
        <v>176</v>
      </c>
      <c r="C22" s="52" t="s">
        <v>80</v>
      </c>
      <c r="D22" s="26"/>
      <c r="E22" s="9">
        <f t="shared" si="0"/>
        <v>0</v>
      </c>
      <c r="F22" s="192"/>
      <c r="G22" s="192"/>
      <c r="H22" s="199"/>
    </row>
    <row r="23" spans="2:8" ht="26.25" customHeight="1">
      <c r="B23" s="53" t="s">
        <v>16</v>
      </c>
      <c r="C23" s="54" t="s">
        <v>116</v>
      </c>
      <c r="D23" s="55" t="s">
        <v>153</v>
      </c>
      <c r="E23" s="11">
        <f>F23+H23</f>
        <v>59.8</v>
      </c>
      <c r="F23" s="196">
        <f>F24+F26+F27+F28+F29+F30+F32+F25+F31+F33</f>
        <v>59.8</v>
      </c>
      <c r="G23" s="196">
        <f>G24+G26+G27+G28+G29+G30+G32+G25+G31+G33</f>
        <v>45.7</v>
      </c>
      <c r="H23" s="196">
        <f>H24+H26+H27+H28+H29+H30+H32+H25+H31+H33</f>
        <v>0</v>
      </c>
    </row>
    <row r="24" spans="2:8" ht="15">
      <c r="B24" s="56" t="s">
        <v>177</v>
      </c>
      <c r="C24" s="16" t="s">
        <v>288</v>
      </c>
      <c r="D24" s="57"/>
      <c r="E24" s="58">
        <f t="shared" si="0"/>
        <v>59.8</v>
      </c>
      <c r="F24" s="9">
        <v>59.8</v>
      </c>
      <c r="G24" s="14">
        <v>45.7</v>
      </c>
      <c r="H24" s="14"/>
    </row>
    <row r="25" spans="2:8" ht="15">
      <c r="B25" s="56" t="s">
        <v>167</v>
      </c>
      <c r="C25" s="16" t="s">
        <v>287</v>
      </c>
      <c r="D25" s="60"/>
      <c r="E25" s="58">
        <f t="shared" si="0"/>
        <v>0</v>
      </c>
      <c r="F25" s="9"/>
      <c r="G25" s="14"/>
      <c r="H25" s="14"/>
    </row>
    <row r="26" spans="2:8" ht="15">
      <c r="B26" s="56" t="s">
        <v>178</v>
      </c>
      <c r="C26" s="16" t="s">
        <v>75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174</v>
      </c>
      <c r="C27" s="16" t="s">
        <v>186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179</v>
      </c>
      <c r="C28" s="413" t="s">
        <v>612</v>
      </c>
      <c r="D28" s="60"/>
      <c r="E28" s="58">
        <f t="shared" si="0"/>
        <v>0</v>
      </c>
      <c r="F28" s="9"/>
      <c r="G28" s="197"/>
      <c r="H28" s="197"/>
    </row>
    <row r="29" spans="2:8" ht="15">
      <c r="B29" s="56" t="s">
        <v>176</v>
      </c>
      <c r="C29" s="278" t="s">
        <v>80</v>
      </c>
      <c r="D29" s="60"/>
      <c r="E29" s="58">
        <f t="shared" si="0"/>
        <v>0</v>
      </c>
      <c r="F29" s="9"/>
      <c r="G29" s="197"/>
      <c r="H29" s="197"/>
    </row>
    <row r="30" spans="2:8" ht="15">
      <c r="B30" s="56" t="s">
        <v>299</v>
      </c>
      <c r="C30" s="16" t="s">
        <v>3</v>
      </c>
      <c r="D30" s="63"/>
      <c r="E30" s="58">
        <f t="shared" si="0"/>
        <v>0</v>
      </c>
      <c r="F30" s="64"/>
      <c r="G30" s="43"/>
      <c r="H30" s="197"/>
    </row>
    <row r="31" spans="2:8" ht="45">
      <c r="B31" s="112" t="s">
        <v>169</v>
      </c>
      <c r="C31" s="218" t="s">
        <v>573</v>
      </c>
      <c r="D31" s="63"/>
      <c r="E31" s="58">
        <f t="shared" si="0"/>
        <v>0</v>
      </c>
      <c r="F31" s="64"/>
      <c r="G31" s="43"/>
      <c r="H31" s="197"/>
    </row>
    <row r="32" spans="2:8" ht="30">
      <c r="B32" s="112" t="s">
        <v>181</v>
      </c>
      <c r="C32" s="279" t="s">
        <v>117</v>
      </c>
      <c r="D32" s="63"/>
      <c r="E32" s="58">
        <f t="shared" si="0"/>
        <v>0</v>
      </c>
      <c r="F32" s="14"/>
      <c r="G32" s="14"/>
      <c r="H32" s="15"/>
    </row>
    <row r="33" spans="2:8" ht="30">
      <c r="B33" s="112" t="s">
        <v>493</v>
      </c>
      <c r="C33" s="290" t="s">
        <v>492</v>
      </c>
      <c r="D33" s="63"/>
      <c r="E33" s="58">
        <f>F33+H33</f>
        <v>0</v>
      </c>
      <c r="F33" s="192"/>
      <c r="G33" s="192"/>
      <c r="H33" s="45"/>
    </row>
    <row r="34" spans="2:8" ht="30.75" customHeight="1">
      <c r="B34" s="36" t="s">
        <v>17</v>
      </c>
      <c r="C34" s="67" t="s">
        <v>241</v>
      </c>
      <c r="D34" s="70" t="s">
        <v>152</v>
      </c>
      <c r="E34" s="200">
        <f>E35+E37+E36+E38</f>
        <v>0</v>
      </c>
      <c r="F34" s="200">
        <f>F35+F37+F36+F38</f>
        <v>0</v>
      </c>
      <c r="G34" s="200">
        <f>G35+G37+G36+G38</f>
        <v>0</v>
      </c>
      <c r="H34" s="200">
        <f>H35+H37+H36+H38</f>
        <v>0</v>
      </c>
    </row>
    <row r="35" spans="2:8" ht="15">
      <c r="B35" s="49" t="s">
        <v>182</v>
      </c>
      <c r="C35" s="69" t="s">
        <v>2</v>
      </c>
      <c r="D35" s="70"/>
      <c r="E35" s="58">
        <f>F35+H35</f>
        <v>0</v>
      </c>
      <c r="F35" s="289"/>
      <c r="G35" s="14"/>
      <c r="H35" s="197"/>
    </row>
    <row r="36" spans="2:8" ht="15">
      <c r="B36" s="49" t="s">
        <v>183</v>
      </c>
      <c r="C36" s="69" t="s">
        <v>162</v>
      </c>
      <c r="D36" s="72"/>
      <c r="E36" s="58">
        <f>F36+H36</f>
        <v>0</v>
      </c>
      <c r="F36" s="289"/>
      <c r="G36" s="14"/>
      <c r="H36" s="14"/>
    </row>
    <row r="37" spans="2:8" ht="15">
      <c r="B37" s="49" t="s">
        <v>184</v>
      </c>
      <c r="C37" s="7" t="s">
        <v>82</v>
      </c>
      <c r="D37" s="72"/>
      <c r="E37" s="58">
        <f>F37+H37</f>
        <v>0</v>
      </c>
      <c r="F37" s="289"/>
      <c r="G37" s="13"/>
      <c r="H37" s="13"/>
    </row>
    <row r="38" spans="2:8" ht="15">
      <c r="B38" s="49" t="s">
        <v>169</v>
      </c>
      <c r="C38" s="7" t="s">
        <v>474</v>
      </c>
      <c r="D38" s="73"/>
      <c r="E38" s="58">
        <f>F38+H38</f>
        <v>0</v>
      </c>
      <c r="F38" s="58"/>
      <c r="G38" s="270"/>
      <c r="H38" s="58"/>
    </row>
    <row r="39" spans="2:8" ht="14.25">
      <c r="B39" s="36" t="s">
        <v>18</v>
      </c>
      <c r="C39" s="5" t="s">
        <v>120</v>
      </c>
      <c r="D39" s="72" t="s">
        <v>154</v>
      </c>
      <c r="E39" s="14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169</v>
      </c>
      <c r="C40" s="7" t="s">
        <v>76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169</v>
      </c>
      <c r="C41" s="7" t="s">
        <v>83</v>
      </c>
      <c r="D41" s="73"/>
      <c r="E41" s="58">
        <f>F41+H41</f>
        <v>0</v>
      </c>
      <c r="F41" s="9"/>
      <c r="G41" s="13"/>
      <c r="H41" s="13"/>
    </row>
    <row r="42" spans="2:8" ht="15">
      <c r="B42" s="49" t="s">
        <v>169</v>
      </c>
      <c r="C42" s="7" t="s">
        <v>166</v>
      </c>
      <c r="D42" s="73"/>
      <c r="E42" s="58">
        <f>F42+H42</f>
        <v>0</v>
      </c>
      <c r="F42" s="9"/>
      <c r="G42" s="13"/>
      <c r="H42" s="9"/>
    </row>
    <row r="43" spans="2:8" ht="28.5">
      <c r="B43" s="36" t="s">
        <v>77</v>
      </c>
      <c r="C43" s="6" t="s">
        <v>206</v>
      </c>
      <c r="D43" s="73" t="s">
        <v>155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169</v>
      </c>
      <c r="C44" s="7" t="s">
        <v>76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475</v>
      </c>
      <c r="C45" s="7" t="s">
        <v>476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147</v>
      </c>
      <c r="C46" s="25" t="s">
        <v>145</v>
      </c>
      <c r="D46" s="4" t="s">
        <v>150</v>
      </c>
      <c r="E46" s="141">
        <f>F46+H46</f>
        <v>112.3</v>
      </c>
      <c r="F46" s="145">
        <f>F47</f>
        <v>112.3</v>
      </c>
      <c r="G46" s="179">
        <f>G47</f>
        <v>0</v>
      </c>
      <c r="H46" s="179">
        <f>H47</f>
        <v>0</v>
      </c>
    </row>
    <row r="47" spans="2:8" ht="15">
      <c r="B47" s="15" t="s">
        <v>148</v>
      </c>
      <c r="C47" s="74" t="s">
        <v>146</v>
      </c>
      <c r="D47" s="70"/>
      <c r="E47" s="9">
        <f>F47+H47</f>
        <v>112.3</v>
      </c>
      <c r="F47" s="12">
        <v>112.3</v>
      </c>
      <c r="G47" s="15"/>
      <c r="H47" s="75"/>
    </row>
    <row r="48" spans="2:9" ht="28.5">
      <c r="B48" s="36" t="s">
        <v>158</v>
      </c>
      <c r="C48" s="6" t="s">
        <v>163</v>
      </c>
      <c r="D48" s="4" t="s">
        <v>37</v>
      </c>
      <c r="E48" s="145">
        <f>E49+E50</f>
        <v>1</v>
      </c>
      <c r="F48" s="145">
        <f>F49+F50</f>
        <v>1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159</v>
      </c>
      <c r="C49" s="74" t="s">
        <v>122</v>
      </c>
      <c r="D49" s="73"/>
      <c r="E49" s="9">
        <f>F49</f>
        <v>1</v>
      </c>
      <c r="F49" s="9">
        <v>1</v>
      </c>
      <c r="G49" s="13"/>
      <c r="H49" s="14"/>
    </row>
    <row r="50" spans="2:8" ht="16.5" customHeight="1">
      <c r="B50" s="15" t="s">
        <v>487</v>
      </c>
      <c r="C50" s="281" t="s">
        <v>547</v>
      </c>
      <c r="D50" s="73"/>
      <c r="E50" s="9">
        <f>F50+H50</f>
        <v>0</v>
      </c>
      <c r="F50" s="9"/>
      <c r="G50" s="13"/>
      <c r="H50" s="14"/>
    </row>
    <row r="51" spans="2:8" ht="14.25">
      <c r="B51" s="76" t="s">
        <v>165</v>
      </c>
      <c r="C51" s="27" t="s">
        <v>164</v>
      </c>
      <c r="D51" s="73" t="s">
        <v>39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78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79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19</v>
      </c>
      <c r="C54" s="302" t="s">
        <v>251</v>
      </c>
      <c r="D54" s="4"/>
      <c r="E54" s="145">
        <f>E55</f>
        <v>0</v>
      </c>
      <c r="F54" s="145">
        <f>F55</f>
        <v>0</v>
      </c>
      <c r="G54" s="145">
        <f>G55</f>
        <v>0</v>
      </c>
      <c r="H54" s="145">
        <f>H55</f>
        <v>0</v>
      </c>
    </row>
    <row r="55" spans="2:8" ht="25.5">
      <c r="B55" s="36" t="s">
        <v>20</v>
      </c>
      <c r="C55" s="28" t="s">
        <v>116</v>
      </c>
      <c r="D55" s="70" t="s">
        <v>153</v>
      </c>
      <c r="E55" s="12">
        <f aca="true" t="shared" si="1" ref="E55:E78">F55+H55</f>
        <v>0</v>
      </c>
      <c r="F55" s="12"/>
      <c r="G55" s="49"/>
      <c r="H55" s="49"/>
    </row>
    <row r="56" spans="2:13" ht="28.5">
      <c r="B56" s="36" t="s">
        <v>21</v>
      </c>
      <c r="C56" s="6" t="s">
        <v>86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22</v>
      </c>
      <c r="C57" s="189" t="s">
        <v>114</v>
      </c>
      <c r="D57" s="190" t="s">
        <v>151</v>
      </c>
      <c r="E57" s="177">
        <f t="shared" si="1"/>
        <v>0</v>
      </c>
      <c r="F57" s="177">
        <f>F58+F59+F60+F61+F62+F69+F70+F71+F72+F73+F74+F75+F76+F78</f>
        <v>0</v>
      </c>
      <c r="G57" s="177">
        <f>G58+G59+G60+G61+G62+G69+G70+G71+G72+G73+G74+G75+G76+G78</f>
        <v>0</v>
      </c>
      <c r="H57" s="177">
        <f>H58+H59+H60+H61+H62+H69+H70+H71+H72+H73+H74+H75+H76+H78</f>
        <v>0</v>
      </c>
      <c r="I57" s="80"/>
      <c r="J57" s="81"/>
      <c r="K57" s="81"/>
      <c r="L57" s="82"/>
      <c r="M57" s="82"/>
    </row>
    <row r="58" spans="2:13" ht="15">
      <c r="B58" s="56" t="s">
        <v>292</v>
      </c>
      <c r="C58" s="29" t="s">
        <v>87</v>
      </c>
      <c r="D58" s="31"/>
      <c r="E58" s="83">
        <f t="shared" si="1"/>
        <v>0</v>
      </c>
      <c r="F58" s="9"/>
      <c r="G58" s="197"/>
      <c r="H58" s="197"/>
      <c r="I58" s="80"/>
      <c r="J58" s="81"/>
      <c r="K58" s="81"/>
      <c r="L58" s="82"/>
      <c r="M58" s="82"/>
    </row>
    <row r="59" spans="2:13" ht="15">
      <c r="B59" s="56" t="s">
        <v>304</v>
      </c>
      <c r="C59" s="23" t="s">
        <v>305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245</v>
      </c>
      <c r="C60" s="23" t="s">
        <v>88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246</v>
      </c>
      <c r="C61" s="23" t="s">
        <v>89</v>
      </c>
      <c r="D61" s="84"/>
      <c r="E61" s="83">
        <f t="shared" si="1"/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37"/>
      <c r="C62" s="338" t="s">
        <v>157</v>
      </c>
      <c r="D62" s="339"/>
      <c r="E62" s="340">
        <f t="shared" si="1"/>
        <v>0</v>
      </c>
      <c r="F62" s="340">
        <f>F63+F64+F65+F66+F67+F68</f>
        <v>0</v>
      </c>
      <c r="G62" s="340">
        <f>G63+G64+G69+G65+G66+G67+G68+G70+G71</f>
        <v>0</v>
      </c>
      <c r="H62" s="340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248</v>
      </c>
      <c r="C63" s="338" t="s">
        <v>90</v>
      </c>
      <c r="D63" s="84"/>
      <c r="E63" s="58">
        <f t="shared" si="1"/>
        <v>0</v>
      </c>
      <c r="F63" s="9"/>
      <c r="G63" s="14"/>
      <c r="H63" s="14"/>
      <c r="I63" s="85"/>
      <c r="J63" s="81"/>
      <c r="K63" s="86"/>
      <c r="L63" s="89"/>
      <c r="M63" s="89"/>
    </row>
    <row r="64" spans="2:13" ht="15">
      <c r="B64" s="15" t="s">
        <v>249</v>
      </c>
      <c r="C64" s="338" t="s">
        <v>91</v>
      </c>
      <c r="D64" s="88"/>
      <c r="E64" s="58">
        <f t="shared" si="1"/>
        <v>0</v>
      </c>
      <c r="F64" s="9"/>
      <c r="G64" s="197"/>
      <c r="H64" s="14"/>
      <c r="I64" s="90"/>
      <c r="J64" s="86"/>
      <c r="K64" s="86"/>
      <c r="L64" s="86"/>
      <c r="M64" s="86"/>
    </row>
    <row r="65" spans="2:8" ht="15">
      <c r="B65" s="15" t="s">
        <v>249</v>
      </c>
      <c r="C65" s="338" t="s">
        <v>92</v>
      </c>
      <c r="D65" s="84"/>
      <c r="E65" s="58">
        <f>F65+H65</f>
        <v>0</v>
      </c>
      <c r="F65" s="9"/>
      <c r="G65" s="14"/>
      <c r="H65" s="14"/>
    </row>
    <row r="66" spans="2:8" ht="15">
      <c r="B66" s="15" t="s">
        <v>249</v>
      </c>
      <c r="C66" s="338" t="s">
        <v>93</v>
      </c>
      <c r="D66" s="84"/>
      <c r="E66" s="58">
        <f>F66+H66</f>
        <v>0</v>
      </c>
      <c r="F66" s="9"/>
      <c r="G66" s="15"/>
      <c r="H66" s="15"/>
    </row>
    <row r="67" spans="2:8" ht="15">
      <c r="B67" s="56" t="s">
        <v>250</v>
      </c>
      <c r="C67" s="342" t="s">
        <v>94</v>
      </c>
      <c r="D67" s="84"/>
      <c r="E67" s="58">
        <f>F67+H67</f>
        <v>0</v>
      </c>
      <c r="F67" s="9"/>
      <c r="G67" s="15"/>
      <c r="H67" s="15"/>
    </row>
    <row r="68" spans="2:8" ht="15">
      <c r="B68" s="56" t="s">
        <v>247</v>
      </c>
      <c r="C68" s="342" t="s">
        <v>95</v>
      </c>
      <c r="D68" s="84"/>
      <c r="E68" s="58">
        <f>F68+H68</f>
        <v>0</v>
      </c>
      <c r="F68" s="9"/>
      <c r="G68" s="15"/>
      <c r="H68" s="14"/>
    </row>
    <row r="69" spans="2:8" ht="15">
      <c r="B69" s="15" t="s">
        <v>249</v>
      </c>
      <c r="C69" s="7" t="s">
        <v>401</v>
      </c>
      <c r="D69" s="84"/>
      <c r="E69" s="58">
        <f>F69+H69</f>
        <v>0</v>
      </c>
      <c r="F69" s="9"/>
      <c r="G69" s="14"/>
      <c r="H69" s="14"/>
    </row>
    <row r="70" spans="2:8" ht="15">
      <c r="B70" s="56" t="s">
        <v>246</v>
      </c>
      <c r="C70" s="23" t="s">
        <v>96</v>
      </c>
      <c r="D70" s="84"/>
      <c r="E70" s="58">
        <f t="shared" si="1"/>
        <v>0</v>
      </c>
      <c r="F70" s="9"/>
      <c r="G70" s="15"/>
      <c r="H70" s="14"/>
    </row>
    <row r="71" spans="2:9" ht="15">
      <c r="B71" s="56" t="s">
        <v>185</v>
      </c>
      <c r="C71" s="23" t="s">
        <v>97</v>
      </c>
      <c r="D71" s="84"/>
      <c r="E71" s="58">
        <f t="shared" si="1"/>
        <v>0</v>
      </c>
      <c r="F71" s="9"/>
      <c r="G71" s="14"/>
      <c r="H71" s="14"/>
      <c r="I71" s="195"/>
    </row>
    <row r="72" spans="2:9" ht="15">
      <c r="B72" s="56" t="s">
        <v>245</v>
      </c>
      <c r="C72" s="23" t="s">
        <v>296</v>
      </c>
      <c r="D72" s="84"/>
      <c r="E72" s="58">
        <f t="shared" si="1"/>
        <v>0</v>
      </c>
      <c r="F72" s="9"/>
      <c r="G72" s="15"/>
      <c r="H72" s="14"/>
      <c r="I72" s="195"/>
    </row>
    <row r="73" spans="2:9" ht="15">
      <c r="B73" s="56" t="s">
        <v>245</v>
      </c>
      <c r="C73" s="23" t="s">
        <v>297</v>
      </c>
      <c r="D73" s="84"/>
      <c r="E73" s="58">
        <f t="shared" si="1"/>
        <v>0</v>
      </c>
      <c r="F73" s="9"/>
      <c r="G73" s="15"/>
      <c r="H73" s="14"/>
      <c r="I73" s="195"/>
    </row>
    <row r="74" spans="2:8" ht="15">
      <c r="B74" s="56" t="s">
        <v>245</v>
      </c>
      <c r="C74" s="23" t="s">
        <v>298</v>
      </c>
      <c r="D74" s="84"/>
      <c r="E74" s="58">
        <f t="shared" si="1"/>
        <v>0</v>
      </c>
      <c r="F74" s="9"/>
      <c r="G74" s="15"/>
      <c r="H74" s="14"/>
    </row>
    <row r="75" spans="2:8" ht="15">
      <c r="B75" s="56" t="s">
        <v>246</v>
      </c>
      <c r="C75" s="23" t="s">
        <v>291</v>
      </c>
      <c r="D75" s="84"/>
      <c r="E75" s="58">
        <f t="shared" si="1"/>
        <v>0</v>
      </c>
      <c r="F75" s="9"/>
      <c r="G75" s="15"/>
      <c r="H75" s="14"/>
    </row>
    <row r="76" spans="2:8" ht="15">
      <c r="B76" s="56" t="s">
        <v>246</v>
      </c>
      <c r="C76" s="23" t="s">
        <v>302</v>
      </c>
      <c r="D76" s="84"/>
      <c r="E76" s="58">
        <f t="shared" si="1"/>
        <v>0</v>
      </c>
      <c r="F76" s="9"/>
      <c r="G76" s="15"/>
      <c r="H76" s="14"/>
    </row>
    <row r="77" spans="2:8" ht="15">
      <c r="B77" s="87" t="s">
        <v>246</v>
      </c>
      <c r="C77" s="460" t="s">
        <v>587</v>
      </c>
      <c r="D77" s="461"/>
      <c r="E77" s="71">
        <f t="shared" si="1"/>
        <v>0</v>
      </c>
      <c r="F77" s="192"/>
      <c r="G77" s="15"/>
      <c r="H77" s="14"/>
    </row>
    <row r="78" spans="2:9" ht="30">
      <c r="B78" s="15" t="s">
        <v>248</v>
      </c>
      <c r="C78" s="91" t="s">
        <v>256</v>
      </c>
      <c r="D78" s="92"/>
      <c r="E78" s="58">
        <f t="shared" si="1"/>
        <v>0</v>
      </c>
      <c r="F78" s="9"/>
      <c r="G78" s="15"/>
      <c r="H78" s="14"/>
      <c r="I78" s="34"/>
    </row>
    <row r="79" spans="2:8" ht="15.75">
      <c r="B79" s="93" t="s">
        <v>23</v>
      </c>
      <c r="C79" s="193" t="s">
        <v>74</v>
      </c>
      <c r="D79" s="94"/>
      <c r="E79" s="145"/>
      <c r="F79" s="145"/>
      <c r="G79" s="197"/>
      <c r="H79" s="197"/>
    </row>
    <row r="80" spans="2:8" ht="14.25">
      <c r="B80" s="93" t="s">
        <v>25</v>
      </c>
      <c r="C80" s="27" t="s">
        <v>113</v>
      </c>
      <c r="D80" s="32" t="s">
        <v>149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106</v>
      </c>
      <c r="C81" s="21" t="s">
        <v>400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26</v>
      </c>
      <c r="C82" s="146" t="s">
        <v>303</v>
      </c>
      <c r="D82" s="32"/>
      <c r="E82" s="145"/>
      <c r="F82" s="145"/>
      <c r="G82" s="197"/>
      <c r="H82" s="197"/>
    </row>
    <row r="83" spans="2:8" ht="14.25">
      <c r="B83" s="36" t="s">
        <v>27</v>
      </c>
      <c r="C83" s="27" t="s">
        <v>113</v>
      </c>
      <c r="D83" s="32" t="s">
        <v>149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108</v>
      </c>
      <c r="C84" s="21" t="s">
        <v>400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28</v>
      </c>
      <c r="C85" s="33" t="s">
        <v>31</v>
      </c>
      <c r="D85" s="32"/>
      <c r="E85" s="145"/>
      <c r="F85" s="145"/>
      <c r="G85" s="197"/>
      <c r="H85" s="197"/>
    </row>
    <row r="86" spans="2:8" ht="14.25">
      <c r="B86" s="15" t="s">
        <v>29</v>
      </c>
      <c r="C86" s="96" t="s">
        <v>113</v>
      </c>
      <c r="D86" s="32" t="s">
        <v>149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109</v>
      </c>
      <c r="C87" s="21" t="s">
        <v>400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30</v>
      </c>
      <c r="C88" s="33" t="s">
        <v>36</v>
      </c>
      <c r="D88" s="32"/>
      <c r="E88" s="145"/>
      <c r="F88" s="145"/>
      <c r="G88" s="197"/>
      <c r="H88" s="14"/>
    </row>
    <row r="89" spans="2:8" ht="14.25">
      <c r="B89" s="36" t="s">
        <v>32</v>
      </c>
      <c r="C89" s="96" t="s">
        <v>113</v>
      </c>
      <c r="D89" s="32" t="s">
        <v>149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110</v>
      </c>
      <c r="C90" s="21" t="s">
        <v>400</v>
      </c>
      <c r="D90" s="32"/>
      <c r="E90" s="9">
        <f>F90+H90</f>
        <v>0</v>
      </c>
      <c r="F90" s="9"/>
      <c r="G90" s="14"/>
      <c r="H90" s="59"/>
    </row>
    <row r="91" spans="2:8" ht="15.75">
      <c r="B91" s="36" t="s">
        <v>33</v>
      </c>
      <c r="C91" s="19" t="s">
        <v>4</v>
      </c>
      <c r="D91" s="32"/>
      <c r="E91" s="145"/>
      <c r="F91" s="145"/>
      <c r="G91" s="197"/>
      <c r="H91" s="197"/>
    </row>
    <row r="92" spans="2:8" ht="14.25">
      <c r="B92" s="36" t="s">
        <v>34</v>
      </c>
      <c r="C92" s="27" t="s">
        <v>113</v>
      </c>
      <c r="D92" s="32" t="s">
        <v>149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111</v>
      </c>
      <c r="C93" s="21" t="s">
        <v>400</v>
      </c>
      <c r="D93" s="32"/>
      <c r="E93" s="9">
        <f>F93+H93</f>
        <v>0</v>
      </c>
      <c r="F93" s="9"/>
      <c r="G93" s="14"/>
      <c r="H93" s="14"/>
    </row>
    <row r="94" spans="2:8" ht="21" customHeight="1">
      <c r="B94" s="36" t="s">
        <v>37</v>
      </c>
      <c r="C94" s="25" t="s">
        <v>457</v>
      </c>
      <c r="D94" s="32"/>
      <c r="E94" s="145"/>
      <c r="F94" s="145"/>
      <c r="G94" s="197"/>
      <c r="H94" s="197"/>
    </row>
    <row r="95" spans="2:8" ht="14.25">
      <c r="B95" s="36" t="s">
        <v>38</v>
      </c>
      <c r="C95" s="27" t="s">
        <v>113</v>
      </c>
      <c r="D95" s="32" t="s">
        <v>149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112</v>
      </c>
      <c r="C96" s="21" t="s">
        <v>400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39</v>
      </c>
      <c r="C97" s="33" t="s">
        <v>5</v>
      </c>
      <c r="D97" s="97"/>
      <c r="E97" s="179"/>
      <c r="F97" s="179"/>
      <c r="G97" s="76"/>
      <c r="H97" s="197"/>
    </row>
    <row r="98" spans="2:8" ht="14.25">
      <c r="B98" s="36" t="s">
        <v>40</v>
      </c>
      <c r="C98" s="27" t="s">
        <v>113</v>
      </c>
      <c r="D98" s="97" t="s">
        <v>149</v>
      </c>
      <c r="E98" s="145">
        <f>E99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477</v>
      </c>
      <c r="C99" s="21" t="s">
        <v>400</v>
      </c>
      <c r="D99" s="97"/>
      <c r="E99" s="9">
        <f>F99+H99</f>
        <v>0</v>
      </c>
      <c r="F99" s="9"/>
      <c r="G99" s="14"/>
      <c r="H99" s="14"/>
    </row>
    <row r="100" spans="2:8" ht="15.75">
      <c r="B100" s="15" t="s">
        <v>41</v>
      </c>
      <c r="C100" s="33" t="s">
        <v>48</v>
      </c>
      <c r="D100" s="97"/>
      <c r="E100" s="145"/>
      <c r="F100" s="145"/>
      <c r="G100" s="197"/>
      <c r="H100" s="197"/>
    </row>
    <row r="101" spans="2:8" ht="14.25">
      <c r="B101" s="15" t="s">
        <v>42</v>
      </c>
      <c r="C101" s="98" t="s">
        <v>113</v>
      </c>
      <c r="D101" s="97" t="s">
        <v>149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478</v>
      </c>
      <c r="C102" s="21" t="s">
        <v>400</v>
      </c>
      <c r="D102" s="99"/>
      <c r="E102" s="9">
        <f>F102+H102</f>
        <v>0</v>
      </c>
      <c r="F102" s="9"/>
      <c r="G102" s="14"/>
      <c r="H102" s="14"/>
    </row>
    <row r="103" spans="2:8" ht="28.5">
      <c r="B103" s="36" t="s">
        <v>43</v>
      </c>
      <c r="C103" s="6" t="s">
        <v>455</v>
      </c>
      <c r="D103" s="97"/>
      <c r="E103" s="145"/>
      <c r="F103" s="145"/>
      <c r="G103" s="197"/>
      <c r="H103" s="197"/>
    </row>
    <row r="104" spans="2:8" ht="14.25">
      <c r="B104" s="36" t="s">
        <v>44</v>
      </c>
      <c r="C104" s="27" t="s">
        <v>113</v>
      </c>
      <c r="D104" s="97" t="s">
        <v>149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49" t="s">
        <v>479</v>
      </c>
      <c r="C105" s="21" t="s">
        <v>400</v>
      </c>
      <c r="D105" s="99"/>
      <c r="E105" s="9">
        <f>F105+H105</f>
        <v>0</v>
      </c>
      <c r="F105" s="9"/>
      <c r="G105" s="14"/>
      <c r="H105" s="14"/>
    </row>
    <row r="106" spans="2:8" ht="15.75">
      <c r="B106" s="36" t="s">
        <v>45</v>
      </c>
      <c r="C106" s="33" t="s">
        <v>54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46</v>
      </c>
      <c r="C107" s="27" t="s">
        <v>113</v>
      </c>
      <c r="D107" s="32" t="s">
        <v>149</v>
      </c>
      <c r="E107" s="145">
        <f>E108+E109</f>
        <v>0</v>
      </c>
      <c r="F107" s="145">
        <f>F108+F109</f>
        <v>0</v>
      </c>
      <c r="G107" s="145">
        <f>G108+G109</f>
        <v>0</v>
      </c>
      <c r="H107" s="145">
        <f>H108+H109</f>
        <v>0</v>
      </c>
    </row>
    <row r="108" spans="2:8" ht="15">
      <c r="B108" s="15" t="s">
        <v>479</v>
      </c>
      <c r="C108" s="20" t="s">
        <v>100</v>
      </c>
      <c r="D108" s="31"/>
      <c r="E108" s="9">
        <f>F108+H108</f>
        <v>0</v>
      </c>
      <c r="F108" s="9"/>
      <c r="G108" s="14"/>
      <c r="H108" s="14"/>
    </row>
    <row r="109" spans="2:8" ht="15">
      <c r="B109" s="15" t="s">
        <v>526</v>
      </c>
      <c r="C109" s="100" t="s">
        <v>129</v>
      </c>
      <c r="D109" s="94"/>
      <c r="E109" s="9">
        <f>F109+H109</f>
        <v>0</v>
      </c>
      <c r="F109" s="9"/>
      <c r="G109" s="14"/>
      <c r="H109" s="14"/>
    </row>
    <row r="110" spans="2:8" ht="25.5">
      <c r="B110" s="15" t="s">
        <v>259</v>
      </c>
      <c r="C110" s="28" t="s">
        <v>114</v>
      </c>
      <c r="D110" s="94" t="s">
        <v>151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245</v>
      </c>
      <c r="C111" s="252" t="s">
        <v>400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453</v>
      </c>
      <c r="C112" s="28" t="s">
        <v>116</v>
      </c>
      <c r="D112" s="32" t="s">
        <v>153</v>
      </c>
      <c r="E112" s="145">
        <f>E113+E114</f>
        <v>0</v>
      </c>
      <c r="F112" s="145">
        <f>F113+F114</f>
        <v>0</v>
      </c>
      <c r="G112" s="145">
        <f>G113+G114</f>
        <v>0</v>
      </c>
      <c r="H112" s="145">
        <f>H113+H114</f>
        <v>0</v>
      </c>
    </row>
    <row r="113" spans="2:8" ht="15">
      <c r="B113" s="15" t="s">
        <v>307</v>
      </c>
      <c r="C113" s="20" t="s">
        <v>98</v>
      </c>
      <c r="D113" s="88"/>
      <c r="E113" s="9">
        <f>F113+H113</f>
        <v>0</v>
      </c>
      <c r="F113" s="9"/>
      <c r="G113" s="14"/>
      <c r="H113" s="14"/>
    </row>
    <row r="114" spans="2:8" ht="15">
      <c r="B114" s="15" t="s">
        <v>480</v>
      </c>
      <c r="C114" s="22" t="s">
        <v>99</v>
      </c>
      <c r="D114" s="88"/>
      <c r="E114" s="9">
        <f>F114+H114</f>
        <v>0</v>
      </c>
      <c r="F114" s="9"/>
      <c r="G114" s="14"/>
      <c r="H114" s="14"/>
    </row>
    <row r="115" spans="2:8" ht="14.25">
      <c r="B115" s="15" t="s">
        <v>525</v>
      </c>
      <c r="C115" s="5" t="s">
        <v>81</v>
      </c>
      <c r="D115" s="32" t="s">
        <v>150</v>
      </c>
      <c r="E115" s="145">
        <f>F115+H115</f>
        <v>0</v>
      </c>
      <c r="F115" s="145">
        <f>F116</f>
        <v>0</v>
      </c>
      <c r="G115" s="145">
        <f>G116</f>
        <v>0</v>
      </c>
      <c r="H115" s="145">
        <f>H116</f>
        <v>0</v>
      </c>
    </row>
    <row r="116" spans="2:8" ht="15">
      <c r="B116" s="15" t="s">
        <v>483</v>
      </c>
      <c r="C116" s="7" t="s">
        <v>119</v>
      </c>
      <c r="D116" s="32"/>
      <c r="E116" s="145">
        <f>F116+H116</f>
        <v>0</v>
      </c>
      <c r="F116" s="9"/>
      <c r="G116" s="15"/>
      <c r="H116" s="15"/>
    </row>
    <row r="117" spans="2:8" ht="15.75">
      <c r="B117" s="36" t="s">
        <v>47</v>
      </c>
      <c r="C117" s="33" t="s">
        <v>59</v>
      </c>
      <c r="D117" s="32"/>
      <c r="E117" s="145">
        <f>E118+E123+E126+E121</f>
        <v>0</v>
      </c>
      <c r="F117" s="145">
        <f>F118+F123+F126+F121</f>
        <v>0</v>
      </c>
      <c r="G117" s="145">
        <f>G118+G123+G126+G121</f>
        <v>0</v>
      </c>
      <c r="H117" s="145">
        <f>H118+H123+H126+H121</f>
        <v>0</v>
      </c>
    </row>
    <row r="118" spans="2:8" ht="14.25">
      <c r="B118" s="38" t="s">
        <v>49</v>
      </c>
      <c r="C118" s="27" t="s">
        <v>113</v>
      </c>
      <c r="D118" s="32" t="s">
        <v>149</v>
      </c>
      <c r="E118" s="145">
        <f>E119+E120</f>
        <v>0</v>
      </c>
      <c r="F118" s="145">
        <f>F119+F120</f>
        <v>0</v>
      </c>
      <c r="G118" s="145">
        <f>G119+G120</f>
        <v>0</v>
      </c>
      <c r="H118" s="145">
        <f>H119+H120</f>
        <v>0</v>
      </c>
    </row>
    <row r="119" spans="2:8" ht="15">
      <c r="B119" s="49" t="s">
        <v>479</v>
      </c>
      <c r="C119" s="20" t="s">
        <v>100</v>
      </c>
      <c r="D119" s="31"/>
      <c r="E119" s="9">
        <f>F119+H119</f>
        <v>0</v>
      </c>
      <c r="F119" s="9"/>
      <c r="G119" s="14"/>
      <c r="H119" s="14"/>
    </row>
    <row r="120" spans="2:8" ht="15">
      <c r="B120" s="15" t="s">
        <v>478</v>
      </c>
      <c r="C120" s="100" t="s">
        <v>129</v>
      </c>
      <c r="D120" s="94"/>
      <c r="E120" s="9">
        <f>F120+H120</f>
        <v>0</v>
      </c>
      <c r="F120" s="9"/>
      <c r="G120" s="14"/>
      <c r="H120" s="14"/>
    </row>
    <row r="121" spans="2:8" ht="25.5">
      <c r="B121" s="38" t="s">
        <v>260</v>
      </c>
      <c r="C121" s="28" t="s">
        <v>114</v>
      </c>
      <c r="D121" s="94" t="s">
        <v>151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245</v>
      </c>
      <c r="C122" s="252" t="s">
        <v>400</v>
      </c>
      <c r="D122" s="94"/>
      <c r="E122" s="9">
        <f>F122+H122</f>
        <v>0</v>
      </c>
      <c r="F122" s="9"/>
      <c r="G122" s="14"/>
      <c r="H122" s="14"/>
    </row>
    <row r="123" spans="2:8" ht="25.5">
      <c r="B123" s="36" t="s">
        <v>397</v>
      </c>
      <c r="C123" s="28" t="s">
        <v>116</v>
      </c>
      <c r="D123" s="32" t="s">
        <v>153</v>
      </c>
      <c r="E123" s="145">
        <f>E124+E125</f>
        <v>0</v>
      </c>
      <c r="F123" s="145">
        <f>F124+F125</f>
        <v>0</v>
      </c>
      <c r="G123" s="145">
        <f>G124+G125</f>
        <v>0</v>
      </c>
      <c r="H123" s="145">
        <f>H124+H125</f>
        <v>0</v>
      </c>
    </row>
    <row r="124" spans="2:8" ht="15">
      <c r="B124" s="15" t="s">
        <v>307</v>
      </c>
      <c r="C124" s="20" t="s">
        <v>98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480</v>
      </c>
      <c r="C125" s="22" t="s">
        <v>99</v>
      </c>
      <c r="D125" s="88"/>
      <c r="E125" s="9">
        <f>F125+H125</f>
        <v>0</v>
      </c>
      <c r="F125" s="9"/>
      <c r="G125" s="14"/>
      <c r="H125" s="14"/>
    </row>
    <row r="126" spans="2:8" ht="14.25">
      <c r="B126" s="39" t="s">
        <v>397</v>
      </c>
      <c r="C126" s="5" t="s">
        <v>81</v>
      </c>
      <c r="D126" s="32" t="s">
        <v>150</v>
      </c>
      <c r="E126" s="145">
        <f>F126+H126</f>
        <v>0</v>
      </c>
      <c r="F126" s="145">
        <f>F127</f>
        <v>0</v>
      </c>
      <c r="G126" s="145">
        <f>G127</f>
        <v>0</v>
      </c>
      <c r="H126" s="145">
        <f>H127</f>
        <v>0</v>
      </c>
    </row>
    <row r="127" spans="2:8" ht="15">
      <c r="B127" s="15" t="s">
        <v>483</v>
      </c>
      <c r="C127" s="7" t="s">
        <v>119</v>
      </c>
      <c r="D127" s="32"/>
      <c r="E127" s="12">
        <f>F127+H127</f>
        <v>0</v>
      </c>
      <c r="F127" s="9"/>
      <c r="G127" s="15"/>
      <c r="H127" s="15"/>
    </row>
    <row r="128" spans="2:8" ht="14.25">
      <c r="B128" s="38" t="s">
        <v>50</v>
      </c>
      <c r="C128" s="5" t="s">
        <v>63</v>
      </c>
      <c r="D128" s="32"/>
      <c r="E128" s="145">
        <f>E131+E135+E129</f>
        <v>25</v>
      </c>
      <c r="F128" s="145">
        <f>F131+F135+F129</f>
        <v>25</v>
      </c>
      <c r="G128" s="145">
        <f>G131+G135+G129</f>
        <v>0</v>
      </c>
      <c r="H128" s="145">
        <f>H131+H135+H129</f>
        <v>0</v>
      </c>
    </row>
    <row r="129" spans="2:8" ht="25.5">
      <c r="B129" s="36" t="s">
        <v>51</v>
      </c>
      <c r="C129" s="28" t="s">
        <v>114</v>
      </c>
      <c r="D129" s="94" t="s">
        <v>151</v>
      </c>
      <c r="E129" s="145">
        <f>E130</f>
        <v>0</v>
      </c>
      <c r="F129" s="145">
        <f>F130</f>
        <v>0</v>
      </c>
      <c r="G129" s="145">
        <f>G130</f>
        <v>0</v>
      </c>
      <c r="H129" s="145">
        <f>H130</f>
        <v>0</v>
      </c>
    </row>
    <row r="130" spans="2:8" ht="15">
      <c r="B130" s="38"/>
      <c r="C130" s="252" t="s">
        <v>400</v>
      </c>
      <c r="D130" s="94"/>
      <c r="E130" s="9">
        <f>F130+H130</f>
        <v>0</v>
      </c>
      <c r="F130" s="145"/>
      <c r="G130" s="145"/>
      <c r="H130" s="145"/>
    </row>
    <row r="131" spans="2:8" ht="25.5">
      <c r="B131" s="36" t="s">
        <v>52</v>
      </c>
      <c r="C131" s="54" t="s">
        <v>116</v>
      </c>
      <c r="D131" s="32" t="s">
        <v>153</v>
      </c>
      <c r="E131" s="145">
        <f>E132+E133+E134</f>
        <v>0</v>
      </c>
      <c r="F131" s="145">
        <f>F132+F133+F134</f>
        <v>0</v>
      </c>
      <c r="G131" s="145">
        <f>G132+G133+G134</f>
        <v>0</v>
      </c>
      <c r="H131" s="145">
        <f>H132+H133+H134</f>
        <v>0</v>
      </c>
    </row>
    <row r="132" spans="2:8" ht="15">
      <c r="B132" s="15" t="s">
        <v>307</v>
      </c>
      <c r="C132" s="20" t="s">
        <v>98</v>
      </c>
      <c r="D132" s="63"/>
      <c r="E132" s="289">
        <f>F132+H132</f>
        <v>0</v>
      </c>
      <c r="F132" s="289"/>
      <c r="G132" s="280"/>
      <c r="H132" s="15"/>
    </row>
    <row r="133" spans="2:8" ht="15">
      <c r="B133" s="15" t="s">
        <v>480</v>
      </c>
      <c r="C133" s="21" t="s">
        <v>99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481</v>
      </c>
      <c r="C134" s="22" t="s">
        <v>101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264</v>
      </c>
      <c r="C135" s="5" t="s">
        <v>81</v>
      </c>
      <c r="D135" s="32" t="s">
        <v>150</v>
      </c>
      <c r="E135" s="332">
        <f>F135+H135</f>
        <v>25</v>
      </c>
      <c r="F135" s="145">
        <f>F136</f>
        <v>25</v>
      </c>
      <c r="G135" s="145">
        <f>G136</f>
        <v>0</v>
      </c>
      <c r="H135" s="145">
        <f>H136</f>
        <v>0</v>
      </c>
    </row>
    <row r="136" spans="2:8" ht="15">
      <c r="B136" s="39" t="s">
        <v>483</v>
      </c>
      <c r="C136" s="7" t="s">
        <v>119</v>
      </c>
      <c r="D136" s="32"/>
      <c r="E136" s="12">
        <f>F136+H136</f>
        <v>25</v>
      </c>
      <c r="F136" s="12">
        <v>25</v>
      </c>
      <c r="G136" s="15"/>
      <c r="H136" s="15"/>
    </row>
    <row r="137" spans="2:8" ht="15.75">
      <c r="B137" s="38" t="s">
        <v>53</v>
      </c>
      <c r="C137" s="33" t="s">
        <v>6</v>
      </c>
      <c r="D137" s="32"/>
      <c r="E137" s="145">
        <f>E143+E146+E138+E141</f>
        <v>0</v>
      </c>
      <c r="F137" s="145">
        <f>F143+F146+F138+F141</f>
        <v>0</v>
      </c>
      <c r="G137" s="145">
        <f>G143+G146+G138+G141</f>
        <v>0</v>
      </c>
      <c r="H137" s="145">
        <f>H143+H146+H138+H141</f>
        <v>0</v>
      </c>
    </row>
    <row r="138" spans="2:8" ht="14.25">
      <c r="B138" s="38" t="s">
        <v>55</v>
      </c>
      <c r="C138" s="27" t="s">
        <v>113</v>
      </c>
      <c r="D138" s="32" t="s">
        <v>149</v>
      </c>
      <c r="E138" s="177">
        <f>F138+H138</f>
        <v>0</v>
      </c>
      <c r="F138" s="145">
        <f>F139+F140</f>
        <v>0</v>
      </c>
      <c r="G138" s="145">
        <f>G139+G140</f>
        <v>0</v>
      </c>
      <c r="H138" s="145">
        <f>H139+H140</f>
        <v>0</v>
      </c>
    </row>
    <row r="139" spans="2:8" ht="15">
      <c r="B139" s="49" t="s">
        <v>479</v>
      </c>
      <c r="C139" s="20" t="s">
        <v>100</v>
      </c>
      <c r="D139" s="300"/>
      <c r="E139" s="9">
        <f>F139+H139</f>
        <v>0</v>
      </c>
      <c r="F139" s="71"/>
      <c r="G139" s="145"/>
      <c r="H139" s="145"/>
    </row>
    <row r="140" spans="2:8" ht="15">
      <c r="B140" s="15" t="s">
        <v>478</v>
      </c>
      <c r="C140" s="100" t="s">
        <v>129</v>
      </c>
      <c r="D140" s="301"/>
      <c r="E140" s="9">
        <f>F140+H140</f>
        <v>0</v>
      </c>
      <c r="F140" s="71"/>
      <c r="G140" s="145"/>
      <c r="H140" s="145"/>
    </row>
    <row r="141" spans="2:8" ht="25.5">
      <c r="B141" s="38" t="s">
        <v>56</v>
      </c>
      <c r="C141" s="28" t="s">
        <v>114</v>
      </c>
      <c r="D141" s="94" t="s">
        <v>151</v>
      </c>
      <c r="E141" s="145">
        <f>E142</f>
        <v>0</v>
      </c>
      <c r="F141" s="145">
        <f>F142</f>
        <v>0</v>
      </c>
      <c r="G141" s="145">
        <f>G142</f>
        <v>0</v>
      </c>
      <c r="H141" s="145">
        <f>H142</f>
        <v>0</v>
      </c>
    </row>
    <row r="142" spans="2:8" ht="15">
      <c r="B142" s="45" t="s">
        <v>246</v>
      </c>
      <c r="C142" s="252" t="s">
        <v>400</v>
      </c>
      <c r="D142" s="94"/>
      <c r="E142" s="9">
        <f>F142+H142</f>
        <v>0</v>
      </c>
      <c r="F142" s="71"/>
      <c r="G142" s="145"/>
      <c r="H142" s="145"/>
    </row>
    <row r="143" spans="2:8" ht="25.5">
      <c r="B143" s="38" t="s">
        <v>57</v>
      </c>
      <c r="C143" s="54" t="s">
        <v>116</v>
      </c>
      <c r="D143" s="32" t="s">
        <v>153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307</v>
      </c>
      <c r="C144" s="20" t="s">
        <v>98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480</v>
      </c>
      <c r="C145" s="21" t="s">
        <v>99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222</v>
      </c>
      <c r="C146" s="5" t="s">
        <v>81</v>
      </c>
      <c r="D146" s="32" t="s">
        <v>150</v>
      </c>
      <c r="E146" s="145">
        <f>F146+H146</f>
        <v>0</v>
      </c>
      <c r="F146" s="145">
        <f>F147</f>
        <v>0</v>
      </c>
      <c r="G146" s="145">
        <f>G147</f>
        <v>0</v>
      </c>
      <c r="H146" s="145">
        <f>H147</f>
        <v>0</v>
      </c>
    </row>
    <row r="147" spans="2:8" ht="15">
      <c r="B147" s="49" t="s">
        <v>483</v>
      </c>
      <c r="C147" s="7" t="s">
        <v>119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58</v>
      </c>
      <c r="C148" s="33" t="s">
        <v>7</v>
      </c>
      <c r="D148" s="32"/>
      <c r="E148" s="177">
        <f>E149+E154+E159+E152</f>
        <v>0</v>
      </c>
      <c r="F148" s="177">
        <f>F149+F154+F159+F152</f>
        <v>0</v>
      </c>
      <c r="G148" s="177">
        <f>G149+G154+G159+G152</f>
        <v>0</v>
      </c>
      <c r="H148" s="177">
        <f>H149+H154+H159+H152</f>
        <v>0</v>
      </c>
    </row>
    <row r="149" spans="2:8" ht="14.25">
      <c r="B149" s="36" t="s">
        <v>60</v>
      </c>
      <c r="C149" s="27" t="s">
        <v>113</v>
      </c>
      <c r="D149" s="32" t="s">
        <v>149</v>
      </c>
      <c r="E149" s="145">
        <f>E150+E151</f>
        <v>0</v>
      </c>
      <c r="F149" s="145">
        <f>F150+F151</f>
        <v>0</v>
      </c>
      <c r="G149" s="145">
        <f>G150+G151</f>
        <v>0</v>
      </c>
      <c r="H149" s="145">
        <f>H150+H151</f>
        <v>0</v>
      </c>
    </row>
    <row r="150" spans="2:8" ht="15">
      <c r="B150" s="49" t="s">
        <v>479</v>
      </c>
      <c r="C150" s="20" t="s">
        <v>100</v>
      </c>
      <c r="D150" s="31"/>
      <c r="E150" s="9">
        <f>F150+H150</f>
        <v>0</v>
      </c>
      <c r="F150" s="9"/>
      <c r="G150" s="14"/>
      <c r="H150" s="14"/>
    </row>
    <row r="151" spans="2:8" ht="15">
      <c r="B151" s="15" t="s">
        <v>478</v>
      </c>
      <c r="C151" s="100" t="s">
        <v>160</v>
      </c>
      <c r="D151" s="94"/>
      <c r="E151" s="9">
        <f>F151+H151</f>
        <v>0</v>
      </c>
      <c r="F151" s="9"/>
      <c r="G151" s="14"/>
      <c r="H151" s="14"/>
    </row>
    <row r="152" spans="2:8" ht="25.5">
      <c r="B152" s="36" t="s">
        <v>61</v>
      </c>
      <c r="C152" s="28" t="s">
        <v>114</v>
      </c>
      <c r="D152" s="94" t="s">
        <v>151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246</v>
      </c>
      <c r="C153" s="252" t="s">
        <v>400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61</v>
      </c>
      <c r="C154" s="54" t="s">
        <v>116</v>
      </c>
      <c r="D154" s="32" t="s">
        <v>153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307</v>
      </c>
      <c r="C155" s="20" t="s">
        <v>98</v>
      </c>
      <c r="D155" s="63"/>
      <c r="E155" s="9">
        <f aca="true" t="shared" si="2" ref="E155:E160">F155+H155</f>
        <v>0</v>
      </c>
      <c r="F155" s="9"/>
      <c r="G155" s="14"/>
      <c r="H155" s="15"/>
    </row>
    <row r="156" spans="2:8" ht="15">
      <c r="B156" s="15" t="s">
        <v>480</v>
      </c>
      <c r="C156" s="21" t="s">
        <v>99</v>
      </c>
      <c r="D156" s="63"/>
      <c r="E156" s="9">
        <f t="shared" si="2"/>
        <v>0</v>
      </c>
      <c r="F156" s="9"/>
      <c r="G156" s="15"/>
      <c r="H156" s="14"/>
    </row>
    <row r="157" spans="2:8" ht="15">
      <c r="B157" s="56" t="s">
        <v>174</v>
      </c>
      <c r="C157" s="22" t="s">
        <v>139</v>
      </c>
      <c r="D157" s="63"/>
      <c r="E157" s="9">
        <f t="shared" si="2"/>
        <v>0</v>
      </c>
      <c r="F157" s="9"/>
      <c r="G157" s="15"/>
      <c r="H157" s="14"/>
    </row>
    <row r="158" spans="2:8" ht="15">
      <c r="B158" s="56" t="s">
        <v>482</v>
      </c>
      <c r="C158" s="16" t="s">
        <v>301</v>
      </c>
      <c r="D158" s="63"/>
      <c r="E158" s="9">
        <f t="shared" si="2"/>
        <v>0</v>
      </c>
      <c r="F158" s="9"/>
      <c r="G158" s="15"/>
      <c r="H158" s="14"/>
    </row>
    <row r="159" spans="2:8" ht="14.25">
      <c r="B159" s="36" t="s">
        <v>225</v>
      </c>
      <c r="C159" s="5" t="s">
        <v>81</v>
      </c>
      <c r="D159" s="32" t="s">
        <v>150</v>
      </c>
      <c r="E159" s="35">
        <f t="shared" si="2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483</v>
      </c>
      <c r="C160" s="7" t="s">
        <v>119</v>
      </c>
      <c r="D160" s="101"/>
      <c r="E160" s="64">
        <f t="shared" si="2"/>
        <v>0</v>
      </c>
      <c r="F160" s="64"/>
      <c r="G160" s="43"/>
      <c r="H160" s="43"/>
    </row>
    <row r="161" spans="2:8" ht="14.25">
      <c r="B161" s="93" t="s">
        <v>62</v>
      </c>
      <c r="C161" s="5" t="s">
        <v>454</v>
      </c>
      <c r="D161" s="105"/>
      <c r="E161" s="145">
        <f>E162+E167+E173+E165</f>
        <v>25</v>
      </c>
      <c r="F161" s="145">
        <f>F162+F167+F173+F165</f>
        <v>25</v>
      </c>
      <c r="G161" s="145">
        <f>G162+G167+G173+G165</f>
        <v>0</v>
      </c>
      <c r="H161" s="145">
        <f>H162+H167+H173+H165</f>
        <v>0</v>
      </c>
    </row>
    <row r="162" spans="2:8" ht="14.25">
      <c r="B162" s="36" t="s">
        <v>64</v>
      </c>
      <c r="C162" s="27" t="s">
        <v>113</v>
      </c>
      <c r="D162" s="32" t="s">
        <v>149</v>
      </c>
      <c r="E162" s="201">
        <f>E107+E118+E149+E138</f>
        <v>0</v>
      </c>
      <c r="F162" s="201">
        <f>F107+F118+F149+F138</f>
        <v>0</v>
      </c>
      <c r="G162" s="201">
        <f>G107+G118+G149+G138</f>
        <v>0</v>
      </c>
      <c r="H162" s="201">
        <f>H107+H118+H149+H138</f>
        <v>0</v>
      </c>
    </row>
    <row r="163" spans="2:8" ht="15">
      <c r="B163" s="49" t="s">
        <v>479</v>
      </c>
      <c r="C163" s="21" t="s">
        <v>100</v>
      </c>
      <c r="D163" s="88"/>
      <c r="E163" s="9">
        <f>F163+H163</f>
        <v>0</v>
      </c>
      <c r="F163" s="9">
        <f aca="true" t="shared" si="3" ref="F163:H164">F108+F119+F150+F139</f>
        <v>0</v>
      </c>
      <c r="G163" s="9">
        <f t="shared" si="3"/>
        <v>0</v>
      </c>
      <c r="H163" s="9">
        <f t="shared" si="3"/>
        <v>0</v>
      </c>
    </row>
    <row r="164" spans="2:8" ht="15">
      <c r="B164" s="15" t="s">
        <v>478</v>
      </c>
      <c r="C164" s="21" t="s">
        <v>129</v>
      </c>
      <c r="D164" s="85"/>
      <c r="E164" s="9">
        <f>F164+H164</f>
        <v>0</v>
      </c>
      <c r="F164" s="9">
        <f t="shared" si="3"/>
        <v>0</v>
      </c>
      <c r="G164" s="9">
        <f t="shared" si="3"/>
        <v>0</v>
      </c>
      <c r="H164" s="9">
        <f t="shared" si="3"/>
        <v>0</v>
      </c>
    </row>
    <row r="165" spans="2:8" ht="25.5">
      <c r="B165" s="103" t="s">
        <v>65</v>
      </c>
      <c r="C165" s="28" t="s">
        <v>114</v>
      </c>
      <c r="D165" s="32" t="s">
        <v>151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 t="s">
        <v>37</v>
      </c>
      <c r="C166" s="252" t="s">
        <v>400</v>
      </c>
      <c r="D166" s="94"/>
      <c r="E166" s="9">
        <f>F166+H166</f>
        <v>0</v>
      </c>
      <c r="F166" s="9">
        <f>F110+F121+F129+F141+F152</f>
        <v>0</v>
      </c>
      <c r="G166" s="9">
        <f>G110+G121+G129+G141+G152</f>
        <v>0</v>
      </c>
      <c r="H166" s="9">
        <f>H110+H121+H129+H141+H152</f>
        <v>0</v>
      </c>
    </row>
    <row r="167" spans="2:8" ht="25.5">
      <c r="B167" s="36" t="s">
        <v>229</v>
      </c>
      <c r="C167" s="54" t="s">
        <v>116</v>
      </c>
      <c r="D167" s="31" t="s">
        <v>153</v>
      </c>
      <c r="E167" s="145">
        <f>E168+E169+E170+E171+E172</f>
        <v>0</v>
      </c>
      <c r="F167" s="145">
        <f>F168+F169+F170+F171+F172</f>
        <v>0</v>
      </c>
      <c r="G167" s="145">
        <f>G168+G169+G170+G171+G172</f>
        <v>0</v>
      </c>
      <c r="H167" s="145">
        <f>H168+H169+H170+H171+H172</f>
        <v>0</v>
      </c>
    </row>
    <row r="168" spans="2:8" ht="15">
      <c r="B168" s="15" t="s">
        <v>307</v>
      </c>
      <c r="C168" s="29" t="s">
        <v>98</v>
      </c>
      <c r="D168" s="70"/>
      <c r="E168" s="58">
        <f aca="true" t="shared" si="4" ref="E168:H169">E113+E124+E132+E144+E155</f>
        <v>0</v>
      </c>
      <c r="F168" s="9">
        <f t="shared" si="4"/>
        <v>0</v>
      </c>
      <c r="G168" s="9">
        <f t="shared" si="4"/>
        <v>0</v>
      </c>
      <c r="H168" s="9">
        <f t="shared" si="4"/>
        <v>0</v>
      </c>
    </row>
    <row r="169" spans="2:13" ht="15">
      <c r="B169" s="15" t="s">
        <v>480</v>
      </c>
      <c r="C169" s="23" t="s">
        <v>99</v>
      </c>
      <c r="D169" s="101"/>
      <c r="E169" s="58">
        <f t="shared" si="4"/>
        <v>0</v>
      </c>
      <c r="F169" s="9">
        <f t="shared" si="4"/>
        <v>0</v>
      </c>
      <c r="G169" s="9">
        <f t="shared" si="4"/>
        <v>0</v>
      </c>
      <c r="H169" s="9">
        <f t="shared" si="4"/>
        <v>0</v>
      </c>
      <c r="M169" s="34" t="s">
        <v>102</v>
      </c>
    </row>
    <row r="170" spans="2:8" ht="15">
      <c r="B170" s="49" t="s">
        <v>174</v>
      </c>
      <c r="C170" s="23" t="s">
        <v>139</v>
      </c>
      <c r="D170" s="107"/>
      <c r="E170" s="58">
        <f>E157</f>
        <v>0</v>
      </c>
      <c r="F170" s="9">
        <f>F157</f>
        <v>0</v>
      </c>
      <c r="G170" s="9">
        <f>G157</f>
        <v>0</v>
      </c>
      <c r="H170" s="9">
        <f>H157</f>
        <v>0</v>
      </c>
    </row>
    <row r="171" spans="2:8" ht="15">
      <c r="B171" s="15" t="s">
        <v>481</v>
      </c>
      <c r="C171" s="24" t="s">
        <v>101</v>
      </c>
      <c r="D171" s="30"/>
      <c r="E171" s="58">
        <f>E134</f>
        <v>0</v>
      </c>
      <c r="F171" s="9">
        <f>F134</f>
        <v>0</v>
      </c>
      <c r="G171" s="9">
        <f>G134</f>
        <v>0</v>
      </c>
      <c r="H171" s="9">
        <f>H134</f>
        <v>0</v>
      </c>
    </row>
    <row r="172" spans="2:8" ht="15">
      <c r="B172" s="15" t="s">
        <v>482</v>
      </c>
      <c r="C172" s="23" t="s">
        <v>301</v>
      </c>
      <c r="D172" s="30"/>
      <c r="E172" s="58">
        <f>E158</f>
        <v>0</v>
      </c>
      <c r="F172" s="58">
        <f>F158</f>
        <v>0</v>
      </c>
      <c r="G172" s="58">
        <f>G158</f>
        <v>0</v>
      </c>
      <c r="H172" s="58">
        <f>H158</f>
        <v>0</v>
      </c>
    </row>
    <row r="173" spans="2:8" ht="14.25">
      <c r="B173" s="104" t="s">
        <v>231</v>
      </c>
      <c r="C173" s="108" t="s">
        <v>81</v>
      </c>
      <c r="D173" s="73" t="s">
        <v>150</v>
      </c>
      <c r="E173" s="145">
        <f>E174</f>
        <v>25</v>
      </c>
      <c r="F173" s="145">
        <f>F174</f>
        <v>25</v>
      </c>
      <c r="G173" s="145">
        <f>G174</f>
        <v>0</v>
      </c>
      <c r="H173" s="145">
        <f>H174</f>
        <v>0</v>
      </c>
    </row>
    <row r="174" spans="2:8" ht="15">
      <c r="B174" s="45" t="s">
        <v>483</v>
      </c>
      <c r="C174" s="16" t="s">
        <v>119</v>
      </c>
      <c r="D174" s="13"/>
      <c r="E174" s="9">
        <f>F174+H174</f>
        <v>25</v>
      </c>
      <c r="F174" s="9">
        <f>F147+F136+F160+F127+F116</f>
        <v>25</v>
      </c>
      <c r="G174" s="9">
        <f>G147+G136+G160+G127+G116</f>
        <v>0</v>
      </c>
      <c r="H174" s="9">
        <f>H147+H136+H160+H127+H116</f>
        <v>0</v>
      </c>
    </row>
    <row r="175" spans="2:8" ht="15.75">
      <c r="B175" s="109" t="s">
        <v>66</v>
      </c>
      <c r="C175" s="33" t="s">
        <v>121</v>
      </c>
      <c r="D175" s="13"/>
      <c r="E175" s="145">
        <f>E176</f>
        <v>0</v>
      </c>
      <c r="F175" s="145">
        <f>F176</f>
        <v>0</v>
      </c>
      <c r="G175" s="145">
        <f>G176</f>
        <v>0</v>
      </c>
      <c r="H175" s="145">
        <f>H176</f>
        <v>0</v>
      </c>
    </row>
    <row r="176" spans="2:8" ht="25.5">
      <c r="B176" s="49" t="s">
        <v>37</v>
      </c>
      <c r="C176" s="28" t="s">
        <v>114</v>
      </c>
      <c r="D176" s="4" t="s">
        <v>151</v>
      </c>
      <c r="E176" s="12">
        <f>F176+H176</f>
        <v>0</v>
      </c>
      <c r="F176" s="12"/>
      <c r="G176" s="12"/>
      <c r="H176" s="12"/>
    </row>
    <row r="177" spans="2:8" ht="15.75">
      <c r="B177" s="36" t="s">
        <v>70</v>
      </c>
      <c r="C177" s="250" t="s">
        <v>391</v>
      </c>
      <c r="D177" s="4"/>
      <c r="E177" s="145">
        <f>E178</f>
        <v>0</v>
      </c>
      <c r="F177" s="145">
        <f>F178</f>
        <v>0</v>
      </c>
      <c r="G177" s="145">
        <f>G178</f>
        <v>0</v>
      </c>
      <c r="H177" s="145">
        <f>H178</f>
        <v>0</v>
      </c>
    </row>
    <row r="178" spans="2:8" ht="14.25">
      <c r="B178" s="49" t="s">
        <v>71</v>
      </c>
      <c r="C178" s="27" t="s">
        <v>164</v>
      </c>
      <c r="D178" s="73" t="s">
        <v>39</v>
      </c>
      <c r="E178" s="12">
        <f>E179+E180+E181</f>
        <v>0</v>
      </c>
      <c r="F178" s="12">
        <f>F179+F180+F181</f>
        <v>0</v>
      </c>
      <c r="G178" s="12">
        <f>G179+G180+G181</f>
        <v>0</v>
      </c>
      <c r="H178" s="12">
        <f>H179+H180+H181</f>
        <v>0</v>
      </c>
    </row>
    <row r="179" spans="2:8" ht="15">
      <c r="B179" s="49" t="s">
        <v>485</v>
      </c>
      <c r="C179" s="77" t="s">
        <v>78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177</v>
      </c>
      <c r="C180" s="77" t="s">
        <v>79</v>
      </c>
      <c r="D180" s="78"/>
      <c r="E180" s="58">
        <f>F180+H180</f>
        <v>0</v>
      </c>
      <c r="F180" s="9"/>
      <c r="G180" s="14"/>
      <c r="H180" s="14"/>
    </row>
    <row r="181" spans="2:8" ht="15">
      <c r="B181" s="49" t="s">
        <v>408</v>
      </c>
      <c r="C181" s="77" t="s">
        <v>465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72</v>
      </c>
      <c r="C182" s="46" t="s">
        <v>402</v>
      </c>
      <c r="D182" s="254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73</v>
      </c>
      <c r="C183" s="27" t="s">
        <v>113</v>
      </c>
      <c r="D183" s="255" t="s">
        <v>149</v>
      </c>
      <c r="E183" s="12">
        <f>F183+H183</f>
        <v>0</v>
      </c>
      <c r="F183" s="12"/>
      <c r="G183" s="9"/>
      <c r="H183" s="145"/>
    </row>
    <row r="184" spans="2:8" ht="15.75">
      <c r="B184" s="256" t="s">
        <v>330</v>
      </c>
      <c r="C184" s="215" t="s">
        <v>144</v>
      </c>
      <c r="D184" s="4"/>
      <c r="E184" s="145">
        <f>E185+E186+E187+E188+E189+E191+E192+E193+E190</f>
        <v>198.10000000000002</v>
      </c>
      <c r="F184" s="145">
        <f>F185+F186+F187+F188+F189+F191+F192+F193+F190</f>
        <v>198.10000000000002</v>
      </c>
      <c r="G184" s="145">
        <f>G185+G186+G187+G188+G189+G191+G192+G193+G190</f>
        <v>45.7</v>
      </c>
      <c r="H184" s="145">
        <f>H185+H186+H187+H188+H189+H191+H192+H193+H190</f>
        <v>0</v>
      </c>
    </row>
    <row r="185" spans="2:8" ht="14.25">
      <c r="B185" s="36" t="s">
        <v>238</v>
      </c>
      <c r="C185" s="27" t="s">
        <v>113</v>
      </c>
      <c r="D185" s="4" t="s">
        <v>149</v>
      </c>
      <c r="E185" s="9">
        <f>E162+E104+E101+E98+E95+E83+E80+E14+E183</f>
        <v>0</v>
      </c>
      <c r="F185" s="9">
        <f>F162+F104+F101+F98+F95+F83+F80+F14+F183</f>
        <v>0</v>
      </c>
      <c r="G185" s="9">
        <f>G162+G104+G101+G98+G95+G83+G80+G14+G183</f>
        <v>0</v>
      </c>
      <c r="H185" s="9">
        <f>H162+H104+H101+H98+H95+H83+H80+H14+H183</f>
        <v>0</v>
      </c>
    </row>
    <row r="186" spans="2:8" ht="25.5">
      <c r="B186" s="36" t="s">
        <v>279</v>
      </c>
      <c r="C186" s="28" t="s">
        <v>114</v>
      </c>
      <c r="D186" s="4" t="s">
        <v>151</v>
      </c>
      <c r="E186" s="9">
        <f>E57+E175+E165</f>
        <v>0</v>
      </c>
      <c r="F186" s="9">
        <f>F57+F175+F165</f>
        <v>0</v>
      </c>
      <c r="G186" s="9">
        <f>G57+G175+G165</f>
        <v>0</v>
      </c>
      <c r="H186" s="9">
        <f>H57+H175+H165</f>
        <v>0</v>
      </c>
    </row>
    <row r="187" spans="2:8" ht="25.5">
      <c r="B187" s="36" t="s">
        <v>280</v>
      </c>
      <c r="C187" s="54" t="s">
        <v>116</v>
      </c>
      <c r="D187" s="4" t="s">
        <v>153</v>
      </c>
      <c r="E187" s="9">
        <f>E23+E55+E167</f>
        <v>59.8</v>
      </c>
      <c r="F187" s="9">
        <f>F23+F55+F167</f>
        <v>59.8</v>
      </c>
      <c r="G187" s="9">
        <f>G23+G55+G167</f>
        <v>45.7</v>
      </c>
      <c r="H187" s="9">
        <f>H23+H55+H167</f>
        <v>0</v>
      </c>
    </row>
    <row r="188" spans="2:8" ht="28.5">
      <c r="B188" s="36" t="s">
        <v>281</v>
      </c>
      <c r="C188" s="110" t="s">
        <v>241</v>
      </c>
      <c r="D188" s="4" t="s">
        <v>152</v>
      </c>
      <c r="E188" s="9">
        <f>E34</f>
        <v>0</v>
      </c>
      <c r="F188" s="9">
        <f>F34</f>
        <v>0</v>
      </c>
      <c r="G188" s="9">
        <f>G34</f>
        <v>0</v>
      </c>
      <c r="H188" s="9">
        <f>H34</f>
        <v>0</v>
      </c>
    </row>
    <row r="189" spans="2:8" ht="14.25">
      <c r="B189" s="36" t="s">
        <v>282</v>
      </c>
      <c r="C189" s="5" t="s">
        <v>120</v>
      </c>
      <c r="D189" s="4" t="s">
        <v>154</v>
      </c>
      <c r="E189" s="9">
        <f>E39</f>
        <v>0</v>
      </c>
      <c r="F189" s="9">
        <f>F39</f>
        <v>0</v>
      </c>
      <c r="G189" s="9">
        <f>G39</f>
        <v>0</v>
      </c>
      <c r="H189" s="9">
        <f>H39</f>
        <v>0</v>
      </c>
    </row>
    <row r="190" spans="2:8" ht="31.5">
      <c r="B190" s="36" t="s">
        <v>283</v>
      </c>
      <c r="C190" s="146" t="s">
        <v>206</v>
      </c>
      <c r="D190" s="4" t="s">
        <v>155</v>
      </c>
      <c r="E190" s="9">
        <f>E43</f>
        <v>0</v>
      </c>
      <c r="F190" s="9">
        <f>F43</f>
        <v>0</v>
      </c>
      <c r="G190" s="9">
        <f>G43</f>
        <v>0</v>
      </c>
      <c r="H190" s="9">
        <f>H43</f>
        <v>0</v>
      </c>
    </row>
    <row r="191" spans="2:8" ht="14.25">
      <c r="B191" s="36" t="s">
        <v>284</v>
      </c>
      <c r="C191" s="5" t="s">
        <v>81</v>
      </c>
      <c r="D191" s="4" t="s">
        <v>150</v>
      </c>
      <c r="E191" s="9">
        <f>F191+H191</f>
        <v>137.3</v>
      </c>
      <c r="F191" s="9">
        <f>F173+F46</f>
        <v>137.3</v>
      </c>
      <c r="G191" s="9">
        <f>G173+G46</f>
        <v>0</v>
      </c>
      <c r="H191" s="9">
        <f>H173+H46</f>
        <v>0</v>
      </c>
    </row>
    <row r="192" spans="2:8" ht="25.5">
      <c r="B192" s="53" t="s">
        <v>285</v>
      </c>
      <c r="C192" s="10" t="s">
        <v>163</v>
      </c>
      <c r="D192" s="4" t="s">
        <v>37</v>
      </c>
      <c r="E192" s="9">
        <f>F192+H192</f>
        <v>1</v>
      </c>
      <c r="F192" s="9">
        <f>F48</f>
        <v>1</v>
      </c>
      <c r="G192" s="9">
        <f>G48</f>
        <v>0</v>
      </c>
      <c r="H192" s="9">
        <f>H48</f>
        <v>0</v>
      </c>
    </row>
    <row r="193" spans="2:8" ht="18.75" customHeight="1">
      <c r="B193" s="36" t="s">
        <v>286</v>
      </c>
      <c r="C193" s="27" t="s">
        <v>164</v>
      </c>
      <c r="D193" s="72" t="s">
        <v>39</v>
      </c>
      <c r="E193" s="9">
        <f>F193+H193</f>
        <v>0</v>
      </c>
      <c r="F193" s="251">
        <f>F51+F178</f>
        <v>0</v>
      </c>
      <c r="G193" s="251">
        <f>G51+G178</f>
        <v>0</v>
      </c>
      <c r="H193" s="251">
        <f>H51+H178</f>
        <v>0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F2:H2"/>
    <mergeCell ref="F9:H9"/>
    <mergeCell ref="D15:D21"/>
    <mergeCell ref="B9:B12"/>
    <mergeCell ref="D9:D12"/>
    <mergeCell ref="E9:E12"/>
    <mergeCell ref="C10:C12"/>
    <mergeCell ref="F10:G10"/>
    <mergeCell ref="C77:D77"/>
    <mergeCell ref="H10:H12"/>
    <mergeCell ref="F11:F12"/>
    <mergeCell ref="G11:G12"/>
    <mergeCell ref="B6:H6"/>
    <mergeCell ref="B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8515625" style="380" customWidth="1"/>
    <col min="2" max="2" width="5.28125" style="380" customWidth="1"/>
    <col min="3" max="3" width="84.421875" style="380" customWidth="1"/>
    <col min="4" max="4" width="11.140625" style="380" customWidth="1"/>
    <col min="5" max="5" width="15.8515625" style="380" customWidth="1"/>
    <col min="6" max="6" width="6.57421875" style="380" customWidth="1"/>
    <col min="7" max="7" width="10.140625" style="380" bestFit="1" customWidth="1"/>
    <col min="8" max="8" width="6.7109375" style="380" customWidth="1"/>
    <col min="9" max="9" width="10.00390625" style="380" customWidth="1"/>
    <col min="10" max="10" width="7.00390625" style="380" customWidth="1"/>
    <col min="11" max="11" width="10.00390625" style="380" customWidth="1"/>
    <col min="12" max="12" width="6.7109375" style="380" customWidth="1"/>
    <col min="13" max="13" width="9.421875" style="380" customWidth="1"/>
    <col min="14" max="14" width="6.57421875" style="380" customWidth="1"/>
    <col min="15" max="15" width="6.140625" style="380" customWidth="1"/>
    <col min="16" max="16" width="6.7109375" style="380" customWidth="1"/>
    <col min="17" max="17" width="8.00390625" style="380" customWidth="1"/>
    <col min="18" max="18" width="6.57421875" style="380" customWidth="1"/>
    <col min="19" max="19" width="5.8515625" style="380" customWidth="1"/>
    <col min="20" max="20" width="6.57421875" style="380" customWidth="1"/>
    <col min="21" max="21" width="7.57421875" style="380" customWidth="1"/>
    <col min="22" max="16384" width="9.140625" style="380" customWidth="1"/>
  </cols>
  <sheetData>
    <row r="2" spans="1:5" ht="15.75">
      <c r="A2" s="415" t="s">
        <v>590</v>
      </c>
      <c r="B2" s="415"/>
      <c r="C2" s="415"/>
      <c r="D2" s="415"/>
      <c r="E2" s="415"/>
    </row>
    <row r="4" spans="2:21" ht="58.5" customHeight="1">
      <c r="B4" s="384" t="s">
        <v>589</v>
      </c>
      <c r="C4" s="385" t="s">
        <v>591</v>
      </c>
      <c r="D4" s="385" t="s">
        <v>592</v>
      </c>
      <c r="E4" s="168" t="s">
        <v>593</v>
      </c>
      <c r="F4" s="385" t="s">
        <v>594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2:6" ht="23.25" customHeight="1">
      <c r="B5" s="387" t="s">
        <v>14</v>
      </c>
      <c r="C5" s="388" t="s">
        <v>595</v>
      </c>
      <c r="D5" s="389">
        <v>4598.7</v>
      </c>
      <c r="E5" s="390">
        <v>69</v>
      </c>
      <c r="F5" s="391" t="s">
        <v>596</v>
      </c>
    </row>
    <row r="6" spans="2:6" ht="24" customHeight="1">
      <c r="B6" s="387" t="s">
        <v>19</v>
      </c>
      <c r="C6" s="388" t="s">
        <v>597</v>
      </c>
      <c r="D6" s="392">
        <v>2512.4</v>
      </c>
      <c r="E6" s="390">
        <v>20</v>
      </c>
      <c r="F6" s="391" t="s">
        <v>598</v>
      </c>
    </row>
    <row r="7" spans="2:6" ht="22.5" customHeight="1">
      <c r="B7" s="387" t="s">
        <v>21</v>
      </c>
      <c r="C7" s="393" t="s">
        <v>599</v>
      </c>
      <c r="D7" s="394">
        <v>811.1</v>
      </c>
      <c r="E7" s="390">
        <v>23.2</v>
      </c>
      <c r="F7" s="391" t="s">
        <v>598</v>
      </c>
    </row>
    <row r="8" spans="2:6" ht="30.75" customHeight="1">
      <c r="B8" s="387" t="s">
        <v>23</v>
      </c>
      <c r="C8" s="393" t="s">
        <v>600</v>
      </c>
      <c r="D8" s="394">
        <v>174.4</v>
      </c>
      <c r="E8" s="390">
        <v>29.4</v>
      </c>
      <c r="F8" s="391" t="s">
        <v>596</v>
      </c>
    </row>
    <row r="9" spans="2:6" ht="29.25" customHeight="1">
      <c r="B9" s="387" t="s">
        <v>26</v>
      </c>
      <c r="C9" s="393" t="s">
        <v>601</v>
      </c>
      <c r="D9" s="394">
        <v>181.8</v>
      </c>
      <c r="E9" s="390">
        <v>27.2</v>
      </c>
      <c r="F9" s="391" t="s">
        <v>596</v>
      </c>
    </row>
    <row r="10" spans="2:6" ht="20.25" customHeight="1">
      <c r="B10" s="387" t="s">
        <v>28</v>
      </c>
      <c r="C10" s="393" t="s">
        <v>602</v>
      </c>
      <c r="D10" s="395">
        <v>348.9</v>
      </c>
      <c r="E10" s="390">
        <v>166.6</v>
      </c>
      <c r="F10" s="391" t="s">
        <v>598</v>
      </c>
    </row>
    <row r="11" spans="2:6" ht="20.25" customHeight="1">
      <c r="B11" s="387" t="s">
        <v>30</v>
      </c>
      <c r="C11" s="393" t="s">
        <v>603</v>
      </c>
      <c r="D11" s="396"/>
      <c r="E11" s="390">
        <v>160</v>
      </c>
      <c r="F11" s="391" t="s">
        <v>598</v>
      </c>
    </row>
    <row r="12" spans="2:6" ht="22.5" customHeight="1">
      <c r="B12" s="387" t="s">
        <v>33</v>
      </c>
      <c r="C12" s="393" t="s">
        <v>604</v>
      </c>
      <c r="D12" s="396"/>
      <c r="E12" s="390">
        <v>97.8</v>
      </c>
      <c r="F12" s="391" t="s">
        <v>598</v>
      </c>
    </row>
    <row r="13" spans="2:6" ht="21.75" customHeight="1">
      <c r="B13" s="387" t="s">
        <v>35</v>
      </c>
      <c r="C13" s="393" t="s">
        <v>613</v>
      </c>
      <c r="D13" s="381"/>
      <c r="E13" s="397">
        <v>7</v>
      </c>
      <c r="F13" s="391" t="s">
        <v>596</v>
      </c>
    </row>
    <row r="14" spans="2:6" ht="15.75">
      <c r="B14" s="414" t="s">
        <v>37</v>
      </c>
      <c r="C14" s="381" t="s">
        <v>0</v>
      </c>
      <c r="D14" s="381"/>
      <c r="E14" s="397">
        <f>E5+E6+E7+E8+E9+E10+E11+E12+E13</f>
        <v>600.1999999999999</v>
      </c>
      <c r="F14" s="391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2014-10-20T05:40:28Z</cp:lastPrinted>
  <dcterms:created xsi:type="dcterms:W3CDTF">2007-09-17T11:23:32Z</dcterms:created>
  <dcterms:modified xsi:type="dcterms:W3CDTF">2014-10-20T05:40:34Z</dcterms:modified>
  <cp:category/>
  <cp:version/>
  <cp:contentType/>
  <cp:contentStatus/>
</cp:coreProperties>
</file>