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24519"/>
</workbook>
</file>

<file path=xl/calcChain.xml><?xml version="1.0" encoding="utf-8"?>
<calcChain xmlns="http://schemas.openxmlformats.org/spreadsheetml/2006/main">
  <c r="L67" i="1"/>
  <c r="M67"/>
  <c r="N67"/>
  <c r="P67"/>
  <c r="Q67"/>
  <c r="R67"/>
  <c r="S67"/>
  <c r="T67"/>
  <c r="G115"/>
  <c r="T57"/>
  <c r="S57"/>
  <c r="R57"/>
  <c r="Q57"/>
  <c r="P57"/>
  <c r="N57"/>
  <c r="M57"/>
  <c r="L57"/>
  <c r="J57"/>
  <c r="I57"/>
  <c r="H57"/>
  <c r="O56"/>
  <c r="K56"/>
  <c r="G56"/>
  <c r="O55"/>
  <c r="O57" s="1"/>
  <c r="K55"/>
  <c r="K57" s="1"/>
  <c r="G55"/>
  <c r="G57" s="1"/>
  <c r="L26"/>
  <c r="M26"/>
  <c r="N26"/>
  <c r="P26"/>
  <c r="Q26"/>
  <c r="R26"/>
  <c r="S26"/>
  <c r="T26"/>
  <c r="O25"/>
  <c r="K25"/>
  <c r="G25"/>
  <c r="G22"/>
  <c r="K22"/>
  <c r="O22"/>
  <c r="O24"/>
  <c r="K24"/>
  <c r="G24"/>
  <c r="O115"/>
  <c r="K115"/>
  <c r="H138" l="1"/>
  <c r="H139" s="1"/>
  <c r="H140" s="1"/>
  <c r="I138"/>
  <c r="I139" s="1"/>
  <c r="I140" s="1"/>
  <c r="J138"/>
  <c r="J139" s="1"/>
  <c r="J140" s="1"/>
  <c r="L138"/>
  <c r="L139" s="1"/>
  <c r="L140" s="1"/>
  <c r="M138"/>
  <c r="M139" s="1"/>
  <c r="M140" s="1"/>
  <c r="N138"/>
  <c r="N139" s="1"/>
  <c r="N140" s="1"/>
  <c r="P138"/>
  <c r="P139" s="1"/>
  <c r="P140" s="1"/>
  <c r="Q138"/>
  <c r="Q139" s="1"/>
  <c r="Q140" s="1"/>
  <c r="R138"/>
  <c r="R139" s="1"/>
  <c r="R140" s="1"/>
  <c r="S138"/>
  <c r="S139" s="1"/>
  <c r="S140" s="1"/>
  <c r="T138"/>
  <c r="T139" s="1"/>
  <c r="T140" s="1"/>
  <c r="H132"/>
  <c r="H133" s="1"/>
  <c r="I132"/>
  <c r="I133" s="1"/>
  <c r="J132"/>
  <c r="J133" s="1"/>
  <c r="L132"/>
  <c r="L133" s="1"/>
  <c r="M132"/>
  <c r="M133" s="1"/>
  <c r="N132"/>
  <c r="N133" s="1"/>
  <c r="P132"/>
  <c r="P133" s="1"/>
  <c r="Q132"/>
  <c r="Q133" s="1"/>
  <c r="R132"/>
  <c r="R133" s="1"/>
  <c r="S132"/>
  <c r="S133" s="1"/>
  <c r="T132"/>
  <c r="T133" s="1"/>
  <c r="H131"/>
  <c r="I131"/>
  <c r="J131"/>
  <c r="L131"/>
  <c r="M131"/>
  <c r="N131"/>
  <c r="P131"/>
  <c r="Q131"/>
  <c r="R131"/>
  <c r="S131"/>
  <c r="T131"/>
  <c r="H124"/>
  <c r="H125" s="1"/>
  <c r="H126" s="1"/>
  <c r="I124"/>
  <c r="I125" s="1"/>
  <c r="I126" s="1"/>
  <c r="J124"/>
  <c r="J125" s="1"/>
  <c r="J126" s="1"/>
  <c r="L124"/>
  <c r="L125" s="1"/>
  <c r="L126" s="1"/>
  <c r="M124"/>
  <c r="M125" s="1"/>
  <c r="M126" s="1"/>
  <c r="N124"/>
  <c r="N125" s="1"/>
  <c r="N126" s="1"/>
  <c r="O124"/>
  <c r="O125" s="1"/>
  <c r="O126" s="1"/>
  <c r="P124"/>
  <c r="P125" s="1"/>
  <c r="P126" s="1"/>
  <c r="Q124"/>
  <c r="Q125" s="1"/>
  <c r="Q126" s="1"/>
  <c r="R124"/>
  <c r="R125" s="1"/>
  <c r="R126" s="1"/>
  <c r="S124"/>
  <c r="S125" s="1"/>
  <c r="S126" s="1"/>
  <c r="T124"/>
  <c r="T125" s="1"/>
  <c r="T126" s="1"/>
  <c r="H117"/>
  <c r="I117"/>
  <c r="J117"/>
  <c r="L117"/>
  <c r="M117"/>
  <c r="N117"/>
  <c r="P117"/>
  <c r="Q117"/>
  <c r="R117"/>
  <c r="S117"/>
  <c r="T117"/>
  <c r="H113"/>
  <c r="H118" s="1"/>
  <c r="H119" s="1"/>
  <c r="I113"/>
  <c r="J113"/>
  <c r="J118" s="1"/>
  <c r="J119" s="1"/>
  <c r="L113"/>
  <c r="M113"/>
  <c r="M118" s="1"/>
  <c r="M119" s="1"/>
  <c r="N113"/>
  <c r="P113"/>
  <c r="P118" s="1"/>
  <c r="P119" s="1"/>
  <c r="Q113"/>
  <c r="Q118" s="1"/>
  <c r="Q119" s="1"/>
  <c r="R113"/>
  <c r="S113"/>
  <c r="T113"/>
  <c r="T118" s="1"/>
  <c r="T119" s="1"/>
  <c r="H101"/>
  <c r="I101"/>
  <c r="J101"/>
  <c r="L101"/>
  <c r="M101"/>
  <c r="N101"/>
  <c r="P101"/>
  <c r="Q101"/>
  <c r="R101"/>
  <c r="S101"/>
  <c r="T101"/>
  <c r="H97"/>
  <c r="I97"/>
  <c r="J97"/>
  <c r="L97"/>
  <c r="M97"/>
  <c r="N97"/>
  <c r="P97"/>
  <c r="Q97"/>
  <c r="R97"/>
  <c r="S97"/>
  <c r="T97"/>
  <c r="H93"/>
  <c r="I93"/>
  <c r="J93"/>
  <c r="L93"/>
  <c r="M93"/>
  <c r="N93"/>
  <c r="P93"/>
  <c r="Q93"/>
  <c r="R93"/>
  <c r="S93"/>
  <c r="T93"/>
  <c r="H89"/>
  <c r="I89"/>
  <c r="J89"/>
  <c r="L89"/>
  <c r="M89"/>
  <c r="N89"/>
  <c r="P89"/>
  <c r="Q89"/>
  <c r="R89"/>
  <c r="S89"/>
  <c r="T89"/>
  <c r="H84"/>
  <c r="I84"/>
  <c r="J84"/>
  <c r="L84"/>
  <c r="M84"/>
  <c r="N84"/>
  <c r="P84"/>
  <c r="Q84"/>
  <c r="R84"/>
  <c r="S84"/>
  <c r="T84"/>
  <c r="H81"/>
  <c r="H102" s="1"/>
  <c r="I81"/>
  <c r="I102" s="1"/>
  <c r="J81"/>
  <c r="J102" s="1"/>
  <c r="L81"/>
  <c r="L102" s="1"/>
  <c r="M81"/>
  <c r="M102" s="1"/>
  <c r="N81"/>
  <c r="P81"/>
  <c r="P102" s="1"/>
  <c r="Q81"/>
  <c r="Q102" s="1"/>
  <c r="R81"/>
  <c r="S81"/>
  <c r="T81"/>
  <c r="T102" s="1"/>
  <c r="H74"/>
  <c r="I74"/>
  <c r="J74"/>
  <c r="L74"/>
  <c r="M74"/>
  <c r="N74"/>
  <c r="P74"/>
  <c r="Q74"/>
  <c r="R74"/>
  <c r="S74"/>
  <c r="T74"/>
  <c r="H71"/>
  <c r="I71"/>
  <c r="J71"/>
  <c r="L71"/>
  <c r="M71"/>
  <c r="N71"/>
  <c r="N75" s="1"/>
  <c r="P71"/>
  <c r="Q71"/>
  <c r="R71"/>
  <c r="R75" s="1"/>
  <c r="S71"/>
  <c r="T71"/>
  <c r="H67"/>
  <c r="H75" s="1"/>
  <c r="I67"/>
  <c r="I75" s="1"/>
  <c r="J67"/>
  <c r="J75" s="1"/>
  <c r="L75"/>
  <c r="M75"/>
  <c r="P75"/>
  <c r="Q75"/>
  <c r="S75"/>
  <c r="T75"/>
  <c r="H60"/>
  <c r="I60"/>
  <c r="J60"/>
  <c r="L60"/>
  <c r="L61" s="1"/>
  <c r="M60"/>
  <c r="M61" s="1"/>
  <c r="N60"/>
  <c r="N61" s="1"/>
  <c r="P60"/>
  <c r="P61" s="1"/>
  <c r="Q60"/>
  <c r="Q61" s="1"/>
  <c r="R60"/>
  <c r="R61" s="1"/>
  <c r="S60"/>
  <c r="S61" s="1"/>
  <c r="T60"/>
  <c r="T61" s="1"/>
  <c r="O96"/>
  <c r="K96"/>
  <c r="G96"/>
  <c r="O95"/>
  <c r="K95"/>
  <c r="G95"/>
  <c r="O94"/>
  <c r="K94"/>
  <c r="G94"/>
  <c r="O92"/>
  <c r="K92"/>
  <c r="G92"/>
  <c r="O91"/>
  <c r="K91"/>
  <c r="G91"/>
  <c r="O90"/>
  <c r="K90"/>
  <c r="G90"/>
  <c r="G68"/>
  <c r="G137"/>
  <c r="G130"/>
  <c r="G123"/>
  <c r="G136"/>
  <c r="G129"/>
  <c r="G122"/>
  <c r="O116"/>
  <c r="O112"/>
  <c r="O105"/>
  <c r="O111"/>
  <c r="O113" s="1"/>
  <c r="O104"/>
  <c r="O59"/>
  <c r="O58"/>
  <c r="K59"/>
  <c r="O49"/>
  <c r="O46"/>
  <c r="O41"/>
  <c r="O48"/>
  <c r="O45"/>
  <c r="O40"/>
  <c r="K49"/>
  <c r="K46"/>
  <c r="K41"/>
  <c r="K40"/>
  <c r="K48"/>
  <c r="K45"/>
  <c r="G49"/>
  <c r="O33"/>
  <c r="O23"/>
  <c r="O26" s="1"/>
  <c r="O20"/>
  <c r="O17"/>
  <c r="O16"/>
  <c r="O13"/>
  <c r="K16"/>
  <c r="K13"/>
  <c r="G36"/>
  <c r="G33"/>
  <c r="G28"/>
  <c r="G29"/>
  <c r="G23"/>
  <c r="G20"/>
  <c r="G17"/>
  <c r="G14"/>
  <c r="G32"/>
  <c r="G27"/>
  <c r="G19"/>
  <c r="G16"/>
  <c r="G13"/>
  <c r="O36"/>
  <c r="K36"/>
  <c r="G30"/>
  <c r="G35"/>
  <c r="G40"/>
  <c r="G48"/>
  <c r="G45"/>
  <c r="G59"/>
  <c r="G58"/>
  <c r="G69"/>
  <c r="G70"/>
  <c r="G64"/>
  <c r="G65"/>
  <c r="G66"/>
  <c r="G63"/>
  <c r="O69"/>
  <c r="O70"/>
  <c r="O64"/>
  <c r="O65"/>
  <c r="O66"/>
  <c r="O63"/>
  <c r="O67" s="1"/>
  <c r="O68"/>
  <c r="G73"/>
  <c r="G72"/>
  <c r="O73"/>
  <c r="O72"/>
  <c r="O80"/>
  <c r="O82"/>
  <c r="O79"/>
  <c r="O81" s="1"/>
  <c r="K80"/>
  <c r="G83"/>
  <c r="G80"/>
  <c r="G82"/>
  <c r="G79"/>
  <c r="G99"/>
  <c r="G100"/>
  <c r="G98"/>
  <c r="G86"/>
  <c r="G87"/>
  <c r="G88"/>
  <c r="G85"/>
  <c r="O86"/>
  <c r="O87"/>
  <c r="O88"/>
  <c r="O85"/>
  <c r="O89" s="1"/>
  <c r="O98"/>
  <c r="O100"/>
  <c r="O114"/>
  <c r="O117" s="1"/>
  <c r="O118" s="1"/>
  <c r="O119" s="1"/>
  <c r="G114"/>
  <c r="G117" s="1"/>
  <c r="K116"/>
  <c r="K114"/>
  <c r="K117" s="1"/>
  <c r="O99"/>
  <c r="O83"/>
  <c r="O137"/>
  <c r="O130"/>
  <c r="O129"/>
  <c r="O136"/>
  <c r="O28"/>
  <c r="O29"/>
  <c r="O30"/>
  <c r="O35"/>
  <c r="O32"/>
  <c r="O34" s="1"/>
  <c r="O27"/>
  <c r="O19"/>
  <c r="O21" s="1"/>
  <c r="K137"/>
  <c r="K130"/>
  <c r="K123"/>
  <c r="K112"/>
  <c r="K105"/>
  <c r="K136"/>
  <c r="K129"/>
  <c r="K122"/>
  <c r="K111"/>
  <c r="K113" s="1"/>
  <c r="K104"/>
  <c r="K99"/>
  <c r="K100"/>
  <c r="K98"/>
  <c r="K101" s="1"/>
  <c r="K86"/>
  <c r="K87"/>
  <c r="K88"/>
  <c r="K83"/>
  <c r="K85"/>
  <c r="K82"/>
  <c r="K79"/>
  <c r="K81" s="1"/>
  <c r="K73"/>
  <c r="K69"/>
  <c r="K70"/>
  <c r="K64"/>
  <c r="K65"/>
  <c r="K66"/>
  <c r="K72"/>
  <c r="K74" s="1"/>
  <c r="K68"/>
  <c r="K63"/>
  <c r="K58"/>
  <c r="K60" s="1"/>
  <c r="K61" s="1"/>
  <c r="G46"/>
  <c r="T50"/>
  <c r="S50"/>
  <c r="R50"/>
  <c r="Q50"/>
  <c r="P50"/>
  <c r="O50"/>
  <c r="N50"/>
  <c r="M50"/>
  <c r="L50"/>
  <c r="K50"/>
  <c r="J50"/>
  <c r="I50"/>
  <c r="H50"/>
  <c r="G50" s="1"/>
  <c r="H37"/>
  <c r="I37"/>
  <c r="J37"/>
  <c r="L37"/>
  <c r="M37"/>
  <c r="N37"/>
  <c r="O37"/>
  <c r="P37"/>
  <c r="Q37"/>
  <c r="R37"/>
  <c r="S37"/>
  <c r="T37"/>
  <c r="G37"/>
  <c r="L18"/>
  <c r="M18"/>
  <c r="N18"/>
  <c r="O18"/>
  <c r="P18"/>
  <c r="Q18"/>
  <c r="R18"/>
  <c r="S18"/>
  <c r="T18"/>
  <c r="L21"/>
  <c r="M21"/>
  <c r="N21"/>
  <c r="P21"/>
  <c r="Q21"/>
  <c r="R21"/>
  <c r="S21"/>
  <c r="T21"/>
  <c r="O14"/>
  <c r="K33"/>
  <c r="K28"/>
  <c r="K29"/>
  <c r="K30"/>
  <c r="K23"/>
  <c r="K26" s="1"/>
  <c r="K20"/>
  <c r="K35"/>
  <c r="K37" s="1"/>
  <c r="K32"/>
  <c r="K27"/>
  <c r="K19"/>
  <c r="K17"/>
  <c r="K14"/>
  <c r="G81"/>
  <c r="G84"/>
  <c r="G60"/>
  <c r="G61" s="1"/>
  <c r="J47"/>
  <c r="J51" s="1"/>
  <c r="I47"/>
  <c r="I51" s="1"/>
  <c r="H47"/>
  <c r="H51" s="1"/>
  <c r="G47"/>
  <c r="G51" s="1"/>
  <c r="J42"/>
  <c r="J43" s="1"/>
  <c r="I42"/>
  <c r="I43" s="1"/>
  <c r="H42"/>
  <c r="G42" s="1"/>
  <c r="G43" s="1"/>
  <c r="G41"/>
  <c r="J34"/>
  <c r="I34"/>
  <c r="H34"/>
  <c r="G34"/>
  <c r="J31"/>
  <c r="I31"/>
  <c r="H31"/>
  <c r="G31"/>
  <c r="J26"/>
  <c r="I26"/>
  <c r="H26"/>
  <c r="G26"/>
  <c r="J21"/>
  <c r="I21"/>
  <c r="H21"/>
  <c r="G21"/>
  <c r="J18"/>
  <c r="I18"/>
  <c r="H18"/>
  <c r="G18"/>
  <c r="J15"/>
  <c r="J38" s="1"/>
  <c r="J52" s="1"/>
  <c r="I15"/>
  <c r="I38" s="1"/>
  <c r="I52" s="1"/>
  <c r="H15"/>
  <c r="H38" s="1"/>
  <c r="G15"/>
  <c r="G113"/>
  <c r="T106"/>
  <c r="T107" s="1"/>
  <c r="S106"/>
  <c r="S107" s="1"/>
  <c r="R106"/>
  <c r="R107" s="1"/>
  <c r="Q106"/>
  <c r="Q107" s="1"/>
  <c r="P106"/>
  <c r="P107" s="1"/>
  <c r="O106"/>
  <c r="O107" s="1"/>
  <c r="N106"/>
  <c r="N107" s="1"/>
  <c r="M106"/>
  <c r="M107" s="1"/>
  <c r="L106"/>
  <c r="L107" s="1"/>
  <c r="J106"/>
  <c r="J107" s="1"/>
  <c r="I106"/>
  <c r="H106"/>
  <c r="G104"/>
  <c r="G106" s="1"/>
  <c r="G107" s="1"/>
  <c r="T47"/>
  <c r="T51" s="1"/>
  <c r="S47"/>
  <c r="S51" s="1"/>
  <c r="R47"/>
  <c r="Q47"/>
  <c r="Q51" s="1"/>
  <c r="P47"/>
  <c r="P51" s="1"/>
  <c r="O47"/>
  <c r="N47"/>
  <c r="N51" s="1"/>
  <c r="M47"/>
  <c r="M51" s="1"/>
  <c r="L47"/>
  <c r="L51" s="1"/>
  <c r="K47"/>
  <c r="T42"/>
  <c r="T43" s="1"/>
  <c r="S42"/>
  <c r="S43" s="1"/>
  <c r="R42"/>
  <c r="R43" s="1"/>
  <c r="Q42"/>
  <c r="Q43" s="1"/>
  <c r="P42"/>
  <c r="O42" s="1"/>
  <c r="O43" s="1"/>
  <c r="N42"/>
  <c r="N43" s="1"/>
  <c r="M42"/>
  <c r="M43" s="1"/>
  <c r="L42"/>
  <c r="L43" s="1"/>
  <c r="T34"/>
  <c r="S34"/>
  <c r="R34"/>
  <c r="Q34"/>
  <c r="P34"/>
  <c r="N34"/>
  <c r="M34"/>
  <c r="L34"/>
  <c r="T31"/>
  <c r="S31"/>
  <c r="R31"/>
  <c r="Q31"/>
  <c r="P31"/>
  <c r="N31"/>
  <c r="M31"/>
  <c r="L31"/>
  <c r="T15"/>
  <c r="R15"/>
  <c r="Q15"/>
  <c r="Q38" s="1"/>
  <c r="Q52" s="1"/>
  <c r="P15"/>
  <c r="O15"/>
  <c r="N15"/>
  <c r="N38" s="1"/>
  <c r="M15"/>
  <c r="M38" s="1"/>
  <c r="M52" s="1"/>
  <c r="L15"/>
  <c r="L38" s="1"/>
  <c r="L118" l="1"/>
  <c r="L119" s="1"/>
  <c r="I118"/>
  <c r="I119" s="1"/>
  <c r="S76"/>
  <c r="Q76"/>
  <c r="L76"/>
  <c r="I61"/>
  <c r="I76" s="1"/>
  <c r="T76"/>
  <c r="P76"/>
  <c r="M76"/>
  <c r="J61"/>
  <c r="J76" s="1"/>
  <c r="H61"/>
  <c r="H76" s="1"/>
  <c r="O60"/>
  <c r="O61" s="1"/>
  <c r="K97"/>
  <c r="P38"/>
  <c r="K71"/>
  <c r="K89"/>
  <c r="K124"/>
  <c r="K125" s="1"/>
  <c r="K126" s="1"/>
  <c r="K138"/>
  <c r="K139" s="1"/>
  <c r="K140" s="1"/>
  <c r="O132"/>
  <c r="O133" s="1"/>
  <c r="O101"/>
  <c r="O74"/>
  <c r="O71"/>
  <c r="K118"/>
  <c r="K119" s="1"/>
  <c r="R51"/>
  <c r="H43"/>
  <c r="H52" s="1"/>
  <c r="R76"/>
  <c r="R102"/>
  <c r="H107"/>
  <c r="H108" s="1"/>
  <c r="R118"/>
  <c r="R119" s="1"/>
  <c r="N118"/>
  <c r="N119" s="1"/>
  <c r="K51"/>
  <c r="O51"/>
  <c r="K132"/>
  <c r="K133" s="1"/>
  <c r="O138"/>
  <c r="O139" s="1"/>
  <c r="O140" s="1"/>
  <c r="G97"/>
  <c r="O97"/>
  <c r="N76"/>
  <c r="N102"/>
  <c r="S102"/>
  <c r="I107"/>
  <c r="I108" s="1"/>
  <c r="S118"/>
  <c r="S119" s="1"/>
  <c r="O75"/>
  <c r="O76" s="1"/>
  <c r="K67"/>
  <c r="K75" s="1"/>
  <c r="K76" s="1"/>
  <c r="O131"/>
  <c r="K131"/>
  <c r="O93"/>
  <c r="K93"/>
  <c r="O84"/>
  <c r="K84"/>
  <c r="K102" s="1"/>
  <c r="P43"/>
  <c r="P52" s="1"/>
  <c r="R38"/>
  <c r="R52" s="1"/>
  <c r="N52"/>
  <c r="L52"/>
  <c r="K15"/>
  <c r="T38"/>
  <c r="T52" s="1"/>
  <c r="S38"/>
  <c r="S52" s="1"/>
  <c r="G89"/>
  <c r="G118"/>
  <c r="G119" s="1"/>
  <c r="G93"/>
  <c r="G124"/>
  <c r="G125" s="1"/>
  <c r="G126" s="1"/>
  <c r="G101"/>
  <c r="G74"/>
  <c r="G67"/>
  <c r="K42"/>
  <c r="K43" s="1"/>
  <c r="K21"/>
  <c r="K31"/>
  <c r="K34"/>
  <c r="K106"/>
  <c r="K107" s="1"/>
  <c r="O31"/>
  <c r="O38" s="1"/>
  <c r="O52" s="1"/>
  <c r="G131"/>
  <c r="G132"/>
  <c r="G133" s="1"/>
  <c r="G138"/>
  <c r="G139" s="1"/>
  <c r="G140" s="1"/>
  <c r="K18"/>
  <c r="T108"/>
  <c r="G71"/>
  <c r="S108"/>
  <c r="N108"/>
  <c r="L108"/>
  <c r="P108"/>
  <c r="R108"/>
  <c r="G38"/>
  <c r="G52" s="1"/>
  <c r="M108"/>
  <c r="Q108"/>
  <c r="J108"/>
  <c r="J141" l="1"/>
  <c r="M141"/>
  <c r="I141"/>
  <c r="H141"/>
  <c r="Q141"/>
  <c r="O102"/>
  <c r="O108" s="1"/>
  <c r="O141" s="1"/>
  <c r="L141"/>
  <c r="P141"/>
  <c r="R141"/>
  <c r="N141"/>
  <c r="K38"/>
  <c r="K52" s="1"/>
  <c r="T141"/>
  <c r="S141"/>
  <c r="G102"/>
  <c r="G108" s="1"/>
  <c r="K108"/>
  <c r="G75"/>
  <c r="G76" s="1"/>
  <c r="G141" l="1"/>
  <c r="K141"/>
</calcChain>
</file>

<file path=xl/sharedStrings.xml><?xml version="1.0" encoding="utf-8"?>
<sst xmlns="http://schemas.openxmlformats.org/spreadsheetml/2006/main" count="359" uniqueCount="98">
  <si>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  <charset val="186"/>
      </rPr>
      <t xml:space="preserve">  </t>
    </r>
  </si>
  <si>
    <t>TIKSLŲ, PROGRAMŲ TIKSLŲ, UŽDAVINIŲ IR PRIEMONIŲ IŠLAIDŲ SUVESTINĖ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</si>
  <si>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</si>
  <si>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</si>
  <si>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</si>
  <si>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</si>
  <si>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</si>
  <si>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</si>
  <si>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</si>
  <si>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</si>
  <si>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</si>
  <si>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</si>
  <si>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</si>
  <si>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 strateginis tikslas - užtikrinti Savivaldybės teritorijos, jos infrastruktūros, ekologiškai švarios ir saugios gyvenamosios aplinkos vystymąsi</t>
  </si>
  <si>
    <t>05 programa - ekonominės plėtros programa</t>
  </si>
  <si>
    <t>01</t>
  </si>
  <si>
    <t>Prižiūrėti ir modernizuoti Rietavo savivaldybės vietinės reikšmės kelius, stovėjimo aikšteles, visuomeninio susisiekimo infrastruktūros objektus</t>
  </si>
  <si>
    <t>Vykdyti Rietavo savivaldybės susisiekimo sistemos plėtrą tiesiant naujas ir rekonstruojant esamas gatves. Gerinti eismo saugumo sąlygas</t>
  </si>
  <si>
    <t xml:space="preserve">Plungės g. rekonstrukcija                                </t>
  </si>
  <si>
    <t>188747184</t>
  </si>
  <si>
    <t>SB</t>
  </si>
  <si>
    <t xml:space="preserve">Kt. (KPPP) </t>
  </si>
  <si>
    <t>iš viso</t>
  </si>
  <si>
    <t>02</t>
  </si>
  <si>
    <t xml:space="preserve">Pelaičių gyvenvietės Bangos  (RT-0120)  ir  Malūno gatvių (RT- 0121)   rekonstrukcija                                               </t>
  </si>
  <si>
    <t>03</t>
  </si>
  <si>
    <t xml:space="preserve">Tverų miestelio Kovo 8 - osios gatvės  rekonstrukcija                                               </t>
  </si>
  <si>
    <t xml:space="preserve">Kt. ES </t>
  </si>
  <si>
    <t>04</t>
  </si>
  <si>
    <t>05</t>
  </si>
  <si>
    <t xml:space="preserve">Dariaus ir Girėno g. rekonstrukcija                                                                                                                                            </t>
  </si>
  <si>
    <t>SB (pask.KOM)</t>
  </si>
  <si>
    <t>Kt. (KPPP)</t>
  </si>
  <si>
    <t>06</t>
  </si>
  <si>
    <t>Kulių g. rekonstrukcija</t>
  </si>
  <si>
    <t>07</t>
  </si>
  <si>
    <t>Iš viso uždaviniui</t>
  </si>
  <si>
    <t>Atlikti kasmetinius kelių priežiūros ir remonto darbus. Vykdyti savivaldybės vietinės reikšmės kelių priežiūros ir plėtros programą</t>
  </si>
  <si>
    <t xml:space="preserve">Rietavo savivaldybės vietinės reikšmės  kelių ir gatvių priežiūra ir taisymas </t>
  </si>
  <si>
    <t>Vykdyti Savivaldybės eismo saugumo programą</t>
  </si>
  <si>
    <t xml:space="preserve">Rietavo miesto Plungės gatvės pėsčiųjų ir dviratininkų tako įrengimas                                                     </t>
  </si>
  <si>
    <t>Iš viso tikslui</t>
  </si>
  <si>
    <t>Prižiūrėti ir modernizuoti Rietavo savivaldybės inžinerinės infrastruktūros objektus</t>
  </si>
  <si>
    <t>Kelti žmonių gyvenimo lygį</t>
  </si>
  <si>
    <t xml:space="preserve">SB </t>
  </si>
  <si>
    <t xml:space="preserve">Kt.  </t>
  </si>
  <si>
    <t>Kt.</t>
  </si>
  <si>
    <t>Kt. VB</t>
  </si>
  <si>
    <t>Bešeimininkių apleistų pastatų Rietavo savivaldybėje likvidavimas</t>
  </si>
  <si>
    <t>Rietavo savivaldybės gyvenviečių  tvarkymas</t>
  </si>
  <si>
    <t xml:space="preserve">Medingėnų gyvenvietės viešosios infrastruktūros plėtra                                      </t>
  </si>
  <si>
    <t>Plėtoti Savivaldybės infrastruktūrą</t>
  </si>
  <si>
    <t>Renovuoti bendrojo lavinimo įstaigas ir Savivaldybei priklausančius pastatus</t>
  </si>
  <si>
    <t xml:space="preserve">Rietavo L. Ivinskio gimnazijos bendrabučio remontas   </t>
  </si>
  <si>
    <t>Kt. (VPF)</t>
  </si>
  <si>
    <t xml:space="preserve">Rietavo L. Ivinskio gimnazijos sporto salės priestato statyba                                                      </t>
  </si>
  <si>
    <t>SB (VIP)</t>
  </si>
  <si>
    <t xml:space="preserve">Tverų kultūros namų pastato rekonstrukcija pritaikant bendruomenės reikmėms   </t>
  </si>
  <si>
    <t xml:space="preserve">Medingėnų švč. Trejybės bažnyčios avarinės būklės pašalinimas ir pritaikymas viešiesiems poreikiams 
</t>
  </si>
  <si>
    <t>Pastato, esančio Parko g. 8, kapitalinis remontas su šilumos ūkio rekonstrukcija (PSPC)</t>
  </si>
  <si>
    <t xml:space="preserve">Pastato, esančio Parko g. 10, rekonstrukcija (Meno mokykla)                                   </t>
  </si>
  <si>
    <t>Viešosios paskirties pastatų rekonstrukcija</t>
  </si>
  <si>
    <t xml:space="preserve">Rietavo parapijos senelių namų pastato rekonstrukcija </t>
  </si>
  <si>
    <t>Plėtoti gyvenamąjį socialinį būstą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</si>
  <si>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</si>
  <si>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</si>
  <si>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</si>
  <si>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</si>
  <si>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 xml:space="preserve">Teikti paramą verslininkams </t>
  </si>
  <si>
    <t>Smulkaus ir vidutinio verslo rėmimas</t>
  </si>
  <si>
    <t>Mokymų ir konsultacijų paslaugų pirkimas</t>
  </si>
  <si>
    <t>Kelti darbuotojų kompetenciją</t>
  </si>
  <si>
    <t>Skirti Savivaldybės biudžeto lėšų projektų rėmimui (VIC)</t>
  </si>
  <si>
    <t>Iš viso programai</t>
  </si>
  <si>
    <t>Programos koordinatorius</t>
  </si>
  <si>
    <t>Juozas Albauskas</t>
  </si>
  <si>
    <t>2015 m. projektas</t>
  </si>
  <si>
    <t>Pastato ir kitų patalpų pritaikymas socialiniam būstui (Miškų urėdijos pastatas)</t>
  </si>
  <si>
    <t>Gyvenamojo būsto patalpų rekonstravimas, remontas, socialinio būsto plėtra</t>
  </si>
  <si>
    <t>Socialinio būsto plėtra</t>
  </si>
  <si>
    <t xml:space="preserve">Kt. </t>
  </si>
  <si>
    <t>2014 M.  RIETAVO SAVIVALDYBĖS ADMINISTRACIJOS</t>
  </si>
  <si>
    <t>2013 m. išlaidos</t>
  </si>
  <si>
    <t>2014 m. išlaidų projektas</t>
  </si>
  <si>
    <t>2014 m. patvirtinta Taryboje</t>
  </si>
  <si>
    <t>2016 m. projektas</t>
  </si>
  <si>
    <t>Vandentiekio ir nuotekų tinklų sutvarkymas Rietavo savivaldybėje (Tveruose)</t>
  </si>
  <si>
    <t>Kt. (VB)</t>
  </si>
  <si>
    <t>Kt. (ES)</t>
  </si>
  <si>
    <t xml:space="preserve">Kt. (ES) </t>
  </si>
  <si>
    <t xml:space="preserve">Kt. (VB) </t>
  </si>
  <si>
    <t>Žvyruotų gatvių ir kelių asfaltavimas (Letauso, Pievų, Gudalių, Minijos, Aitros)</t>
  </si>
  <si>
    <t>Prisidėjimas prie projektų, vykdomų VšĮ "Rietavo žirgynas" ("Baltic Hipo" ir "Sporto ir žaidimo aikštyno įrengimas")</t>
  </si>
  <si>
    <t>Telšių regiono atliekų tvarkymo sistemos plėtra</t>
  </si>
  <si>
    <t>SADM (SBPP)</t>
  </si>
  <si>
    <t xml:space="preserve">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</si>
  <si>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Rietavo miesto Pramonės g. (RT0223) rekonstrukcija                                  </t>
  </si>
  <si>
    <t>Klevų g. (RT1046) apšvietimo tinklų įrengimas Girdvainių kaime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</si>
</sst>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sz val="8"/>
      <color rgb="FFFF0000"/>
      <name val="Times New Roman"/>
      <family val="1"/>
    </font>
    <font>
      <sz val="8"/>
      <color indexed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8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11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/>
    </xf>
    <xf numFmtId="49" fontId="11" fillId="5" borderId="28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164" fontId="6" fillId="0" borderId="32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6" fillId="6" borderId="33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6" borderId="11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center" vertical="center"/>
    </xf>
    <xf numFmtId="164" fontId="2" fillId="6" borderId="32" xfId="0" applyNumberFormat="1" applyFont="1" applyFill="1" applyBorder="1" applyAlignment="1">
      <alignment horizontal="center" vertical="center"/>
    </xf>
    <xf numFmtId="164" fontId="2" fillId="6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13" fillId="6" borderId="11" xfId="0" applyNumberFormat="1" applyFont="1" applyFill="1" applyBorder="1" applyAlignment="1">
      <alignment horizontal="center" vertical="center"/>
    </xf>
    <xf numFmtId="164" fontId="14" fillId="6" borderId="11" xfId="0" applyNumberFormat="1" applyFont="1" applyFill="1" applyBorder="1" applyAlignment="1">
      <alignment horizontal="center" vertical="center"/>
    </xf>
    <xf numFmtId="164" fontId="6" fillId="6" borderId="34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2" fillId="6" borderId="33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top"/>
    </xf>
    <xf numFmtId="49" fontId="9" fillId="5" borderId="18" xfId="0" applyNumberFormat="1" applyFont="1" applyFill="1" applyBorder="1" applyAlignment="1">
      <alignment horizontal="center" vertical="top"/>
    </xf>
    <xf numFmtId="164" fontId="9" fillId="6" borderId="11" xfId="0" applyNumberFormat="1" applyFont="1" applyFill="1" applyBorder="1" applyAlignment="1">
      <alignment horizontal="center" vertical="top"/>
    </xf>
    <xf numFmtId="164" fontId="16" fillId="6" borderId="11" xfId="0" applyNumberFormat="1" applyFont="1" applyFill="1" applyBorder="1" applyAlignment="1">
      <alignment horizontal="center" vertical="center"/>
    </xf>
    <xf numFmtId="164" fontId="16" fillId="6" borderId="34" xfId="0" applyNumberFormat="1" applyFont="1" applyFill="1" applyBorder="1" applyAlignment="1">
      <alignment vertical="top"/>
    </xf>
    <xf numFmtId="49" fontId="9" fillId="4" borderId="26" xfId="0" applyNumberFormat="1" applyFont="1" applyFill="1" applyBorder="1" applyAlignment="1">
      <alignment horizontal="center" vertical="top"/>
    </xf>
    <xf numFmtId="164" fontId="9" fillId="6" borderId="17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/>
    </xf>
    <xf numFmtId="49" fontId="11" fillId="4" borderId="23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164" fontId="13" fillId="6" borderId="31" xfId="0" applyNumberFormat="1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vertical="center"/>
    </xf>
    <xf numFmtId="164" fontId="2" fillId="6" borderId="38" xfId="0" applyNumberFormat="1" applyFont="1" applyFill="1" applyBorder="1" applyAlignment="1">
      <alignment horizontal="center" vertical="top"/>
    </xf>
    <xf numFmtId="164" fontId="2" fillId="6" borderId="34" xfId="0" applyNumberFormat="1" applyFont="1" applyFill="1" applyBorder="1" applyAlignment="1">
      <alignment horizontal="center" vertical="top"/>
    </xf>
    <xf numFmtId="164" fontId="13" fillId="6" borderId="32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17" fillId="8" borderId="11" xfId="0" applyNumberFormat="1" applyFont="1" applyFill="1" applyBorder="1" applyAlignment="1">
      <alignment horizontal="center" vertical="center"/>
    </xf>
    <xf numFmtId="49" fontId="11" fillId="5" borderId="27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164" fontId="13" fillId="6" borderId="4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8" borderId="34" xfId="0" applyFont="1" applyFill="1" applyBorder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center" vertical="center"/>
    </xf>
    <xf numFmtId="164" fontId="6" fillId="6" borderId="40" xfId="0" applyNumberFormat="1" applyFont="1" applyFill="1" applyBorder="1" applyAlignment="1">
      <alignment horizontal="center" vertical="center"/>
    </xf>
    <xf numFmtId="164" fontId="6" fillId="6" borderId="41" xfId="0" applyNumberFormat="1" applyFont="1" applyFill="1" applyBorder="1" applyAlignment="1">
      <alignment horizontal="center" vertical="center"/>
    </xf>
    <xf numFmtId="164" fontId="14" fillId="6" borderId="32" xfId="0" applyNumberFormat="1" applyFont="1" applyFill="1" applyBorder="1" applyAlignment="1">
      <alignment horizontal="center" vertical="center"/>
    </xf>
    <xf numFmtId="164" fontId="6" fillId="8" borderId="32" xfId="0" applyNumberFormat="1" applyFont="1" applyFill="1" applyBorder="1" applyAlignment="1">
      <alignment horizontal="center" vertical="center"/>
    </xf>
    <xf numFmtId="164" fontId="6" fillId="8" borderId="33" xfId="0" applyNumberFormat="1" applyFont="1" applyFill="1" applyBorder="1" applyAlignment="1">
      <alignment horizontal="center" vertical="center"/>
    </xf>
    <xf numFmtId="164" fontId="19" fillId="6" borderId="32" xfId="0" applyNumberFormat="1" applyFont="1" applyFill="1" applyBorder="1" applyAlignment="1">
      <alignment horizontal="center" vertical="center"/>
    </xf>
    <xf numFmtId="49" fontId="11" fillId="4" borderId="44" xfId="0" applyNumberFormat="1" applyFont="1" applyFill="1" applyBorder="1" applyAlignment="1">
      <alignment horizontal="center" vertical="top"/>
    </xf>
    <xf numFmtId="49" fontId="11" fillId="5" borderId="16" xfId="0" applyNumberFormat="1" applyFont="1" applyFill="1" applyBorder="1" applyAlignment="1">
      <alignment horizontal="center" vertical="top"/>
    </xf>
    <xf numFmtId="164" fontId="3" fillId="6" borderId="34" xfId="0" applyNumberFormat="1" applyFont="1" applyFill="1" applyBorder="1" applyAlignment="1">
      <alignment horizontal="center" vertical="top"/>
    </xf>
    <xf numFmtId="49" fontId="3" fillId="4" borderId="12" xfId="0" applyNumberFormat="1" applyFont="1" applyFill="1" applyBorder="1" applyAlignment="1">
      <alignment vertical="top"/>
    </xf>
    <xf numFmtId="164" fontId="9" fillId="6" borderId="1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top"/>
    </xf>
    <xf numFmtId="49" fontId="3" fillId="4" borderId="23" xfId="0" applyNumberFormat="1" applyFont="1" applyFill="1" applyBorder="1" applyAlignment="1">
      <alignment vertical="top"/>
    </xf>
    <xf numFmtId="164" fontId="14" fillId="6" borderId="40" xfId="0" applyNumberFormat="1" applyFont="1" applyFill="1" applyBorder="1" applyAlignment="1">
      <alignment horizontal="center" vertical="center"/>
    </xf>
    <xf numFmtId="164" fontId="7" fillId="6" borderId="40" xfId="0" applyNumberFormat="1" applyFont="1" applyFill="1" applyBorder="1" applyAlignment="1">
      <alignment horizontal="center" vertical="center"/>
    </xf>
    <xf numFmtId="164" fontId="7" fillId="6" borderId="32" xfId="0" applyNumberFormat="1" applyFont="1" applyFill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164" fontId="9" fillId="6" borderId="48" xfId="0" applyNumberFormat="1" applyFont="1" applyFill="1" applyBorder="1" applyAlignment="1">
      <alignment horizontal="center" vertical="top"/>
    </xf>
    <xf numFmtId="164" fontId="9" fillId="6" borderId="18" xfId="0" applyNumberFormat="1" applyFont="1" applyFill="1" applyBorder="1" applyAlignment="1">
      <alignment horizontal="center" vertical="top"/>
    </xf>
    <xf numFmtId="164" fontId="9" fillId="3" borderId="28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8" fillId="0" borderId="0" xfId="0" applyFont="1" applyAlignment="1"/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vertical="center" textRotation="90" wrapText="1"/>
    </xf>
    <xf numFmtId="164" fontId="22" fillId="6" borderId="11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top" wrapText="1"/>
    </xf>
    <xf numFmtId="164" fontId="2" fillId="6" borderId="40" xfId="0" applyNumberFormat="1" applyFont="1" applyFill="1" applyBorder="1" applyAlignment="1">
      <alignment horizontal="center" vertical="center"/>
    </xf>
    <xf numFmtId="164" fontId="18" fillId="6" borderId="32" xfId="0" applyNumberFormat="1" applyFont="1" applyFill="1" applyBorder="1" applyAlignment="1">
      <alignment horizontal="center" vertical="center"/>
    </xf>
    <xf numFmtId="164" fontId="2" fillId="8" borderId="32" xfId="0" applyNumberFormat="1" applyFont="1" applyFill="1" applyBorder="1" applyAlignment="1">
      <alignment horizontal="center" vertical="center"/>
    </xf>
    <xf numFmtId="164" fontId="13" fillId="8" borderId="32" xfId="0" applyNumberFormat="1" applyFont="1" applyFill="1" applyBorder="1" applyAlignment="1">
      <alignment horizontal="center" vertical="center"/>
    </xf>
    <xf numFmtId="164" fontId="6" fillId="8" borderId="31" xfId="0" applyNumberFormat="1" applyFont="1" applyFill="1" applyBorder="1" applyAlignment="1">
      <alignment horizontal="center" vertical="center"/>
    </xf>
    <xf numFmtId="164" fontId="9" fillId="6" borderId="39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top"/>
    </xf>
    <xf numFmtId="164" fontId="17" fillId="6" borderId="32" xfId="0" applyNumberFormat="1" applyFont="1" applyFill="1" applyBorder="1" applyAlignment="1">
      <alignment horizontal="center" vertical="center"/>
    </xf>
    <xf numFmtId="164" fontId="17" fillId="6" borderId="11" xfId="0" applyNumberFormat="1" applyFont="1" applyFill="1" applyBorder="1" applyAlignment="1">
      <alignment horizontal="center" vertical="center"/>
    </xf>
    <xf numFmtId="164" fontId="17" fillId="6" borderId="34" xfId="0" applyNumberFormat="1" applyFont="1" applyFill="1" applyBorder="1" applyAlignment="1">
      <alignment horizontal="center" vertical="top"/>
    </xf>
    <xf numFmtId="164" fontId="17" fillId="6" borderId="34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2" fillId="8" borderId="31" xfId="0" applyNumberFormat="1" applyFont="1" applyFill="1" applyBorder="1" applyAlignment="1">
      <alignment horizontal="center" vertical="center"/>
    </xf>
    <xf numFmtId="164" fontId="6" fillId="8" borderId="11" xfId="0" applyNumberFormat="1" applyFont="1" applyFill="1" applyBorder="1" applyAlignment="1">
      <alignment horizontal="center" vertical="center"/>
    </xf>
    <xf numFmtId="164" fontId="18" fillId="8" borderId="32" xfId="0" applyNumberFormat="1" applyFont="1" applyFill="1" applyBorder="1" applyAlignment="1">
      <alignment horizontal="center" vertical="center"/>
    </xf>
    <xf numFmtId="164" fontId="13" fillId="8" borderId="11" xfId="0" applyNumberFormat="1" applyFont="1" applyFill="1" applyBorder="1" applyAlignment="1">
      <alignment horizontal="center" vertical="center"/>
    </xf>
    <xf numFmtId="164" fontId="6" fillId="8" borderId="40" xfId="0" applyNumberFormat="1" applyFont="1" applyFill="1" applyBorder="1" applyAlignment="1">
      <alignment horizontal="center" vertical="center"/>
    </xf>
    <xf numFmtId="164" fontId="17" fillId="6" borderId="33" xfId="0" applyNumberFormat="1" applyFont="1" applyFill="1" applyBorder="1" applyAlignment="1">
      <alignment horizontal="center" vertical="center"/>
    </xf>
    <xf numFmtId="164" fontId="23" fillId="6" borderId="40" xfId="0" applyNumberFormat="1" applyFont="1" applyFill="1" applyBorder="1" applyAlignment="1">
      <alignment horizontal="center" vertical="center"/>
    </xf>
    <xf numFmtId="164" fontId="9" fillId="6" borderId="34" xfId="0" applyNumberFormat="1" applyFont="1" applyFill="1" applyBorder="1" applyAlignment="1">
      <alignment vertical="top"/>
    </xf>
    <xf numFmtId="164" fontId="2" fillId="6" borderId="41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164" fontId="13" fillId="8" borderId="31" xfId="0" applyNumberFormat="1" applyFont="1" applyFill="1" applyBorder="1" applyAlignment="1">
      <alignment horizontal="center" vertical="center"/>
    </xf>
    <xf numFmtId="164" fontId="6" fillId="8" borderId="41" xfId="0" applyNumberFormat="1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49" fontId="9" fillId="4" borderId="30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5" borderId="31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textRotation="90"/>
    </xf>
    <xf numFmtId="49" fontId="8" fillId="0" borderId="12" xfId="0" applyNumberFormat="1" applyFont="1" applyBorder="1" applyAlignment="1">
      <alignment horizontal="left" textRotation="90"/>
    </xf>
    <xf numFmtId="49" fontId="8" fillId="0" borderId="31" xfId="0" applyNumberFormat="1" applyFont="1" applyBorder="1" applyAlignment="1">
      <alignment horizontal="left" textRotation="90"/>
    </xf>
    <xf numFmtId="49" fontId="9" fillId="4" borderId="14" xfId="0" applyNumberFormat="1" applyFont="1" applyFill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top" wrapText="1"/>
    </xf>
    <xf numFmtId="49" fontId="15" fillId="5" borderId="35" xfId="0" applyNumberFormat="1" applyFont="1" applyFill="1" applyBorder="1" applyAlignment="1">
      <alignment horizontal="right" vertical="top"/>
    </xf>
    <xf numFmtId="49" fontId="15" fillId="5" borderId="36" xfId="0" applyNumberFormat="1" applyFont="1" applyFill="1" applyBorder="1" applyAlignment="1">
      <alignment horizontal="right" vertical="top"/>
    </xf>
    <xf numFmtId="49" fontId="15" fillId="4" borderId="27" xfId="0" applyNumberFormat="1" applyFont="1" applyFill="1" applyBorder="1" applyAlignment="1">
      <alignment horizontal="right" vertical="top"/>
    </xf>
    <xf numFmtId="49" fontId="15" fillId="4" borderId="24" xfId="0" applyNumberFormat="1" applyFont="1" applyFill="1" applyBorder="1" applyAlignment="1">
      <alignment horizontal="right" vertical="top"/>
    </xf>
    <xf numFmtId="49" fontId="15" fillId="4" borderId="25" xfId="0" applyNumberFormat="1" applyFont="1" applyFill="1" applyBorder="1" applyAlignment="1">
      <alignment horizontal="right" vertical="top"/>
    </xf>
    <xf numFmtId="0" fontId="15" fillId="3" borderId="23" xfId="0" applyFont="1" applyFill="1" applyBorder="1" applyAlignment="1">
      <alignment horizontal="right" vertical="top"/>
    </xf>
    <xf numFmtId="0" fontId="15" fillId="3" borderId="24" xfId="0" applyFont="1" applyFill="1" applyBorder="1" applyAlignment="1">
      <alignment horizontal="right" vertical="top"/>
    </xf>
    <xf numFmtId="0" fontId="15" fillId="3" borderId="25" xfId="0" applyFont="1" applyFill="1" applyBorder="1" applyAlignment="1">
      <alignment horizontal="right" vertical="top"/>
    </xf>
    <xf numFmtId="49" fontId="15" fillId="4" borderId="47" xfId="0" applyNumberFormat="1" applyFont="1" applyFill="1" applyBorder="1" applyAlignment="1">
      <alignment horizontal="right" vertical="top"/>
    </xf>
    <xf numFmtId="49" fontId="15" fillId="4" borderId="42" xfId="0" applyNumberFormat="1" applyFont="1" applyFill="1" applyBorder="1" applyAlignment="1">
      <alignment horizontal="right" vertical="top"/>
    </xf>
    <xf numFmtId="49" fontId="15" fillId="4" borderId="43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49" fontId="9" fillId="4" borderId="2" xfId="0" applyNumberFormat="1" applyFont="1" applyFill="1" applyBorder="1" applyAlignment="1">
      <alignment horizontal="center" vertical="top"/>
    </xf>
    <xf numFmtId="49" fontId="9" fillId="5" borderId="4" xfId="0" applyNumberFormat="1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left" vertical="top" wrapText="1"/>
    </xf>
    <xf numFmtId="49" fontId="20" fillId="4" borderId="29" xfId="0" applyNumberFormat="1" applyFont="1" applyFill="1" applyBorder="1" applyAlignment="1">
      <alignment horizontal="right" vertical="top"/>
    </xf>
    <xf numFmtId="49" fontId="20" fillId="4" borderId="0" xfId="0" applyNumberFormat="1" applyFont="1" applyFill="1" applyBorder="1" applyAlignment="1">
      <alignment horizontal="right" vertical="top"/>
    </xf>
    <xf numFmtId="49" fontId="20" fillId="4" borderId="46" xfId="0" applyNumberFormat="1" applyFont="1" applyFill="1" applyBorder="1" applyAlignment="1">
      <alignment horizontal="right" vertical="top"/>
    </xf>
    <xf numFmtId="49" fontId="4" fillId="4" borderId="23" xfId="0" applyNumberFormat="1" applyFont="1" applyFill="1" applyBorder="1" applyAlignment="1">
      <alignment horizontal="left" vertical="top"/>
    </xf>
    <xf numFmtId="49" fontId="4" fillId="4" borderId="24" xfId="0" applyNumberFormat="1" applyFont="1" applyFill="1" applyBorder="1" applyAlignment="1">
      <alignment horizontal="left" vertical="top"/>
    </xf>
    <xf numFmtId="0" fontId="10" fillId="5" borderId="45" xfId="0" applyFont="1" applyFill="1" applyBorder="1" applyAlignment="1">
      <alignment horizontal="left" vertical="top" wrapText="1"/>
    </xf>
    <xf numFmtId="49" fontId="15" fillId="5" borderId="37" xfId="0" applyNumberFormat="1" applyFont="1" applyFill="1" applyBorder="1" applyAlignment="1">
      <alignment horizontal="right" vertical="top"/>
    </xf>
    <xf numFmtId="49" fontId="8" fillId="0" borderId="17" xfId="0" applyNumberFormat="1" applyFont="1" applyBorder="1" applyAlignment="1">
      <alignment horizontal="left" vertical="center" textRotation="90"/>
    </xf>
    <xf numFmtId="49" fontId="8" fillId="0" borderId="12" xfId="0" applyNumberFormat="1" applyFont="1" applyBorder="1" applyAlignment="1">
      <alignment horizontal="left" vertical="center" textRotation="90"/>
    </xf>
    <xf numFmtId="49" fontId="8" fillId="0" borderId="31" xfId="0" applyNumberFormat="1" applyFont="1" applyBorder="1" applyAlignment="1">
      <alignment horizontal="left" vertical="center" textRotation="90"/>
    </xf>
    <xf numFmtId="49" fontId="8" fillId="0" borderId="4" xfId="0" applyNumberFormat="1" applyFont="1" applyBorder="1" applyAlignment="1">
      <alignment horizontal="left" textRotation="90"/>
    </xf>
    <xf numFmtId="49" fontId="15" fillId="4" borderId="29" xfId="0" applyNumberFormat="1" applyFont="1" applyFill="1" applyBorder="1" applyAlignment="1">
      <alignment horizontal="right" vertical="top"/>
    </xf>
    <xf numFmtId="49" fontId="9" fillId="5" borderId="11" xfId="0" applyNumberFormat="1" applyFont="1" applyFill="1" applyBorder="1" applyAlignment="1">
      <alignment horizontal="center" vertical="top"/>
    </xf>
    <xf numFmtId="0" fontId="10" fillId="5" borderId="23" xfId="0" applyFont="1" applyFill="1" applyBorder="1" applyAlignment="1">
      <alignment horizontal="left" vertical="top" wrapText="1"/>
    </xf>
    <xf numFmtId="0" fontId="4" fillId="5" borderId="27" xfId="0" applyFont="1" applyFill="1" applyBorder="1" applyAlignment="1">
      <alignment horizontal="left" vertical="top" wrapText="1"/>
    </xf>
    <xf numFmtId="0" fontId="4" fillId="5" borderId="2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center" textRotation="90"/>
    </xf>
    <xf numFmtId="49" fontId="8" fillId="0" borderId="12" xfId="0" applyNumberFormat="1" applyFont="1" applyBorder="1" applyAlignment="1">
      <alignment horizontal="center" textRotation="90"/>
    </xf>
    <xf numFmtId="49" fontId="8" fillId="0" borderId="31" xfId="0" applyNumberFormat="1" applyFont="1" applyBorder="1" applyAlignment="1">
      <alignment horizontal="center" textRotation="90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top"/>
    </xf>
    <xf numFmtId="49" fontId="10" fillId="2" borderId="23" xfId="0" applyNumberFormat="1" applyFont="1" applyFill="1" applyBorder="1" applyAlignment="1">
      <alignment horizontal="left" vertical="top" wrapText="1"/>
    </xf>
    <xf numFmtId="49" fontId="10" fillId="2" borderId="24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tabSelected="1" topLeftCell="A128" workbookViewId="0">
      <selection activeCell="O68" sqref="O68:R68"/>
    </sheetView>
  </sheetViews>
  <sheetFormatPr defaultColWidth="19.42578125" defaultRowHeight="12"/>
  <cols>
    <col min="1" max="3" width="3.28515625" style="3" customWidth="1"/>
    <col min="4" max="4" width="28.85546875" style="75" customWidth="1"/>
    <col min="5" max="5" width="4.7109375" style="72" customWidth="1"/>
    <col min="6" max="6" width="13.42578125" style="3" customWidth="1"/>
    <col min="7" max="7" width="8.28515625" style="3" customWidth="1"/>
    <col min="8" max="8" width="7.140625" style="3" customWidth="1"/>
    <col min="9" max="9" width="5.42578125" style="3" customWidth="1"/>
    <col min="10" max="10" width="7.7109375" style="3" customWidth="1"/>
    <col min="11" max="11" width="8" style="3" customWidth="1"/>
    <col min="12" max="12" width="7.140625" style="3" customWidth="1"/>
    <col min="13" max="13" width="5.5703125" style="3" customWidth="1"/>
    <col min="14" max="14" width="7.85546875" style="3" customWidth="1"/>
    <col min="15" max="16" width="7.5703125" style="3" customWidth="1"/>
    <col min="17" max="17" width="5.85546875" style="3" customWidth="1"/>
    <col min="18" max="18" width="8" style="3" customWidth="1"/>
    <col min="19" max="20" width="8.42578125" style="3" customWidth="1"/>
    <col min="21" max="21" width="0.85546875" style="3" customWidth="1"/>
    <col min="22" max="22" width="8.5703125" style="3" customWidth="1"/>
    <col min="23" max="16384" width="19.42578125" style="3"/>
  </cols>
  <sheetData>
    <row r="1" spans="1:21" s="1" customFormat="1" ht="12.75">
      <c r="A1" s="192" t="s">
        <v>95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1" s="2" customFormat="1" ht="12.75">
      <c r="A2" s="192" t="s">
        <v>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1" s="2" customFormat="1" ht="1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21" s="1" customFormat="1" ht="12.75">
      <c r="A4" s="194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1" thickBot="1">
      <c r="A5" s="195" t="s">
        <v>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spans="1:21" ht="15" customHeight="1">
      <c r="A6" s="196" t="s">
        <v>3</v>
      </c>
      <c r="B6" s="199" t="s">
        <v>4</v>
      </c>
      <c r="C6" s="199" t="s">
        <v>5</v>
      </c>
      <c r="D6" s="202" t="s">
        <v>6</v>
      </c>
      <c r="E6" s="205" t="s">
        <v>7</v>
      </c>
      <c r="F6" s="173" t="s">
        <v>8</v>
      </c>
      <c r="G6" s="176" t="s">
        <v>82</v>
      </c>
      <c r="H6" s="177"/>
      <c r="I6" s="177"/>
      <c r="J6" s="178"/>
      <c r="K6" s="179" t="s">
        <v>83</v>
      </c>
      <c r="L6" s="180"/>
      <c r="M6" s="180"/>
      <c r="N6" s="181"/>
      <c r="O6" s="182" t="s">
        <v>84</v>
      </c>
      <c r="P6" s="183"/>
      <c r="Q6" s="183"/>
      <c r="R6" s="184"/>
      <c r="S6" s="185" t="s">
        <v>76</v>
      </c>
      <c r="T6" s="188" t="s">
        <v>85</v>
      </c>
      <c r="U6" s="8"/>
    </row>
    <row r="7" spans="1:21" ht="15" customHeight="1">
      <c r="A7" s="197"/>
      <c r="B7" s="200"/>
      <c r="C7" s="200"/>
      <c r="D7" s="203"/>
      <c r="E7" s="206"/>
      <c r="F7" s="174"/>
      <c r="G7" s="168" t="s">
        <v>9</v>
      </c>
      <c r="H7" s="170" t="s">
        <v>10</v>
      </c>
      <c r="I7" s="170"/>
      <c r="J7" s="166" t="s">
        <v>11</v>
      </c>
      <c r="K7" s="168" t="s">
        <v>9</v>
      </c>
      <c r="L7" s="170" t="s">
        <v>10</v>
      </c>
      <c r="M7" s="170"/>
      <c r="N7" s="166" t="s">
        <v>11</v>
      </c>
      <c r="O7" s="168" t="s">
        <v>9</v>
      </c>
      <c r="P7" s="170" t="s">
        <v>10</v>
      </c>
      <c r="Q7" s="170"/>
      <c r="R7" s="166" t="s">
        <v>11</v>
      </c>
      <c r="S7" s="186"/>
      <c r="T7" s="189"/>
      <c r="U7" s="8"/>
    </row>
    <row r="8" spans="1:21" ht="86.25" customHeight="1" thickBot="1">
      <c r="A8" s="198"/>
      <c r="B8" s="201"/>
      <c r="C8" s="201"/>
      <c r="D8" s="204"/>
      <c r="E8" s="207"/>
      <c r="F8" s="175"/>
      <c r="G8" s="169"/>
      <c r="H8" s="76" t="s">
        <v>9</v>
      </c>
      <c r="I8" s="77" t="s">
        <v>12</v>
      </c>
      <c r="J8" s="167"/>
      <c r="K8" s="169"/>
      <c r="L8" s="76" t="s">
        <v>9</v>
      </c>
      <c r="M8" s="77" t="s">
        <v>12</v>
      </c>
      <c r="N8" s="167"/>
      <c r="O8" s="169"/>
      <c r="P8" s="76" t="s">
        <v>9</v>
      </c>
      <c r="Q8" s="77" t="s">
        <v>12</v>
      </c>
      <c r="R8" s="167"/>
      <c r="S8" s="187"/>
      <c r="T8" s="190"/>
      <c r="U8" s="8"/>
    </row>
    <row r="9" spans="1:21" ht="15" thickBot="1">
      <c r="A9" s="171" t="s">
        <v>13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8"/>
    </row>
    <row r="10" spans="1:21" ht="15" thickBot="1">
      <c r="A10" s="208" t="s">
        <v>14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8"/>
    </row>
    <row r="11" spans="1:21" ht="15" thickBot="1">
      <c r="A11" s="5" t="s">
        <v>15</v>
      </c>
      <c r="B11" s="210" t="s">
        <v>16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8"/>
    </row>
    <row r="12" spans="1:21" ht="13.5" customHeight="1" thickBot="1">
      <c r="A12" s="6" t="s">
        <v>15</v>
      </c>
      <c r="B12" s="7" t="s">
        <v>15</v>
      </c>
      <c r="C12" s="139" t="s">
        <v>17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8"/>
    </row>
    <row r="13" spans="1:21" ht="11.25">
      <c r="A13" s="110" t="s">
        <v>15</v>
      </c>
      <c r="B13" s="113" t="s">
        <v>15</v>
      </c>
      <c r="C13" s="116" t="s">
        <v>15</v>
      </c>
      <c r="D13" s="211" t="s">
        <v>18</v>
      </c>
      <c r="E13" s="154" t="s">
        <v>19</v>
      </c>
      <c r="F13" s="9" t="s">
        <v>20</v>
      </c>
      <c r="G13" s="13">
        <f>H13+J13</f>
        <v>0</v>
      </c>
      <c r="H13" s="10"/>
      <c r="I13" s="10"/>
      <c r="J13" s="10"/>
      <c r="K13" s="10">
        <f>L13+N13</f>
        <v>0</v>
      </c>
      <c r="L13" s="10"/>
      <c r="M13" s="10"/>
      <c r="N13" s="10"/>
      <c r="O13" s="10">
        <f>P13+R13</f>
        <v>0</v>
      </c>
      <c r="P13" s="10"/>
      <c r="Q13" s="10"/>
      <c r="R13" s="10"/>
      <c r="S13" s="10"/>
      <c r="T13" s="11"/>
      <c r="U13" s="8"/>
    </row>
    <row r="14" spans="1:21" ht="11.25">
      <c r="A14" s="123"/>
      <c r="B14" s="156"/>
      <c r="C14" s="124"/>
      <c r="D14" s="118"/>
      <c r="E14" s="121"/>
      <c r="F14" s="12" t="s">
        <v>21</v>
      </c>
      <c r="G14" s="13">
        <f>H14+J14</f>
        <v>1094</v>
      </c>
      <c r="H14" s="10"/>
      <c r="I14" s="10"/>
      <c r="J14" s="10">
        <v>1094</v>
      </c>
      <c r="K14" s="10">
        <f>L14+N14</f>
        <v>149</v>
      </c>
      <c r="L14" s="10"/>
      <c r="M14" s="10"/>
      <c r="N14" s="10">
        <v>149</v>
      </c>
      <c r="O14" s="10">
        <f>P14+R14</f>
        <v>149</v>
      </c>
      <c r="P14" s="10"/>
      <c r="Q14" s="10"/>
      <c r="R14" s="10">
        <v>149</v>
      </c>
      <c r="S14" s="10">
        <v>0</v>
      </c>
      <c r="T14" s="21">
        <v>0</v>
      </c>
      <c r="U14" s="8"/>
    </row>
    <row r="15" spans="1:21" ht="11.25">
      <c r="A15" s="123"/>
      <c r="B15" s="156"/>
      <c r="C15" s="124"/>
      <c r="D15" s="119"/>
      <c r="E15" s="122"/>
      <c r="F15" s="14" t="s">
        <v>22</v>
      </c>
      <c r="G15" s="13">
        <f t="shared" ref="G15:J15" si="0">SUM(G13:G14)</f>
        <v>1094</v>
      </c>
      <c r="H15" s="13">
        <f t="shared" si="0"/>
        <v>0</v>
      </c>
      <c r="I15" s="13">
        <f t="shared" si="0"/>
        <v>0</v>
      </c>
      <c r="J15" s="13">
        <f t="shared" si="0"/>
        <v>1094</v>
      </c>
      <c r="K15" s="13">
        <f t="shared" ref="K15:R15" si="1">SUM(K13:K14)</f>
        <v>149</v>
      </c>
      <c r="L15" s="13">
        <f t="shared" si="1"/>
        <v>0</v>
      </c>
      <c r="M15" s="13">
        <f t="shared" si="1"/>
        <v>0</v>
      </c>
      <c r="N15" s="13">
        <f t="shared" si="1"/>
        <v>149</v>
      </c>
      <c r="O15" s="13">
        <f t="shared" si="1"/>
        <v>149</v>
      </c>
      <c r="P15" s="13">
        <f t="shared" si="1"/>
        <v>0</v>
      </c>
      <c r="Q15" s="13">
        <f t="shared" si="1"/>
        <v>0</v>
      </c>
      <c r="R15" s="13">
        <f t="shared" si="1"/>
        <v>149</v>
      </c>
      <c r="S15" s="13">
        <v>0</v>
      </c>
      <c r="T15" s="21">
        <f>SUM(T13:T14)</f>
        <v>0</v>
      </c>
      <c r="U15" s="8"/>
    </row>
    <row r="16" spans="1:21" ht="12" customHeight="1">
      <c r="A16" s="110" t="s">
        <v>15</v>
      </c>
      <c r="B16" s="113" t="s">
        <v>15</v>
      </c>
      <c r="C16" s="116" t="s">
        <v>23</v>
      </c>
      <c r="D16" s="119" t="s">
        <v>24</v>
      </c>
      <c r="E16" s="120" t="s">
        <v>19</v>
      </c>
      <c r="F16" s="15" t="s">
        <v>89</v>
      </c>
      <c r="G16" s="13">
        <f>H16+J16</f>
        <v>0</v>
      </c>
      <c r="H16" s="10"/>
      <c r="I16" s="10"/>
      <c r="J16" s="10"/>
      <c r="K16" s="10">
        <f>L16+N16</f>
        <v>0</v>
      </c>
      <c r="L16" s="10"/>
      <c r="M16" s="10"/>
      <c r="N16" s="10"/>
      <c r="O16" s="10">
        <f>P16+R16</f>
        <v>0</v>
      </c>
      <c r="P16" s="10"/>
      <c r="Q16" s="10"/>
      <c r="R16" s="10"/>
      <c r="S16" s="10">
        <v>2000</v>
      </c>
      <c r="T16" s="21">
        <v>2500</v>
      </c>
      <c r="U16" s="8"/>
    </row>
    <row r="17" spans="1:22" ht="11.25">
      <c r="A17" s="123"/>
      <c r="B17" s="156"/>
      <c r="C17" s="124"/>
      <c r="D17" s="125"/>
      <c r="E17" s="121"/>
      <c r="F17" s="15" t="s">
        <v>21</v>
      </c>
      <c r="G17" s="13">
        <f>H17+J17</f>
        <v>0</v>
      </c>
      <c r="H17" s="10"/>
      <c r="I17" s="10"/>
      <c r="J17" s="10"/>
      <c r="K17" s="10">
        <f>L17+N17</f>
        <v>0</v>
      </c>
      <c r="L17" s="10"/>
      <c r="M17" s="10"/>
      <c r="N17" s="10"/>
      <c r="O17" s="10">
        <f>P17+R17</f>
        <v>0</v>
      </c>
      <c r="P17" s="10"/>
      <c r="Q17" s="10"/>
      <c r="R17" s="10"/>
      <c r="S17" s="88"/>
      <c r="T17" s="91"/>
      <c r="U17" s="8"/>
    </row>
    <row r="18" spans="1:22" ht="12.75" customHeight="1">
      <c r="A18" s="123"/>
      <c r="B18" s="156"/>
      <c r="C18" s="124"/>
      <c r="D18" s="125"/>
      <c r="E18" s="122"/>
      <c r="F18" s="14" t="s">
        <v>22</v>
      </c>
      <c r="G18" s="13">
        <f>SUM(G16:G17)</f>
        <v>0</v>
      </c>
      <c r="H18" s="10">
        <f>SUM(H16:H17)</f>
        <v>0</v>
      </c>
      <c r="I18" s="10">
        <f>SUM(I16:I17)</f>
        <v>0</v>
      </c>
      <c r="J18" s="10">
        <f>SUM(J16:J17)</f>
        <v>0</v>
      </c>
      <c r="K18" s="10">
        <f t="shared" ref="K18:T18" si="2">SUM(K16:K17)</f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  <c r="P18" s="10">
        <f t="shared" si="2"/>
        <v>0</v>
      </c>
      <c r="Q18" s="10">
        <f t="shared" si="2"/>
        <v>0</v>
      </c>
      <c r="R18" s="10">
        <f t="shared" si="2"/>
        <v>0</v>
      </c>
      <c r="S18" s="10">
        <f t="shared" si="2"/>
        <v>2000</v>
      </c>
      <c r="T18" s="11">
        <f t="shared" si="2"/>
        <v>2500</v>
      </c>
      <c r="U18" s="8"/>
    </row>
    <row r="19" spans="1:22" ht="11.25">
      <c r="A19" s="110" t="s">
        <v>15</v>
      </c>
      <c r="B19" s="113" t="s">
        <v>15</v>
      </c>
      <c r="C19" s="116" t="s">
        <v>25</v>
      </c>
      <c r="D19" s="119" t="s">
        <v>26</v>
      </c>
      <c r="E19" s="121" t="s">
        <v>19</v>
      </c>
      <c r="F19" s="15" t="s">
        <v>21</v>
      </c>
      <c r="G19" s="13">
        <f>H19+J19</f>
        <v>0</v>
      </c>
      <c r="H19" s="10">
        <v>0</v>
      </c>
      <c r="I19" s="10">
        <v>0</v>
      </c>
      <c r="J19" s="10"/>
      <c r="K19" s="10">
        <f>L19+N19</f>
        <v>0</v>
      </c>
      <c r="L19" s="10">
        <v>0</v>
      </c>
      <c r="M19" s="10">
        <v>0</v>
      </c>
      <c r="N19" s="10"/>
      <c r="O19" s="10">
        <f>P19+R19</f>
        <v>0</v>
      </c>
      <c r="P19" s="10">
        <v>0</v>
      </c>
      <c r="Q19" s="10">
        <v>0</v>
      </c>
      <c r="R19" s="10"/>
      <c r="S19" s="10">
        <v>300</v>
      </c>
      <c r="T19" s="21">
        <v>471</v>
      </c>
      <c r="U19" s="8"/>
    </row>
    <row r="20" spans="1:22" ht="12" customHeight="1">
      <c r="A20" s="110"/>
      <c r="B20" s="113"/>
      <c r="C20" s="116"/>
      <c r="D20" s="119"/>
      <c r="E20" s="121"/>
      <c r="F20" s="15" t="s">
        <v>89</v>
      </c>
      <c r="G20" s="13">
        <f>H20+J20</f>
        <v>0</v>
      </c>
      <c r="H20" s="10"/>
      <c r="I20" s="10"/>
      <c r="J20" s="10"/>
      <c r="K20" s="10">
        <f t="shared" ref="K20" si="3">L20+N20</f>
        <v>0</v>
      </c>
      <c r="L20" s="10"/>
      <c r="M20" s="10"/>
      <c r="N20" s="10"/>
      <c r="O20" s="10">
        <f>P20+R20</f>
        <v>0</v>
      </c>
      <c r="P20" s="10"/>
      <c r="Q20" s="10"/>
      <c r="R20" s="10"/>
      <c r="S20" s="88"/>
      <c r="T20" s="91"/>
      <c r="U20" s="8"/>
    </row>
    <row r="21" spans="1:22" ht="12" customHeight="1">
      <c r="A21" s="123"/>
      <c r="B21" s="156"/>
      <c r="C21" s="124"/>
      <c r="D21" s="125"/>
      <c r="E21" s="122"/>
      <c r="F21" s="14" t="s">
        <v>22</v>
      </c>
      <c r="G21" s="13">
        <f t="shared" ref="G21:T21" si="4">SUM(G19:G20)</f>
        <v>0</v>
      </c>
      <c r="H21" s="13">
        <f t="shared" si="4"/>
        <v>0</v>
      </c>
      <c r="I21" s="13">
        <f t="shared" si="4"/>
        <v>0</v>
      </c>
      <c r="J21" s="13">
        <f t="shared" si="4"/>
        <v>0</v>
      </c>
      <c r="K21" s="13">
        <f t="shared" si="4"/>
        <v>0</v>
      </c>
      <c r="L21" s="13">
        <f t="shared" si="4"/>
        <v>0</v>
      </c>
      <c r="M21" s="13">
        <f t="shared" si="4"/>
        <v>0</v>
      </c>
      <c r="N21" s="13">
        <f t="shared" si="4"/>
        <v>0</v>
      </c>
      <c r="O21" s="13">
        <f t="shared" si="4"/>
        <v>0</v>
      </c>
      <c r="P21" s="13">
        <f t="shared" si="4"/>
        <v>0</v>
      </c>
      <c r="Q21" s="13">
        <f t="shared" si="4"/>
        <v>0</v>
      </c>
      <c r="R21" s="13">
        <f t="shared" si="4"/>
        <v>0</v>
      </c>
      <c r="S21" s="13">
        <f t="shared" si="4"/>
        <v>300</v>
      </c>
      <c r="T21" s="21">
        <f t="shared" si="4"/>
        <v>471</v>
      </c>
      <c r="U21" s="8"/>
    </row>
    <row r="22" spans="1:22" ht="13.5" customHeight="1">
      <c r="A22" s="110" t="s">
        <v>15</v>
      </c>
      <c r="B22" s="113" t="s">
        <v>15</v>
      </c>
      <c r="C22" s="116" t="s">
        <v>28</v>
      </c>
      <c r="D22" s="119" t="s">
        <v>91</v>
      </c>
      <c r="E22" s="121" t="s">
        <v>19</v>
      </c>
      <c r="F22" s="15" t="s">
        <v>21</v>
      </c>
      <c r="G22" s="13">
        <f>H22+J22</f>
        <v>0</v>
      </c>
      <c r="H22" s="10"/>
      <c r="I22" s="10"/>
      <c r="J22" s="10">
        <v>0</v>
      </c>
      <c r="K22" s="10">
        <f>L22+N22</f>
        <v>50.8</v>
      </c>
      <c r="L22" s="10"/>
      <c r="M22" s="10"/>
      <c r="N22" s="10">
        <v>50.8</v>
      </c>
      <c r="O22" s="10">
        <f>P22+R22</f>
        <v>50.8</v>
      </c>
      <c r="P22" s="10"/>
      <c r="Q22" s="10"/>
      <c r="R22" s="10">
        <v>50.8</v>
      </c>
      <c r="S22" s="88"/>
      <c r="T22" s="91"/>
      <c r="U22" s="8"/>
      <c r="V22" s="104"/>
    </row>
    <row r="23" spans="1:22" ht="11.25">
      <c r="A23" s="110"/>
      <c r="B23" s="113"/>
      <c r="C23" s="116"/>
      <c r="D23" s="119"/>
      <c r="E23" s="121"/>
      <c r="F23" s="15" t="s">
        <v>89</v>
      </c>
      <c r="G23" s="13">
        <f>H23+J23</f>
        <v>0</v>
      </c>
      <c r="H23" s="10"/>
      <c r="I23" s="10"/>
      <c r="J23" s="10"/>
      <c r="K23" s="10">
        <f t="shared" ref="K23:K25" si="5">L23+N23</f>
        <v>239</v>
      </c>
      <c r="L23" s="10"/>
      <c r="M23" s="10"/>
      <c r="N23" s="10">
        <v>239</v>
      </c>
      <c r="O23" s="10">
        <f>P23+R23</f>
        <v>239</v>
      </c>
      <c r="P23" s="10"/>
      <c r="Q23" s="10"/>
      <c r="R23" s="10">
        <v>239</v>
      </c>
      <c r="S23" s="88"/>
      <c r="T23" s="91"/>
      <c r="U23" s="8"/>
      <c r="V23" s="104"/>
    </row>
    <row r="24" spans="1:22" ht="11.25">
      <c r="A24" s="110"/>
      <c r="B24" s="113"/>
      <c r="C24" s="116"/>
      <c r="D24" s="119"/>
      <c r="E24" s="121"/>
      <c r="F24" s="15" t="s">
        <v>90</v>
      </c>
      <c r="G24" s="13">
        <f>H24+J24</f>
        <v>0</v>
      </c>
      <c r="H24" s="10"/>
      <c r="I24" s="10"/>
      <c r="J24" s="10"/>
      <c r="K24" s="9">
        <f t="shared" si="5"/>
        <v>50.2</v>
      </c>
      <c r="L24" s="9"/>
      <c r="M24" s="9"/>
      <c r="N24" s="9">
        <v>50.2</v>
      </c>
      <c r="O24" s="9">
        <f>P24+R24</f>
        <v>50.2</v>
      </c>
      <c r="P24" s="9"/>
      <c r="Q24" s="9"/>
      <c r="R24" s="9">
        <v>50.2</v>
      </c>
      <c r="S24" s="88"/>
      <c r="T24" s="99"/>
      <c r="U24" s="8"/>
      <c r="V24" s="104"/>
    </row>
    <row r="25" spans="1:22" ht="11.25">
      <c r="A25" s="110"/>
      <c r="B25" s="113"/>
      <c r="C25" s="116"/>
      <c r="D25" s="119"/>
      <c r="E25" s="121"/>
      <c r="F25" s="54" t="s">
        <v>31</v>
      </c>
      <c r="G25" s="95">
        <f>H25+J25</f>
        <v>0</v>
      </c>
      <c r="H25" s="53"/>
      <c r="I25" s="53"/>
      <c r="J25" s="53"/>
      <c r="K25" s="53">
        <f t="shared" si="5"/>
        <v>250</v>
      </c>
      <c r="L25" s="53"/>
      <c r="M25" s="53"/>
      <c r="N25" s="53">
        <v>250</v>
      </c>
      <c r="O25" s="83">
        <f>P25+R25</f>
        <v>250</v>
      </c>
      <c r="P25" s="83"/>
      <c r="Q25" s="83"/>
      <c r="R25" s="83">
        <v>250</v>
      </c>
      <c r="S25" s="88"/>
      <c r="T25" s="99"/>
      <c r="U25" s="8"/>
      <c r="V25" s="104"/>
    </row>
    <row r="26" spans="1:22" ht="11.25">
      <c r="A26" s="123"/>
      <c r="B26" s="156"/>
      <c r="C26" s="124"/>
      <c r="D26" s="125"/>
      <c r="E26" s="122"/>
      <c r="F26" s="14" t="s">
        <v>22</v>
      </c>
      <c r="G26" s="13">
        <f t="shared" ref="G26:J26" si="6">SUM(G22:G23)</f>
        <v>0</v>
      </c>
      <c r="H26" s="13">
        <f t="shared" si="6"/>
        <v>0</v>
      </c>
      <c r="I26" s="13">
        <f t="shared" si="6"/>
        <v>0</v>
      </c>
      <c r="J26" s="13">
        <f t="shared" si="6"/>
        <v>0</v>
      </c>
      <c r="K26" s="13">
        <f>SUM(K22:K25)</f>
        <v>590</v>
      </c>
      <c r="L26" s="13">
        <f t="shared" ref="L26:T26" si="7">SUM(L22:L25)</f>
        <v>0</v>
      </c>
      <c r="M26" s="13">
        <f t="shared" si="7"/>
        <v>0</v>
      </c>
      <c r="N26" s="13">
        <f t="shared" si="7"/>
        <v>590</v>
      </c>
      <c r="O26" s="13">
        <f t="shared" si="7"/>
        <v>590</v>
      </c>
      <c r="P26" s="13">
        <f t="shared" si="7"/>
        <v>0</v>
      </c>
      <c r="Q26" s="13">
        <f t="shared" si="7"/>
        <v>0</v>
      </c>
      <c r="R26" s="13">
        <f t="shared" si="7"/>
        <v>590</v>
      </c>
      <c r="S26" s="13">
        <f t="shared" si="7"/>
        <v>0</v>
      </c>
      <c r="T26" s="13">
        <f t="shared" si="7"/>
        <v>0</v>
      </c>
      <c r="U26" s="8"/>
    </row>
    <row r="27" spans="1:22" ht="11.25">
      <c r="A27" s="108" t="s">
        <v>15</v>
      </c>
      <c r="B27" s="111" t="s">
        <v>15</v>
      </c>
      <c r="C27" s="114" t="s">
        <v>29</v>
      </c>
      <c r="D27" s="117" t="s">
        <v>30</v>
      </c>
      <c r="E27" s="121" t="s">
        <v>19</v>
      </c>
      <c r="F27" s="15" t="s">
        <v>31</v>
      </c>
      <c r="G27" s="13">
        <f>H27+J27</f>
        <v>27.7</v>
      </c>
      <c r="H27" s="18"/>
      <c r="I27" s="18"/>
      <c r="J27" s="18">
        <v>27.7</v>
      </c>
      <c r="K27" s="10">
        <f>L27+N27</f>
        <v>0</v>
      </c>
      <c r="L27" s="13"/>
      <c r="M27" s="13"/>
      <c r="N27" s="13"/>
      <c r="O27" s="10">
        <f>P27+R27</f>
        <v>0</v>
      </c>
      <c r="P27" s="18"/>
      <c r="Q27" s="18"/>
      <c r="R27" s="18"/>
      <c r="S27" s="89"/>
      <c r="T27" s="90"/>
      <c r="U27" s="8"/>
    </row>
    <row r="28" spans="1:22" ht="11.25">
      <c r="A28" s="109"/>
      <c r="B28" s="112"/>
      <c r="C28" s="115"/>
      <c r="D28" s="118"/>
      <c r="E28" s="121"/>
      <c r="F28" s="15" t="s">
        <v>89</v>
      </c>
      <c r="G28" s="13">
        <f t="shared" ref="G28:G29" si="8">H28+J28</f>
        <v>0</v>
      </c>
      <c r="H28" s="20"/>
      <c r="I28" s="13"/>
      <c r="J28" s="19"/>
      <c r="K28" s="10">
        <f t="shared" ref="K28:K30" si="9">L28+N28</f>
        <v>0</v>
      </c>
      <c r="L28" s="20"/>
      <c r="M28" s="13"/>
      <c r="N28" s="19"/>
      <c r="O28" s="10">
        <f t="shared" ref="O28:O30" si="10">P28+R28</f>
        <v>0</v>
      </c>
      <c r="P28" s="20"/>
      <c r="Q28" s="13"/>
      <c r="R28" s="19"/>
      <c r="S28" s="89"/>
      <c r="T28" s="90"/>
      <c r="U28" s="8"/>
    </row>
    <row r="29" spans="1:22" ht="11.25">
      <c r="A29" s="109"/>
      <c r="B29" s="112"/>
      <c r="C29" s="115"/>
      <c r="D29" s="118"/>
      <c r="E29" s="121"/>
      <c r="F29" s="15" t="s">
        <v>90</v>
      </c>
      <c r="G29" s="13">
        <f t="shared" si="8"/>
        <v>0</v>
      </c>
      <c r="H29" s="13"/>
      <c r="I29" s="13"/>
      <c r="J29" s="19"/>
      <c r="K29" s="10">
        <f t="shared" si="9"/>
        <v>0</v>
      </c>
      <c r="L29" s="13"/>
      <c r="M29" s="13"/>
      <c r="N29" s="19"/>
      <c r="O29" s="10">
        <f t="shared" si="10"/>
        <v>0</v>
      </c>
      <c r="P29" s="13"/>
      <c r="Q29" s="13"/>
      <c r="R29" s="19"/>
      <c r="S29" s="89"/>
      <c r="T29" s="90"/>
      <c r="U29" s="8"/>
    </row>
    <row r="30" spans="1:22" ht="11.25">
      <c r="A30" s="109"/>
      <c r="B30" s="112"/>
      <c r="C30" s="115"/>
      <c r="D30" s="118"/>
      <c r="E30" s="121"/>
      <c r="F30" s="15" t="s">
        <v>32</v>
      </c>
      <c r="G30" s="13">
        <f t="shared" ref="G30" si="11">H30+J30</f>
        <v>116</v>
      </c>
      <c r="H30" s="19"/>
      <c r="I30" s="20"/>
      <c r="J30" s="19">
        <v>116</v>
      </c>
      <c r="K30" s="10">
        <f t="shared" si="9"/>
        <v>0</v>
      </c>
      <c r="L30" s="19"/>
      <c r="M30" s="20"/>
      <c r="N30" s="19"/>
      <c r="O30" s="10">
        <f t="shared" si="10"/>
        <v>0</v>
      </c>
      <c r="P30" s="19"/>
      <c r="Q30" s="20"/>
      <c r="R30" s="19"/>
      <c r="S30" s="89"/>
      <c r="T30" s="90"/>
      <c r="U30" s="8"/>
    </row>
    <row r="31" spans="1:22" ht="11.25">
      <c r="A31" s="110"/>
      <c r="B31" s="113"/>
      <c r="C31" s="116"/>
      <c r="D31" s="119"/>
      <c r="E31" s="122"/>
      <c r="F31" s="14" t="s">
        <v>22</v>
      </c>
      <c r="G31" s="19">
        <f t="shared" ref="G31:J31" si="12">SUM(G27:G30)</f>
        <v>143.69999999999999</v>
      </c>
      <c r="H31" s="19">
        <f t="shared" si="12"/>
        <v>0</v>
      </c>
      <c r="I31" s="19">
        <f t="shared" si="12"/>
        <v>0</v>
      </c>
      <c r="J31" s="19">
        <f t="shared" si="12"/>
        <v>143.69999999999999</v>
      </c>
      <c r="K31" s="19">
        <f t="shared" ref="K31:N31" si="13">SUM(K27:K30)</f>
        <v>0</v>
      </c>
      <c r="L31" s="19">
        <f t="shared" si="13"/>
        <v>0</v>
      </c>
      <c r="M31" s="19">
        <f t="shared" si="13"/>
        <v>0</v>
      </c>
      <c r="N31" s="19">
        <f t="shared" si="13"/>
        <v>0</v>
      </c>
      <c r="O31" s="19">
        <f t="shared" ref="O31:T31" si="14">SUM(O27:O30)</f>
        <v>0</v>
      </c>
      <c r="P31" s="19">
        <f t="shared" si="14"/>
        <v>0</v>
      </c>
      <c r="Q31" s="19">
        <f t="shared" si="14"/>
        <v>0</v>
      </c>
      <c r="R31" s="19">
        <f t="shared" si="14"/>
        <v>0</v>
      </c>
      <c r="S31" s="13">
        <f t="shared" si="14"/>
        <v>0</v>
      </c>
      <c r="T31" s="21">
        <f t="shared" si="14"/>
        <v>0</v>
      </c>
      <c r="U31" s="8"/>
    </row>
    <row r="32" spans="1:22" ht="12" customHeight="1">
      <c r="A32" s="108" t="s">
        <v>15</v>
      </c>
      <c r="B32" s="111" t="s">
        <v>15</v>
      </c>
      <c r="C32" s="114" t="s">
        <v>33</v>
      </c>
      <c r="D32" s="117" t="s">
        <v>34</v>
      </c>
      <c r="E32" s="121" t="s">
        <v>19</v>
      </c>
      <c r="F32" s="15" t="s">
        <v>89</v>
      </c>
      <c r="G32" s="13">
        <f>H32+J32</f>
        <v>0</v>
      </c>
      <c r="H32" s="13"/>
      <c r="I32" s="13"/>
      <c r="J32" s="13"/>
      <c r="K32" s="10">
        <f>L32+N32</f>
        <v>0</v>
      </c>
      <c r="L32" s="13"/>
      <c r="M32" s="13"/>
      <c r="N32" s="13"/>
      <c r="O32" s="10">
        <f>P32+R32</f>
        <v>0</v>
      </c>
      <c r="P32" s="13"/>
      <c r="Q32" s="13"/>
      <c r="R32" s="13"/>
      <c r="S32" s="13"/>
      <c r="T32" s="93"/>
      <c r="U32" s="8"/>
    </row>
    <row r="33" spans="1:21" ht="12.75" customHeight="1">
      <c r="A33" s="109"/>
      <c r="B33" s="112"/>
      <c r="C33" s="115"/>
      <c r="D33" s="118"/>
      <c r="E33" s="121"/>
      <c r="F33" s="15" t="s">
        <v>32</v>
      </c>
      <c r="G33" s="13">
        <f>H33+J33</f>
        <v>0</v>
      </c>
      <c r="H33" s="19"/>
      <c r="I33" s="20"/>
      <c r="J33" s="19"/>
      <c r="K33" s="10">
        <f>L33+N33</f>
        <v>0</v>
      </c>
      <c r="L33" s="19"/>
      <c r="M33" s="20"/>
      <c r="N33" s="19"/>
      <c r="O33" s="10">
        <f>P33+R33</f>
        <v>0</v>
      </c>
      <c r="P33" s="19"/>
      <c r="Q33" s="20"/>
      <c r="R33" s="19"/>
      <c r="S33" s="13"/>
      <c r="T33" s="93"/>
      <c r="U33" s="8"/>
    </row>
    <row r="34" spans="1:21" ht="11.25" customHeight="1">
      <c r="A34" s="110"/>
      <c r="B34" s="113"/>
      <c r="C34" s="116"/>
      <c r="D34" s="119"/>
      <c r="E34" s="122"/>
      <c r="F34" s="14" t="s">
        <v>22</v>
      </c>
      <c r="G34" s="13">
        <f>SUM(G32:G33)</f>
        <v>0</v>
      </c>
      <c r="H34" s="10">
        <f>SUM(H32:H33)</f>
        <v>0</v>
      </c>
      <c r="I34" s="10">
        <f>SUM(I32:I33)</f>
        <v>0</v>
      </c>
      <c r="J34" s="10">
        <f>SUM(J32:J33)</f>
        <v>0</v>
      </c>
      <c r="K34" s="10">
        <f t="shared" ref="K34:T34" si="15">SUM(K32:K33)</f>
        <v>0</v>
      </c>
      <c r="L34" s="10">
        <f t="shared" si="15"/>
        <v>0</v>
      </c>
      <c r="M34" s="10">
        <f t="shared" si="15"/>
        <v>0</v>
      </c>
      <c r="N34" s="10">
        <f t="shared" si="15"/>
        <v>0</v>
      </c>
      <c r="O34" s="10">
        <f>SUM(O32:O33)</f>
        <v>0</v>
      </c>
      <c r="P34" s="10">
        <f>SUM(P32:P33)</f>
        <v>0</v>
      </c>
      <c r="Q34" s="10">
        <f>SUM(Q32:Q33)</f>
        <v>0</v>
      </c>
      <c r="R34" s="10">
        <f>SUM(R32:R33)</f>
        <v>0</v>
      </c>
      <c r="S34" s="10">
        <f t="shared" si="15"/>
        <v>0</v>
      </c>
      <c r="T34" s="11">
        <f t="shared" si="15"/>
        <v>0</v>
      </c>
      <c r="U34" s="8"/>
    </row>
    <row r="35" spans="1:21" ht="15" customHeight="1">
      <c r="A35" s="108" t="s">
        <v>15</v>
      </c>
      <c r="B35" s="111" t="s">
        <v>15</v>
      </c>
      <c r="C35" s="114" t="s">
        <v>35</v>
      </c>
      <c r="D35" s="117" t="s">
        <v>96</v>
      </c>
      <c r="E35" s="163" t="s">
        <v>19</v>
      </c>
      <c r="F35" s="22" t="s">
        <v>32</v>
      </c>
      <c r="G35" s="13">
        <f>H35+J35</f>
        <v>0</v>
      </c>
      <c r="H35" s="10"/>
      <c r="I35" s="10"/>
      <c r="J35" s="10"/>
      <c r="K35" s="10">
        <f>L35+N35</f>
        <v>390</v>
      </c>
      <c r="L35" s="10"/>
      <c r="M35" s="10"/>
      <c r="N35" s="10">
        <v>390</v>
      </c>
      <c r="O35" s="10">
        <f>P35+R35</f>
        <v>390</v>
      </c>
      <c r="P35" s="10"/>
      <c r="Q35" s="10"/>
      <c r="R35" s="10">
        <v>390</v>
      </c>
      <c r="S35" s="10">
        <v>500</v>
      </c>
      <c r="T35" s="11">
        <v>672</v>
      </c>
      <c r="U35" s="8"/>
    </row>
    <row r="36" spans="1:21" ht="13.5" customHeight="1">
      <c r="A36" s="109"/>
      <c r="B36" s="112"/>
      <c r="C36" s="115"/>
      <c r="D36" s="118"/>
      <c r="E36" s="164"/>
      <c r="F36" s="15" t="s">
        <v>89</v>
      </c>
      <c r="G36" s="13">
        <f>H36+J36</f>
        <v>0</v>
      </c>
      <c r="H36" s="10"/>
      <c r="I36" s="10"/>
      <c r="J36" s="10"/>
      <c r="K36" s="10">
        <f>L36+N36</f>
        <v>0</v>
      </c>
      <c r="L36" s="10"/>
      <c r="M36" s="10"/>
      <c r="N36" s="10"/>
      <c r="O36" s="10">
        <f>P36+R36</f>
        <v>0</v>
      </c>
      <c r="P36" s="10"/>
      <c r="Q36" s="10"/>
      <c r="R36" s="10"/>
      <c r="S36" s="10"/>
      <c r="T36" s="11"/>
      <c r="U36" s="8"/>
    </row>
    <row r="37" spans="1:21" ht="12.75" customHeight="1">
      <c r="A37" s="109"/>
      <c r="B37" s="112"/>
      <c r="C37" s="116"/>
      <c r="D37" s="119"/>
      <c r="E37" s="165"/>
      <c r="F37" s="14" t="s">
        <v>22</v>
      </c>
      <c r="G37" s="13">
        <f>SUM(G35:G36)</f>
        <v>0</v>
      </c>
      <c r="H37" s="13">
        <f t="shared" ref="H37:T37" si="16">SUM(H35:H36)</f>
        <v>0</v>
      </c>
      <c r="I37" s="13">
        <f t="shared" si="16"/>
        <v>0</v>
      </c>
      <c r="J37" s="13">
        <f t="shared" si="16"/>
        <v>0</v>
      </c>
      <c r="K37" s="13">
        <f t="shared" si="16"/>
        <v>390</v>
      </c>
      <c r="L37" s="13">
        <f t="shared" si="16"/>
        <v>0</v>
      </c>
      <c r="M37" s="13">
        <f t="shared" si="16"/>
        <v>0</v>
      </c>
      <c r="N37" s="13">
        <f t="shared" si="16"/>
        <v>390</v>
      </c>
      <c r="O37" s="13">
        <f t="shared" si="16"/>
        <v>390</v>
      </c>
      <c r="P37" s="13">
        <f t="shared" si="16"/>
        <v>0</v>
      </c>
      <c r="Q37" s="13">
        <f t="shared" si="16"/>
        <v>0</v>
      </c>
      <c r="R37" s="13">
        <f t="shared" si="16"/>
        <v>390</v>
      </c>
      <c r="S37" s="13">
        <f t="shared" si="16"/>
        <v>500</v>
      </c>
      <c r="T37" s="21">
        <f t="shared" si="16"/>
        <v>672</v>
      </c>
      <c r="U37" s="8"/>
    </row>
    <row r="38" spans="1:21" ht="13.5" thickBot="1">
      <c r="A38" s="24" t="s">
        <v>15</v>
      </c>
      <c r="B38" s="25" t="s">
        <v>15</v>
      </c>
      <c r="C38" s="126" t="s">
        <v>36</v>
      </c>
      <c r="D38" s="127"/>
      <c r="E38" s="127"/>
      <c r="F38" s="150"/>
      <c r="G38" s="26">
        <f t="shared" ref="G38:T38" si="17">G15+G18+G21+G26+G31+G34+G37</f>
        <v>1237.7</v>
      </c>
      <c r="H38" s="26">
        <f t="shared" si="17"/>
        <v>0</v>
      </c>
      <c r="I38" s="26">
        <f t="shared" si="17"/>
        <v>0</v>
      </c>
      <c r="J38" s="26">
        <f t="shared" si="17"/>
        <v>1237.7</v>
      </c>
      <c r="K38" s="26">
        <f t="shared" si="17"/>
        <v>1129</v>
      </c>
      <c r="L38" s="26">
        <f t="shared" si="17"/>
        <v>0</v>
      </c>
      <c r="M38" s="26">
        <f t="shared" si="17"/>
        <v>0</v>
      </c>
      <c r="N38" s="26">
        <f t="shared" si="17"/>
        <v>1129</v>
      </c>
      <c r="O38" s="26">
        <f t="shared" si="17"/>
        <v>1129</v>
      </c>
      <c r="P38" s="26">
        <f t="shared" si="17"/>
        <v>0</v>
      </c>
      <c r="Q38" s="26">
        <f t="shared" si="17"/>
        <v>0</v>
      </c>
      <c r="R38" s="26">
        <f t="shared" si="17"/>
        <v>1129</v>
      </c>
      <c r="S38" s="26">
        <f t="shared" si="17"/>
        <v>2800</v>
      </c>
      <c r="T38" s="26">
        <f t="shared" si="17"/>
        <v>3643</v>
      </c>
      <c r="U38" s="8"/>
    </row>
    <row r="39" spans="1:21" ht="15" thickBot="1">
      <c r="A39" s="6" t="s">
        <v>15</v>
      </c>
      <c r="B39" s="7" t="s">
        <v>23</v>
      </c>
      <c r="C39" s="139" t="s">
        <v>37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8"/>
    </row>
    <row r="40" spans="1:21" ht="11.25">
      <c r="A40" s="108" t="s">
        <v>15</v>
      </c>
      <c r="B40" s="111" t="s">
        <v>23</v>
      </c>
      <c r="C40" s="114" t="s">
        <v>15</v>
      </c>
      <c r="D40" s="160" t="s">
        <v>38</v>
      </c>
      <c r="E40" s="154" t="s">
        <v>19</v>
      </c>
      <c r="F40" s="9" t="s">
        <v>20</v>
      </c>
      <c r="G40" s="13">
        <f>H40+J40</f>
        <v>0</v>
      </c>
      <c r="H40" s="13"/>
      <c r="I40" s="13"/>
      <c r="J40" s="13"/>
      <c r="K40" s="10">
        <f>L40+N40</f>
        <v>0</v>
      </c>
      <c r="L40" s="13"/>
      <c r="M40" s="13"/>
      <c r="N40" s="13"/>
      <c r="O40" s="10">
        <f>P40+R40</f>
        <v>0</v>
      </c>
      <c r="P40" s="13"/>
      <c r="Q40" s="13"/>
      <c r="R40" s="13"/>
      <c r="S40" s="27"/>
      <c r="T40" s="28"/>
      <c r="U40" s="8"/>
    </row>
    <row r="41" spans="1:21" ht="11.25">
      <c r="A41" s="109"/>
      <c r="B41" s="112"/>
      <c r="C41" s="115"/>
      <c r="D41" s="161"/>
      <c r="E41" s="121"/>
      <c r="F41" s="9" t="s">
        <v>32</v>
      </c>
      <c r="G41" s="13">
        <f>H41+J41</f>
        <v>442.7</v>
      </c>
      <c r="H41" s="13">
        <v>407.7</v>
      </c>
      <c r="I41" s="13"/>
      <c r="J41" s="13">
        <v>35</v>
      </c>
      <c r="K41" s="10">
        <f>L41+N41</f>
        <v>440</v>
      </c>
      <c r="L41" s="13">
        <v>270</v>
      </c>
      <c r="M41" s="13"/>
      <c r="N41" s="13">
        <v>170</v>
      </c>
      <c r="O41" s="10">
        <f>P41+R41</f>
        <v>440</v>
      </c>
      <c r="P41" s="13">
        <v>270</v>
      </c>
      <c r="Q41" s="13"/>
      <c r="R41" s="13">
        <v>170</v>
      </c>
      <c r="S41" s="13">
        <v>450</v>
      </c>
      <c r="T41" s="93">
        <v>450</v>
      </c>
      <c r="U41" s="8"/>
    </row>
    <row r="42" spans="1:21" ht="13.5" customHeight="1">
      <c r="A42" s="110"/>
      <c r="B42" s="113"/>
      <c r="C42" s="116"/>
      <c r="D42" s="162"/>
      <c r="E42" s="122"/>
      <c r="F42" s="14" t="s">
        <v>22</v>
      </c>
      <c r="G42" s="13">
        <f>H42+J42</f>
        <v>442.7</v>
      </c>
      <c r="H42" s="13">
        <f t="shared" ref="H42:J42" si="18">SUM(H40:H41)</f>
        <v>407.7</v>
      </c>
      <c r="I42" s="13">
        <f t="shared" si="18"/>
        <v>0</v>
      </c>
      <c r="J42" s="13">
        <f t="shared" si="18"/>
        <v>35</v>
      </c>
      <c r="K42" s="19">
        <f t="shared" ref="K42:T42" si="19">SUM(K40:K41)</f>
        <v>440</v>
      </c>
      <c r="L42" s="19">
        <f t="shared" si="19"/>
        <v>270</v>
      </c>
      <c r="M42" s="19">
        <f t="shared" si="19"/>
        <v>0</v>
      </c>
      <c r="N42" s="19">
        <f t="shared" si="19"/>
        <v>170</v>
      </c>
      <c r="O42" s="13">
        <f>P42+R42</f>
        <v>440</v>
      </c>
      <c r="P42" s="13">
        <f t="shared" si="19"/>
        <v>270</v>
      </c>
      <c r="Q42" s="13">
        <f t="shared" si="19"/>
        <v>0</v>
      </c>
      <c r="R42" s="13">
        <f t="shared" si="19"/>
        <v>170</v>
      </c>
      <c r="S42" s="13">
        <f t="shared" si="19"/>
        <v>450</v>
      </c>
      <c r="T42" s="21">
        <f t="shared" si="19"/>
        <v>450</v>
      </c>
      <c r="U42" s="8"/>
    </row>
    <row r="43" spans="1:21" ht="13.5" thickBot="1">
      <c r="A43" s="24" t="s">
        <v>15</v>
      </c>
      <c r="B43" s="25" t="s">
        <v>23</v>
      </c>
      <c r="C43" s="126" t="s">
        <v>36</v>
      </c>
      <c r="D43" s="127"/>
      <c r="E43" s="127"/>
      <c r="F43" s="150"/>
      <c r="G43" s="26">
        <f>G42</f>
        <v>442.7</v>
      </c>
      <c r="H43" s="26">
        <f t="shared" ref="H43:T43" si="20">H42</f>
        <v>407.7</v>
      </c>
      <c r="I43" s="26">
        <f t="shared" si="20"/>
        <v>0</v>
      </c>
      <c r="J43" s="26">
        <f t="shared" si="20"/>
        <v>35</v>
      </c>
      <c r="K43" s="26">
        <f t="shared" si="20"/>
        <v>440</v>
      </c>
      <c r="L43" s="26">
        <f t="shared" si="20"/>
        <v>270</v>
      </c>
      <c r="M43" s="26">
        <f t="shared" si="20"/>
        <v>0</v>
      </c>
      <c r="N43" s="26">
        <f t="shared" si="20"/>
        <v>170</v>
      </c>
      <c r="O43" s="26">
        <f t="shared" si="20"/>
        <v>440</v>
      </c>
      <c r="P43" s="26">
        <f t="shared" si="20"/>
        <v>270</v>
      </c>
      <c r="Q43" s="26">
        <f t="shared" si="20"/>
        <v>0</v>
      </c>
      <c r="R43" s="26">
        <f t="shared" si="20"/>
        <v>170</v>
      </c>
      <c r="S43" s="26">
        <f t="shared" si="20"/>
        <v>450</v>
      </c>
      <c r="T43" s="26">
        <f t="shared" si="20"/>
        <v>450</v>
      </c>
      <c r="U43" s="8"/>
    </row>
    <row r="44" spans="1:21" ht="15" thickBot="1">
      <c r="A44" s="6" t="s">
        <v>15</v>
      </c>
      <c r="B44" s="7" t="s">
        <v>25</v>
      </c>
      <c r="C44" s="158" t="s">
        <v>39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8"/>
    </row>
    <row r="45" spans="1:21" ht="11.25">
      <c r="A45" s="108" t="s">
        <v>15</v>
      </c>
      <c r="B45" s="111" t="s">
        <v>25</v>
      </c>
      <c r="C45" s="114" t="s">
        <v>15</v>
      </c>
      <c r="D45" s="117" t="s">
        <v>40</v>
      </c>
      <c r="E45" s="154" t="s">
        <v>19</v>
      </c>
      <c r="F45" s="9" t="s">
        <v>20</v>
      </c>
      <c r="G45" s="13">
        <f>H45+J45</f>
        <v>0</v>
      </c>
      <c r="H45" s="13"/>
      <c r="I45" s="13"/>
      <c r="J45" s="13"/>
      <c r="K45" s="10">
        <f>L45+N45</f>
        <v>0</v>
      </c>
      <c r="L45" s="13"/>
      <c r="M45" s="13"/>
      <c r="N45" s="13"/>
      <c r="O45" s="10">
        <f>P45+R45</f>
        <v>0</v>
      </c>
      <c r="P45" s="13"/>
      <c r="Q45" s="13"/>
      <c r="R45" s="13"/>
      <c r="S45" s="27"/>
      <c r="T45" s="28"/>
      <c r="U45" s="8"/>
    </row>
    <row r="46" spans="1:21" ht="11.25">
      <c r="A46" s="109"/>
      <c r="B46" s="112"/>
      <c r="C46" s="115"/>
      <c r="D46" s="118"/>
      <c r="E46" s="121"/>
      <c r="F46" s="9" t="s">
        <v>32</v>
      </c>
      <c r="G46" s="13">
        <f>H46+J46</f>
        <v>0</v>
      </c>
      <c r="H46" s="13"/>
      <c r="I46" s="13"/>
      <c r="J46" s="13"/>
      <c r="K46" s="10">
        <f>L46+N46</f>
        <v>0</v>
      </c>
      <c r="L46" s="19"/>
      <c r="M46" s="20"/>
      <c r="N46" s="19"/>
      <c r="O46" s="10">
        <f>P46+R46</f>
        <v>0</v>
      </c>
      <c r="P46" s="13"/>
      <c r="Q46" s="13"/>
      <c r="R46" s="13"/>
      <c r="S46" s="13">
        <v>571</v>
      </c>
      <c r="T46" s="93"/>
      <c r="U46" s="8"/>
    </row>
    <row r="47" spans="1:21" ht="11.25">
      <c r="A47" s="110"/>
      <c r="B47" s="113"/>
      <c r="C47" s="116"/>
      <c r="D47" s="119"/>
      <c r="E47" s="122"/>
      <c r="F47" s="14" t="s">
        <v>22</v>
      </c>
      <c r="G47" s="13">
        <f t="shared" ref="G47:J47" si="21">SUM(G45:G46)</f>
        <v>0</v>
      </c>
      <c r="H47" s="13">
        <f t="shared" si="21"/>
        <v>0</v>
      </c>
      <c r="I47" s="13">
        <f t="shared" si="21"/>
        <v>0</v>
      </c>
      <c r="J47" s="13">
        <f t="shared" si="21"/>
        <v>0</v>
      </c>
      <c r="K47" s="19">
        <f>SUM(K45:K46)</f>
        <v>0</v>
      </c>
      <c r="L47" s="19">
        <f t="shared" ref="L47:T47" si="22">SUM(L45:L46)</f>
        <v>0</v>
      </c>
      <c r="M47" s="19">
        <f t="shared" si="22"/>
        <v>0</v>
      </c>
      <c r="N47" s="19">
        <f t="shared" si="22"/>
        <v>0</v>
      </c>
      <c r="O47" s="13">
        <f t="shared" si="22"/>
        <v>0</v>
      </c>
      <c r="P47" s="13">
        <f t="shared" si="22"/>
        <v>0</v>
      </c>
      <c r="Q47" s="13">
        <f t="shared" si="22"/>
        <v>0</v>
      </c>
      <c r="R47" s="13">
        <f t="shared" si="22"/>
        <v>0</v>
      </c>
      <c r="S47" s="13">
        <f t="shared" si="22"/>
        <v>571</v>
      </c>
      <c r="T47" s="21">
        <f t="shared" si="22"/>
        <v>0</v>
      </c>
      <c r="U47" s="8"/>
    </row>
    <row r="48" spans="1:21" ht="11.25">
      <c r="A48" s="108" t="s">
        <v>15</v>
      </c>
      <c r="B48" s="111" t="s">
        <v>25</v>
      </c>
      <c r="C48" s="114" t="s">
        <v>23</v>
      </c>
      <c r="D48" s="117" t="s">
        <v>97</v>
      </c>
      <c r="E48" s="121" t="s">
        <v>19</v>
      </c>
      <c r="F48" s="9" t="s">
        <v>20</v>
      </c>
      <c r="G48" s="13">
        <f>H48+J48</f>
        <v>0</v>
      </c>
      <c r="H48" s="78"/>
      <c r="I48" s="78"/>
      <c r="J48" s="78"/>
      <c r="K48" s="10">
        <f>L48+N48</f>
        <v>0</v>
      </c>
      <c r="L48" s="13"/>
      <c r="M48" s="13"/>
      <c r="N48" s="13"/>
      <c r="O48" s="10">
        <f>P48+R48</f>
        <v>0</v>
      </c>
      <c r="P48" s="13"/>
      <c r="Q48" s="13"/>
      <c r="R48" s="13"/>
      <c r="S48" s="79"/>
      <c r="T48" s="101"/>
      <c r="U48" s="8"/>
    </row>
    <row r="49" spans="1:21" ht="11.25">
      <c r="A49" s="109"/>
      <c r="B49" s="112"/>
      <c r="C49" s="115"/>
      <c r="D49" s="118"/>
      <c r="E49" s="121"/>
      <c r="F49" s="9" t="s">
        <v>32</v>
      </c>
      <c r="G49" s="13">
        <f>H49+J49</f>
        <v>0</v>
      </c>
      <c r="H49" s="79"/>
      <c r="I49" s="79"/>
      <c r="J49" s="79"/>
      <c r="K49" s="10">
        <f>L49+N49</f>
        <v>50</v>
      </c>
      <c r="L49" s="13"/>
      <c r="M49" s="13"/>
      <c r="N49" s="13">
        <v>50</v>
      </c>
      <c r="O49" s="10">
        <f>P49+R49</f>
        <v>50</v>
      </c>
      <c r="P49" s="13"/>
      <c r="Q49" s="13"/>
      <c r="R49" s="13">
        <v>50</v>
      </c>
      <c r="S49" s="13"/>
      <c r="T49" s="93"/>
      <c r="U49" s="8"/>
    </row>
    <row r="50" spans="1:21" ht="11.25">
      <c r="A50" s="110"/>
      <c r="B50" s="113"/>
      <c r="C50" s="116"/>
      <c r="D50" s="119"/>
      <c r="E50" s="122"/>
      <c r="F50" s="14" t="s">
        <v>22</v>
      </c>
      <c r="G50" s="79">
        <f>H50+J50</f>
        <v>0</v>
      </c>
      <c r="H50" s="79">
        <f t="shared" ref="H50:J50" si="23">SUM(H48:H49)</f>
        <v>0</v>
      </c>
      <c r="I50" s="79">
        <f t="shared" si="23"/>
        <v>0</v>
      </c>
      <c r="J50" s="79">
        <f t="shared" si="23"/>
        <v>0</v>
      </c>
      <c r="K50" s="19">
        <f>SUM(K48:K49)</f>
        <v>50</v>
      </c>
      <c r="L50" s="19">
        <f t="shared" ref="L50:T50" si="24">SUM(L48:L49)</f>
        <v>0</v>
      </c>
      <c r="M50" s="19">
        <f t="shared" si="24"/>
        <v>0</v>
      </c>
      <c r="N50" s="19">
        <f t="shared" si="24"/>
        <v>50</v>
      </c>
      <c r="O50" s="13">
        <f t="shared" si="24"/>
        <v>50</v>
      </c>
      <c r="P50" s="13">
        <f t="shared" si="24"/>
        <v>0</v>
      </c>
      <c r="Q50" s="13">
        <f t="shared" si="24"/>
        <v>0</v>
      </c>
      <c r="R50" s="13">
        <f t="shared" si="24"/>
        <v>50</v>
      </c>
      <c r="S50" s="13">
        <f t="shared" si="24"/>
        <v>0</v>
      </c>
      <c r="T50" s="21">
        <f t="shared" si="24"/>
        <v>0</v>
      </c>
      <c r="U50" s="8"/>
    </row>
    <row r="51" spans="1:21" ht="13.5" thickBot="1">
      <c r="A51" s="24" t="s">
        <v>15</v>
      </c>
      <c r="B51" s="25" t="s">
        <v>23</v>
      </c>
      <c r="C51" s="126" t="s">
        <v>36</v>
      </c>
      <c r="D51" s="127"/>
      <c r="E51" s="127"/>
      <c r="F51" s="150"/>
      <c r="G51" s="26">
        <f>G47+G50</f>
        <v>0</v>
      </c>
      <c r="H51" s="26">
        <f t="shared" ref="H51:T51" si="25">H47+H50</f>
        <v>0</v>
      </c>
      <c r="I51" s="26">
        <f t="shared" si="25"/>
        <v>0</v>
      </c>
      <c r="J51" s="26">
        <f t="shared" si="25"/>
        <v>0</v>
      </c>
      <c r="K51" s="26">
        <f t="shared" si="25"/>
        <v>50</v>
      </c>
      <c r="L51" s="26">
        <f t="shared" si="25"/>
        <v>0</v>
      </c>
      <c r="M51" s="26">
        <f t="shared" si="25"/>
        <v>0</v>
      </c>
      <c r="N51" s="26">
        <f t="shared" si="25"/>
        <v>50</v>
      </c>
      <c r="O51" s="26">
        <f t="shared" si="25"/>
        <v>50</v>
      </c>
      <c r="P51" s="26">
        <f t="shared" si="25"/>
        <v>0</v>
      </c>
      <c r="Q51" s="26">
        <f t="shared" si="25"/>
        <v>0</v>
      </c>
      <c r="R51" s="26">
        <f t="shared" si="25"/>
        <v>50</v>
      </c>
      <c r="S51" s="26">
        <f t="shared" si="25"/>
        <v>571</v>
      </c>
      <c r="T51" s="26">
        <f t="shared" si="25"/>
        <v>0</v>
      </c>
      <c r="U51" s="8"/>
    </row>
    <row r="52" spans="1:21" ht="13.5" thickBot="1">
      <c r="A52" s="29" t="s">
        <v>15</v>
      </c>
      <c r="B52" s="128" t="s">
        <v>41</v>
      </c>
      <c r="C52" s="129"/>
      <c r="D52" s="129"/>
      <c r="E52" s="129"/>
      <c r="F52" s="130"/>
      <c r="G52" s="30">
        <f>G38+G43+G51</f>
        <v>1680.4</v>
      </c>
      <c r="H52" s="30">
        <f t="shared" ref="H52:T52" si="26">H38+H43+H51</f>
        <v>407.7</v>
      </c>
      <c r="I52" s="30">
        <f t="shared" si="26"/>
        <v>0</v>
      </c>
      <c r="J52" s="30">
        <f t="shared" si="26"/>
        <v>1272.7</v>
      </c>
      <c r="K52" s="30">
        <f t="shared" si="26"/>
        <v>1619</v>
      </c>
      <c r="L52" s="30">
        <f t="shared" si="26"/>
        <v>270</v>
      </c>
      <c r="M52" s="30">
        <f t="shared" si="26"/>
        <v>0</v>
      </c>
      <c r="N52" s="30">
        <f t="shared" si="26"/>
        <v>1349</v>
      </c>
      <c r="O52" s="30">
        <f t="shared" si="26"/>
        <v>1619</v>
      </c>
      <c r="P52" s="30">
        <f t="shared" si="26"/>
        <v>270</v>
      </c>
      <c r="Q52" s="30">
        <f t="shared" si="26"/>
        <v>0</v>
      </c>
      <c r="R52" s="30">
        <f t="shared" si="26"/>
        <v>1349</v>
      </c>
      <c r="S52" s="30">
        <f t="shared" si="26"/>
        <v>3821</v>
      </c>
      <c r="T52" s="30">
        <f t="shared" si="26"/>
        <v>4093</v>
      </c>
      <c r="U52" s="31"/>
    </row>
    <row r="53" spans="1:21" ht="17.25" customHeight="1" thickBot="1">
      <c r="A53" s="32" t="s">
        <v>23</v>
      </c>
      <c r="B53" s="137" t="s">
        <v>42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8"/>
    </row>
    <row r="54" spans="1:21" ht="15" thickBot="1">
      <c r="A54" s="33" t="s">
        <v>23</v>
      </c>
      <c r="B54" s="34" t="s">
        <v>15</v>
      </c>
      <c r="C54" s="139" t="s">
        <v>43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8"/>
    </row>
    <row r="55" spans="1:21" ht="12.75" customHeight="1">
      <c r="A55" s="123" t="s">
        <v>23</v>
      </c>
      <c r="B55" s="156" t="s">
        <v>15</v>
      </c>
      <c r="C55" s="116" t="s">
        <v>15</v>
      </c>
      <c r="D55" s="119" t="s">
        <v>93</v>
      </c>
      <c r="E55" s="121" t="s">
        <v>19</v>
      </c>
      <c r="F55" s="54" t="s">
        <v>31</v>
      </c>
      <c r="G55" s="85">
        <f>H55+J55</f>
        <v>0</v>
      </c>
      <c r="H55" s="94"/>
      <c r="I55" s="94"/>
      <c r="J55" s="94">
        <v>0</v>
      </c>
      <c r="K55" s="53">
        <f t="shared" ref="K55:K56" si="27">L55+N55</f>
        <v>81.400000000000006</v>
      </c>
      <c r="L55" s="105"/>
      <c r="M55" s="105"/>
      <c r="N55" s="105">
        <v>81.400000000000006</v>
      </c>
      <c r="O55" s="53">
        <f>P55+R55</f>
        <v>81.400000000000006</v>
      </c>
      <c r="P55" s="94"/>
      <c r="Q55" s="94"/>
      <c r="R55" s="94">
        <v>81.400000000000006</v>
      </c>
      <c r="S55" s="37"/>
      <c r="T55" s="38"/>
      <c r="U55" s="8"/>
    </row>
    <row r="56" spans="1:21" ht="12.75" customHeight="1">
      <c r="A56" s="123"/>
      <c r="B56" s="156"/>
      <c r="C56" s="124"/>
      <c r="D56" s="125"/>
      <c r="E56" s="121"/>
      <c r="F56" s="9" t="s">
        <v>45</v>
      </c>
      <c r="G56" s="35">
        <f>H56+J56</f>
        <v>0</v>
      </c>
      <c r="H56" s="42"/>
      <c r="I56" s="42"/>
      <c r="J56" s="42"/>
      <c r="K56" s="10">
        <f t="shared" si="27"/>
        <v>0</v>
      </c>
      <c r="L56" s="19"/>
      <c r="M56" s="19"/>
      <c r="N56" s="19"/>
      <c r="O56" s="10">
        <f>P56+R56</f>
        <v>0</v>
      </c>
      <c r="P56" s="42"/>
      <c r="Q56" s="42"/>
      <c r="R56" s="42"/>
      <c r="S56" s="17"/>
      <c r="T56" s="39"/>
      <c r="U56" s="8"/>
    </row>
    <row r="57" spans="1:21" ht="14.25" customHeight="1">
      <c r="A57" s="123"/>
      <c r="B57" s="156"/>
      <c r="C57" s="124"/>
      <c r="D57" s="125"/>
      <c r="E57" s="122"/>
      <c r="F57" s="14" t="s">
        <v>22</v>
      </c>
      <c r="G57" s="13">
        <f t="shared" ref="G57:T57" si="28">SUM(G55:G56)</f>
        <v>0</v>
      </c>
      <c r="H57" s="13">
        <f t="shared" si="28"/>
        <v>0</v>
      </c>
      <c r="I57" s="13">
        <f t="shared" si="28"/>
        <v>0</v>
      </c>
      <c r="J57" s="13">
        <f t="shared" si="28"/>
        <v>0</v>
      </c>
      <c r="K57" s="13">
        <f t="shared" si="28"/>
        <v>81.400000000000006</v>
      </c>
      <c r="L57" s="13">
        <f t="shared" si="28"/>
        <v>0</v>
      </c>
      <c r="M57" s="13">
        <f t="shared" si="28"/>
        <v>0</v>
      </c>
      <c r="N57" s="13">
        <f t="shared" si="28"/>
        <v>81.400000000000006</v>
      </c>
      <c r="O57" s="13">
        <f t="shared" si="28"/>
        <v>81.400000000000006</v>
      </c>
      <c r="P57" s="13">
        <f t="shared" si="28"/>
        <v>0</v>
      </c>
      <c r="Q57" s="13">
        <f t="shared" si="28"/>
        <v>0</v>
      </c>
      <c r="R57" s="13">
        <f t="shared" si="28"/>
        <v>81.400000000000006</v>
      </c>
      <c r="S57" s="13">
        <f t="shared" si="28"/>
        <v>0</v>
      </c>
      <c r="T57" s="13">
        <f t="shared" si="28"/>
        <v>0</v>
      </c>
      <c r="U57" s="8"/>
    </row>
    <row r="58" spans="1:21" ht="12.75" customHeight="1">
      <c r="A58" s="123" t="s">
        <v>23</v>
      </c>
      <c r="B58" s="156" t="s">
        <v>15</v>
      </c>
      <c r="C58" s="116" t="s">
        <v>23</v>
      </c>
      <c r="D58" s="119" t="s">
        <v>92</v>
      </c>
      <c r="E58" s="121" t="s">
        <v>19</v>
      </c>
      <c r="F58" s="54" t="s">
        <v>31</v>
      </c>
      <c r="G58" s="85">
        <f>H58+J58</f>
        <v>10.199999999999999</v>
      </c>
      <c r="H58" s="94"/>
      <c r="I58" s="94"/>
      <c r="J58" s="94">
        <v>10.199999999999999</v>
      </c>
      <c r="K58" s="10">
        <f t="shared" ref="K58:K59" si="29">L58+N58</f>
        <v>0</v>
      </c>
      <c r="L58" s="36"/>
      <c r="M58" s="36"/>
      <c r="N58" s="36"/>
      <c r="O58" s="10">
        <f>P58+R58</f>
        <v>0</v>
      </c>
      <c r="P58" s="41"/>
      <c r="Q58" s="41"/>
      <c r="R58" s="41"/>
      <c r="S58" s="37"/>
      <c r="T58" s="38"/>
      <c r="U58" s="8"/>
    </row>
    <row r="59" spans="1:21" ht="12.75" customHeight="1">
      <c r="A59" s="123"/>
      <c r="B59" s="156"/>
      <c r="C59" s="124"/>
      <c r="D59" s="125"/>
      <c r="E59" s="121"/>
      <c r="F59" s="9" t="s">
        <v>45</v>
      </c>
      <c r="G59" s="35">
        <f>H59+J59</f>
        <v>0</v>
      </c>
      <c r="H59" s="42"/>
      <c r="I59" s="42"/>
      <c r="J59" s="42"/>
      <c r="K59" s="10">
        <f t="shared" si="29"/>
        <v>0</v>
      </c>
      <c r="L59" s="19"/>
      <c r="M59" s="19"/>
      <c r="N59" s="19"/>
      <c r="O59" s="10">
        <f>P59+R59</f>
        <v>0</v>
      </c>
      <c r="P59" s="42"/>
      <c r="Q59" s="42"/>
      <c r="R59" s="42"/>
      <c r="S59" s="17"/>
      <c r="T59" s="39"/>
      <c r="U59" s="8"/>
    </row>
    <row r="60" spans="1:21" ht="14.25" customHeight="1">
      <c r="A60" s="123"/>
      <c r="B60" s="156"/>
      <c r="C60" s="124"/>
      <c r="D60" s="125"/>
      <c r="E60" s="122"/>
      <c r="F60" s="14" t="s">
        <v>22</v>
      </c>
      <c r="G60" s="13">
        <f t="shared" ref="G60:T60" si="30">SUM(G58:G59)</f>
        <v>10.199999999999999</v>
      </c>
      <c r="H60" s="13">
        <f t="shared" si="30"/>
        <v>0</v>
      </c>
      <c r="I60" s="13">
        <f t="shared" si="30"/>
        <v>0</v>
      </c>
      <c r="J60" s="13">
        <f t="shared" si="30"/>
        <v>10.199999999999999</v>
      </c>
      <c r="K60" s="13">
        <f t="shared" si="30"/>
        <v>0</v>
      </c>
      <c r="L60" s="13">
        <f t="shared" si="30"/>
        <v>0</v>
      </c>
      <c r="M60" s="13">
        <f t="shared" si="30"/>
        <v>0</v>
      </c>
      <c r="N60" s="13">
        <f t="shared" si="30"/>
        <v>0</v>
      </c>
      <c r="O60" s="13">
        <f t="shared" si="30"/>
        <v>0</v>
      </c>
      <c r="P60" s="13">
        <f t="shared" si="30"/>
        <v>0</v>
      </c>
      <c r="Q60" s="13">
        <f t="shared" si="30"/>
        <v>0</v>
      </c>
      <c r="R60" s="13">
        <f t="shared" si="30"/>
        <v>0</v>
      </c>
      <c r="S60" s="13">
        <f t="shared" si="30"/>
        <v>0</v>
      </c>
      <c r="T60" s="13">
        <f t="shared" si="30"/>
        <v>0</v>
      </c>
      <c r="U60" s="8"/>
    </row>
    <row r="61" spans="1:21" ht="15.75" customHeight="1" thickBot="1">
      <c r="A61" s="24" t="s">
        <v>23</v>
      </c>
      <c r="B61" s="25" t="s">
        <v>15</v>
      </c>
      <c r="C61" s="126" t="s">
        <v>36</v>
      </c>
      <c r="D61" s="127"/>
      <c r="E61" s="127"/>
      <c r="F61" s="150"/>
      <c r="G61" s="26">
        <f>SUM(G60+G57)</f>
        <v>10.199999999999999</v>
      </c>
      <c r="H61" s="26">
        <f t="shared" ref="H61:J61" si="31">SUM(H60+H57)</f>
        <v>0</v>
      </c>
      <c r="I61" s="26">
        <f t="shared" si="31"/>
        <v>0</v>
      </c>
      <c r="J61" s="26">
        <f t="shared" si="31"/>
        <v>10.199999999999999</v>
      </c>
      <c r="K61" s="26">
        <f>SUM(K60+K57)</f>
        <v>81.400000000000006</v>
      </c>
      <c r="L61" s="26">
        <f t="shared" ref="L61:T61" si="32">SUM(L60+L57)</f>
        <v>0</v>
      </c>
      <c r="M61" s="26">
        <f t="shared" si="32"/>
        <v>0</v>
      </c>
      <c r="N61" s="26">
        <f t="shared" si="32"/>
        <v>81.400000000000006</v>
      </c>
      <c r="O61" s="26">
        <f t="shared" si="32"/>
        <v>81.400000000000006</v>
      </c>
      <c r="P61" s="26">
        <f t="shared" si="32"/>
        <v>0</v>
      </c>
      <c r="Q61" s="26">
        <f t="shared" si="32"/>
        <v>0</v>
      </c>
      <c r="R61" s="26">
        <f t="shared" si="32"/>
        <v>81.400000000000006</v>
      </c>
      <c r="S61" s="26">
        <f t="shared" si="32"/>
        <v>0</v>
      </c>
      <c r="T61" s="26">
        <f t="shared" si="32"/>
        <v>0</v>
      </c>
      <c r="U61" s="8"/>
    </row>
    <row r="62" spans="1:21" ht="15" thickBot="1">
      <c r="A62" s="6" t="s">
        <v>23</v>
      </c>
      <c r="B62" s="43" t="s">
        <v>23</v>
      </c>
      <c r="C62" s="157" t="s">
        <v>49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8"/>
    </row>
    <row r="63" spans="1:21" ht="11.25" customHeight="1">
      <c r="A63" s="123" t="s">
        <v>23</v>
      </c>
      <c r="B63" s="156" t="s">
        <v>23</v>
      </c>
      <c r="C63" s="116" t="s">
        <v>15</v>
      </c>
      <c r="D63" s="119" t="s">
        <v>50</v>
      </c>
      <c r="E63" s="154" t="s">
        <v>19</v>
      </c>
      <c r="F63" s="54" t="s">
        <v>31</v>
      </c>
      <c r="G63" s="85">
        <f>H63+J63</f>
        <v>158.19999999999999</v>
      </c>
      <c r="H63" s="85"/>
      <c r="I63" s="85"/>
      <c r="J63" s="84">
        <v>158.19999999999999</v>
      </c>
      <c r="K63" s="53">
        <f t="shared" ref="K63:K66" si="33">L63+N63</f>
        <v>20</v>
      </c>
      <c r="L63" s="85"/>
      <c r="M63" s="85"/>
      <c r="N63" s="53">
        <v>20</v>
      </c>
      <c r="O63" s="83">
        <f t="shared" ref="O63:O66" si="34">P63+R63</f>
        <v>20</v>
      </c>
      <c r="P63" s="85"/>
      <c r="Q63" s="85"/>
      <c r="R63" s="84">
        <v>20</v>
      </c>
      <c r="S63" s="37"/>
      <c r="T63" s="38"/>
      <c r="U63" s="8"/>
    </row>
    <row r="64" spans="1:21" ht="11.25" customHeight="1">
      <c r="A64" s="123"/>
      <c r="B64" s="156"/>
      <c r="C64" s="116"/>
      <c r="D64" s="119"/>
      <c r="E64" s="121"/>
      <c r="F64" s="95" t="s">
        <v>44</v>
      </c>
      <c r="G64" s="85">
        <f t="shared" ref="G64:G66" si="35">H64+J64</f>
        <v>0</v>
      </c>
      <c r="H64" s="94"/>
      <c r="I64" s="94"/>
      <c r="J64" s="96"/>
      <c r="K64" s="83">
        <f t="shared" si="33"/>
        <v>0</v>
      </c>
      <c r="L64" s="94"/>
      <c r="M64" s="94"/>
      <c r="N64" s="83">
        <v>0</v>
      </c>
      <c r="O64" s="83">
        <f t="shared" si="34"/>
        <v>0</v>
      </c>
      <c r="P64" s="94"/>
      <c r="Q64" s="94"/>
      <c r="R64" s="83">
        <v>0</v>
      </c>
      <c r="S64" s="37"/>
      <c r="T64" s="38"/>
      <c r="U64" s="8"/>
    </row>
    <row r="65" spans="1:21" ht="11.25" customHeight="1">
      <c r="A65" s="123"/>
      <c r="B65" s="156"/>
      <c r="C65" s="116"/>
      <c r="D65" s="119"/>
      <c r="E65" s="121"/>
      <c r="F65" s="48" t="s">
        <v>87</v>
      </c>
      <c r="G65" s="85">
        <f t="shared" si="35"/>
        <v>67</v>
      </c>
      <c r="H65" s="85"/>
      <c r="I65" s="85"/>
      <c r="J65" s="84">
        <v>67</v>
      </c>
      <c r="K65" s="49">
        <f t="shared" si="33"/>
        <v>0.6</v>
      </c>
      <c r="L65" s="41"/>
      <c r="M65" s="41"/>
      <c r="N65" s="49">
        <v>0.6</v>
      </c>
      <c r="O65" s="49">
        <f t="shared" si="34"/>
        <v>0.6</v>
      </c>
      <c r="P65" s="41"/>
      <c r="Q65" s="41"/>
      <c r="R65" s="49">
        <v>0.6</v>
      </c>
      <c r="S65" s="37"/>
      <c r="T65" s="38"/>
      <c r="U65" s="8"/>
    </row>
    <row r="66" spans="1:21" ht="11.25" customHeight="1">
      <c r="A66" s="123"/>
      <c r="B66" s="156"/>
      <c r="C66" s="124"/>
      <c r="D66" s="125"/>
      <c r="E66" s="121"/>
      <c r="F66" s="48" t="s">
        <v>88</v>
      </c>
      <c r="G66" s="85">
        <f t="shared" si="35"/>
        <v>845.3</v>
      </c>
      <c r="H66" s="95"/>
      <c r="I66" s="95"/>
      <c r="J66" s="97">
        <v>845.3</v>
      </c>
      <c r="K66" s="49">
        <f t="shared" si="33"/>
        <v>7.1</v>
      </c>
      <c r="L66" s="18"/>
      <c r="M66" s="18"/>
      <c r="N66" s="18">
        <v>7.1</v>
      </c>
      <c r="O66" s="49">
        <f t="shared" si="34"/>
        <v>7.1</v>
      </c>
      <c r="P66" s="18"/>
      <c r="Q66" s="18"/>
      <c r="R66" s="18">
        <v>7.1</v>
      </c>
      <c r="S66" s="17"/>
      <c r="T66" s="39"/>
      <c r="U66" s="8"/>
    </row>
    <row r="67" spans="1:21" ht="11.25" customHeight="1">
      <c r="A67" s="123"/>
      <c r="B67" s="156"/>
      <c r="C67" s="124"/>
      <c r="D67" s="125"/>
      <c r="E67" s="122"/>
      <c r="F67" s="14" t="s">
        <v>22</v>
      </c>
      <c r="G67" s="13">
        <f t="shared" ref="G67:T67" si="36">SUM(G63:G66)</f>
        <v>1070.5</v>
      </c>
      <c r="H67" s="13">
        <f t="shared" si="36"/>
        <v>0</v>
      </c>
      <c r="I67" s="13">
        <f t="shared" si="36"/>
        <v>0</v>
      </c>
      <c r="J67" s="13">
        <f t="shared" si="36"/>
        <v>1070.5</v>
      </c>
      <c r="K67" s="13">
        <f t="shared" si="36"/>
        <v>27.700000000000003</v>
      </c>
      <c r="L67" s="13">
        <f t="shared" si="36"/>
        <v>0</v>
      </c>
      <c r="M67" s="13">
        <f t="shared" si="36"/>
        <v>0</v>
      </c>
      <c r="N67" s="13">
        <f t="shared" si="36"/>
        <v>27.700000000000003</v>
      </c>
      <c r="O67" s="13">
        <f t="shared" si="36"/>
        <v>27.700000000000003</v>
      </c>
      <c r="P67" s="13">
        <f t="shared" si="36"/>
        <v>0</v>
      </c>
      <c r="Q67" s="13">
        <f t="shared" si="36"/>
        <v>0</v>
      </c>
      <c r="R67" s="13">
        <f t="shared" si="36"/>
        <v>27.700000000000003</v>
      </c>
      <c r="S67" s="13">
        <f t="shared" si="36"/>
        <v>0</v>
      </c>
      <c r="T67" s="13">
        <f t="shared" si="36"/>
        <v>0</v>
      </c>
      <c r="U67" s="8"/>
    </row>
    <row r="68" spans="1:21" ht="12" customHeight="1">
      <c r="A68" s="123" t="s">
        <v>23</v>
      </c>
      <c r="B68" s="156" t="s">
        <v>23</v>
      </c>
      <c r="C68" s="116" t="s">
        <v>23</v>
      </c>
      <c r="D68" s="119" t="s">
        <v>86</v>
      </c>
      <c r="E68" s="121" t="s">
        <v>19</v>
      </c>
      <c r="F68" s="15" t="s">
        <v>31</v>
      </c>
      <c r="G68" s="85">
        <f>H68+J68</f>
        <v>0</v>
      </c>
      <c r="H68" s="85"/>
      <c r="I68" s="85"/>
      <c r="J68" s="85"/>
      <c r="K68" s="53">
        <f t="shared" ref="K68:K70" si="37">L68+N68</f>
        <v>160</v>
      </c>
      <c r="L68" s="85"/>
      <c r="M68" s="85"/>
      <c r="N68" s="85">
        <v>160</v>
      </c>
      <c r="O68" s="16">
        <f t="shared" ref="O68:O70" si="38">P68+R68</f>
        <v>100</v>
      </c>
      <c r="P68" s="37"/>
      <c r="Q68" s="37"/>
      <c r="R68" s="37">
        <v>100</v>
      </c>
      <c r="S68" s="37"/>
      <c r="T68" s="38"/>
      <c r="U68" s="8"/>
    </row>
    <row r="69" spans="1:21" ht="12" customHeight="1">
      <c r="A69" s="123"/>
      <c r="B69" s="156"/>
      <c r="C69" s="116"/>
      <c r="D69" s="119"/>
      <c r="E69" s="121"/>
      <c r="F69" s="47" t="s">
        <v>87</v>
      </c>
      <c r="G69" s="35">
        <f t="shared" ref="G69:G70" si="39">H69+J69</f>
        <v>0</v>
      </c>
      <c r="H69" s="35"/>
      <c r="I69" s="35"/>
      <c r="J69" s="35"/>
      <c r="K69" s="10">
        <f t="shared" si="37"/>
        <v>0</v>
      </c>
      <c r="L69" s="35"/>
      <c r="M69" s="35"/>
      <c r="N69" s="35"/>
      <c r="O69" s="16">
        <f t="shared" si="38"/>
        <v>0</v>
      </c>
      <c r="P69" s="35"/>
      <c r="Q69" s="35"/>
      <c r="R69" s="35"/>
      <c r="S69" s="37"/>
      <c r="T69" s="38"/>
      <c r="U69" s="8"/>
    </row>
    <row r="70" spans="1:21" ht="12" customHeight="1">
      <c r="A70" s="123"/>
      <c r="B70" s="156"/>
      <c r="C70" s="124"/>
      <c r="D70" s="125"/>
      <c r="E70" s="121"/>
      <c r="F70" s="44" t="s">
        <v>88</v>
      </c>
      <c r="G70" s="35">
        <f t="shared" si="39"/>
        <v>0</v>
      </c>
      <c r="H70" s="13"/>
      <c r="I70" s="13"/>
      <c r="J70" s="13"/>
      <c r="K70" s="10">
        <f t="shared" si="37"/>
        <v>0</v>
      </c>
      <c r="L70" s="13"/>
      <c r="M70" s="13"/>
      <c r="N70" s="13"/>
      <c r="O70" s="16">
        <f t="shared" si="38"/>
        <v>0</v>
      </c>
      <c r="P70" s="13"/>
      <c r="Q70" s="13"/>
      <c r="R70" s="13"/>
      <c r="S70" s="17"/>
      <c r="T70" s="39"/>
      <c r="U70" s="8"/>
    </row>
    <row r="71" spans="1:21" ht="12" customHeight="1">
      <c r="A71" s="123"/>
      <c r="B71" s="156"/>
      <c r="C71" s="124"/>
      <c r="D71" s="125"/>
      <c r="E71" s="122"/>
      <c r="F71" s="14" t="s">
        <v>22</v>
      </c>
      <c r="G71" s="13">
        <f t="shared" ref="G71:T71" si="40">SUM(G68:G70)</f>
        <v>0</v>
      </c>
      <c r="H71" s="13">
        <f t="shared" si="40"/>
        <v>0</v>
      </c>
      <c r="I71" s="13">
        <f t="shared" si="40"/>
        <v>0</v>
      </c>
      <c r="J71" s="13">
        <f t="shared" si="40"/>
        <v>0</v>
      </c>
      <c r="K71" s="13">
        <f t="shared" si="40"/>
        <v>160</v>
      </c>
      <c r="L71" s="13">
        <f t="shared" si="40"/>
        <v>0</v>
      </c>
      <c r="M71" s="13">
        <f t="shared" si="40"/>
        <v>0</v>
      </c>
      <c r="N71" s="13">
        <f t="shared" si="40"/>
        <v>160</v>
      </c>
      <c r="O71" s="13">
        <f t="shared" si="40"/>
        <v>100</v>
      </c>
      <c r="P71" s="13">
        <f t="shared" si="40"/>
        <v>0</v>
      </c>
      <c r="Q71" s="13">
        <f t="shared" si="40"/>
        <v>0</v>
      </c>
      <c r="R71" s="13">
        <f t="shared" si="40"/>
        <v>100</v>
      </c>
      <c r="S71" s="13">
        <f t="shared" si="40"/>
        <v>0</v>
      </c>
      <c r="T71" s="13">
        <f t="shared" si="40"/>
        <v>0</v>
      </c>
      <c r="U71" s="8"/>
    </row>
    <row r="72" spans="1:21" ht="11.25">
      <c r="A72" s="123" t="s">
        <v>23</v>
      </c>
      <c r="B72" s="111" t="s">
        <v>23</v>
      </c>
      <c r="C72" s="124" t="s">
        <v>25</v>
      </c>
      <c r="D72" s="125" t="s">
        <v>48</v>
      </c>
      <c r="E72" s="121" t="s">
        <v>19</v>
      </c>
      <c r="F72" s="48" t="s">
        <v>20</v>
      </c>
      <c r="G72" s="13">
        <f t="shared" ref="G72:G73" si="41">H72+J72</f>
        <v>0</v>
      </c>
      <c r="H72" s="49"/>
      <c r="I72" s="49"/>
      <c r="J72" s="49"/>
      <c r="K72" s="10">
        <f t="shared" ref="K72:K73" si="42">L72+N72</f>
        <v>0</v>
      </c>
      <c r="L72" s="10"/>
      <c r="M72" s="10"/>
      <c r="N72" s="10"/>
      <c r="O72" s="16">
        <f t="shared" ref="O72:O73" si="43">P72+R72</f>
        <v>0</v>
      </c>
      <c r="P72" s="49"/>
      <c r="Q72" s="49"/>
      <c r="R72" s="49"/>
      <c r="S72" s="49"/>
      <c r="T72" s="11"/>
      <c r="U72" s="8"/>
    </row>
    <row r="73" spans="1:21" ht="11.25">
      <c r="A73" s="123"/>
      <c r="B73" s="112"/>
      <c r="C73" s="124"/>
      <c r="D73" s="125"/>
      <c r="E73" s="121"/>
      <c r="F73" s="80" t="s">
        <v>88</v>
      </c>
      <c r="G73" s="13">
        <f t="shared" si="41"/>
        <v>112.5</v>
      </c>
      <c r="H73" s="10"/>
      <c r="I73" s="10"/>
      <c r="J73" s="10">
        <v>112.5</v>
      </c>
      <c r="K73" s="10">
        <f t="shared" si="42"/>
        <v>0</v>
      </c>
      <c r="L73" s="10"/>
      <c r="M73" s="10"/>
      <c r="N73" s="10"/>
      <c r="O73" s="16">
        <f t="shared" si="43"/>
        <v>0</v>
      </c>
      <c r="P73" s="10"/>
      <c r="Q73" s="10"/>
      <c r="R73" s="10"/>
      <c r="S73" s="10"/>
      <c r="T73" s="11"/>
      <c r="U73" s="8"/>
    </row>
    <row r="74" spans="1:21" ht="11.25">
      <c r="A74" s="123"/>
      <c r="B74" s="113"/>
      <c r="C74" s="124"/>
      <c r="D74" s="125"/>
      <c r="E74" s="122"/>
      <c r="F74" s="14" t="s">
        <v>22</v>
      </c>
      <c r="G74" s="13">
        <f t="shared" ref="G74:T74" si="44">SUM(G72:G73)</f>
        <v>112.5</v>
      </c>
      <c r="H74" s="13">
        <f t="shared" si="44"/>
        <v>0</v>
      </c>
      <c r="I74" s="13">
        <f t="shared" si="44"/>
        <v>0</v>
      </c>
      <c r="J74" s="13">
        <f t="shared" si="44"/>
        <v>112.5</v>
      </c>
      <c r="K74" s="13">
        <f t="shared" si="44"/>
        <v>0</v>
      </c>
      <c r="L74" s="13">
        <f t="shared" si="44"/>
        <v>0</v>
      </c>
      <c r="M74" s="13">
        <f t="shared" si="44"/>
        <v>0</v>
      </c>
      <c r="N74" s="13">
        <f t="shared" si="44"/>
        <v>0</v>
      </c>
      <c r="O74" s="13">
        <f t="shared" si="44"/>
        <v>0</v>
      </c>
      <c r="P74" s="13">
        <f t="shared" si="44"/>
        <v>0</v>
      </c>
      <c r="Q74" s="13">
        <f t="shared" si="44"/>
        <v>0</v>
      </c>
      <c r="R74" s="13">
        <f t="shared" si="44"/>
        <v>0</v>
      </c>
      <c r="S74" s="13">
        <f t="shared" si="44"/>
        <v>0</v>
      </c>
      <c r="T74" s="13">
        <f t="shared" si="44"/>
        <v>0</v>
      </c>
      <c r="U74" s="8"/>
    </row>
    <row r="75" spans="1:21" ht="13.5" thickBot="1">
      <c r="A75" s="24" t="s">
        <v>23</v>
      </c>
      <c r="B75" s="92" t="s">
        <v>23</v>
      </c>
      <c r="C75" s="126" t="s">
        <v>36</v>
      </c>
      <c r="D75" s="127"/>
      <c r="E75" s="127"/>
      <c r="F75" s="127"/>
      <c r="G75" s="26">
        <f>G67+G71+G74</f>
        <v>1183</v>
      </c>
      <c r="H75" s="26">
        <f t="shared" ref="H75:T75" si="45">H67+H71+H74</f>
        <v>0</v>
      </c>
      <c r="I75" s="26">
        <f t="shared" si="45"/>
        <v>0</v>
      </c>
      <c r="J75" s="26">
        <f t="shared" si="45"/>
        <v>1183</v>
      </c>
      <c r="K75" s="26">
        <f t="shared" si="45"/>
        <v>187.7</v>
      </c>
      <c r="L75" s="26">
        <f t="shared" si="45"/>
        <v>0</v>
      </c>
      <c r="M75" s="26">
        <f t="shared" si="45"/>
        <v>0</v>
      </c>
      <c r="N75" s="26">
        <f t="shared" si="45"/>
        <v>187.7</v>
      </c>
      <c r="O75" s="26">
        <f t="shared" si="45"/>
        <v>127.7</v>
      </c>
      <c r="P75" s="26">
        <f t="shared" si="45"/>
        <v>0</v>
      </c>
      <c r="Q75" s="26">
        <f t="shared" si="45"/>
        <v>0</v>
      </c>
      <c r="R75" s="26">
        <f t="shared" si="45"/>
        <v>127.7</v>
      </c>
      <c r="S75" s="26">
        <f t="shared" si="45"/>
        <v>0</v>
      </c>
      <c r="T75" s="26">
        <f t="shared" si="45"/>
        <v>0</v>
      </c>
      <c r="U75" s="8"/>
    </row>
    <row r="76" spans="1:21" ht="13.5" thickBot="1">
      <c r="A76" s="29" t="s">
        <v>23</v>
      </c>
      <c r="B76" s="155" t="s">
        <v>41</v>
      </c>
      <c r="C76" s="135"/>
      <c r="D76" s="135"/>
      <c r="E76" s="135"/>
      <c r="F76" s="135"/>
      <c r="G76" s="68">
        <f>G61+G75</f>
        <v>1193.2</v>
      </c>
      <c r="H76" s="68">
        <f t="shared" ref="H76:T76" si="46">H61+H75</f>
        <v>0</v>
      </c>
      <c r="I76" s="68">
        <f t="shared" si="46"/>
        <v>0</v>
      </c>
      <c r="J76" s="68">
        <f t="shared" si="46"/>
        <v>1193.2</v>
      </c>
      <c r="K76" s="68">
        <f>K61+K75</f>
        <v>269.10000000000002</v>
      </c>
      <c r="L76" s="68">
        <f t="shared" si="46"/>
        <v>0</v>
      </c>
      <c r="M76" s="68">
        <f t="shared" si="46"/>
        <v>0</v>
      </c>
      <c r="N76" s="68">
        <f t="shared" si="46"/>
        <v>269.10000000000002</v>
      </c>
      <c r="O76" s="68">
        <f t="shared" si="46"/>
        <v>209.10000000000002</v>
      </c>
      <c r="P76" s="68">
        <f t="shared" si="46"/>
        <v>0</v>
      </c>
      <c r="Q76" s="68">
        <f t="shared" si="46"/>
        <v>0</v>
      </c>
      <c r="R76" s="68">
        <f t="shared" si="46"/>
        <v>209.10000000000002</v>
      </c>
      <c r="S76" s="68">
        <f t="shared" si="46"/>
        <v>0</v>
      </c>
      <c r="T76" s="68">
        <f t="shared" si="46"/>
        <v>0</v>
      </c>
      <c r="U76" s="31"/>
    </row>
    <row r="77" spans="1:21" ht="15" thickBot="1">
      <c r="A77" s="32" t="s">
        <v>25</v>
      </c>
      <c r="B77" s="137" t="s">
        <v>51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8"/>
    </row>
    <row r="78" spans="1:21" ht="15" thickBot="1">
      <c r="A78" s="33" t="s">
        <v>25</v>
      </c>
      <c r="B78" s="34" t="s">
        <v>15</v>
      </c>
      <c r="C78" s="139" t="s">
        <v>52</v>
      </c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8"/>
    </row>
    <row r="79" spans="1:21" ht="11.25">
      <c r="A79" s="123" t="s">
        <v>25</v>
      </c>
      <c r="B79" s="111" t="s">
        <v>15</v>
      </c>
      <c r="C79" s="124" t="s">
        <v>15</v>
      </c>
      <c r="D79" s="125" t="s">
        <v>53</v>
      </c>
      <c r="E79" s="154" t="s">
        <v>19</v>
      </c>
      <c r="F79" s="44" t="s">
        <v>20</v>
      </c>
      <c r="G79" s="13">
        <f t="shared" ref="G79:G80" si="47">H79+J79</f>
        <v>0</v>
      </c>
      <c r="H79" s="10"/>
      <c r="I79" s="10"/>
      <c r="J79" s="10"/>
      <c r="K79" s="10">
        <f t="shared" ref="K79:K80" si="48">L79+N79</f>
        <v>0</v>
      </c>
      <c r="L79" s="10"/>
      <c r="M79" s="10"/>
      <c r="N79" s="10"/>
      <c r="O79" s="16">
        <f t="shared" ref="O79:O80" si="49">P79+R79</f>
        <v>0</v>
      </c>
      <c r="P79" s="10"/>
      <c r="Q79" s="10"/>
      <c r="R79" s="10"/>
      <c r="S79" s="10"/>
      <c r="T79" s="11"/>
      <c r="U79" s="8"/>
    </row>
    <row r="80" spans="1:21" ht="11.25">
      <c r="A80" s="123"/>
      <c r="B80" s="112"/>
      <c r="C80" s="124"/>
      <c r="D80" s="125"/>
      <c r="E80" s="121"/>
      <c r="F80" s="44" t="s">
        <v>54</v>
      </c>
      <c r="G80" s="13">
        <f t="shared" si="47"/>
        <v>0</v>
      </c>
      <c r="H80" s="10"/>
      <c r="I80" s="10"/>
      <c r="J80" s="10"/>
      <c r="K80" s="10">
        <f t="shared" si="48"/>
        <v>0</v>
      </c>
      <c r="L80" s="10"/>
      <c r="M80" s="10"/>
      <c r="N80" s="10"/>
      <c r="O80" s="16">
        <f t="shared" si="49"/>
        <v>0</v>
      </c>
      <c r="P80" s="10"/>
      <c r="Q80" s="10"/>
      <c r="R80" s="10"/>
      <c r="S80" s="10"/>
      <c r="T80" s="11">
        <v>650</v>
      </c>
      <c r="U80" s="8"/>
    </row>
    <row r="81" spans="1:21" ht="11.25">
      <c r="A81" s="123"/>
      <c r="B81" s="113"/>
      <c r="C81" s="124"/>
      <c r="D81" s="125"/>
      <c r="E81" s="122"/>
      <c r="F81" s="14" t="s">
        <v>22</v>
      </c>
      <c r="G81" s="13">
        <f>SUM(G79+G80)</f>
        <v>0</v>
      </c>
      <c r="H81" s="13">
        <f t="shared" ref="H81:T81" si="50">SUM(H79+H80)</f>
        <v>0</v>
      </c>
      <c r="I81" s="13">
        <f t="shared" si="50"/>
        <v>0</v>
      </c>
      <c r="J81" s="13">
        <f t="shared" si="50"/>
        <v>0</v>
      </c>
      <c r="K81" s="13">
        <f t="shared" si="50"/>
        <v>0</v>
      </c>
      <c r="L81" s="13">
        <f t="shared" si="50"/>
        <v>0</v>
      </c>
      <c r="M81" s="13">
        <f t="shared" si="50"/>
        <v>0</v>
      </c>
      <c r="N81" s="13">
        <f t="shared" si="50"/>
        <v>0</v>
      </c>
      <c r="O81" s="13">
        <f t="shared" si="50"/>
        <v>0</v>
      </c>
      <c r="P81" s="13">
        <f t="shared" si="50"/>
        <v>0</v>
      </c>
      <c r="Q81" s="13">
        <f t="shared" si="50"/>
        <v>0</v>
      </c>
      <c r="R81" s="13">
        <f t="shared" si="50"/>
        <v>0</v>
      </c>
      <c r="S81" s="13">
        <f t="shared" si="50"/>
        <v>0</v>
      </c>
      <c r="T81" s="13">
        <f t="shared" si="50"/>
        <v>650</v>
      </c>
      <c r="U81" s="8"/>
    </row>
    <row r="82" spans="1:21" ht="11.25">
      <c r="A82" s="123" t="s">
        <v>25</v>
      </c>
      <c r="B82" s="111" t="s">
        <v>15</v>
      </c>
      <c r="C82" s="124" t="s">
        <v>23</v>
      </c>
      <c r="D82" s="125" t="s">
        <v>55</v>
      </c>
      <c r="E82" s="152" t="s">
        <v>19</v>
      </c>
      <c r="F82" s="44" t="s">
        <v>20</v>
      </c>
      <c r="G82" s="13">
        <f t="shared" ref="G82:G83" si="51">H82+J82</f>
        <v>0</v>
      </c>
      <c r="H82" s="52"/>
      <c r="I82" s="52"/>
      <c r="J82" s="40"/>
      <c r="K82" s="10">
        <f t="shared" ref="K82:K83" si="52">L82+N82</f>
        <v>0</v>
      </c>
      <c r="L82" s="52"/>
      <c r="M82" s="52"/>
      <c r="N82" s="40"/>
      <c r="O82" s="16">
        <f t="shared" ref="O82:O83" si="53">P82+R82</f>
        <v>0</v>
      </c>
      <c r="P82" s="52"/>
      <c r="Q82" s="52"/>
      <c r="R82" s="40"/>
      <c r="S82" s="10"/>
      <c r="T82" s="11"/>
      <c r="U82" s="8"/>
    </row>
    <row r="83" spans="1:21" ht="11.25">
      <c r="A83" s="123"/>
      <c r="B83" s="112"/>
      <c r="C83" s="124"/>
      <c r="D83" s="125"/>
      <c r="E83" s="152"/>
      <c r="F83" s="44" t="s">
        <v>56</v>
      </c>
      <c r="G83" s="13">
        <f t="shared" si="51"/>
        <v>383</v>
      </c>
      <c r="H83" s="16"/>
      <c r="I83" s="16"/>
      <c r="J83" s="16">
        <v>383</v>
      </c>
      <c r="K83" s="49">
        <f t="shared" si="52"/>
        <v>967</v>
      </c>
      <c r="L83" s="49"/>
      <c r="M83" s="49"/>
      <c r="N83" s="49">
        <v>967</v>
      </c>
      <c r="O83" s="49">
        <f t="shared" si="53"/>
        <v>967</v>
      </c>
      <c r="P83" s="49"/>
      <c r="Q83" s="49"/>
      <c r="R83" s="49">
        <v>967</v>
      </c>
      <c r="S83" s="10"/>
      <c r="T83" s="11"/>
      <c r="U83" s="8"/>
    </row>
    <row r="84" spans="1:21" ht="11.25">
      <c r="A84" s="123"/>
      <c r="B84" s="113"/>
      <c r="C84" s="124"/>
      <c r="D84" s="125"/>
      <c r="E84" s="153"/>
      <c r="F84" s="14" t="s">
        <v>22</v>
      </c>
      <c r="G84" s="17">
        <f>SUM(G82:G83)</f>
        <v>383</v>
      </c>
      <c r="H84" s="17">
        <f t="shared" ref="H84:T84" si="54">SUM(H82:H83)</f>
        <v>0</v>
      </c>
      <c r="I84" s="17">
        <f t="shared" si="54"/>
        <v>0</v>
      </c>
      <c r="J84" s="17">
        <f t="shared" si="54"/>
        <v>383</v>
      </c>
      <c r="K84" s="17">
        <f t="shared" si="54"/>
        <v>967</v>
      </c>
      <c r="L84" s="17">
        <f t="shared" si="54"/>
        <v>0</v>
      </c>
      <c r="M84" s="17">
        <f t="shared" si="54"/>
        <v>0</v>
      </c>
      <c r="N84" s="17">
        <f t="shared" si="54"/>
        <v>967</v>
      </c>
      <c r="O84" s="17">
        <f t="shared" si="54"/>
        <v>967</v>
      </c>
      <c r="P84" s="17">
        <f t="shared" si="54"/>
        <v>0</v>
      </c>
      <c r="Q84" s="17">
        <f t="shared" si="54"/>
        <v>0</v>
      </c>
      <c r="R84" s="17">
        <f t="shared" si="54"/>
        <v>967</v>
      </c>
      <c r="S84" s="13">
        <f t="shared" si="54"/>
        <v>0</v>
      </c>
      <c r="T84" s="13">
        <f t="shared" si="54"/>
        <v>0</v>
      </c>
      <c r="U84" s="8"/>
    </row>
    <row r="85" spans="1:21" ht="11.25">
      <c r="A85" s="123" t="s">
        <v>25</v>
      </c>
      <c r="B85" s="111" t="s">
        <v>15</v>
      </c>
      <c r="C85" s="124" t="s">
        <v>25</v>
      </c>
      <c r="D85" s="125" t="s">
        <v>57</v>
      </c>
      <c r="E85" s="151" t="s">
        <v>19</v>
      </c>
      <c r="F85" s="54" t="s">
        <v>31</v>
      </c>
      <c r="G85" s="95">
        <f t="shared" ref="G85:G100" si="55">H85+J85</f>
        <v>324.8</v>
      </c>
      <c r="H85" s="53"/>
      <c r="I85" s="53"/>
      <c r="J85" s="53">
        <v>324.8</v>
      </c>
      <c r="K85" s="10">
        <f t="shared" ref="K85:K88" si="56">L85+N85</f>
        <v>0</v>
      </c>
      <c r="L85" s="40"/>
      <c r="M85" s="40"/>
      <c r="N85" s="40"/>
      <c r="O85" s="16">
        <f t="shared" ref="O85:O88" si="57">P85+R85</f>
        <v>0</v>
      </c>
      <c r="P85" s="9"/>
      <c r="Q85" s="9"/>
      <c r="R85" s="9"/>
      <c r="S85" s="10"/>
      <c r="T85" s="11"/>
      <c r="U85" s="8"/>
    </row>
    <row r="86" spans="1:21" ht="11.25">
      <c r="A86" s="123"/>
      <c r="B86" s="112"/>
      <c r="C86" s="124"/>
      <c r="D86" s="125"/>
      <c r="E86" s="152"/>
      <c r="F86" s="54" t="s">
        <v>27</v>
      </c>
      <c r="G86" s="95">
        <f t="shared" si="55"/>
        <v>0</v>
      </c>
      <c r="H86" s="53"/>
      <c r="I86" s="53"/>
      <c r="J86" s="53"/>
      <c r="K86" s="10">
        <f t="shared" si="56"/>
        <v>0</v>
      </c>
      <c r="L86" s="40"/>
      <c r="M86" s="40"/>
      <c r="N86" s="40"/>
      <c r="O86" s="16">
        <f t="shared" si="57"/>
        <v>0</v>
      </c>
      <c r="P86" s="53"/>
      <c r="Q86" s="53"/>
      <c r="R86" s="53"/>
      <c r="S86" s="53"/>
      <c r="T86" s="54"/>
      <c r="U86" s="8"/>
    </row>
    <row r="87" spans="1:21" ht="11.25">
      <c r="A87" s="123"/>
      <c r="B87" s="112"/>
      <c r="C87" s="124"/>
      <c r="D87" s="125"/>
      <c r="E87" s="152"/>
      <c r="F87" s="54" t="s">
        <v>20</v>
      </c>
      <c r="G87" s="13">
        <f t="shared" si="55"/>
        <v>0</v>
      </c>
      <c r="H87" s="53"/>
      <c r="I87" s="53"/>
      <c r="J87" s="53"/>
      <c r="K87" s="83">
        <f t="shared" si="56"/>
        <v>0</v>
      </c>
      <c r="L87" s="83"/>
      <c r="M87" s="83"/>
      <c r="N87" s="83">
        <v>0</v>
      </c>
      <c r="O87" s="16">
        <f t="shared" si="57"/>
        <v>0</v>
      </c>
      <c r="P87" s="53"/>
      <c r="Q87" s="53"/>
      <c r="R87" s="53"/>
      <c r="S87" s="53"/>
      <c r="T87" s="54"/>
      <c r="U87" s="8"/>
    </row>
    <row r="88" spans="1:21" ht="11.25">
      <c r="A88" s="123"/>
      <c r="B88" s="112"/>
      <c r="C88" s="124"/>
      <c r="D88" s="125"/>
      <c r="E88" s="152"/>
      <c r="F88" s="22" t="s">
        <v>47</v>
      </c>
      <c r="G88" s="13">
        <f t="shared" si="55"/>
        <v>0</v>
      </c>
      <c r="H88" s="53"/>
      <c r="I88" s="53"/>
      <c r="J88" s="53">
        <v>0</v>
      </c>
      <c r="K88" s="10">
        <f t="shared" si="56"/>
        <v>0</v>
      </c>
      <c r="L88" s="52"/>
      <c r="M88" s="52"/>
      <c r="N88" s="40"/>
      <c r="O88" s="16">
        <f t="shared" si="57"/>
        <v>0</v>
      </c>
      <c r="P88" s="53"/>
      <c r="Q88" s="53"/>
      <c r="R88" s="53"/>
      <c r="S88" s="53"/>
      <c r="T88" s="54"/>
      <c r="U88" s="8"/>
    </row>
    <row r="89" spans="1:21" ht="11.25">
      <c r="A89" s="123"/>
      <c r="B89" s="113"/>
      <c r="C89" s="124"/>
      <c r="D89" s="125"/>
      <c r="E89" s="153"/>
      <c r="F89" s="14" t="s">
        <v>22</v>
      </c>
      <c r="G89" s="13">
        <f>SUM(G85:G88)</f>
        <v>324.8</v>
      </c>
      <c r="H89" s="13">
        <f t="shared" ref="H89:T89" si="58">SUM(H85:H88)</f>
        <v>0</v>
      </c>
      <c r="I89" s="13">
        <f t="shared" si="58"/>
        <v>0</v>
      </c>
      <c r="J89" s="13">
        <f t="shared" si="58"/>
        <v>324.8</v>
      </c>
      <c r="K89" s="13">
        <f t="shared" si="58"/>
        <v>0</v>
      </c>
      <c r="L89" s="13">
        <f t="shared" si="58"/>
        <v>0</v>
      </c>
      <c r="M89" s="13">
        <f t="shared" si="58"/>
        <v>0</v>
      </c>
      <c r="N89" s="13">
        <f t="shared" si="58"/>
        <v>0</v>
      </c>
      <c r="O89" s="13">
        <f t="shared" si="58"/>
        <v>0</v>
      </c>
      <c r="P89" s="13">
        <f t="shared" si="58"/>
        <v>0</v>
      </c>
      <c r="Q89" s="13">
        <f t="shared" si="58"/>
        <v>0</v>
      </c>
      <c r="R89" s="13">
        <f t="shared" si="58"/>
        <v>0</v>
      </c>
      <c r="S89" s="13">
        <f t="shared" si="58"/>
        <v>0</v>
      </c>
      <c r="T89" s="13">
        <f t="shared" si="58"/>
        <v>0</v>
      </c>
      <c r="U89" s="8"/>
    </row>
    <row r="90" spans="1:21" ht="11.25">
      <c r="A90" s="108" t="s">
        <v>25</v>
      </c>
      <c r="B90" s="111" t="s">
        <v>15</v>
      </c>
      <c r="C90" s="114" t="s">
        <v>28</v>
      </c>
      <c r="D90" s="117" t="s">
        <v>59</v>
      </c>
      <c r="E90" s="120" t="s">
        <v>19</v>
      </c>
      <c r="F90" s="54" t="s">
        <v>31</v>
      </c>
      <c r="G90" s="13">
        <f t="shared" ref="G90:G92" si="59">H90+J90</f>
        <v>0</v>
      </c>
      <c r="H90" s="55"/>
      <c r="I90" s="55"/>
      <c r="J90" s="55"/>
      <c r="K90" s="83">
        <f t="shared" ref="K90:K92" si="60">L90+N90</f>
        <v>6.5</v>
      </c>
      <c r="L90" s="83"/>
      <c r="M90" s="83"/>
      <c r="N90" s="83">
        <v>6.5</v>
      </c>
      <c r="O90" s="83">
        <f t="shared" ref="O90:O92" si="61">P90+R90</f>
        <v>0</v>
      </c>
      <c r="P90" s="83"/>
      <c r="Q90" s="83"/>
      <c r="R90" s="83">
        <v>0</v>
      </c>
      <c r="S90" s="10"/>
      <c r="T90" s="11"/>
      <c r="U90" s="8"/>
    </row>
    <row r="91" spans="1:21" ht="11.25">
      <c r="A91" s="109"/>
      <c r="B91" s="112"/>
      <c r="C91" s="115"/>
      <c r="D91" s="118"/>
      <c r="E91" s="121"/>
      <c r="F91" s="48" t="s">
        <v>56</v>
      </c>
      <c r="G91" s="95">
        <f t="shared" si="59"/>
        <v>300</v>
      </c>
      <c r="H91" s="83"/>
      <c r="I91" s="83"/>
      <c r="J91" s="83">
        <v>300</v>
      </c>
      <c r="K91" s="83">
        <f t="shared" si="60"/>
        <v>61</v>
      </c>
      <c r="L91" s="83"/>
      <c r="M91" s="83"/>
      <c r="N91" s="83">
        <v>61</v>
      </c>
      <c r="O91" s="83">
        <f t="shared" si="61"/>
        <v>61</v>
      </c>
      <c r="P91" s="83"/>
      <c r="Q91" s="83"/>
      <c r="R91" s="83">
        <v>61</v>
      </c>
      <c r="S91" s="10">
        <v>120</v>
      </c>
      <c r="T91" s="11"/>
      <c r="U91" s="8"/>
    </row>
    <row r="92" spans="1:21" ht="11.25">
      <c r="A92" s="109"/>
      <c r="B92" s="112"/>
      <c r="C92" s="115"/>
      <c r="D92" s="118"/>
      <c r="E92" s="121"/>
      <c r="F92" s="44" t="s">
        <v>80</v>
      </c>
      <c r="G92" s="13">
        <f t="shared" si="59"/>
        <v>0</v>
      </c>
      <c r="H92" s="16"/>
      <c r="I92" s="16"/>
      <c r="J92" s="16"/>
      <c r="K92" s="83">
        <f t="shared" si="60"/>
        <v>0</v>
      </c>
      <c r="L92" s="83"/>
      <c r="M92" s="83"/>
      <c r="N92" s="83"/>
      <c r="O92" s="83">
        <f t="shared" si="61"/>
        <v>0</v>
      </c>
      <c r="P92" s="83"/>
      <c r="Q92" s="83"/>
      <c r="R92" s="83"/>
      <c r="S92" s="10"/>
      <c r="T92" s="11"/>
      <c r="U92" s="8"/>
    </row>
    <row r="93" spans="1:21" ht="11.25">
      <c r="A93" s="110"/>
      <c r="B93" s="113"/>
      <c r="C93" s="116"/>
      <c r="D93" s="119"/>
      <c r="E93" s="122"/>
      <c r="F93" s="14" t="s">
        <v>22</v>
      </c>
      <c r="G93" s="17">
        <f t="shared" ref="G93:T93" si="62">SUM(G90:G92)</f>
        <v>300</v>
      </c>
      <c r="H93" s="17">
        <f t="shared" si="62"/>
        <v>0</v>
      </c>
      <c r="I93" s="17">
        <f t="shared" si="62"/>
        <v>0</v>
      </c>
      <c r="J93" s="17">
        <f t="shared" si="62"/>
        <v>300</v>
      </c>
      <c r="K93" s="107">
        <f t="shared" si="62"/>
        <v>67.5</v>
      </c>
      <c r="L93" s="107">
        <f t="shared" si="62"/>
        <v>0</v>
      </c>
      <c r="M93" s="107">
        <f t="shared" si="62"/>
        <v>0</v>
      </c>
      <c r="N93" s="107">
        <f t="shared" si="62"/>
        <v>67.5</v>
      </c>
      <c r="O93" s="107">
        <f t="shared" si="62"/>
        <v>61</v>
      </c>
      <c r="P93" s="107">
        <f t="shared" si="62"/>
        <v>0</v>
      </c>
      <c r="Q93" s="107">
        <f t="shared" si="62"/>
        <v>0</v>
      </c>
      <c r="R93" s="107">
        <f t="shared" si="62"/>
        <v>61</v>
      </c>
      <c r="S93" s="13">
        <f t="shared" si="62"/>
        <v>120</v>
      </c>
      <c r="T93" s="13">
        <f t="shared" si="62"/>
        <v>0</v>
      </c>
      <c r="U93" s="8"/>
    </row>
    <row r="94" spans="1:21" ht="11.25">
      <c r="A94" s="123" t="s">
        <v>25</v>
      </c>
      <c r="B94" s="111" t="s">
        <v>15</v>
      </c>
      <c r="C94" s="124" t="s">
        <v>29</v>
      </c>
      <c r="D94" s="125" t="s">
        <v>60</v>
      </c>
      <c r="E94" s="121" t="s">
        <v>19</v>
      </c>
      <c r="F94" s="54" t="s">
        <v>31</v>
      </c>
      <c r="G94" s="13">
        <f t="shared" ref="G94:G96" si="63">H94+J94</f>
        <v>0</v>
      </c>
      <c r="H94" s="49"/>
      <c r="I94" s="49"/>
      <c r="J94" s="49"/>
      <c r="K94" s="83">
        <f t="shared" ref="K94:K96" si="64">L94+N94</f>
        <v>23.2</v>
      </c>
      <c r="L94" s="83"/>
      <c r="M94" s="83"/>
      <c r="N94" s="83">
        <v>23.2</v>
      </c>
      <c r="O94" s="83">
        <f t="shared" ref="O94:O96" si="65">P94+R94</f>
        <v>23.2</v>
      </c>
      <c r="P94" s="83"/>
      <c r="Q94" s="83"/>
      <c r="R94" s="83">
        <v>23.2</v>
      </c>
      <c r="S94" s="10"/>
      <c r="T94" s="11"/>
      <c r="U94" s="8"/>
    </row>
    <row r="95" spans="1:21" ht="11.25">
      <c r="A95" s="123"/>
      <c r="B95" s="112"/>
      <c r="C95" s="124"/>
      <c r="D95" s="125"/>
      <c r="E95" s="121"/>
      <c r="F95" s="44" t="s">
        <v>47</v>
      </c>
      <c r="G95" s="13">
        <f t="shared" si="63"/>
        <v>0</v>
      </c>
      <c r="H95" s="40"/>
      <c r="I95" s="40"/>
      <c r="J95" s="40"/>
      <c r="K95" s="10">
        <f t="shared" si="64"/>
        <v>121.7</v>
      </c>
      <c r="L95" s="10"/>
      <c r="M95" s="10"/>
      <c r="N95" s="10">
        <v>121.7</v>
      </c>
      <c r="O95" s="10">
        <f t="shared" si="65"/>
        <v>121.7</v>
      </c>
      <c r="P95" s="10"/>
      <c r="Q95" s="10"/>
      <c r="R95" s="10">
        <v>121.7</v>
      </c>
      <c r="S95" s="10"/>
      <c r="T95" s="11"/>
      <c r="U95" s="8"/>
    </row>
    <row r="96" spans="1:21" ht="11.25">
      <c r="A96" s="123"/>
      <c r="B96" s="112"/>
      <c r="C96" s="124"/>
      <c r="D96" s="125"/>
      <c r="E96" s="121"/>
      <c r="F96" s="15" t="s">
        <v>27</v>
      </c>
      <c r="G96" s="13">
        <f t="shared" si="63"/>
        <v>0</v>
      </c>
      <c r="H96" s="40"/>
      <c r="I96" s="40"/>
      <c r="J96" s="40"/>
      <c r="K96" s="10">
        <f t="shared" si="64"/>
        <v>689.4</v>
      </c>
      <c r="L96" s="10"/>
      <c r="M96" s="10"/>
      <c r="N96" s="10">
        <v>689.4</v>
      </c>
      <c r="O96" s="10">
        <f t="shared" si="65"/>
        <v>689.4</v>
      </c>
      <c r="P96" s="10"/>
      <c r="Q96" s="10"/>
      <c r="R96" s="10">
        <v>689.4</v>
      </c>
      <c r="S96" s="10"/>
      <c r="T96" s="11"/>
      <c r="U96" s="8"/>
    </row>
    <row r="97" spans="1:21" ht="11.25">
      <c r="A97" s="123"/>
      <c r="B97" s="113"/>
      <c r="C97" s="124"/>
      <c r="D97" s="125"/>
      <c r="E97" s="122"/>
      <c r="F97" s="14" t="s">
        <v>22</v>
      </c>
      <c r="G97" s="13">
        <f t="shared" ref="G97:T97" si="66">SUM(G94:G96)</f>
        <v>0</v>
      </c>
      <c r="H97" s="13">
        <f t="shared" si="66"/>
        <v>0</v>
      </c>
      <c r="I97" s="13">
        <f t="shared" si="66"/>
        <v>0</v>
      </c>
      <c r="J97" s="13">
        <f t="shared" si="66"/>
        <v>0</v>
      </c>
      <c r="K97" s="13">
        <f t="shared" si="66"/>
        <v>834.3</v>
      </c>
      <c r="L97" s="13">
        <f t="shared" si="66"/>
        <v>0</v>
      </c>
      <c r="M97" s="13">
        <f t="shared" si="66"/>
        <v>0</v>
      </c>
      <c r="N97" s="13">
        <f t="shared" si="66"/>
        <v>834.3</v>
      </c>
      <c r="O97" s="13">
        <f t="shared" si="66"/>
        <v>834.3</v>
      </c>
      <c r="P97" s="13">
        <f t="shared" si="66"/>
        <v>0</v>
      </c>
      <c r="Q97" s="13">
        <f t="shared" si="66"/>
        <v>0</v>
      </c>
      <c r="R97" s="13">
        <f t="shared" si="66"/>
        <v>834.3</v>
      </c>
      <c r="S97" s="13">
        <f t="shared" si="66"/>
        <v>0</v>
      </c>
      <c r="T97" s="13">
        <f t="shared" si="66"/>
        <v>0</v>
      </c>
      <c r="U97" s="8"/>
    </row>
    <row r="98" spans="1:21" ht="11.25" customHeight="1">
      <c r="A98" s="108" t="s">
        <v>25</v>
      </c>
      <c r="B98" s="111" t="s">
        <v>15</v>
      </c>
      <c r="C98" s="114" t="s">
        <v>33</v>
      </c>
      <c r="D98" s="125" t="s">
        <v>58</v>
      </c>
      <c r="E98" s="120" t="s">
        <v>19</v>
      </c>
      <c r="F98" s="15" t="s">
        <v>44</v>
      </c>
      <c r="G98" s="13">
        <f t="shared" si="55"/>
        <v>0</v>
      </c>
      <c r="H98" s="55"/>
      <c r="I98" s="55"/>
      <c r="J98" s="55"/>
      <c r="K98" s="10">
        <f t="shared" ref="K98:K100" si="67">L98+N98</f>
        <v>0</v>
      </c>
      <c r="L98" s="40"/>
      <c r="M98" s="40"/>
      <c r="N98" s="40"/>
      <c r="O98" s="16">
        <f t="shared" ref="O98:O100" si="68">P98+R98</f>
        <v>0</v>
      </c>
      <c r="P98" s="55"/>
      <c r="Q98" s="55"/>
      <c r="R98" s="55"/>
      <c r="S98" s="10"/>
      <c r="T98" s="11"/>
      <c r="U98" s="8"/>
    </row>
    <row r="99" spans="1:21" ht="11.25" customHeight="1">
      <c r="A99" s="109"/>
      <c r="B99" s="112"/>
      <c r="C99" s="115"/>
      <c r="D99" s="125"/>
      <c r="E99" s="121"/>
      <c r="F99" s="48" t="s">
        <v>88</v>
      </c>
      <c r="G99" s="95">
        <f t="shared" si="55"/>
        <v>56.7</v>
      </c>
      <c r="H99" s="83"/>
      <c r="I99" s="83"/>
      <c r="J99" s="83">
        <v>56.7</v>
      </c>
      <c r="K99" s="16">
        <f t="shared" si="67"/>
        <v>0</v>
      </c>
      <c r="L99" s="82"/>
      <c r="M99" s="82"/>
      <c r="N99" s="82"/>
      <c r="O99" s="16">
        <f t="shared" si="68"/>
        <v>0</v>
      </c>
      <c r="P99" s="16"/>
      <c r="Q99" s="16"/>
      <c r="R99" s="16"/>
      <c r="S99" s="10"/>
      <c r="T99" s="11"/>
      <c r="U99" s="8"/>
    </row>
    <row r="100" spans="1:21" ht="11.25" customHeight="1">
      <c r="A100" s="109"/>
      <c r="B100" s="112"/>
      <c r="C100" s="115"/>
      <c r="D100" s="125"/>
      <c r="E100" s="121"/>
      <c r="F100" s="48" t="s">
        <v>87</v>
      </c>
      <c r="G100" s="95">
        <f t="shared" si="55"/>
        <v>184.5</v>
      </c>
      <c r="H100" s="83"/>
      <c r="I100" s="83"/>
      <c r="J100" s="83">
        <v>184.5</v>
      </c>
      <c r="K100" s="10">
        <f t="shared" si="67"/>
        <v>0</v>
      </c>
      <c r="L100" s="40"/>
      <c r="M100" s="40"/>
      <c r="N100" s="40"/>
      <c r="O100" s="16">
        <f t="shared" si="68"/>
        <v>0</v>
      </c>
      <c r="P100" s="16"/>
      <c r="Q100" s="16"/>
      <c r="R100" s="16"/>
      <c r="S100" s="10"/>
      <c r="T100" s="11"/>
      <c r="U100" s="8"/>
    </row>
    <row r="101" spans="1:21" ht="11.25" customHeight="1">
      <c r="A101" s="110"/>
      <c r="B101" s="113"/>
      <c r="C101" s="116"/>
      <c r="D101" s="125"/>
      <c r="E101" s="122"/>
      <c r="F101" s="14" t="s">
        <v>22</v>
      </c>
      <c r="G101" s="17">
        <f t="shared" ref="G101:T101" si="69">SUM(G98:G100)</f>
        <v>241.2</v>
      </c>
      <c r="H101" s="17">
        <f t="shared" si="69"/>
        <v>0</v>
      </c>
      <c r="I101" s="17">
        <f t="shared" si="69"/>
        <v>0</v>
      </c>
      <c r="J101" s="17">
        <f t="shared" si="69"/>
        <v>241.2</v>
      </c>
      <c r="K101" s="17">
        <f t="shared" si="69"/>
        <v>0</v>
      </c>
      <c r="L101" s="17">
        <f t="shared" si="69"/>
        <v>0</v>
      </c>
      <c r="M101" s="17">
        <f t="shared" si="69"/>
        <v>0</v>
      </c>
      <c r="N101" s="17">
        <f t="shared" si="69"/>
        <v>0</v>
      </c>
      <c r="O101" s="17">
        <f t="shared" si="69"/>
        <v>0</v>
      </c>
      <c r="P101" s="17">
        <f t="shared" si="69"/>
        <v>0</v>
      </c>
      <c r="Q101" s="17">
        <f t="shared" si="69"/>
        <v>0</v>
      </c>
      <c r="R101" s="17">
        <f t="shared" si="69"/>
        <v>0</v>
      </c>
      <c r="S101" s="13">
        <f t="shared" si="69"/>
        <v>0</v>
      </c>
      <c r="T101" s="13">
        <f t="shared" si="69"/>
        <v>0</v>
      </c>
      <c r="U101" s="8"/>
    </row>
    <row r="102" spans="1:21" ht="13.5" thickBot="1">
      <c r="A102" s="24" t="s">
        <v>25</v>
      </c>
      <c r="B102" s="25" t="s">
        <v>15</v>
      </c>
      <c r="C102" s="126" t="s">
        <v>36</v>
      </c>
      <c r="D102" s="127"/>
      <c r="E102" s="127"/>
      <c r="F102" s="150"/>
      <c r="G102" s="26">
        <f>G81+G84+G89+G93+G97+G101</f>
        <v>1249</v>
      </c>
      <c r="H102" s="26">
        <f t="shared" ref="H102:T102" si="70">H81+H84+H89+H93+H97+H101</f>
        <v>0</v>
      </c>
      <c r="I102" s="26">
        <f t="shared" si="70"/>
        <v>0</v>
      </c>
      <c r="J102" s="26">
        <f t="shared" si="70"/>
        <v>1249</v>
      </c>
      <c r="K102" s="26">
        <f t="shared" si="70"/>
        <v>1868.8</v>
      </c>
      <c r="L102" s="26">
        <f t="shared" si="70"/>
        <v>0</v>
      </c>
      <c r="M102" s="26">
        <f t="shared" si="70"/>
        <v>0</v>
      </c>
      <c r="N102" s="26">
        <f t="shared" si="70"/>
        <v>1868.8</v>
      </c>
      <c r="O102" s="26">
        <f t="shared" si="70"/>
        <v>1862.3</v>
      </c>
      <c r="P102" s="26">
        <f t="shared" si="70"/>
        <v>0</v>
      </c>
      <c r="Q102" s="26">
        <f t="shared" si="70"/>
        <v>0</v>
      </c>
      <c r="R102" s="26">
        <f t="shared" si="70"/>
        <v>1862.3</v>
      </c>
      <c r="S102" s="26">
        <f t="shared" si="70"/>
        <v>120</v>
      </c>
      <c r="T102" s="26">
        <f t="shared" si="70"/>
        <v>650</v>
      </c>
      <c r="U102" s="31"/>
    </row>
    <row r="103" spans="1:21" ht="15" thickBot="1">
      <c r="A103" s="56" t="s">
        <v>25</v>
      </c>
      <c r="B103" s="57" t="s">
        <v>23</v>
      </c>
      <c r="C103" s="149" t="s">
        <v>61</v>
      </c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8"/>
    </row>
    <row r="104" spans="1:21" ht="12.75" customHeight="1">
      <c r="A104" s="123" t="s">
        <v>25</v>
      </c>
      <c r="B104" s="111" t="s">
        <v>23</v>
      </c>
      <c r="C104" s="116" t="s">
        <v>15</v>
      </c>
      <c r="D104" s="119" t="s">
        <v>62</v>
      </c>
      <c r="E104" s="121" t="s">
        <v>19</v>
      </c>
      <c r="F104" s="47" t="s">
        <v>20</v>
      </c>
      <c r="G104" s="35">
        <f>H104+J104</f>
        <v>0</v>
      </c>
      <c r="H104" s="50"/>
      <c r="I104" s="50"/>
      <c r="J104" s="50"/>
      <c r="K104" s="10">
        <f t="shared" ref="K104:K105" si="71">L104+N104</f>
        <v>0</v>
      </c>
      <c r="L104" s="50"/>
      <c r="M104" s="50"/>
      <c r="N104" s="50"/>
      <c r="O104" s="16">
        <f t="shared" ref="O104:O105" si="72">P104+R104</f>
        <v>0</v>
      </c>
      <c r="P104" s="50"/>
      <c r="Q104" s="50"/>
      <c r="R104" s="50"/>
      <c r="S104" s="50"/>
      <c r="T104" s="51"/>
      <c r="U104" s="8"/>
    </row>
    <row r="105" spans="1:21" ht="12.75" customHeight="1">
      <c r="A105" s="123"/>
      <c r="B105" s="112"/>
      <c r="C105" s="124"/>
      <c r="D105" s="125"/>
      <c r="E105" s="121"/>
      <c r="F105" s="44" t="s">
        <v>46</v>
      </c>
      <c r="G105" s="13">
        <v>0</v>
      </c>
      <c r="H105" s="10"/>
      <c r="I105" s="10"/>
      <c r="J105" s="10"/>
      <c r="K105" s="10">
        <f t="shared" si="71"/>
        <v>0</v>
      </c>
      <c r="L105" s="10"/>
      <c r="M105" s="10"/>
      <c r="N105" s="10"/>
      <c r="O105" s="16">
        <f t="shared" si="72"/>
        <v>0</v>
      </c>
      <c r="P105" s="10"/>
      <c r="Q105" s="10"/>
      <c r="R105" s="10"/>
      <c r="S105" s="16"/>
      <c r="T105" s="23"/>
      <c r="U105" s="8"/>
    </row>
    <row r="106" spans="1:21" ht="12.75" customHeight="1">
      <c r="A106" s="123"/>
      <c r="B106" s="113"/>
      <c r="C106" s="124"/>
      <c r="D106" s="125"/>
      <c r="E106" s="122"/>
      <c r="F106" s="14" t="s">
        <v>22</v>
      </c>
      <c r="G106" s="13">
        <f t="shared" ref="G106:T106" si="73">SUM(G104:G105)</f>
        <v>0</v>
      </c>
      <c r="H106" s="10">
        <f t="shared" si="73"/>
        <v>0</v>
      </c>
      <c r="I106" s="10">
        <f t="shared" si="73"/>
        <v>0</v>
      </c>
      <c r="J106" s="10">
        <f t="shared" si="73"/>
        <v>0</v>
      </c>
      <c r="K106" s="10">
        <f>SUM(K104:K105)</f>
        <v>0</v>
      </c>
      <c r="L106" s="10">
        <f>SUM(L104:L105)</f>
        <v>0</v>
      </c>
      <c r="M106" s="10">
        <f>SUM(M104:M105)</f>
        <v>0</v>
      </c>
      <c r="N106" s="10">
        <f>SUM(N104:N105)</f>
        <v>0</v>
      </c>
      <c r="O106" s="10">
        <f t="shared" si="73"/>
        <v>0</v>
      </c>
      <c r="P106" s="10">
        <f t="shared" si="73"/>
        <v>0</v>
      </c>
      <c r="Q106" s="10">
        <f t="shared" si="73"/>
        <v>0</v>
      </c>
      <c r="R106" s="10">
        <f t="shared" si="73"/>
        <v>0</v>
      </c>
      <c r="S106" s="16">
        <f>S104+S105</f>
        <v>0</v>
      </c>
      <c r="T106" s="23">
        <f t="shared" si="73"/>
        <v>0</v>
      </c>
      <c r="U106" s="8"/>
    </row>
    <row r="107" spans="1:21" ht="15" customHeight="1" thickBot="1">
      <c r="A107" s="24" t="s">
        <v>25</v>
      </c>
      <c r="B107" s="25" t="s">
        <v>23</v>
      </c>
      <c r="C107" s="126" t="s">
        <v>36</v>
      </c>
      <c r="D107" s="127"/>
      <c r="E107" s="127"/>
      <c r="F107" s="127"/>
      <c r="G107" s="26">
        <f t="shared" ref="G107:T107" si="74">SUM(G106)</f>
        <v>0</v>
      </c>
      <c r="H107" s="26">
        <f t="shared" si="74"/>
        <v>0</v>
      </c>
      <c r="I107" s="26">
        <f t="shared" si="74"/>
        <v>0</v>
      </c>
      <c r="J107" s="26">
        <f t="shared" si="74"/>
        <v>0</v>
      </c>
      <c r="K107" s="26">
        <f t="shared" si="74"/>
        <v>0</v>
      </c>
      <c r="L107" s="26">
        <f t="shared" si="74"/>
        <v>0</v>
      </c>
      <c r="M107" s="26">
        <f t="shared" si="74"/>
        <v>0</v>
      </c>
      <c r="N107" s="26">
        <f t="shared" si="74"/>
        <v>0</v>
      </c>
      <c r="O107" s="26">
        <f t="shared" si="74"/>
        <v>0</v>
      </c>
      <c r="P107" s="26">
        <f t="shared" si="74"/>
        <v>0</v>
      </c>
      <c r="Q107" s="26">
        <f t="shared" si="74"/>
        <v>0</v>
      </c>
      <c r="R107" s="26">
        <f t="shared" si="74"/>
        <v>0</v>
      </c>
      <c r="S107" s="26">
        <f t="shared" si="74"/>
        <v>0</v>
      </c>
      <c r="T107" s="58">
        <f t="shared" si="74"/>
        <v>0</v>
      </c>
      <c r="U107" s="31"/>
    </row>
    <row r="108" spans="1:21" s="2" customFormat="1" ht="15" customHeight="1" thickBot="1">
      <c r="A108" s="59" t="s">
        <v>25</v>
      </c>
      <c r="B108" s="144" t="s">
        <v>41</v>
      </c>
      <c r="C108" s="145"/>
      <c r="D108" s="145"/>
      <c r="E108" s="145"/>
      <c r="F108" s="146"/>
      <c r="G108" s="60">
        <f>SUM(G107+G102)</f>
        <v>1249</v>
      </c>
      <c r="H108" s="60">
        <f>SUM(H107)</f>
        <v>0</v>
      </c>
      <c r="I108" s="60">
        <f>SUM(I107)</f>
        <v>0</v>
      </c>
      <c r="J108" s="60">
        <f>SUM(J107+J102)</f>
        <v>1249</v>
      </c>
      <c r="K108" s="60">
        <f>K102+K107</f>
        <v>1868.8</v>
      </c>
      <c r="L108" s="60">
        <f t="shared" ref="L108:T108" si="75">L102+L107</f>
        <v>0</v>
      </c>
      <c r="M108" s="60">
        <f t="shared" si="75"/>
        <v>0</v>
      </c>
      <c r="N108" s="60">
        <f>N102+N107</f>
        <v>1868.8</v>
      </c>
      <c r="O108" s="60">
        <f t="shared" si="75"/>
        <v>1862.3</v>
      </c>
      <c r="P108" s="60">
        <f t="shared" si="75"/>
        <v>0</v>
      </c>
      <c r="Q108" s="60">
        <f t="shared" si="75"/>
        <v>0</v>
      </c>
      <c r="R108" s="60">
        <f t="shared" si="75"/>
        <v>1862.3</v>
      </c>
      <c r="S108" s="60">
        <f t="shared" si="75"/>
        <v>120</v>
      </c>
      <c r="T108" s="86">
        <f t="shared" si="75"/>
        <v>650</v>
      </c>
      <c r="U108" s="61"/>
    </row>
    <row r="109" spans="1:21" s="2" customFormat="1" ht="15" thickBot="1">
      <c r="A109" s="62" t="s">
        <v>28</v>
      </c>
      <c r="B109" s="147" t="s">
        <v>63</v>
      </c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61"/>
    </row>
    <row r="110" spans="1:21" ht="13.5" customHeight="1" thickBot="1">
      <c r="A110" s="56" t="s">
        <v>28</v>
      </c>
      <c r="B110" s="57" t="s">
        <v>15</v>
      </c>
      <c r="C110" s="139" t="s">
        <v>78</v>
      </c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8"/>
    </row>
    <row r="111" spans="1:21" ht="12.75" customHeight="1">
      <c r="A111" s="123" t="s">
        <v>28</v>
      </c>
      <c r="B111" s="111" t="s">
        <v>15</v>
      </c>
      <c r="C111" s="116" t="s">
        <v>15</v>
      </c>
      <c r="D111" s="119" t="s">
        <v>77</v>
      </c>
      <c r="E111" s="121" t="s">
        <v>19</v>
      </c>
      <c r="F111" s="47" t="s">
        <v>20</v>
      </c>
      <c r="G111" s="35"/>
      <c r="H111" s="50"/>
      <c r="I111" s="50"/>
      <c r="J111" s="50"/>
      <c r="K111" s="10">
        <f t="shared" ref="K111:K112" si="76">L111+N111</f>
        <v>0</v>
      </c>
      <c r="L111" s="63"/>
      <c r="M111" s="63"/>
      <c r="N111" s="63"/>
      <c r="O111" s="16">
        <f t="shared" ref="O111:O112" si="77">P111+R111</f>
        <v>0</v>
      </c>
      <c r="P111" s="50"/>
      <c r="Q111" s="50"/>
      <c r="R111" s="50"/>
      <c r="S111" s="50"/>
      <c r="T111" s="51"/>
      <c r="U111" s="8"/>
    </row>
    <row r="112" spans="1:21" ht="12.75" customHeight="1">
      <c r="A112" s="123"/>
      <c r="B112" s="112"/>
      <c r="C112" s="124"/>
      <c r="D112" s="125"/>
      <c r="E112" s="121"/>
      <c r="F112" s="44" t="s">
        <v>80</v>
      </c>
      <c r="G112" s="13">
        <v>0</v>
      </c>
      <c r="H112" s="10"/>
      <c r="I112" s="10"/>
      <c r="J112" s="10"/>
      <c r="K112" s="10">
        <f t="shared" si="76"/>
        <v>0</v>
      </c>
      <c r="L112" s="10"/>
      <c r="M112" s="52"/>
      <c r="N112" s="10">
        <v>0</v>
      </c>
      <c r="O112" s="16">
        <f t="shared" si="77"/>
        <v>0</v>
      </c>
      <c r="P112" s="10"/>
      <c r="Q112" s="10"/>
      <c r="R112" s="10">
        <v>0</v>
      </c>
      <c r="S112" s="16"/>
      <c r="T112" s="23"/>
      <c r="U112" s="8"/>
    </row>
    <row r="113" spans="1:21" ht="12.75" customHeight="1">
      <c r="A113" s="123"/>
      <c r="B113" s="113"/>
      <c r="C113" s="124"/>
      <c r="D113" s="125"/>
      <c r="E113" s="122"/>
      <c r="F113" s="14" t="s">
        <v>22</v>
      </c>
      <c r="G113" s="13">
        <f>SUM(G111:G112)</f>
        <v>0</v>
      </c>
      <c r="H113" s="13">
        <f t="shared" ref="H113:T113" si="78">SUM(H111:H112)</f>
        <v>0</v>
      </c>
      <c r="I113" s="13">
        <f t="shared" si="78"/>
        <v>0</v>
      </c>
      <c r="J113" s="13">
        <f t="shared" si="78"/>
        <v>0</v>
      </c>
      <c r="K113" s="13">
        <f t="shared" si="78"/>
        <v>0</v>
      </c>
      <c r="L113" s="13">
        <f t="shared" si="78"/>
        <v>0</v>
      </c>
      <c r="M113" s="13">
        <f t="shared" si="78"/>
        <v>0</v>
      </c>
      <c r="N113" s="13">
        <f t="shared" si="78"/>
        <v>0</v>
      </c>
      <c r="O113" s="13">
        <f t="shared" si="78"/>
        <v>0</v>
      </c>
      <c r="P113" s="13">
        <f t="shared" si="78"/>
        <v>0</v>
      </c>
      <c r="Q113" s="13">
        <f t="shared" si="78"/>
        <v>0</v>
      </c>
      <c r="R113" s="13">
        <f t="shared" si="78"/>
        <v>0</v>
      </c>
      <c r="S113" s="13">
        <f t="shared" si="78"/>
        <v>0</v>
      </c>
      <c r="T113" s="13">
        <f t="shared" si="78"/>
        <v>0</v>
      </c>
      <c r="U113" s="8"/>
    </row>
    <row r="114" spans="1:21" ht="12.75" customHeight="1">
      <c r="A114" s="123" t="s">
        <v>28</v>
      </c>
      <c r="B114" s="111" t="s">
        <v>15</v>
      </c>
      <c r="C114" s="116" t="s">
        <v>23</v>
      </c>
      <c r="D114" s="162" t="s">
        <v>79</v>
      </c>
      <c r="E114" s="121" t="s">
        <v>19</v>
      </c>
      <c r="F114" s="48" t="s">
        <v>56</v>
      </c>
      <c r="G114" s="85">
        <f>H114+J114</f>
        <v>100</v>
      </c>
      <c r="H114" s="98"/>
      <c r="I114" s="98"/>
      <c r="J114" s="98">
        <v>100</v>
      </c>
      <c r="K114" s="10">
        <f t="shared" ref="K114:K116" si="79">L114+N114</f>
        <v>0</v>
      </c>
      <c r="L114" s="50"/>
      <c r="M114" s="50"/>
      <c r="N114" s="50"/>
      <c r="O114" s="10">
        <f t="shared" ref="O114:O116" si="80">P114+R114</f>
        <v>0</v>
      </c>
      <c r="P114" s="50"/>
      <c r="Q114" s="50"/>
      <c r="R114" s="50"/>
      <c r="S114" s="50"/>
      <c r="T114" s="51"/>
      <c r="U114" s="8"/>
    </row>
    <row r="115" spans="1:21" ht="12.75" customHeight="1">
      <c r="A115" s="123"/>
      <c r="B115" s="112"/>
      <c r="C115" s="116"/>
      <c r="D115" s="162"/>
      <c r="E115" s="121"/>
      <c r="F115" s="48" t="s">
        <v>94</v>
      </c>
      <c r="G115" s="85">
        <f>H115+J115</f>
        <v>0</v>
      </c>
      <c r="H115" s="98"/>
      <c r="I115" s="98"/>
      <c r="J115" s="98"/>
      <c r="K115" s="53">
        <f t="shared" si="79"/>
        <v>200</v>
      </c>
      <c r="L115" s="98"/>
      <c r="M115" s="98"/>
      <c r="N115" s="98">
        <v>200</v>
      </c>
      <c r="O115" s="53">
        <f t="shared" si="80"/>
        <v>200</v>
      </c>
      <c r="P115" s="98"/>
      <c r="Q115" s="98"/>
      <c r="R115" s="98">
        <v>200</v>
      </c>
      <c r="S115" s="98">
        <v>150</v>
      </c>
      <c r="T115" s="106">
        <v>150</v>
      </c>
      <c r="U115" s="8"/>
    </row>
    <row r="116" spans="1:21" ht="12.75" customHeight="1">
      <c r="A116" s="123"/>
      <c r="B116" s="112"/>
      <c r="C116" s="124"/>
      <c r="D116" s="191"/>
      <c r="E116" s="121"/>
      <c r="F116" s="44" t="s">
        <v>80</v>
      </c>
      <c r="G116" s="13">
        <v>0</v>
      </c>
      <c r="H116" s="10"/>
      <c r="I116" s="10"/>
      <c r="J116" s="10"/>
      <c r="K116" s="10">
        <f t="shared" si="79"/>
        <v>0</v>
      </c>
      <c r="L116" s="10"/>
      <c r="M116" s="10"/>
      <c r="N116" s="10">
        <v>0</v>
      </c>
      <c r="O116" s="10">
        <f t="shared" si="80"/>
        <v>0</v>
      </c>
      <c r="P116" s="10"/>
      <c r="Q116" s="10"/>
      <c r="R116" s="10">
        <v>0</v>
      </c>
      <c r="S116" s="10"/>
      <c r="T116" s="11"/>
      <c r="U116" s="8"/>
    </row>
    <row r="117" spans="1:21" ht="12.75" customHeight="1">
      <c r="A117" s="123"/>
      <c r="B117" s="113"/>
      <c r="C117" s="124"/>
      <c r="D117" s="191"/>
      <c r="E117" s="122"/>
      <c r="F117" s="14" t="s">
        <v>22</v>
      </c>
      <c r="G117" s="13">
        <f>SUM(G114:G116)</f>
        <v>100</v>
      </c>
      <c r="H117" s="13">
        <f t="shared" ref="H117:T117" si="81">SUM(H114:H116)</f>
        <v>0</v>
      </c>
      <c r="I117" s="13">
        <f t="shared" si="81"/>
        <v>0</v>
      </c>
      <c r="J117" s="13">
        <f t="shared" si="81"/>
        <v>100</v>
      </c>
      <c r="K117" s="13">
        <f t="shared" si="81"/>
        <v>200</v>
      </c>
      <c r="L117" s="13">
        <f t="shared" si="81"/>
        <v>0</v>
      </c>
      <c r="M117" s="13">
        <f t="shared" si="81"/>
        <v>0</v>
      </c>
      <c r="N117" s="13">
        <f t="shared" si="81"/>
        <v>200</v>
      </c>
      <c r="O117" s="13">
        <f t="shared" si="81"/>
        <v>200</v>
      </c>
      <c r="P117" s="13">
        <f t="shared" si="81"/>
        <v>0</v>
      </c>
      <c r="Q117" s="13">
        <f t="shared" si="81"/>
        <v>0</v>
      </c>
      <c r="R117" s="13">
        <f t="shared" si="81"/>
        <v>200</v>
      </c>
      <c r="S117" s="13">
        <f t="shared" si="81"/>
        <v>150</v>
      </c>
      <c r="T117" s="13">
        <f t="shared" si="81"/>
        <v>150</v>
      </c>
      <c r="U117" s="8"/>
    </row>
    <row r="118" spans="1:21" ht="13.5" thickBot="1">
      <c r="A118" s="24" t="s">
        <v>28</v>
      </c>
      <c r="B118" s="25" t="s">
        <v>15</v>
      </c>
      <c r="C118" s="126" t="s">
        <v>36</v>
      </c>
      <c r="D118" s="127"/>
      <c r="E118" s="127"/>
      <c r="F118" s="127"/>
      <c r="G118" s="26">
        <f>SUM(G113+G117)</f>
        <v>100</v>
      </c>
      <c r="H118" s="26">
        <f t="shared" ref="H118:T118" si="82">SUM(H113+H117)</f>
        <v>0</v>
      </c>
      <c r="I118" s="26">
        <f t="shared" si="82"/>
        <v>0</v>
      </c>
      <c r="J118" s="26">
        <f t="shared" si="82"/>
        <v>100</v>
      </c>
      <c r="K118" s="26">
        <f t="shared" si="82"/>
        <v>200</v>
      </c>
      <c r="L118" s="26">
        <f t="shared" si="82"/>
        <v>0</v>
      </c>
      <c r="M118" s="26">
        <f t="shared" si="82"/>
        <v>0</v>
      </c>
      <c r="N118" s="26">
        <f t="shared" si="82"/>
        <v>200</v>
      </c>
      <c r="O118" s="26">
        <f t="shared" si="82"/>
        <v>200</v>
      </c>
      <c r="P118" s="26">
        <f t="shared" si="82"/>
        <v>0</v>
      </c>
      <c r="Q118" s="26">
        <f t="shared" si="82"/>
        <v>0</v>
      </c>
      <c r="R118" s="26">
        <f t="shared" si="82"/>
        <v>200</v>
      </c>
      <c r="S118" s="26">
        <f t="shared" si="82"/>
        <v>150</v>
      </c>
      <c r="T118" s="26">
        <f t="shared" si="82"/>
        <v>150</v>
      </c>
      <c r="U118" s="31"/>
    </row>
    <row r="119" spans="1:21" ht="13.5" thickBot="1">
      <c r="A119" s="29" t="s">
        <v>28</v>
      </c>
      <c r="B119" s="134" t="s">
        <v>41</v>
      </c>
      <c r="C119" s="135"/>
      <c r="D119" s="135"/>
      <c r="E119" s="135"/>
      <c r="F119" s="135"/>
      <c r="G119" s="30">
        <f t="shared" ref="G119:T119" si="83">SUM(G118)</f>
        <v>100</v>
      </c>
      <c r="H119" s="30">
        <f t="shared" si="83"/>
        <v>0</v>
      </c>
      <c r="I119" s="30">
        <f t="shared" si="83"/>
        <v>0</v>
      </c>
      <c r="J119" s="30">
        <f t="shared" si="83"/>
        <v>100</v>
      </c>
      <c r="K119" s="30">
        <f t="shared" si="83"/>
        <v>200</v>
      </c>
      <c r="L119" s="30">
        <f t="shared" si="83"/>
        <v>0</v>
      </c>
      <c r="M119" s="30">
        <f t="shared" si="83"/>
        <v>0</v>
      </c>
      <c r="N119" s="30">
        <f t="shared" si="83"/>
        <v>200</v>
      </c>
      <c r="O119" s="30">
        <f t="shared" si="83"/>
        <v>200</v>
      </c>
      <c r="P119" s="30">
        <f t="shared" si="83"/>
        <v>0</v>
      </c>
      <c r="Q119" s="30">
        <f t="shared" si="83"/>
        <v>0</v>
      </c>
      <c r="R119" s="30">
        <f t="shared" si="83"/>
        <v>200</v>
      </c>
      <c r="S119" s="30">
        <f t="shared" si="83"/>
        <v>150</v>
      </c>
      <c r="T119" s="30">
        <f t="shared" si="83"/>
        <v>150</v>
      </c>
      <c r="U119" s="31"/>
    </row>
    <row r="120" spans="1:21" ht="13.5" customHeight="1" thickBot="1">
      <c r="A120" s="32" t="s">
        <v>29</v>
      </c>
      <c r="B120" s="137" t="s">
        <v>64</v>
      </c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8"/>
    </row>
    <row r="121" spans="1:21" ht="13.5" customHeight="1" thickBot="1">
      <c r="A121" s="6" t="s">
        <v>29</v>
      </c>
      <c r="B121" s="7" t="s">
        <v>15</v>
      </c>
      <c r="C121" s="143" t="s">
        <v>65</v>
      </c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8"/>
    </row>
    <row r="122" spans="1:21" ht="13.5" customHeight="1">
      <c r="A122" s="141" t="s">
        <v>29</v>
      </c>
      <c r="B122" s="112" t="s">
        <v>15</v>
      </c>
      <c r="C122" s="115" t="s">
        <v>15</v>
      </c>
      <c r="D122" s="118" t="s">
        <v>66</v>
      </c>
      <c r="E122" s="121" t="s">
        <v>19</v>
      </c>
      <c r="F122" s="46" t="s">
        <v>44</v>
      </c>
      <c r="G122" s="35">
        <f>H122+J122</f>
        <v>0</v>
      </c>
      <c r="H122" s="64"/>
      <c r="I122" s="64"/>
      <c r="J122" s="64"/>
      <c r="K122" s="10">
        <f t="shared" ref="K122:K123" si="84">L122+N122</f>
        <v>0</v>
      </c>
      <c r="L122" s="50"/>
      <c r="M122" s="50"/>
      <c r="N122" s="50"/>
      <c r="O122" s="45"/>
      <c r="P122" s="63"/>
      <c r="Q122" s="63"/>
      <c r="R122" s="45"/>
      <c r="S122" s="50"/>
      <c r="T122" s="51"/>
      <c r="U122" s="8"/>
    </row>
    <row r="123" spans="1:21" ht="13.5" customHeight="1">
      <c r="A123" s="109"/>
      <c r="B123" s="112"/>
      <c r="C123" s="115"/>
      <c r="D123" s="118"/>
      <c r="E123" s="121"/>
      <c r="F123" s="44" t="s">
        <v>47</v>
      </c>
      <c r="G123" s="35">
        <f>H123+J123</f>
        <v>0</v>
      </c>
      <c r="H123" s="65"/>
      <c r="I123" s="65"/>
      <c r="J123" s="65"/>
      <c r="K123" s="10">
        <f t="shared" si="84"/>
        <v>0</v>
      </c>
      <c r="L123" s="40"/>
      <c r="M123" s="40"/>
      <c r="N123" s="40"/>
      <c r="O123" s="40"/>
      <c r="P123" s="40"/>
      <c r="Q123" s="40"/>
      <c r="R123" s="40"/>
      <c r="S123" s="10"/>
      <c r="T123" s="11"/>
      <c r="U123" s="8"/>
    </row>
    <row r="124" spans="1:21" ht="13.5" customHeight="1">
      <c r="A124" s="110"/>
      <c r="B124" s="113"/>
      <c r="C124" s="116"/>
      <c r="D124" s="119"/>
      <c r="E124" s="122"/>
      <c r="F124" s="14" t="s">
        <v>22</v>
      </c>
      <c r="G124" s="13">
        <f t="shared" ref="G124:T124" si="85">SUM(G122:G123)</f>
        <v>0</v>
      </c>
      <c r="H124" s="13">
        <f t="shared" si="85"/>
        <v>0</v>
      </c>
      <c r="I124" s="13">
        <f t="shared" si="85"/>
        <v>0</v>
      </c>
      <c r="J124" s="13">
        <f t="shared" si="85"/>
        <v>0</v>
      </c>
      <c r="K124" s="13">
        <f t="shared" si="85"/>
        <v>0</v>
      </c>
      <c r="L124" s="13">
        <f t="shared" si="85"/>
        <v>0</v>
      </c>
      <c r="M124" s="13">
        <f t="shared" si="85"/>
        <v>0</v>
      </c>
      <c r="N124" s="13">
        <f t="shared" si="85"/>
        <v>0</v>
      </c>
      <c r="O124" s="13">
        <f t="shared" si="85"/>
        <v>0</v>
      </c>
      <c r="P124" s="13">
        <f t="shared" si="85"/>
        <v>0</v>
      </c>
      <c r="Q124" s="13">
        <f t="shared" si="85"/>
        <v>0</v>
      </c>
      <c r="R124" s="13">
        <f t="shared" si="85"/>
        <v>0</v>
      </c>
      <c r="S124" s="13">
        <f t="shared" si="85"/>
        <v>0</v>
      </c>
      <c r="T124" s="13">
        <f t="shared" si="85"/>
        <v>0</v>
      </c>
      <c r="U124" s="8"/>
    </row>
    <row r="125" spans="1:21" ht="13.5" thickBot="1">
      <c r="A125" s="66" t="s">
        <v>29</v>
      </c>
      <c r="B125" s="67" t="s">
        <v>15</v>
      </c>
      <c r="C125" s="126" t="s">
        <v>36</v>
      </c>
      <c r="D125" s="127"/>
      <c r="E125" s="127"/>
      <c r="F125" s="127"/>
      <c r="G125" s="26">
        <f>SUM(G124)</f>
        <v>0</v>
      </c>
      <c r="H125" s="26">
        <f t="shared" ref="H125:T126" si="86">SUM(H124)</f>
        <v>0</v>
      </c>
      <c r="I125" s="26">
        <f t="shared" si="86"/>
        <v>0</v>
      </c>
      <c r="J125" s="26">
        <f t="shared" si="86"/>
        <v>0</v>
      </c>
      <c r="K125" s="26">
        <f t="shared" si="86"/>
        <v>0</v>
      </c>
      <c r="L125" s="26">
        <f t="shared" si="86"/>
        <v>0</v>
      </c>
      <c r="M125" s="26">
        <f t="shared" si="86"/>
        <v>0</v>
      </c>
      <c r="N125" s="26">
        <f t="shared" si="86"/>
        <v>0</v>
      </c>
      <c r="O125" s="26">
        <f t="shared" si="86"/>
        <v>0</v>
      </c>
      <c r="P125" s="26">
        <f t="shared" si="86"/>
        <v>0</v>
      </c>
      <c r="Q125" s="26">
        <f t="shared" si="86"/>
        <v>0</v>
      </c>
      <c r="R125" s="26">
        <f t="shared" si="86"/>
        <v>0</v>
      </c>
      <c r="S125" s="26">
        <f t="shared" si="86"/>
        <v>0</v>
      </c>
      <c r="T125" s="26">
        <f t="shared" si="86"/>
        <v>0</v>
      </c>
      <c r="U125" s="8"/>
    </row>
    <row r="126" spans="1:21" ht="13.5" customHeight="1" thickBot="1">
      <c r="A126" s="29" t="s">
        <v>29</v>
      </c>
      <c r="B126" s="134" t="s">
        <v>41</v>
      </c>
      <c r="C126" s="135"/>
      <c r="D126" s="135"/>
      <c r="E126" s="135"/>
      <c r="F126" s="136"/>
      <c r="G126" s="30">
        <f>SUM(G125)</f>
        <v>0</v>
      </c>
      <c r="H126" s="30">
        <f t="shared" si="86"/>
        <v>0</v>
      </c>
      <c r="I126" s="30">
        <f t="shared" si="86"/>
        <v>0</v>
      </c>
      <c r="J126" s="30">
        <f t="shared" si="86"/>
        <v>0</v>
      </c>
      <c r="K126" s="30">
        <f t="shared" si="86"/>
        <v>0</v>
      </c>
      <c r="L126" s="30">
        <f t="shared" si="86"/>
        <v>0</v>
      </c>
      <c r="M126" s="30">
        <f t="shared" si="86"/>
        <v>0</v>
      </c>
      <c r="N126" s="30">
        <f t="shared" si="86"/>
        <v>0</v>
      </c>
      <c r="O126" s="30">
        <f t="shared" si="86"/>
        <v>0</v>
      </c>
      <c r="P126" s="30">
        <f t="shared" si="86"/>
        <v>0</v>
      </c>
      <c r="Q126" s="30">
        <f t="shared" si="86"/>
        <v>0</v>
      </c>
      <c r="R126" s="30">
        <f t="shared" si="86"/>
        <v>0</v>
      </c>
      <c r="S126" s="30">
        <f t="shared" si="86"/>
        <v>0</v>
      </c>
      <c r="T126" s="30">
        <f t="shared" si="86"/>
        <v>0</v>
      </c>
      <c r="U126" s="31"/>
    </row>
    <row r="127" spans="1:21" ht="17.25" customHeight="1" thickBot="1">
      <c r="A127" s="32" t="s">
        <v>33</v>
      </c>
      <c r="B127" s="137" t="s">
        <v>67</v>
      </c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8"/>
    </row>
    <row r="128" spans="1:21" ht="16.5" customHeight="1" thickBot="1">
      <c r="A128" s="33" t="s">
        <v>33</v>
      </c>
      <c r="B128" s="34" t="s">
        <v>15</v>
      </c>
      <c r="C128" s="139" t="s">
        <v>68</v>
      </c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8"/>
    </row>
    <row r="129" spans="1:21" ht="13.5" customHeight="1">
      <c r="A129" s="141" t="s">
        <v>33</v>
      </c>
      <c r="B129" s="142" t="s">
        <v>15</v>
      </c>
      <c r="C129" s="115" t="s">
        <v>15</v>
      </c>
      <c r="D129" s="118" t="s">
        <v>69</v>
      </c>
      <c r="E129" s="121" t="s">
        <v>19</v>
      </c>
      <c r="F129" s="47" t="s">
        <v>20</v>
      </c>
      <c r="G129" s="35">
        <f>H129+J129</f>
        <v>10</v>
      </c>
      <c r="H129" s="50">
        <v>10</v>
      </c>
      <c r="I129" s="50"/>
      <c r="J129" s="50"/>
      <c r="K129" s="16">
        <f t="shared" ref="K129:K130" si="87">L129+N129</f>
        <v>12.7</v>
      </c>
      <c r="L129" s="81">
        <v>12.7</v>
      </c>
      <c r="M129" s="81"/>
      <c r="N129" s="81"/>
      <c r="O129" s="16">
        <f t="shared" ref="O129:O130" si="88">P129+R129</f>
        <v>12.7</v>
      </c>
      <c r="P129" s="81">
        <v>12.7</v>
      </c>
      <c r="Q129" s="100"/>
      <c r="R129" s="100"/>
      <c r="S129" s="81">
        <v>10</v>
      </c>
      <c r="T129" s="102">
        <v>10</v>
      </c>
      <c r="U129" s="8"/>
    </row>
    <row r="130" spans="1:21" ht="13.5" customHeight="1">
      <c r="A130" s="109"/>
      <c r="B130" s="112"/>
      <c r="C130" s="115"/>
      <c r="D130" s="118"/>
      <c r="E130" s="121"/>
      <c r="F130" s="44" t="s">
        <v>46</v>
      </c>
      <c r="G130" s="35">
        <f>H130+J130</f>
        <v>0</v>
      </c>
      <c r="H130" s="10"/>
      <c r="I130" s="10"/>
      <c r="J130" s="10"/>
      <c r="K130" s="10">
        <f t="shared" si="87"/>
        <v>0</v>
      </c>
      <c r="L130" s="10"/>
      <c r="M130" s="10"/>
      <c r="N130" s="10"/>
      <c r="O130" s="16">
        <f t="shared" si="88"/>
        <v>0</v>
      </c>
      <c r="P130" s="10"/>
      <c r="Q130" s="10"/>
      <c r="R130" s="10"/>
      <c r="S130" s="16"/>
      <c r="T130" s="23"/>
      <c r="U130" s="8"/>
    </row>
    <row r="131" spans="1:21" ht="12.75" customHeight="1">
      <c r="A131" s="110"/>
      <c r="B131" s="113"/>
      <c r="C131" s="116"/>
      <c r="D131" s="119"/>
      <c r="E131" s="122"/>
      <c r="F131" s="14" t="s">
        <v>22</v>
      </c>
      <c r="G131" s="13">
        <f>SUM(G129:G130)</f>
        <v>10</v>
      </c>
      <c r="H131" s="13">
        <f t="shared" ref="H131:T131" si="89">SUM(H129:H130)</f>
        <v>10</v>
      </c>
      <c r="I131" s="13">
        <f t="shared" si="89"/>
        <v>0</v>
      </c>
      <c r="J131" s="13">
        <f t="shared" si="89"/>
        <v>0</v>
      </c>
      <c r="K131" s="13">
        <f t="shared" si="89"/>
        <v>12.7</v>
      </c>
      <c r="L131" s="13">
        <f t="shared" si="89"/>
        <v>12.7</v>
      </c>
      <c r="M131" s="13">
        <f t="shared" si="89"/>
        <v>0</v>
      </c>
      <c r="N131" s="13">
        <f t="shared" si="89"/>
        <v>0</v>
      </c>
      <c r="O131" s="13">
        <f t="shared" si="89"/>
        <v>12.7</v>
      </c>
      <c r="P131" s="13">
        <f t="shared" si="89"/>
        <v>12.7</v>
      </c>
      <c r="Q131" s="13">
        <f t="shared" si="89"/>
        <v>0</v>
      </c>
      <c r="R131" s="13">
        <f t="shared" si="89"/>
        <v>0</v>
      </c>
      <c r="S131" s="17">
        <f t="shared" si="89"/>
        <v>10</v>
      </c>
      <c r="T131" s="17">
        <f t="shared" si="89"/>
        <v>10</v>
      </c>
      <c r="U131" s="8"/>
    </row>
    <row r="132" spans="1:21" ht="13.5" thickBot="1">
      <c r="A132" s="66" t="s">
        <v>33</v>
      </c>
      <c r="B132" s="67" t="s">
        <v>15</v>
      </c>
      <c r="C132" s="126" t="s">
        <v>36</v>
      </c>
      <c r="D132" s="127"/>
      <c r="E132" s="127"/>
      <c r="F132" s="127"/>
      <c r="G132" s="26">
        <f>SUM(G129:G130)</f>
        <v>10</v>
      </c>
      <c r="H132" s="26">
        <f t="shared" ref="H132:T132" si="90">SUM(H129:H130)</f>
        <v>10</v>
      </c>
      <c r="I132" s="26">
        <f t="shared" si="90"/>
        <v>0</v>
      </c>
      <c r="J132" s="26">
        <f t="shared" si="90"/>
        <v>0</v>
      </c>
      <c r="K132" s="26">
        <f t="shared" si="90"/>
        <v>12.7</v>
      </c>
      <c r="L132" s="26">
        <f t="shared" si="90"/>
        <v>12.7</v>
      </c>
      <c r="M132" s="26">
        <f t="shared" si="90"/>
        <v>0</v>
      </c>
      <c r="N132" s="26">
        <f t="shared" si="90"/>
        <v>0</v>
      </c>
      <c r="O132" s="26">
        <f t="shared" si="90"/>
        <v>12.7</v>
      </c>
      <c r="P132" s="26">
        <f t="shared" si="90"/>
        <v>12.7</v>
      </c>
      <c r="Q132" s="26">
        <f t="shared" si="90"/>
        <v>0</v>
      </c>
      <c r="R132" s="26">
        <f t="shared" si="90"/>
        <v>0</v>
      </c>
      <c r="S132" s="103">
        <f t="shared" si="90"/>
        <v>10</v>
      </c>
      <c r="T132" s="103">
        <f t="shared" si="90"/>
        <v>10</v>
      </c>
      <c r="U132" s="8"/>
    </row>
    <row r="133" spans="1:21" ht="12.75" customHeight="1" thickBot="1">
      <c r="A133" s="29" t="s">
        <v>33</v>
      </c>
      <c r="B133" s="134" t="s">
        <v>41</v>
      </c>
      <c r="C133" s="135"/>
      <c r="D133" s="135"/>
      <c r="E133" s="135"/>
      <c r="F133" s="136"/>
      <c r="G133" s="30">
        <f t="shared" ref="G133:T133" si="91">SUM(G132)</f>
        <v>10</v>
      </c>
      <c r="H133" s="30">
        <f t="shared" si="91"/>
        <v>10</v>
      </c>
      <c r="I133" s="30">
        <f t="shared" si="91"/>
        <v>0</v>
      </c>
      <c r="J133" s="30">
        <f t="shared" si="91"/>
        <v>0</v>
      </c>
      <c r="K133" s="30">
        <f t="shared" si="91"/>
        <v>12.7</v>
      </c>
      <c r="L133" s="30">
        <f t="shared" si="91"/>
        <v>12.7</v>
      </c>
      <c r="M133" s="30">
        <f t="shared" si="91"/>
        <v>0</v>
      </c>
      <c r="N133" s="30">
        <f t="shared" si="91"/>
        <v>0</v>
      </c>
      <c r="O133" s="30">
        <f t="shared" si="91"/>
        <v>12.7</v>
      </c>
      <c r="P133" s="30">
        <f t="shared" si="91"/>
        <v>12.7</v>
      </c>
      <c r="Q133" s="30">
        <f t="shared" si="91"/>
        <v>0</v>
      </c>
      <c r="R133" s="30">
        <f t="shared" si="91"/>
        <v>0</v>
      </c>
      <c r="S133" s="30">
        <f t="shared" si="91"/>
        <v>10</v>
      </c>
      <c r="T133" s="30">
        <f t="shared" si="91"/>
        <v>10</v>
      </c>
      <c r="U133" s="31"/>
    </row>
    <row r="134" spans="1:21" ht="13.5" customHeight="1" thickBot="1">
      <c r="A134" s="32" t="s">
        <v>35</v>
      </c>
      <c r="B134" s="137" t="s">
        <v>70</v>
      </c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8"/>
    </row>
    <row r="135" spans="1:21" ht="13.5" customHeight="1" thickBot="1">
      <c r="A135" s="33" t="s">
        <v>35</v>
      </c>
      <c r="B135" s="34" t="s">
        <v>15</v>
      </c>
      <c r="C135" s="139" t="s">
        <v>71</v>
      </c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8"/>
    </row>
    <row r="136" spans="1:21" ht="12.75" customHeight="1">
      <c r="A136" s="141" t="s">
        <v>35</v>
      </c>
      <c r="B136" s="142" t="s">
        <v>15</v>
      </c>
      <c r="C136" s="115" t="s">
        <v>15</v>
      </c>
      <c r="D136" s="118" t="s">
        <v>72</v>
      </c>
      <c r="E136" s="121" t="s">
        <v>19</v>
      </c>
      <c r="F136" s="47" t="s">
        <v>20</v>
      </c>
      <c r="G136" s="35">
        <f>H136+J136</f>
        <v>25</v>
      </c>
      <c r="H136" s="50">
        <v>25</v>
      </c>
      <c r="I136" s="50"/>
      <c r="J136" s="50"/>
      <c r="K136" s="16">
        <f t="shared" ref="K136:K137" si="92">L136+N136</f>
        <v>31.1</v>
      </c>
      <c r="L136" s="81">
        <v>31.1</v>
      </c>
      <c r="M136" s="81"/>
      <c r="N136" s="81"/>
      <c r="O136" s="16">
        <f t="shared" ref="O136:O137" si="93">P136+R136</f>
        <v>31.1</v>
      </c>
      <c r="P136" s="81">
        <v>31.1</v>
      </c>
      <c r="Q136" s="50"/>
      <c r="R136" s="50"/>
      <c r="S136" s="50">
        <v>25</v>
      </c>
      <c r="T136" s="51">
        <v>25</v>
      </c>
      <c r="U136" s="8"/>
    </row>
    <row r="137" spans="1:21" ht="12.75" customHeight="1">
      <c r="A137" s="109"/>
      <c r="B137" s="112"/>
      <c r="C137" s="115"/>
      <c r="D137" s="118"/>
      <c r="E137" s="121"/>
      <c r="F137" s="44" t="s">
        <v>46</v>
      </c>
      <c r="G137" s="35">
        <f>H137+J137</f>
        <v>0</v>
      </c>
      <c r="H137" s="10"/>
      <c r="I137" s="10"/>
      <c r="J137" s="10"/>
      <c r="K137" s="16">
        <f t="shared" si="92"/>
        <v>0</v>
      </c>
      <c r="L137" s="16"/>
      <c r="M137" s="16"/>
      <c r="N137" s="16"/>
      <c r="O137" s="16">
        <f t="shared" si="93"/>
        <v>0</v>
      </c>
      <c r="P137" s="16"/>
      <c r="Q137" s="10"/>
      <c r="R137" s="10"/>
      <c r="S137" s="10"/>
      <c r="T137" s="11"/>
      <c r="U137" s="8"/>
    </row>
    <row r="138" spans="1:21" ht="13.5" customHeight="1">
      <c r="A138" s="110"/>
      <c r="B138" s="113"/>
      <c r="C138" s="116"/>
      <c r="D138" s="119"/>
      <c r="E138" s="122"/>
      <c r="F138" s="14" t="s">
        <v>22</v>
      </c>
      <c r="G138" s="13">
        <f t="shared" ref="G138:T138" si="94">SUM(G136:G137)</f>
        <v>25</v>
      </c>
      <c r="H138" s="13">
        <f t="shared" si="94"/>
        <v>25</v>
      </c>
      <c r="I138" s="13">
        <f t="shared" si="94"/>
        <v>0</v>
      </c>
      <c r="J138" s="13">
        <f t="shared" si="94"/>
        <v>0</v>
      </c>
      <c r="K138" s="13">
        <f t="shared" si="94"/>
        <v>31.1</v>
      </c>
      <c r="L138" s="13">
        <f t="shared" si="94"/>
        <v>31.1</v>
      </c>
      <c r="M138" s="13">
        <f t="shared" si="94"/>
        <v>0</v>
      </c>
      <c r="N138" s="13">
        <f t="shared" si="94"/>
        <v>0</v>
      </c>
      <c r="O138" s="13">
        <f t="shared" si="94"/>
        <v>31.1</v>
      </c>
      <c r="P138" s="13">
        <f t="shared" si="94"/>
        <v>31.1</v>
      </c>
      <c r="Q138" s="13">
        <f t="shared" si="94"/>
        <v>0</v>
      </c>
      <c r="R138" s="13">
        <f t="shared" si="94"/>
        <v>0</v>
      </c>
      <c r="S138" s="13">
        <f t="shared" si="94"/>
        <v>25</v>
      </c>
      <c r="T138" s="13">
        <f t="shared" si="94"/>
        <v>25</v>
      </c>
      <c r="U138" s="8"/>
    </row>
    <row r="139" spans="1:21" ht="15" customHeight="1" thickBot="1">
      <c r="A139" s="66" t="s">
        <v>35</v>
      </c>
      <c r="B139" s="67" t="s">
        <v>15</v>
      </c>
      <c r="C139" s="126" t="s">
        <v>36</v>
      </c>
      <c r="D139" s="127"/>
      <c r="E139" s="127"/>
      <c r="F139" s="127"/>
      <c r="G139" s="68">
        <f>SUM(G138)</f>
        <v>25</v>
      </c>
      <c r="H139" s="68">
        <f t="shared" ref="H139:T140" si="95">SUM(H138)</f>
        <v>25</v>
      </c>
      <c r="I139" s="68">
        <f t="shared" si="95"/>
        <v>0</v>
      </c>
      <c r="J139" s="68">
        <f t="shared" si="95"/>
        <v>0</v>
      </c>
      <c r="K139" s="68">
        <f t="shared" si="95"/>
        <v>31.1</v>
      </c>
      <c r="L139" s="68">
        <f t="shared" si="95"/>
        <v>31.1</v>
      </c>
      <c r="M139" s="68">
        <f t="shared" si="95"/>
        <v>0</v>
      </c>
      <c r="N139" s="68">
        <f t="shared" si="95"/>
        <v>0</v>
      </c>
      <c r="O139" s="68">
        <f t="shared" si="95"/>
        <v>31.1</v>
      </c>
      <c r="P139" s="68">
        <f t="shared" si="95"/>
        <v>31.1</v>
      </c>
      <c r="Q139" s="68">
        <f t="shared" si="95"/>
        <v>0</v>
      </c>
      <c r="R139" s="68">
        <f t="shared" si="95"/>
        <v>0</v>
      </c>
      <c r="S139" s="68">
        <f t="shared" si="95"/>
        <v>25</v>
      </c>
      <c r="T139" s="68">
        <f t="shared" si="95"/>
        <v>25</v>
      </c>
      <c r="U139" s="8"/>
    </row>
    <row r="140" spans="1:21" ht="15" customHeight="1" thickBot="1">
      <c r="A140" s="29" t="s">
        <v>35</v>
      </c>
      <c r="B140" s="128" t="s">
        <v>41</v>
      </c>
      <c r="C140" s="129"/>
      <c r="D140" s="129"/>
      <c r="E140" s="129"/>
      <c r="F140" s="130"/>
      <c r="G140" s="69">
        <f>SUM(G139)</f>
        <v>25</v>
      </c>
      <c r="H140" s="69">
        <f t="shared" si="95"/>
        <v>25</v>
      </c>
      <c r="I140" s="69">
        <f t="shared" si="95"/>
        <v>0</v>
      </c>
      <c r="J140" s="69">
        <f t="shared" si="95"/>
        <v>0</v>
      </c>
      <c r="K140" s="69">
        <f t="shared" si="95"/>
        <v>31.1</v>
      </c>
      <c r="L140" s="69">
        <f t="shared" si="95"/>
        <v>31.1</v>
      </c>
      <c r="M140" s="69">
        <f t="shared" si="95"/>
        <v>0</v>
      </c>
      <c r="N140" s="69">
        <f t="shared" si="95"/>
        <v>0</v>
      </c>
      <c r="O140" s="69">
        <f t="shared" si="95"/>
        <v>31.1</v>
      </c>
      <c r="P140" s="69">
        <f t="shared" si="95"/>
        <v>31.1</v>
      </c>
      <c r="Q140" s="69">
        <f t="shared" si="95"/>
        <v>0</v>
      </c>
      <c r="R140" s="69">
        <f t="shared" si="95"/>
        <v>0</v>
      </c>
      <c r="S140" s="69">
        <f t="shared" si="95"/>
        <v>25</v>
      </c>
      <c r="T140" s="69">
        <f t="shared" si="95"/>
        <v>25</v>
      </c>
      <c r="U140" s="8"/>
    </row>
    <row r="141" spans="1:21" s="71" customFormat="1" ht="15" customHeight="1" thickBot="1">
      <c r="A141" s="131" t="s">
        <v>73</v>
      </c>
      <c r="B141" s="132"/>
      <c r="C141" s="132"/>
      <c r="D141" s="132"/>
      <c r="E141" s="132"/>
      <c r="F141" s="133"/>
      <c r="G141" s="70">
        <f t="shared" ref="G141:T141" si="96">G52+G76+G108+G119+G126+G133+G140</f>
        <v>4257.6000000000004</v>
      </c>
      <c r="H141" s="70">
        <f t="shared" si="96"/>
        <v>442.7</v>
      </c>
      <c r="I141" s="70">
        <f t="shared" si="96"/>
        <v>0</v>
      </c>
      <c r="J141" s="70">
        <f t="shared" si="96"/>
        <v>3814.9</v>
      </c>
      <c r="K141" s="70">
        <f t="shared" si="96"/>
        <v>4000.6999999999994</v>
      </c>
      <c r="L141" s="70">
        <f t="shared" si="96"/>
        <v>313.8</v>
      </c>
      <c r="M141" s="70">
        <f t="shared" si="96"/>
        <v>0</v>
      </c>
      <c r="N141" s="70">
        <f t="shared" si="96"/>
        <v>3686.8999999999996</v>
      </c>
      <c r="O141" s="70">
        <f t="shared" si="96"/>
        <v>3934.1999999999994</v>
      </c>
      <c r="P141" s="70">
        <f t="shared" si="96"/>
        <v>313.8</v>
      </c>
      <c r="Q141" s="70">
        <f t="shared" si="96"/>
        <v>0</v>
      </c>
      <c r="R141" s="70">
        <f t="shared" si="96"/>
        <v>3620.3999999999996</v>
      </c>
      <c r="S141" s="70">
        <f t="shared" si="96"/>
        <v>4126</v>
      </c>
      <c r="T141" s="70">
        <f t="shared" si="96"/>
        <v>4928</v>
      </c>
      <c r="U141" s="87"/>
    </row>
    <row r="142" spans="1:21" ht="12.75" customHeight="1">
      <c r="D142" s="3"/>
      <c r="U142" s="4"/>
    </row>
    <row r="143" spans="1:21" ht="12.75" customHeight="1">
      <c r="D143" s="3"/>
      <c r="U143" s="4"/>
    </row>
    <row r="144" spans="1:21" ht="14.25" customHeight="1">
      <c r="D144" s="73" t="s">
        <v>74</v>
      </c>
      <c r="R144" s="74" t="s">
        <v>75</v>
      </c>
      <c r="U144" s="4"/>
    </row>
    <row r="145" spans="4:21" ht="14.25" customHeight="1">
      <c r="D145" s="73"/>
      <c r="R145" s="74"/>
      <c r="U145" s="4"/>
    </row>
    <row r="146" spans="4:21" ht="14.25" customHeight="1">
      <c r="D146" s="73"/>
      <c r="R146" s="74"/>
      <c r="U146" s="4"/>
    </row>
    <row r="147" spans="4:21" ht="14.25" customHeight="1">
      <c r="D147" s="73"/>
      <c r="R147" s="74"/>
      <c r="U147" s="4"/>
    </row>
  </sheetData>
  <mergeCells count="199">
    <mergeCell ref="A114:A117"/>
    <mergeCell ref="B114:B117"/>
    <mergeCell ref="C114:C117"/>
    <mergeCell ref="D114:D117"/>
    <mergeCell ref="E114:E117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A10:T10"/>
    <mergeCell ref="B11:T11"/>
    <mergeCell ref="C12:T12"/>
    <mergeCell ref="A13:A15"/>
    <mergeCell ref="B13:B15"/>
    <mergeCell ref="C13:C15"/>
    <mergeCell ref="D13:D15"/>
    <mergeCell ref="E13:E15"/>
    <mergeCell ref="L7:M7"/>
    <mergeCell ref="N7:N8"/>
    <mergeCell ref="O7:O8"/>
    <mergeCell ref="P7:Q7"/>
    <mergeCell ref="R7:R8"/>
    <mergeCell ref="A9:T9"/>
    <mergeCell ref="F6:F8"/>
    <mergeCell ref="G6:J6"/>
    <mergeCell ref="K6:N6"/>
    <mergeCell ref="O6:R6"/>
    <mergeCell ref="S6:S8"/>
    <mergeCell ref="T6:T8"/>
    <mergeCell ref="G7:G8"/>
    <mergeCell ref="H7:I7"/>
    <mergeCell ref="J7:J8"/>
    <mergeCell ref="K7:K8"/>
    <mergeCell ref="A16:A18"/>
    <mergeCell ref="B16:B18"/>
    <mergeCell ref="C16:C18"/>
    <mergeCell ref="D16:D18"/>
    <mergeCell ref="E16:E18"/>
    <mergeCell ref="A19:A21"/>
    <mergeCell ref="B19:B21"/>
    <mergeCell ref="C19:C21"/>
    <mergeCell ref="D19:D21"/>
    <mergeCell ref="E19:E21"/>
    <mergeCell ref="A22:A26"/>
    <mergeCell ref="B22:B26"/>
    <mergeCell ref="C22:C26"/>
    <mergeCell ref="D22:D26"/>
    <mergeCell ref="E22:E26"/>
    <mergeCell ref="A27:A31"/>
    <mergeCell ref="B27:B31"/>
    <mergeCell ref="C27:C31"/>
    <mergeCell ref="D27:D31"/>
    <mergeCell ref="E27:E31"/>
    <mergeCell ref="C38:F38"/>
    <mergeCell ref="C39:T39"/>
    <mergeCell ref="A40:A42"/>
    <mergeCell ref="B40:B42"/>
    <mergeCell ref="C40:C42"/>
    <mergeCell ref="D40:D42"/>
    <mergeCell ref="E40:E42"/>
    <mergeCell ref="A32:A34"/>
    <mergeCell ref="B32:B34"/>
    <mergeCell ref="C32:C34"/>
    <mergeCell ref="D32:D34"/>
    <mergeCell ref="E32:E34"/>
    <mergeCell ref="A35:A37"/>
    <mergeCell ref="B35:B37"/>
    <mergeCell ref="C35:C37"/>
    <mergeCell ref="D35:D37"/>
    <mergeCell ref="E35:E37"/>
    <mergeCell ref="C43:F43"/>
    <mergeCell ref="C44:T44"/>
    <mergeCell ref="A45:A47"/>
    <mergeCell ref="B45:B47"/>
    <mergeCell ref="C45:C47"/>
    <mergeCell ref="D45:D47"/>
    <mergeCell ref="E45:E47"/>
    <mergeCell ref="A48:A50"/>
    <mergeCell ref="B48:B50"/>
    <mergeCell ref="C48:C50"/>
    <mergeCell ref="D48:D50"/>
    <mergeCell ref="E48:E50"/>
    <mergeCell ref="A58:A60"/>
    <mergeCell ref="B58:B60"/>
    <mergeCell ref="C58:C60"/>
    <mergeCell ref="D58:D60"/>
    <mergeCell ref="E58:E60"/>
    <mergeCell ref="C62:T62"/>
    <mergeCell ref="C61:F61"/>
    <mergeCell ref="C51:F51"/>
    <mergeCell ref="B52:F52"/>
    <mergeCell ref="B53:T53"/>
    <mergeCell ref="C54:T54"/>
    <mergeCell ref="A55:A57"/>
    <mergeCell ref="B55:B57"/>
    <mergeCell ref="C55:C57"/>
    <mergeCell ref="D55:D57"/>
    <mergeCell ref="E55:E57"/>
    <mergeCell ref="B76:F76"/>
    <mergeCell ref="B77:T77"/>
    <mergeCell ref="C78:T78"/>
    <mergeCell ref="C75:F75"/>
    <mergeCell ref="A63:A67"/>
    <mergeCell ref="B63:B67"/>
    <mergeCell ref="C63:C67"/>
    <mergeCell ref="D63:D67"/>
    <mergeCell ref="E63:E67"/>
    <mergeCell ref="A68:A71"/>
    <mergeCell ref="B68:B71"/>
    <mergeCell ref="C68:C71"/>
    <mergeCell ref="D68:D71"/>
    <mergeCell ref="E68:E71"/>
    <mergeCell ref="A85:A89"/>
    <mergeCell ref="B85:B89"/>
    <mergeCell ref="C85:C89"/>
    <mergeCell ref="D85:D89"/>
    <mergeCell ref="E85:E89"/>
    <mergeCell ref="A79:A81"/>
    <mergeCell ref="B79:B81"/>
    <mergeCell ref="C79:C81"/>
    <mergeCell ref="D79:D81"/>
    <mergeCell ref="E79:E81"/>
    <mergeCell ref="A82:A84"/>
    <mergeCell ref="B82:B84"/>
    <mergeCell ref="C82:C84"/>
    <mergeCell ref="D82:D84"/>
    <mergeCell ref="E82:E84"/>
    <mergeCell ref="C103:T103"/>
    <mergeCell ref="A104:A106"/>
    <mergeCell ref="B104:B106"/>
    <mergeCell ref="C104:C106"/>
    <mergeCell ref="D104:D106"/>
    <mergeCell ref="E104:E106"/>
    <mergeCell ref="C102:F102"/>
    <mergeCell ref="A98:A101"/>
    <mergeCell ref="B98:B101"/>
    <mergeCell ref="C98:C101"/>
    <mergeCell ref="D98:D101"/>
    <mergeCell ref="E98:E101"/>
    <mergeCell ref="C107:F107"/>
    <mergeCell ref="B108:F108"/>
    <mergeCell ref="B109:T109"/>
    <mergeCell ref="C110:T110"/>
    <mergeCell ref="A111:A113"/>
    <mergeCell ref="B111:B113"/>
    <mergeCell ref="C111:C113"/>
    <mergeCell ref="D111:D113"/>
    <mergeCell ref="E111:E113"/>
    <mergeCell ref="D129:D131"/>
    <mergeCell ref="E129:E131"/>
    <mergeCell ref="C118:F118"/>
    <mergeCell ref="B119:F119"/>
    <mergeCell ref="B120:T120"/>
    <mergeCell ref="C121:T121"/>
    <mergeCell ref="A122:A124"/>
    <mergeCell ref="B122:B124"/>
    <mergeCell ref="C122:C124"/>
    <mergeCell ref="D122:D124"/>
    <mergeCell ref="E122:E124"/>
    <mergeCell ref="C139:F139"/>
    <mergeCell ref="B140:F140"/>
    <mergeCell ref="A141:F141"/>
    <mergeCell ref="A72:A74"/>
    <mergeCell ref="B72:B74"/>
    <mergeCell ref="C72:C74"/>
    <mergeCell ref="D72:D74"/>
    <mergeCell ref="E72:E74"/>
    <mergeCell ref="C132:F132"/>
    <mergeCell ref="B133:F133"/>
    <mergeCell ref="B134:T134"/>
    <mergeCell ref="C135:T135"/>
    <mergeCell ref="A136:A138"/>
    <mergeCell ref="B136:B138"/>
    <mergeCell ref="C136:C138"/>
    <mergeCell ref="D136:D138"/>
    <mergeCell ref="E136:E138"/>
    <mergeCell ref="C125:F125"/>
    <mergeCell ref="B126:F126"/>
    <mergeCell ref="B127:T127"/>
    <mergeCell ref="C128:T128"/>
    <mergeCell ref="A129:A131"/>
    <mergeCell ref="B129:B131"/>
    <mergeCell ref="C129:C131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</mergeCells>
  <pageMargins left="0.43307086614173229" right="0" top="0.35433070866141736" bottom="0.19685039370078741" header="0.19685039370078741" footer="0.11811023622047245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2014-02-03T13:45:04Z</dcterms:modified>
</cp:coreProperties>
</file>