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24519"/>
</workbook>
</file>

<file path=xl/calcChain.xml><?xml version="1.0" encoding="utf-8"?>
<calcChain xmlns="http://schemas.openxmlformats.org/spreadsheetml/2006/main">
  <c r="O110" i="1"/>
  <c r="O111"/>
  <c r="O109"/>
  <c r="O101"/>
  <c r="O102"/>
  <c r="O103"/>
  <c r="O100"/>
  <c r="O104" s="1"/>
  <c r="O97"/>
  <c r="O98"/>
  <c r="O96"/>
  <c r="O81"/>
  <c r="O80"/>
  <c r="O77"/>
  <c r="O73"/>
  <c r="O74"/>
  <c r="O75"/>
  <c r="O72"/>
  <c r="O57"/>
  <c r="O56"/>
  <c r="T127"/>
  <c r="S127"/>
  <c r="R127"/>
  <c r="Q127"/>
  <c r="P127"/>
  <c r="O127"/>
  <c r="N127"/>
  <c r="M127"/>
  <c r="L127"/>
  <c r="J127"/>
  <c r="I127"/>
  <c r="H127"/>
  <c r="G127"/>
  <c r="K126"/>
  <c r="K125"/>
  <c r="O106"/>
  <c r="O94"/>
  <c r="O147"/>
  <c r="O140"/>
  <c r="O139"/>
  <c r="O146"/>
  <c r="H82"/>
  <c r="I82"/>
  <c r="J82"/>
  <c r="L82"/>
  <c r="M82"/>
  <c r="N82"/>
  <c r="O82"/>
  <c r="P82"/>
  <c r="Q82"/>
  <c r="R82"/>
  <c r="S82"/>
  <c r="T82"/>
  <c r="K39"/>
  <c r="O26"/>
  <c r="O27"/>
  <c r="O28"/>
  <c r="O33"/>
  <c r="O30"/>
  <c r="O25"/>
  <c r="O19"/>
  <c r="K147"/>
  <c r="K140"/>
  <c r="K133"/>
  <c r="K123"/>
  <c r="K116"/>
  <c r="K146"/>
  <c r="K139"/>
  <c r="K132"/>
  <c r="K122"/>
  <c r="K115"/>
  <c r="O95"/>
  <c r="P95"/>
  <c r="Q95"/>
  <c r="R95"/>
  <c r="S95"/>
  <c r="T95"/>
  <c r="K110"/>
  <c r="K111"/>
  <c r="K109"/>
  <c r="K106"/>
  <c r="K107"/>
  <c r="K101"/>
  <c r="K102"/>
  <c r="K103"/>
  <c r="K105"/>
  <c r="K100"/>
  <c r="K97"/>
  <c r="K98"/>
  <c r="K94"/>
  <c r="K96"/>
  <c r="K93"/>
  <c r="K90"/>
  <c r="H79"/>
  <c r="I79"/>
  <c r="J79"/>
  <c r="L79"/>
  <c r="M79"/>
  <c r="N79"/>
  <c r="O79"/>
  <c r="P79"/>
  <c r="Q79"/>
  <c r="R79"/>
  <c r="S79"/>
  <c r="T79"/>
  <c r="K84"/>
  <c r="K83"/>
  <c r="K81"/>
  <c r="K78"/>
  <c r="K73"/>
  <c r="K74"/>
  <c r="K75"/>
  <c r="K68"/>
  <c r="K69"/>
  <c r="K70"/>
  <c r="K62"/>
  <c r="K63"/>
  <c r="K80"/>
  <c r="K82" s="1"/>
  <c r="K77"/>
  <c r="K79" s="1"/>
  <c r="K72"/>
  <c r="K67"/>
  <c r="K61"/>
  <c r="K56"/>
  <c r="K53"/>
  <c r="G44"/>
  <c r="T48"/>
  <c r="S48"/>
  <c r="R48"/>
  <c r="Q48"/>
  <c r="P48"/>
  <c r="O48"/>
  <c r="N48"/>
  <c r="M48"/>
  <c r="L48"/>
  <c r="K48"/>
  <c r="J48"/>
  <c r="I48"/>
  <c r="H48"/>
  <c r="G48" s="1"/>
  <c r="G33"/>
  <c r="H35"/>
  <c r="I35"/>
  <c r="J35"/>
  <c r="L35"/>
  <c r="M35"/>
  <c r="N35"/>
  <c r="O35"/>
  <c r="P35"/>
  <c r="Q35"/>
  <c r="R35"/>
  <c r="S35"/>
  <c r="T35"/>
  <c r="G35"/>
  <c r="L18"/>
  <c r="M18"/>
  <c r="N18"/>
  <c r="O18"/>
  <c r="P18"/>
  <c r="Q18"/>
  <c r="R18"/>
  <c r="S18"/>
  <c r="T18"/>
  <c r="L21"/>
  <c r="M21"/>
  <c r="N21"/>
  <c r="O21"/>
  <c r="P21"/>
  <c r="Q21"/>
  <c r="R21"/>
  <c r="S21"/>
  <c r="T21"/>
  <c r="O14"/>
  <c r="O15" s="1"/>
  <c r="K31"/>
  <c r="K26"/>
  <c r="K27"/>
  <c r="K28"/>
  <c r="K23"/>
  <c r="K20"/>
  <c r="K33"/>
  <c r="K35" s="1"/>
  <c r="K30"/>
  <c r="K25"/>
  <c r="K22"/>
  <c r="K19"/>
  <c r="K17"/>
  <c r="K18" s="1"/>
  <c r="K14"/>
  <c r="G82"/>
  <c r="G79"/>
  <c r="K135"/>
  <c r="N135"/>
  <c r="S135"/>
  <c r="H95"/>
  <c r="I95"/>
  <c r="J95"/>
  <c r="K95"/>
  <c r="L95"/>
  <c r="M95"/>
  <c r="N95"/>
  <c r="H92"/>
  <c r="I92"/>
  <c r="J92"/>
  <c r="K92"/>
  <c r="L92"/>
  <c r="M92"/>
  <c r="N92"/>
  <c r="O92"/>
  <c r="P92"/>
  <c r="Q92"/>
  <c r="R92"/>
  <c r="S92"/>
  <c r="T92"/>
  <c r="G92"/>
  <c r="L108"/>
  <c r="M108"/>
  <c r="K108"/>
  <c r="J112"/>
  <c r="I112"/>
  <c r="H112"/>
  <c r="G112"/>
  <c r="J108"/>
  <c r="I108"/>
  <c r="H108"/>
  <c r="G108"/>
  <c r="J104"/>
  <c r="I104"/>
  <c r="H104"/>
  <c r="G104"/>
  <c r="J99"/>
  <c r="I99"/>
  <c r="H99"/>
  <c r="G99"/>
  <c r="G95"/>
  <c r="J85"/>
  <c r="I85"/>
  <c r="H85"/>
  <c r="G85"/>
  <c r="J76"/>
  <c r="I76"/>
  <c r="H76"/>
  <c r="G75"/>
  <c r="G74"/>
  <c r="J71"/>
  <c r="J86" s="1"/>
  <c r="I71"/>
  <c r="H71"/>
  <c r="G71"/>
  <c r="J64"/>
  <c r="J65" s="1"/>
  <c r="I64"/>
  <c r="I65" s="1"/>
  <c r="H64"/>
  <c r="H65" s="1"/>
  <c r="G64"/>
  <c r="G65" s="1"/>
  <c r="J58"/>
  <c r="I58"/>
  <c r="H58"/>
  <c r="G58"/>
  <c r="J55"/>
  <c r="I55"/>
  <c r="I59" s="1"/>
  <c r="H55"/>
  <c r="G55"/>
  <c r="G59" s="1"/>
  <c r="J45"/>
  <c r="I45"/>
  <c r="I49" s="1"/>
  <c r="H45"/>
  <c r="G45"/>
  <c r="G49" s="1"/>
  <c r="O39"/>
  <c r="J40"/>
  <c r="J41" s="1"/>
  <c r="I40"/>
  <c r="H40"/>
  <c r="G40" s="1"/>
  <c r="G41" s="1"/>
  <c r="G39"/>
  <c r="J32"/>
  <c r="I32"/>
  <c r="H32"/>
  <c r="G32"/>
  <c r="J29"/>
  <c r="I29"/>
  <c r="H29"/>
  <c r="G29"/>
  <c r="J24"/>
  <c r="I24"/>
  <c r="H24"/>
  <c r="G24"/>
  <c r="J21"/>
  <c r="I21"/>
  <c r="H21"/>
  <c r="G21"/>
  <c r="J18"/>
  <c r="I18"/>
  <c r="H18"/>
  <c r="G18"/>
  <c r="J15"/>
  <c r="J36" s="1"/>
  <c r="I15"/>
  <c r="I36" s="1"/>
  <c r="H15"/>
  <c r="H36" s="1"/>
  <c r="G15"/>
  <c r="R149"/>
  <c r="R150" s="1"/>
  <c r="Q149"/>
  <c r="Q150" s="1"/>
  <c r="P149"/>
  <c r="P150" s="1"/>
  <c r="J149"/>
  <c r="J150" s="1"/>
  <c r="I149"/>
  <c r="I150" s="1"/>
  <c r="H149"/>
  <c r="H150" s="1"/>
  <c r="T148"/>
  <c r="T149" s="1"/>
  <c r="T150" s="1"/>
  <c r="S148"/>
  <c r="S149" s="1"/>
  <c r="S150" s="1"/>
  <c r="R148"/>
  <c r="Q148"/>
  <c r="O148"/>
  <c r="O149" s="1"/>
  <c r="O150" s="1"/>
  <c r="N148"/>
  <c r="N149" s="1"/>
  <c r="N150" s="1"/>
  <c r="M148"/>
  <c r="M149" s="1"/>
  <c r="M150" s="1"/>
  <c r="L148"/>
  <c r="L149" s="1"/>
  <c r="L150" s="1"/>
  <c r="K148"/>
  <c r="K149" s="1"/>
  <c r="K150" s="1"/>
  <c r="J148"/>
  <c r="I148"/>
  <c r="H148"/>
  <c r="G148"/>
  <c r="G149" s="1"/>
  <c r="G150" s="1"/>
  <c r="J142"/>
  <c r="J143" s="1"/>
  <c r="I142"/>
  <c r="I143" s="1"/>
  <c r="H142"/>
  <c r="H143" s="1"/>
  <c r="G142"/>
  <c r="G143" s="1"/>
  <c r="T141"/>
  <c r="T142" s="1"/>
  <c r="T143" s="1"/>
  <c r="S141"/>
  <c r="S142" s="1"/>
  <c r="S143" s="1"/>
  <c r="R141"/>
  <c r="R142" s="1"/>
  <c r="R143" s="1"/>
  <c r="Q141"/>
  <c r="Q142" s="1"/>
  <c r="Q143" s="1"/>
  <c r="P141"/>
  <c r="P142" s="1"/>
  <c r="P143" s="1"/>
  <c r="O141"/>
  <c r="O142" s="1"/>
  <c r="O143" s="1"/>
  <c r="N141"/>
  <c r="N142" s="1"/>
  <c r="N143" s="1"/>
  <c r="M141"/>
  <c r="M142" s="1"/>
  <c r="M143" s="1"/>
  <c r="L141"/>
  <c r="L142" s="1"/>
  <c r="L143" s="1"/>
  <c r="K141"/>
  <c r="K142" s="1"/>
  <c r="K143" s="1"/>
  <c r="J141"/>
  <c r="I141"/>
  <c r="H141"/>
  <c r="G141"/>
  <c r="N136"/>
  <c r="K136"/>
  <c r="S136"/>
  <c r="T134"/>
  <c r="R134"/>
  <c r="Q134"/>
  <c r="Q135" s="1"/>
  <c r="P134"/>
  <c r="O134"/>
  <c r="O135" s="1"/>
  <c r="M134"/>
  <c r="L134"/>
  <c r="J134"/>
  <c r="I134"/>
  <c r="I135" s="1"/>
  <c r="H134"/>
  <c r="G134"/>
  <c r="G135" s="1"/>
  <c r="G136" s="1"/>
  <c r="T124"/>
  <c r="S124"/>
  <c r="R124"/>
  <c r="Q124"/>
  <c r="P124"/>
  <c r="O124"/>
  <c r="N124"/>
  <c r="N128" s="1"/>
  <c r="N129" s="1"/>
  <c r="M124"/>
  <c r="M128" s="1"/>
  <c r="M129" s="1"/>
  <c r="L124"/>
  <c r="L128" s="1"/>
  <c r="L129" s="1"/>
  <c r="K124"/>
  <c r="K128" s="1"/>
  <c r="K129" s="1"/>
  <c r="J124"/>
  <c r="J128" s="1"/>
  <c r="J129" s="1"/>
  <c r="I124"/>
  <c r="I128" s="1"/>
  <c r="I129" s="1"/>
  <c r="H124"/>
  <c r="H128" s="1"/>
  <c r="H129" s="1"/>
  <c r="G124"/>
  <c r="G128" s="1"/>
  <c r="G129" s="1"/>
  <c r="T117"/>
  <c r="T118" s="1"/>
  <c r="S117"/>
  <c r="R117"/>
  <c r="R118" s="1"/>
  <c r="Q117"/>
  <c r="Q118" s="1"/>
  <c r="P117"/>
  <c r="P118" s="1"/>
  <c r="O117"/>
  <c r="O118" s="1"/>
  <c r="N117"/>
  <c r="N118" s="1"/>
  <c r="M117"/>
  <c r="M118" s="1"/>
  <c r="L117"/>
  <c r="L118" s="1"/>
  <c r="K117"/>
  <c r="K118" s="1"/>
  <c r="J117"/>
  <c r="J118" s="1"/>
  <c r="I117"/>
  <c r="I118" s="1"/>
  <c r="I119" s="1"/>
  <c r="H117"/>
  <c r="H118" s="1"/>
  <c r="H119" s="1"/>
  <c r="G115"/>
  <c r="G117" s="1"/>
  <c r="G118" s="1"/>
  <c r="T112"/>
  <c r="S112"/>
  <c r="R112"/>
  <c r="Q112"/>
  <c r="P112"/>
  <c r="O112"/>
  <c r="N112"/>
  <c r="M112"/>
  <c r="L112"/>
  <c r="K112"/>
  <c r="T108"/>
  <c r="S108"/>
  <c r="R108"/>
  <c r="Q108"/>
  <c r="P108"/>
  <c r="O108"/>
  <c r="N108"/>
  <c r="T104"/>
  <c r="S104"/>
  <c r="R104"/>
  <c r="Q104"/>
  <c r="P104"/>
  <c r="N104"/>
  <c r="M104"/>
  <c r="L104"/>
  <c r="K104"/>
  <c r="T99"/>
  <c r="S99"/>
  <c r="R99"/>
  <c r="Q99"/>
  <c r="P99"/>
  <c r="O99"/>
  <c r="N99"/>
  <c r="M99"/>
  <c r="L99"/>
  <c r="K99"/>
  <c r="T85"/>
  <c r="S85"/>
  <c r="R85"/>
  <c r="Q85"/>
  <c r="P85"/>
  <c r="O85"/>
  <c r="N85"/>
  <c r="T76"/>
  <c r="S76"/>
  <c r="R76"/>
  <c r="Q76"/>
  <c r="P76"/>
  <c r="N76"/>
  <c r="M76"/>
  <c r="L76"/>
  <c r="K76"/>
  <c r="T71"/>
  <c r="S71"/>
  <c r="R71"/>
  <c r="Q71"/>
  <c r="P71"/>
  <c r="O71"/>
  <c r="N71"/>
  <c r="N86" s="1"/>
  <c r="M71"/>
  <c r="M86" s="1"/>
  <c r="L71"/>
  <c r="L86" s="1"/>
  <c r="K71"/>
  <c r="T64"/>
  <c r="T65" s="1"/>
  <c r="S64"/>
  <c r="S65" s="1"/>
  <c r="R64"/>
  <c r="R65" s="1"/>
  <c r="Q64"/>
  <c r="Q65" s="1"/>
  <c r="P64"/>
  <c r="P65" s="1"/>
  <c r="O64"/>
  <c r="O65" s="1"/>
  <c r="N64"/>
  <c r="N65" s="1"/>
  <c r="M64"/>
  <c r="M65" s="1"/>
  <c r="L64"/>
  <c r="L65" s="1"/>
  <c r="K64"/>
  <c r="K65" s="1"/>
  <c r="T58"/>
  <c r="S58"/>
  <c r="R58"/>
  <c r="Q58"/>
  <c r="P58"/>
  <c r="O58"/>
  <c r="N58"/>
  <c r="M58"/>
  <c r="L58"/>
  <c r="K58"/>
  <c r="T55"/>
  <c r="T59" s="1"/>
  <c r="S55"/>
  <c r="S59" s="1"/>
  <c r="R55"/>
  <c r="R59" s="1"/>
  <c r="Q55"/>
  <c r="Q59" s="1"/>
  <c r="P55"/>
  <c r="P59" s="1"/>
  <c r="O55"/>
  <c r="O59" s="1"/>
  <c r="N55"/>
  <c r="N59" s="1"/>
  <c r="M55"/>
  <c r="M59" s="1"/>
  <c r="L55"/>
  <c r="L59" s="1"/>
  <c r="K55"/>
  <c r="K59" s="1"/>
  <c r="J59"/>
  <c r="H59"/>
  <c r="J49"/>
  <c r="H49"/>
  <c r="T45"/>
  <c r="T49" s="1"/>
  <c r="S45"/>
  <c r="S49" s="1"/>
  <c r="R45"/>
  <c r="R49" s="1"/>
  <c r="Q45"/>
  <c r="Q49" s="1"/>
  <c r="P45"/>
  <c r="P49" s="1"/>
  <c r="O45"/>
  <c r="O49" s="1"/>
  <c r="N45"/>
  <c r="N49" s="1"/>
  <c r="M45"/>
  <c r="M49" s="1"/>
  <c r="L45"/>
  <c r="L49" s="1"/>
  <c r="K45"/>
  <c r="K49" s="1"/>
  <c r="T40"/>
  <c r="T41" s="1"/>
  <c r="S40"/>
  <c r="S41" s="1"/>
  <c r="R40"/>
  <c r="R41" s="1"/>
  <c r="Q40"/>
  <c r="Q41" s="1"/>
  <c r="P40"/>
  <c r="O40" s="1"/>
  <c r="O41" s="1"/>
  <c r="N40"/>
  <c r="N41" s="1"/>
  <c r="M40"/>
  <c r="M41" s="1"/>
  <c r="L40"/>
  <c r="L41" s="1"/>
  <c r="K40"/>
  <c r="K41" s="1"/>
  <c r="I41"/>
  <c r="T32"/>
  <c r="S32"/>
  <c r="R32"/>
  <c r="Q32"/>
  <c r="P32"/>
  <c r="O32"/>
  <c r="N32"/>
  <c r="M32"/>
  <c r="L32"/>
  <c r="K32"/>
  <c r="T29"/>
  <c r="S29"/>
  <c r="R29"/>
  <c r="Q29"/>
  <c r="P29"/>
  <c r="O29"/>
  <c r="N29"/>
  <c r="M29"/>
  <c r="L29"/>
  <c r="K29"/>
  <c r="T24"/>
  <c r="S24"/>
  <c r="R24"/>
  <c r="Q24"/>
  <c r="P24"/>
  <c r="O24"/>
  <c r="N24"/>
  <c r="M24"/>
  <c r="L24"/>
  <c r="K24"/>
  <c r="T15"/>
  <c r="T36" s="1"/>
  <c r="R15"/>
  <c r="Q15"/>
  <c r="P15"/>
  <c r="N15"/>
  <c r="M15"/>
  <c r="L15"/>
  <c r="K15"/>
  <c r="K21" l="1"/>
  <c r="K127"/>
  <c r="T128"/>
  <c r="R128"/>
  <c r="R129" s="1"/>
  <c r="P128"/>
  <c r="P129" s="1"/>
  <c r="S128"/>
  <c r="O128"/>
  <c r="O129" s="1"/>
  <c r="Q128"/>
  <c r="Q129" s="1"/>
  <c r="T129"/>
  <c r="S129"/>
  <c r="M36"/>
  <c r="M50" s="1"/>
  <c r="Q36"/>
  <c r="Q50" s="1"/>
  <c r="T50"/>
  <c r="R113"/>
  <c r="Q113"/>
  <c r="S36"/>
  <c r="S50" s="1"/>
  <c r="L36"/>
  <c r="L50" s="1"/>
  <c r="N36"/>
  <c r="N50" s="1"/>
  <c r="P36"/>
  <c r="R36"/>
  <c r="R50" s="1"/>
  <c r="T113"/>
  <c r="P113"/>
  <c r="P86"/>
  <c r="T86"/>
  <c r="O113"/>
  <c r="G76"/>
  <c r="G86" s="1"/>
  <c r="G87" s="1"/>
  <c r="M113"/>
  <c r="I113"/>
  <c r="K86"/>
  <c r="L113"/>
  <c r="J113"/>
  <c r="H113"/>
  <c r="S113"/>
  <c r="N113"/>
  <c r="N119" s="1"/>
  <c r="K113"/>
  <c r="O36"/>
  <c r="O50" s="1"/>
  <c r="R86"/>
  <c r="R87" s="1"/>
  <c r="K36"/>
  <c r="Q86"/>
  <c r="S86"/>
  <c r="S87" s="1"/>
  <c r="K87"/>
  <c r="M87"/>
  <c r="H86"/>
  <c r="I86"/>
  <c r="M135"/>
  <c r="M136" s="1"/>
  <c r="I136"/>
  <c r="O136"/>
  <c r="Q136"/>
  <c r="T135"/>
  <c r="T136" s="1"/>
  <c r="R135"/>
  <c r="R136" s="1"/>
  <c r="P135"/>
  <c r="P136" s="1"/>
  <c r="L135"/>
  <c r="L136" s="1"/>
  <c r="J135"/>
  <c r="J136" s="1"/>
  <c r="H135"/>
  <c r="H136" s="1"/>
  <c r="L87"/>
  <c r="N87"/>
  <c r="P87"/>
  <c r="T87"/>
  <c r="T119"/>
  <c r="H41"/>
  <c r="S119"/>
  <c r="H87"/>
  <c r="G113"/>
  <c r="G119" s="1"/>
  <c r="K119"/>
  <c r="O119"/>
  <c r="I87"/>
  <c r="J87"/>
  <c r="Q87"/>
  <c r="H50"/>
  <c r="J50"/>
  <c r="L119"/>
  <c r="P119"/>
  <c r="R119"/>
  <c r="G36"/>
  <c r="G50" s="1"/>
  <c r="M119"/>
  <c r="Q119"/>
  <c r="I50"/>
  <c r="K50"/>
  <c r="J119"/>
  <c r="P41"/>
  <c r="P50" s="1"/>
  <c r="O76"/>
  <c r="O86" s="1"/>
  <c r="N151" l="1"/>
  <c r="J151"/>
  <c r="R151"/>
  <c r="L151"/>
  <c r="O87"/>
  <c r="O151" s="1"/>
  <c r="H151"/>
  <c r="T151"/>
  <c r="P151"/>
  <c r="I151"/>
  <c r="K151"/>
  <c r="M151"/>
  <c r="Q151"/>
  <c r="S151"/>
  <c r="G151"/>
</calcChain>
</file>

<file path=xl/sharedStrings.xml><?xml version="1.0" encoding="utf-8"?>
<sst xmlns="http://schemas.openxmlformats.org/spreadsheetml/2006/main" count="388" uniqueCount="104">
  <si>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  <charset val="186"/>
      </rPr>
      <t xml:space="preserve">  </t>
    </r>
  </si>
  <si>
    <t>TIKSLŲ, PROGRAMŲ TIKSLŲ, UŽDAVINIŲ IR PRIEMONIŲ IŠLAIDŲ SUVESTINĖ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</si>
  <si>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</si>
  <si>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</si>
  <si>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</si>
  <si>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</si>
  <si>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</si>
  <si>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</si>
  <si>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</si>
  <si>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2014 m. projektas</t>
  </si>
  <si>
    <t>Iš viso</t>
  </si>
  <si>
    <t>Išlaidoms</t>
  </si>
  <si>
    <t>turtui įsigyti ir finansiniams įsipareigojimams vykdyti</t>
  </si>
  <si>
    <t>Iš jų darbo užmokesčiui</t>
  </si>
  <si>
    <t>01 strateginis tikslas - užtikrinti Savivaldybės teritorijos, jos infrastruktūros, ekologiškai švarios ir saugios gyvenamosios aplinkos vystymąsi</t>
  </si>
  <si>
    <t>05 programa - ekonominės plėtros programa</t>
  </si>
  <si>
    <t>01</t>
  </si>
  <si>
    <t>Prižiūrėti ir modernizuoti Rietavo savivaldybės vietinės reikšmės kelius, stovėjimo aikšteles, visuomeninio susisiekimo infrastruktūros objektus</t>
  </si>
  <si>
    <t>Vykdyti Rietavo savivaldybės susisiekimo sistemos plėtrą tiesiant naujas ir rekonstruojant esamas gatves. Gerinti eismo saugumo sąlygas</t>
  </si>
  <si>
    <t xml:space="preserve">Plungės g. rekonstrukcija                                </t>
  </si>
  <si>
    <t>188747184</t>
  </si>
  <si>
    <t>SB</t>
  </si>
  <si>
    <t xml:space="preserve">Kt. (KPPP) </t>
  </si>
  <si>
    <t>iš viso</t>
  </si>
  <si>
    <t>02</t>
  </si>
  <si>
    <t xml:space="preserve">Pelaičių gyvenvietės Bangos  (RT-0120)  ir  Malūno gatvių (RT- 0121)   rekonstrukcija                                               </t>
  </si>
  <si>
    <t>03</t>
  </si>
  <si>
    <t xml:space="preserve">Tverų miestelio Kovo 8 - osios gatvės  rekonstrukcija                                               </t>
  </si>
  <si>
    <t xml:space="preserve">Kt. ES </t>
  </si>
  <si>
    <t>04</t>
  </si>
  <si>
    <t>Žvyruotų gatvių ir kelių asfalltavimas (Letauso, Pievų, Gudalių, Minijos, Aitros)</t>
  </si>
  <si>
    <t>05</t>
  </si>
  <si>
    <t xml:space="preserve">Dariaus ir Girėno g. rekonstrukcija                                                                                                                                            </t>
  </si>
  <si>
    <t>SB (pask.KOM)</t>
  </si>
  <si>
    <t xml:space="preserve">Kt. VB </t>
  </si>
  <si>
    <t>Kt. (KPPP)</t>
  </si>
  <si>
    <t>06</t>
  </si>
  <si>
    <t>Kulių g. rekonstrukcija</t>
  </si>
  <si>
    <t>07</t>
  </si>
  <si>
    <t xml:space="preserve">Rietavo savivaldybės Drobstų kaimo kelių RT0223,RT0224, RT0253 ir RT0299 rekonstrukcija                                  </t>
  </si>
  <si>
    <t>Iš viso uždaviniui</t>
  </si>
  <si>
    <t>Atlikti kasmetinius kelių priežiūros ir remonto darbus. Vykdyti savivaldybės vietinės reikšmės kelių priežiūros ir plėtros programą</t>
  </si>
  <si>
    <t xml:space="preserve">Rietavo savivaldybės vietinės reikšmės  kelių ir gatvių priežiūra ir taisymas </t>
  </si>
  <si>
    <t>Vykdyti Savivaldybės eismo saugumo programą</t>
  </si>
  <si>
    <t xml:space="preserve">Rietavo miesto Plungės gatvės pėsčiųjų ir dviratininkų tako įrengimas                                                     </t>
  </si>
  <si>
    <t>Iš viso tikslui</t>
  </si>
  <si>
    <t>Prižiūrėti ir modernizuoti Rietavo savivaldybės inžinerinės infrastruktūros objektus</t>
  </si>
  <si>
    <t>Kelti žmonių gyvenimo lygį</t>
  </si>
  <si>
    <t>Kt. ES</t>
  </si>
  <si>
    <t xml:space="preserve">Telšių regiono komunalinių atliekų tvarkymo sistemos plėtra </t>
  </si>
  <si>
    <t xml:space="preserve">SB </t>
  </si>
  <si>
    <t>Prodidėjimas prie projektų, vykdomų VšĮ "Rietavo žirgynas" ("Baltic Hipo" ir "Sporto ir žaidimo aikštyno įrengimas")</t>
  </si>
  <si>
    <t xml:space="preserve">Kt.  </t>
  </si>
  <si>
    <t>Kt.</t>
  </si>
  <si>
    <t>Buitinių nuotekų valymo įrenginių, nuotekų surinkimo tinklų ir geriamojo vandens tiekimo sistemų rekonstrukcija ir išplėtimas</t>
  </si>
  <si>
    <t>Kt. VB</t>
  </si>
  <si>
    <t xml:space="preserve">Vandens kokybės gerinimo įrenginių statyba gyvenvietėse                                                  </t>
  </si>
  <si>
    <t>Bešeimininkių apleistų pastatų Rietavo savivaldybėje likvidavimas</t>
  </si>
  <si>
    <t>Rietavo savivaldybės gyvenviečių  tvarkymas</t>
  </si>
  <si>
    <t>SB (pask.EIB)</t>
  </si>
  <si>
    <t>Daugėdų gyvenvietės viešosios infrastruktūros plėtra</t>
  </si>
  <si>
    <t xml:space="preserve">Medingėnų gyvenvietės viešosios infrastruktūros plėtra                                      </t>
  </si>
  <si>
    <t>Naujosios g. Rietavo mieste lietaus nuotekų nuvedimo darbai</t>
  </si>
  <si>
    <t>Plėtoti Savivaldybės infrastruktūrą</t>
  </si>
  <si>
    <t>Renovuoti bendrojo lavinimo įstaigas ir Savivaldybei priklausančius pastatus</t>
  </si>
  <si>
    <t xml:space="preserve">Rietavo L. Ivinskio gimnazijos bendrabučio remontas   </t>
  </si>
  <si>
    <t>Kt. (VPF)</t>
  </si>
  <si>
    <t xml:space="preserve">Rietavo L. Ivinskio gimnazijos sporto salės priestato statyba                                                      </t>
  </si>
  <si>
    <t>SB (VIP)</t>
  </si>
  <si>
    <t xml:space="preserve">Tverų kultūros namų pastato rekonstrukcija pritaikant bendruomenės reikmėms   </t>
  </si>
  <si>
    <t xml:space="preserve">Medingėnų švč. Trejybės bažnyčios avarinės būklės pašalinimas ir pritaikymas viešiesiems poreikiams 
</t>
  </si>
  <si>
    <t>Pastato, esančio Parko g. 8, kapitalinis remontas su šilumos ūkio rekonstrukcija (PSPC)</t>
  </si>
  <si>
    <t>Kt. (SAM)</t>
  </si>
  <si>
    <t xml:space="preserve">Pastato, esančio Parko g. 10, rekonstrukcija (Meno mokykla)                                   </t>
  </si>
  <si>
    <t>Viešosios paskirties pastatų rekonstrukcija</t>
  </si>
  <si>
    <t xml:space="preserve">Rietavo parapijos senelių namų pastato rekonstrukcija </t>
  </si>
  <si>
    <t>Plėtoti gyvenamąjį socialinį būstą</t>
  </si>
  <si>
    <t>Kt. (Soc.b.p.p)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</si>
  <si>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</si>
  <si>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</si>
  <si>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</si>
  <si>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</si>
  <si>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 xml:space="preserve">Teikti paramą verslininkams </t>
  </si>
  <si>
    <t>Smulkaus ir vidutinio verslo rėmimas</t>
  </si>
  <si>
    <t>Mokymų ir konsultacijų paslaugų pirkimas</t>
  </si>
  <si>
    <t>Kelti darbuotojų kompetenciją</t>
  </si>
  <si>
    <t>Skirti Savivaldybės biudžeto lėšų projektų rėmimui (VIC)</t>
  </si>
  <si>
    <t>Iš viso programai</t>
  </si>
  <si>
    <t>Programos koordinatorius</t>
  </si>
  <si>
    <t>Juozas Albauskas</t>
  </si>
  <si>
    <t>ES</t>
  </si>
  <si>
    <t>2013 M.  RIETAVO SAVIVALDYBĖS ADMINISTRACIJOS</t>
  </si>
  <si>
    <t>2012 m. išlaidos</t>
  </si>
  <si>
    <t>2013 m. išlaidų projektas</t>
  </si>
  <si>
    <t>2013 m. patvirtinta Taryboje</t>
  </si>
  <si>
    <t>2015 m. projektas</t>
  </si>
  <si>
    <t>Tverų mstl. Miško g. kanalizacijos įrengimas</t>
  </si>
  <si>
    <t>Pastato ir kitų patalpų pritaikymas socialiniam būstui (Miškų urėdijos pastatas)</t>
  </si>
  <si>
    <t>Gyvenamojo būsto patalpų rekonstravimas, remontas, socialinio būsto plėtra</t>
  </si>
  <si>
    <t>Socialinio būsto plėtra</t>
  </si>
  <si>
    <t xml:space="preserve">Kt. </t>
  </si>
  <si>
    <t>Klevų g. (RT1046) apšvietimo tinklų įrengimas Girdvainių kaime</t>
  </si>
  <si>
    <t>SB (pask. Kom.)</t>
  </si>
  <si>
    <t xml:space="preserve">                                                                                                                                                                                                                                 1 lentelė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</si>
</sst>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sz val="8"/>
      <color rgb="FFFF0000"/>
      <name val="Times New Roman"/>
      <family val="1"/>
      <charset val="186"/>
    </font>
    <font>
      <sz val="8"/>
      <color rgb="FFFF0000"/>
      <name val="Times New Roman"/>
      <family val="1"/>
    </font>
    <font>
      <sz val="8"/>
      <color indexed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11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/>
    </xf>
    <xf numFmtId="49" fontId="11" fillId="5" borderId="28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164" fontId="6" fillId="0" borderId="32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6" fillId="6" borderId="33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6" borderId="11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center" vertical="center"/>
    </xf>
    <xf numFmtId="164" fontId="2" fillId="6" borderId="32" xfId="0" applyNumberFormat="1" applyFont="1" applyFill="1" applyBorder="1" applyAlignment="1">
      <alignment horizontal="center" vertical="center"/>
    </xf>
    <xf numFmtId="164" fontId="2" fillId="6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13" fillId="6" borderId="11" xfId="0" applyNumberFormat="1" applyFont="1" applyFill="1" applyBorder="1" applyAlignment="1">
      <alignment horizontal="center" vertical="center"/>
    </xf>
    <xf numFmtId="164" fontId="14" fillId="6" borderId="11" xfId="0" applyNumberFormat="1" applyFont="1" applyFill="1" applyBorder="1" applyAlignment="1">
      <alignment horizontal="center" vertical="center"/>
    </xf>
    <xf numFmtId="164" fontId="6" fillId="6" borderId="34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2" fillId="6" borderId="33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top"/>
    </xf>
    <xf numFmtId="49" fontId="9" fillId="5" borderId="18" xfId="0" applyNumberFormat="1" applyFont="1" applyFill="1" applyBorder="1" applyAlignment="1">
      <alignment horizontal="center" vertical="top"/>
    </xf>
    <xf numFmtId="164" fontId="9" fillId="6" borderId="11" xfId="0" applyNumberFormat="1" applyFont="1" applyFill="1" applyBorder="1" applyAlignment="1">
      <alignment horizontal="center" vertical="top"/>
    </xf>
    <xf numFmtId="164" fontId="16" fillId="6" borderId="11" xfId="0" applyNumberFormat="1" applyFont="1" applyFill="1" applyBorder="1" applyAlignment="1">
      <alignment horizontal="center" vertical="center"/>
    </xf>
    <xf numFmtId="164" fontId="16" fillId="6" borderId="34" xfId="0" applyNumberFormat="1" applyFont="1" applyFill="1" applyBorder="1" applyAlignment="1">
      <alignment vertical="top"/>
    </xf>
    <xf numFmtId="164" fontId="13" fillId="6" borderId="34" xfId="0" applyNumberFormat="1" applyFont="1" applyFill="1" applyBorder="1" applyAlignment="1">
      <alignment horizontal="center" vertical="top"/>
    </xf>
    <xf numFmtId="164" fontId="9" fillId="6" borderId="34" xfId="0" applyNumberFormat="1" applyFont="1" applyFill="1" applyBorder="1" applyAlignment="1">
      <alignment horizontal="center" vertical="top"/>
    </xf>
    <xf numFmtId="49" fontId="9" fillId="4" borderId="26" xfId="0" applyNumberFormat="1" applyFont="1" applyFill="1" applyBorder="1" applyAlignment="1">
      <alignment horizontal="center" vertical="top"/>
    </xf>
    <xf numFmtId="164" fontId="9" fillId="6" borderId="17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/>
    </xf>
    <xf numFmtId="49" fontId="11" fillId="4" borderId="23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164" fontId="13" fillId="6" borderId="31" xfId="0" applyNumberFormat="1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vertical="center"/>
    </xf>
    <xf numFmtId="164" fontId="2" fillId="6" borderId="38" xfId="0" applyNumberFormat="1" applyFont="1" applyFill="1" applyBorder="1" applyAlignment="1">
      <alignment horizontal="center" vertical="top"/>
    </xf>
    <xf numFmtId="164" fontId="2" fillId="6" borderId="34" xfId="0" applyNumberFormat="1" applyFont="1" applyFill="1" applyBorder="1" applyAlignment="1">
      <alignment horizontal="center" vertical="top"/>
    </xf>
    <xf numFmtId="164" fontId="13" fillId="6" borderId="32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164" fontId="18" fillId="8" borderId="11" xfId="0" applyNumberFormat="1" applyFont="1" applyFill="1" applyBorder="1" applyAlignment="1">
      <alignment horizontal="center" vertical="center"/>
    </xf>
    <xf numFmtId="49" fontId="11" fillId="5" borderId="27" xfId="0" applyNumberFormat="1" applyFont="1" applyFill="1" applyBorder="1" applyAlignment="1">
      <alignment horizontal="center" vertical="top"/>
    </xf>
    <xf numFmtId="0" fontId="9" fillId="7" borderId="11" xfId="0" applyFont="1" applyFill="1" applyBorder="1" applyAlignment="1">
      <alignment horizontal="right" vertical="top" wrapText="1"/>
    </xf>
    <xf numFmtId="164" fontId="9" fillId="6" borderId="39" xfId="0" applyNumberFormat="1" applyFont="1" applyFill="1" applyBorder="1" applyAlignment="1">
      <alignment horizontal="center" vertical="top"/>
    </xf>
    <xf numFmtId="164" fontId="6" fillId="0" borderId="40" xfId="0" applyNumberFormat="1" applyFont="1" applyFill="1" applyBorder="1" applyAlignment="1">
      <alignment horizontal="center" vertical="center"/>
    </xf>
    <xf numFmtId="164" fontId="6" fillId="6" borderId="38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top" wrapText="1"/>
    </xf>
    <xf numFmtId="164" fontId="13" fillId="6" borderId="40" xfId="0" applyNumberFormat="1" applyFont="1" applyFill="1" applyBorder="1" applyAlignment="1">
      <alignment horizontal="center" vertical="center"/>
    </xf>
    <xf numFmtId="164" fontId="19" fillId="0" borderId="32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64" fontId="3" fillId="6" borderId="31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8" borderId="34" xfId="0" applyFont="1" applyFill="1" applyBorder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top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40" xfId="0" applyNumberFormat="1" applyFont="1" applyFill="1" applyBorder="1" applyAlignment="1">
      <alignment horizontal="center" vertical="center"/>
    </xf>
    <xf numFmtId="164" fontId="6" fillId="6" borderId="41" xfId="0" applyNumberFormat="1" applyFont="1" applyFill="1" applyBorder="1" applyAlignment="1">
      <alignment horizontal="center" vertical="center"/>
    </xf>
    <xf numFmtId="164" fontId="14" fillId="6" borderId="32" xfId="0" applyNumberFormat="1" applyFont="1" applyFill="1" applyBorder="1" applyAlignment="1">
      <alignment horizontal="center" vertical="center"/>
    </xf>
    <xf numFmtId="164" fontId="6" fillId="8" borderId="32" xfId="0" applyNumberFormat="1" applyFont="1" applyFill="1" applyBorder="1" applyAlignment="1">
      <alignment horizontal="center" vertical="center"/>
    </xf>
    <xf numFmtId="164" fontId="6" fillId="8" borderId="33" xfId="0" applyNumberFormat="1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right" vertical="top" wrapText="1"/>
    </xf>
    <xf numFmtId="164" fontId="20" fillId="6" borderId="32" xfId="0" applyNumberFormat="1" applyFont="1" applyFill="1" applyBorder="1" applyAlignment="1">
      <alignment horizontal="center" vertical="center"/>
    </xf>
    <xf numFmtId="49" fontId="11" fillId="4" borderId="44" xfId="0" applyNumberFormat="1" applyFont="1" applyFill="1" applyBorder="1" applyAlignment="1">
      <alignment horizontal="center" vertical="top"/>
    </xf>
    <xf numFmtId="49" fontId="11" fillId="5" borderId="16" xfId="0" applyNumberFormat="1" applyFont="1" applyFill="1" applyBorder="1" applyAlignment="1">
      <alignment horizontal="center" vertical="top"/>
    </xf>
    <xf numFmtId="164" fontId="3" fillId="6" borderId="11" xfId="0" applyNumberFormat="1" applyFont="1" applyFill="1" applyBorder="1" applyAlignment="1">
      <alignment horizontal="center" vertical="top"/>
    </xf>
    <xf numFmtId="164" fontId="3" fillId="6" borderId="34" xfId="0" applyNumberFormat="1" applyFont="1" applyFill="1" applyBorder="1" applyAlignment="1">
      <alignment horizontal="center" vertical="top"/>
    </xf>
    <xf numFmtId="49" fontId="3" fillId="4" borderId="12" xfId="0" applyNumberFormat="1" applyFont="1" applyFill="1" applyBorder="1" applyAlignment="1">
      <alignment vertical="top"/>
    </xf>
    <xf numFmtId="164" fontId="9" fillId="6" borderId="1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top"/>
    </xf>
    <xf numFmtId="49" fontId="3" fillId="4" borderId="23" xfId="0" applyNumberFormat="1" applyFont="1" applyFill="1" applyBorder="1" applyAlignment="1">
      <alignment vertical="top"/>
    </xf>
    <xf numFmtId="164" fontId="14" fillId="6" borderId="40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top" wrapText="1"/>
    </xf>
    <xf numFmtId="164" fontId="7" fillId="6" borderId="31" xfId="0" applyNumberFormat="1" applyFont="1" applyFill="1" applyBorder="1" applyAlignment="1">
      <alignment horizontal="center" vertical="center"/>
    </xf>
    <xf numFmtId="164" fontId="7" fillId="6" borderId="40" xfId="0" applyNumberFormat="1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center"/>
    </xf>
    <xf numFmtId="164" fontId="7" fillId="6" borderId="32" xfId="0" applyNumberFormat="1" applyFont="1" applyFill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164" fontId="22" fillId="6" borderId="17" xfId="0" applyNumberFormat="1" applyFont="1" applyFill="1" applyBorder="1" applyAlignment="1">
      <alignment horizontal="center" vertical="top"/>
    </xf>
    <xf numFmtId="164" fontId="22" fillId="6" borderId="39" xfId="0" applyNumberFormat="1" applyFont="1" applyFill="1" applyBorder="1" applyAlignment="1">
      <alignment horizontal="center" vertical="top"/>
    </xf>
    <xf numFmtId="164" fontId="9" fillId="6" borderId="48" xfId="0" applyNumberFormat="1" applyFont="1" applyFill="1" applyBorder="1" applyAlignment="1">
      <alignment horizontal="center" vertical="top"/>
    </xf>
    <xf numFmtId="164" fontId="3" fillId="6" borderId="48" xfId="0" applyNumberFormat="1" applyFont="1" applyFill="1" applyBorder="1" applyAlignment="1">
      <alignment horizontal="center" vertical="top"/>
    </xf>
    <xf numFmtId="164" fontId="9" fillId="6" borderId="18" xfId="0" applyNumberFormat="1" applyFont="1" applyFill="1" applyBorder="1" applyAlignment="1">
      <alignment horizontal="center" vertical="top"/>
    </xf>
    <xf numFmtId="164" fontId="3" fillId="6" borderId="18" xfId="0" applyNumberFormat="1" applyFont="1" applyFill="1" applyBorder="1" applyAlignment="1">
      <alignment horizontal="center" vertical="top"/>
    </xf>
    <xf numFmtId="164" fontId="9" fillId="3" borderId="28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8" fillId="0" borderId="0" xfId="0" applyFont="1" applyAlignment="1"/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6" fillId="8" borderId="11" xfId="0" applyNumberFormat="1" applyFont="1" applyFill="1" applyBorder="1" applyAlignment="1">
      <alignment horizontal="center" vertical="center"/>
    </xf>
    <xf numFmtId="164" fontId="20" fillId="6" borderId="1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vertical="center" textRotation="90" wrapText="1"/>
    </xf>
    <xf numFmtId="164" fontId="24" fillId="6" borderId="11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top" wrapText="1"/>
    </xf>
    <xf numFmtId="164" fontId="2" fillId="6" borderId="40" xfId="0" applyNumberFormat="1" applyFont="1" applyFill="1" applyBorder="1" applyAlignment="1">
      <alignment horizontal="center" vertical="center"/>
    </xf>
    <xf numFmtId="164" fontId="19" fillId="6" borderId="32" xfId="0" applyNumberFormat="1" applyFont="1" applyFill="1" applyBorder="1" applyAlignment="1">
      <alignment horizontal="center" vertical="center"/>
    </xf>
    <xf numFmtId="164" fontId="2" fillId="8" borderId="32" xfId="0" applyNumberFormat="1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top" wrapText="1"/>
    </xf>
    <xf numFmtId="164" fontId="13" fillId="8" borderId="32" xfId="0" applyNumberFormat="1" applyFont="1" applyFill="1" applyBorder="1" applyAlignment="1">
      <alignment horizontal="center" vertical="center"/>
    </xf>
    <xf numFmtId="164" fontId="6" fillId="8" borderId="31" xfId="0" applyNumberFormat="1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vertical="top"/>
    </xf>
    <xf numFmtId="164" fontId="2" fillId="6" borderId="34" xfId="0" applyNumberFormat="1" applyFont="1" applyFill="1" applyBorder="1" applyAlignment="1">
      <alignment horizontal="center" vertical="center"/>
    </xf>
    <xf numFmtId="164" fontId="13" fillId="6" borderId="34" xfId="0" applyNumberFormat="1" applyFont="1" applyFill="1" applyBorder="1" applyAlignment="1">
      <alignment horizontal="center" vertical="center"/>
    </xf>
    <xf numFmtId="164" fontId="13" fillId="6" borderId="33" xfId="0" applyNumberFormat="1" applyFont="1" applyFill="1" applyBorder="1" applyAlignment="1">
      <alignment horizontal="center" vertical="center"/>
    </xf>
    <xf numFmtId="164" fontId="9" fillId="6" borderId="39" xfId="0" applyNumberFormat="1" applyFont="1" applyFill="1" applyBorder="1" applyAlignment="1">
      <alignment horizontal="center" vertical="center"/>
    </xf>
    <xf numFmtId="164" fontId="3" fillId="6" borderId="35" xfId="0" applyNumberFormat="1" applyFont="1" applyFill="1" applyBorder="1" applyAlignment="1">
      <alignment horizontal="center" vertical="top"/>
    </xf>
    <xf numFmtId="164" fontId="3" fillId="6" borderId="45" xfId="0" applyNumberFormat="1" applyFont="1" applyFill="1" applyBorder="1" applyAlignment="1">
      <alignment horizontal="center" vertical="top"/>
    </xf>
    <xf numFmtId="164" fontId="9" fillId="3" borderId="27" xfId="0" applyNumberFormat="1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0" fontId="18" fillId="0" borderId="29" xfId="0" applyFont="1" applyBorder="1" applyAlignment="1">
      <alignment vertical="top"/>
    </xf>
    <xf numFmtId="0" fontId="18" fillId="0" borderId="0" xfId="0" applyFont="1" applyAlignment="1">
      <alignment vertical="top"/>
    </xf>
    <xf numFmtId="164" fontId="24" fillId="6" borderId="32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5" borderId="31" xfId="0" applyNumberFormat="1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textRotation="90"/>
    </xf>
    <xf numFmtId="49" fontId="8" fillId="0" borderId="31" xfId="0" applyNumberFormat="1" applyFont="1" applyBorder="1" applyAlignment="1">
      <alignment horizontal="left" textRotation="90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49" fontId="9" fillId="4" borderId="30" xfId="0" applyNumberFormat="1" applyFont="1" applyFill="1" applyBorder="1" applyAlignment="1">
      <alignment horizontal="center" vertical="top"/>
    </xf>
    <xf numFmtId="49" fontId="9" fillId="5" borderId="11" xfId="0" applyNumberFormat="1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textRotation="90"/>
    </xf>
    <xf numFmtId="0" fontId="7" fillId="0" borderId="11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49" fontId="10" fillId="2" borderId="23" xfId="0" applyNumberFormat="1" applyFont="1" applyFill="1" applyBorder="1" applyAlignment="1">
      <alignment horizontal="left" vertical="top" wrapText="1"/>
    </xf>
    <xf numFmtId="49" fontId="10" fillId="2" borderId="24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textRotation="90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 wrapText="1"/>
    </xf>
    <xf numFmtId="49" fontId="15" fillId="5" borderId="35" xfId="0" applyNumberFormat="1" applyFont="1" applyFill="1" applyBorder="1" applyAlignment="1">
      <alignment horizontal="right" vertical="top"/>
    </xf>
    <xf numFmtId="49" fontId="15" fillId="5" borderId="36" xfId="0" applyNumberFormat="1" applyFont="1" applyFill="1" applyBorder="1" applyAlignment="1">
      <alignment horizontal="right" vertical="top"/>
    </xf>
    <xf numFmtId="49" fontId="15" fillId="5" borderId="37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center" textRotation="90"/>
    </xf>
    <xf numFmtId="49" fontId="8" fillId="0" borderId="12" xfId="0" applyNumberFormat="1" applyFont="1" applyBorder="1" applyAlignment="1">
      <alignment horizontal="center" textRotation="90"/>
    </xf>
    <xf numFmtId="49" fontId="8" fillId="0" borderId="31" xfId="0" applyNumberFormat="1" applyFont="1" applyBorder="1" applyAlignment="1">
      <alignment horizontal="center" textRotation="90"/>
    </xf>
    <xf numFmtId="49" fontId="15" fillId="4" borderId="27" xfId="0" applyNumberFormat="1" applyFont="1" applyFill="1" applyBorder="1" applyAlignment="1">
      <alignment horizontal="right" vertical="top"/>
    </xf>
    <xf numFmtId="49" fontId="15" fillId="4" borderId="24" xfId="0" applyNumberFormat="1" applyFont="1" applyFill="1" applyBorder="1" applyAlignment="1">
      <alignment horizontal="right" vertical="top"/>
    </xf>
    <xf numFmtId="49" fontId="15" fillId="4" borderId="25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vertical="top" wrapText="1"/>
    </xf>
    <xf numFmtId="0" fontId="4" fillId="5" borderId="27" xfId="0" applyFont="1" applyFill="1" applyBorder="1" applyAlignment="1">
      <alignment horizontal="left" vertical="top" wrapText="1"/>
    </xf>
    <xf numFmtId="0" fontId="4" fillId="5" borderId="24" xfId="0" applyFont="1" applyFill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textRotation="90"/>
    </xf>
    <xf numFmtId="0" fontId="10" fillId="5" borderId="23" xfId="0" applyFont="1" applyFill="1" applyBorder="1" applyAlignment="1">
      <alignment horizontal="left" vertical="top" wrapText="1"/>
    </xf>
    <xf numFmtId="49" fontId="15" fillId="4" borderId="29" xfId="0" applyNumberFormat="1" applyFont="1" applyFill="1" applyBorder="1" applyAlignment="1">
      <alignment horizontal="right" vertical="top"/>
    </xf>
    <xf numFmtId="49" fontId="15" fillId="4" borderId="42" xfId="0" applyNumberFormat="1" applyFont="1" applyFill="1" applyBorder="1" applyAlignment="1">
      <alignment horizontal="right" vertical="top"/>
    </xf>
    <xf numFmtId="49" fontId="8" fillId="0" borderId="17" xfId="0" applyNumberFormat="1" applyFont="1" applyBorder="1" applyAlignment="1">
      <alignment horizontal="left" vertical="center" textRotation="90"/>
    </xf>
    <xf numFmtId="49" fontId="8" fillId="0" borderId="12" xfId="0" applyNumberFormat="1" applyFont="1" applyBorder="1" applyAlignment="1">
      <alignment horizontal="left" vertical="center" textRotation="90"/>
    </xf>
    <xf numFmtId="49" fontId="8" fillId="0" borderId="31" xfId="0" applyNumberFormat="1" applyFont="1" applyBorder="1" applyAlignment="1">
      <alignment horizontal="left" vertical="center" textRotation="90"/>
    </xf>
    <xf numFmtId="0" fontId="10" fillId="5" borderId="45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49" fontId="21" fillId="4" borderId="29" xfId="0" applyNumberFormat="1" applyFont="1" applyFill="1" applyBorder="1" applyAlignment="1">
      <alignment horizontal="right" vertical="top"/>
    </xf>
    <xf numFmtId="49" fontId="21" fillId="4" borderId="0" xfId="0" applyNumberFormat="1" applyFont="1" applyFill="1" applyBorder="1" applyAlignment="1">
      <alignment horizontal="right" vertical="top"/>
    </xf>
    <xf numFmtId="49" fontId="21" fillId="4" borderId="46" xfId="0" applyNumberFormat="1" applyFont="1" applyFill="1" applyBorder="1" applyAlignment="1">
      <alignment horizontal="right" vertical="top"/>
    </xf>
    <xf numFmtId="49" fontId="4" fillId="4" borderId="23" xfId="0" applyNumberFormat="1" applyFont="1" applyFill="1" applyBorder="1" applyAlignment="1">
      <alignment horizontal="left" vertical="top"/>
    </xf>
    <xf numFmtId="49" fontId="4" fillId="4" borderId="24" xfId="0" applyNumberFormat="1" applyFont="1" applyFill="1" applyBorder="1" applyAlignment="1">
      <alignment horizontal="left" vertical="top"/>
    </xf>
    <xf numFmtId="49" fontId="9" fillId="5" borderId="4" xfId="0" applyNumberFormat="1" applyFont="1" applyFill="1" applyBorder="1" applyAlignment="1">
      <alignment horizontal="center" vertical="top"/>
    </xf>
    <xf numFmtId="49" fontId="15" fillId="4" borderId="47" xfId="0" applyNumberFormat="1" applyFont="1" applyFill="1" applyBorder="1" applyAlignment="1">
      <alignment horizontal="right" vertical="top"/>
    </xf>
    <xf numFmtId="49" fontId="9" fillId="4" borderId="2" xfId="0" applyNumberFormat="1" applyFont="1" applyFill="1" applyBorder="1" applyAlignment="1">
      <alignment horizontal="center" vertical="top"/>
    </xf>
    <xf numFmtId="0" fontId="15" fillId="3" borderId="23" xfId="0" applyFont="1" applyFill="1" applyBorder="1" applyAlignment="1">
      <alignment horizontal="right" vertical="top"/>
    </xf>
    <xf numFmtId="0" fontId="15" fillId="3" borderId="24" xfId="0" applyFont="1" applyFill="1" applyBorder="1" applyAlignment="1">
      <alignment horizontal="right" vertical="top"/>
    </xf>
    <xf numFmtId="0" fontId="15" fillId="3" borderId="25" xfId="0" applyFont="1" applyFill="1" applyBorder="1" applyAlignment="1">
      <alignment horizontal="right" vertical="top"/>
    </xf>
    <xf numFmtId="49" fontId="15" fillId="4" borderId="43" xfId="0" applyNumberFormat="1" applyFont="1" applyFill="1" applyBorder="1" applyAlignment="1">
      <alignment horizontal="right" vertical="top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topLeftCell="A136" workbookViewId="0">
      <selection activeCell="H158" sqref="H158"/>
    </sheetView>
  </sheetViews>
  <sheetFormatPr defaultColWidth="19.42578125" defaultRowHeight="12"/>
  <cols>
    <col min="1" max="1" width="2.85546875" style="3" customWidth="1"/>
    <col min="2" max="3" width="2.7109375" style="3" customWidth="1"/>
    <col min="4" max="4" width="27.5703125" style="95" customWidth="1"/>
    <col min="5" max="5" width="3.42578125" style="92" customWidth="1"/>
    <col min="6" max="6" width="12.140625" style="3" customWidth="1"/>
    <col min="7" max="7" width="8" style="3" customWidth="1"/>
    <col min="8" max="8" width="7.140625" style="3" customWidth="1"/>
    <col min="9" max="9" width="5.42578125" style="3" customWidth="1"/>
    <col min="10" max="10" width="7.7109375" style="3" customWidth="1"/>
    <col min="11" max="11" width="8" style="3" customWidth="1"/>
    <col min="12" max="12" width="7.140625" style="3" customWidth="1"/>
    <col min="13" max="13" width="5.5703125" style="3" customWidth="1"/>
    <col min="14" max="14" width="7.85546875" style="3" customWidth="1"/>
    <col min="15" max="15" width="8" style="3" customWidth="1"/>
    <col min="16" max="16" width="7.5703125" style="3" customWidth="1"/>
    <col min="17" max="17" width="5.85546875" style="3" customWidth="1"/>
    <col min="18" max="18" width="7.85546875" style="3" customWidth="1"/>
    <col min="19" max="20" width="8.28515625" style="3" customWidth="1"/>
    <col min="21" max="21" width="2.140625" style="3" customWidth="1"/>
    <col min="22" max="16384" width="19.42578125" style="3"/>
  </cols>
  <sheetData>
    <row r="1" spans="1:21" s="1" customFormat="1" ht="12.75">
      <c r="A1" s="133" t="s">
        <v>103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1" s="2" customFormat="1" ht="12.75">
      <c r="A2" s="133" t="s">
        <v>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1" s="2" customFormat="1" ht="15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1" s="1" customFormat="1" ht="12.75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1" thickBot="1">
      <c r="A5" s="136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</row>
    <row r="6" spans="1:21" ht="13.5" customHeight="1">
      <c r="A6" s="137" t="s">
        <v>3</v>
      </c>
      <c r="B6" s="140" t="s">
        <v>4</v>
      </c>
      <c r="C6" s="140" t="s">
        <v>5</v>
      </c>
      <c r="D6" s="143" t="s">
        <v>6</v>
      </c>
      <c r="E6" s="146" t="s">
        <v>7</v>
      </c>
      <c r="F6" s="168" t="s">
        <v>8</v>
      </c>
      <c r="G6" s="171" t="s">
        <v>92</v>
      </c>
      <c r="H6" s="172"/>
      <c r="I6" s="172"/>
      <c r="J6" s="173"/>
      <c r="K6" s="174" t="s">
        <v>93</v>
      </c>
      <c r="L6" s="175"/>
      <c r="M6" s="175"/>
      <c r="N6" s="176"/>
      <c r="O6" s="177" t="s">
        <v>94</v>
      </c>
      <c r="P6" s="178"/>
      <c r="Q6" s="178"/>
      <c r="R6" s="179"/>
      <c r="S6" s="180" t="s">
        <v>9</v>
      </c>
      <c r="T6" s="183" t="s">
        <v>95</v>
      </c>
      <c r="U6" s="8"/>
    </row>
    <row r="7" spans="1:21" ht="13.5" customHeight="1">
      <c r="A7" s="138"/>
      <c r="B7" s="141"/>
      <c r="C7" s="141"/>
      <c r="D7" s="144"/>
      <c r="E7" s="147"/>
      <c r="F7" s="169"/>
      <c r="G7" s="164" t="s">
        <v>10</v>
      </c>
      <c r="H7" s="161" t="s">
        <v>11</v>
      </c>
      <c r="I7" s="161"/>
      <c r="J7" s="162" t="s">
        <v>12</v>
      </c>
      <c r="K7" s="164" t="s">
        <v>10</v>
      </c>
      <c r="L7" s="161" t="s">
        <v>11</v>
      </c>
      <c r="M7" s="161"/>
      <c r="N7" s="162" t="s">
        <v>12</v>
      </c>
      <c r="O7" s="164" t="s">
        <v>10</v>
      </c>
      <c r="P7" s="161" t="s">
        <v>11</v>
      </c>
      <c r="Q7" s="161"/>
      <c r="R7" s="162" t="s">
        <v>12</v>
      </c>
      <c r="S7" s="181"/>
      <c r="T7" s="184"/>
      <c r="U7" s="8"/>
    </row>
    <row r="8" spans="1:21" ht="86.25" customHeight="1" thickBot="1">
      <c r="A8" s="139"/>
      <c r="B8" s="142"/>
      <c r="C8" s="142"/>
      <c r="D8" s="145"/>
      <c r="E8" s="148"/>
      <c r="F8" s="170"/>
      <c r="G8" s="165"/>
      <c r="H8" s="98" t="s">
        <v>10</v>
      </c>
      <c r="I8" s="99" t="s">
        <v>13</v>
      </c>
      <c r="J8" s="163"/>
      <c r="K8" s="165"/>
      <c r="L8" s="98" t="s">
        <v>10</v>
      </c>
      <c r="M8" s="99" t="s">
        <v>13</v>
      </c>
      <c r="N8" s="163"/>
      <c r="O8" s="165"/>
      <c r="P8" s="98" t="s">
        <v>10</v>
      </c>
      <c r="Q8" s="99" t="s">
        <v>13</v>
      </c>
      <c r="R8" s="163"/>
      <c r="S8" s="182"/>
      <c r="T8" s="185"/>
      <c r="U8" s="8"/>
    </row>
    <row r="9" spans="1:21" ht="15" thickBot="1">
      <c r="A9" s="166" t="s">
        <v>14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8"/>
    </row>
    <row r="10" spans="1:21" ht="15" thickBot="1">
      <c r="A10" s="149" t="s">
        <v>15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8"/>
    </row>
    <row r="11" spans="1:21" ht="15" thickBot="1">
      <c r="A11" s="5" t="s">
        <v>16</v>
      </c>
      <c r="B11" s="151" t="s">
        <v>17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8"/>
    </row>
    <row r="12" spans="1:21" ht="13.5" customHeight="1" thickBot="1">
      <c r="A12" s="6" t="s">
        <v>16</v>
      </c>
      <c r="B12" s="7" t="s">
        <v>16</v>
      </c>
      <c r="C12" s="153" t="s">
        <v>18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8"/>
    </row>
    <row r="13" spans="1:21" ht="11.25">
      <c r="A13" s="155" t="s">
        <v>16</v>
      </c>
      <c r="B13" s="126" t="s">
        <v>16</v>
      </c>
      <c r="C13" s="127" t="s">
        <v>16</v>
      </c>
      <c r="D13" s="157" t="s">
        <v>19</v>
      </c>
      <c r="E13" s="160" t="s">
        <v>20</v>
      </c>
      <c r="F13" s="9" t="s">
        <v>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8"/>
    </row>
    <row r="14" spans="1:21" ht="11.25">
      <c r="A14" s="123"/>
      <c r="B14" s="156"/>
      <c r="C14" s="128"/>
      <c r="D14" s="158"/>
      <c r="E14" s="131"/>
      <c r="F14" s="12" t="s">
        <v>22</v>
      </c>
      <c r="G14" s="10">
        <v>650</v>
      </c>
      <c r="H14" s="10"/>
      <c r="I14" s="10"/>
      <c r="J14" s="10">
        <v>650</v>
      </c>
      <c r="K14" s="10">
        <f>L14+N14</f>
        <v>1257</v>
      </c>
      <c r="L14" s="10"/>
      <c r="M14" s="10"/>
      <c r="N14" s="10">
        <v>1257</v>
      </c>
      <c r="O14" s="10">
        <f>P14+R14</f>
        <v>1094</v>
      </c>
      <c r="P14" s="10"/>
      <c r="Q14" s="10"/>
      <c r="R14" s="10">
        <v>1094</v>
      </c>
      <c r="S14" s="10">
        <v>0</v>
      </c>
      <c r="T14" s="21">
        <v>0</v>
      </c>
      <c r="U14" s="8"/>
    </row>
    <row r="15" spans="1:21" ht="11.25">
      <c r="A15" s="123"/>
      <c r="B15" s="156"/>
      <c r="C15" s="128"/>
      <c r="D15" s="159"/>
      <c r="E15" s="132"/>
      <c r="F15" s="14" t="s">
        <v>23</v>
      </c>
      <c r="G15" s="13">
        <f t="shared" ref="G15:J15" si="0">SUM(G13:G14)</f>
        <v>650</v>
      </c>
      <c r="H15" s="13">
        <f t="shared" si="0"/>
        <v>0</v>
      </c>
      <c r="I15" s="13">
        <f t="shared" si="0"/>
        <v>0</v>
      </c>
      <c r="J15" s="13">
        <f t="shared" si="0"/>
        <v>650</v>
      </c>
      <c r="K15" s="13">
        <f t="shared" ref="K15:R15" si="1">SUM(K13:K14)</f>
        <v>1257</v>
      </c>
      <c r="L15" s="13">
        <f t="shared" si="1"/>
        <v>0</v>
      </c>
      <c r="M15" s="13">
        <f t="shared" si="1"/>
        <v>0</v>
      </c>
      <c r="N15" s="13">
        <f t="shared" si="1"/>
        <v>1257</v>
      </c>
      <c r="O15" s="13">
        <f t="shared" si="1"/>
        <v>1094</v>
      </c>
      <c r="P15" s="13">
        <f t="shared" si="1"/>
        <v>0</v>
      </c>
      <c r="Q15" s="13">
        <f t="shared" si="1"/>
        <v>0</v>
      </c>
      <c r="R15" s="13">
        <f t="shared" si="1"/>
        <v>1094</v>
      </c>
      <c r="S15" s="13">
        <v>0</v>
      </c>
      <c r="T15" s="21">
        <f>SUM(T13:T14)</f>
        <v>0</v>
      </c>
      <c r="U15" s="8"/>
    </row>
    <row r="16" spans="1:21" ht="12" customHeight="1">
      <c r="A16" s="155" t="s">
        <v>16</v>
      </c>
      <c r="B16" s="126" t="s">
        <v>16</v>
      </c>
      <c r="C16" s="127" t="s">
        <v>24</v>
      </c>
      <c r="D16" s="159" t="s">
        <v>25</v>
      </c>
      <c r="E16" s="187" t="s">
        <v>20</v>
      </c>
      <c r="F16" s="101" t="s">
        <v>90</v>
      </c>
      <c r="G16" s="1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1">
        <v>4200</v>
      </c>
      <c r="U16" s="8"/>
    </row>
    <row r="17" spans="1:21" ht="11.25">
      <c r="A17" s="123"/>
      <c r="B17" s="156"/>
      <c r="C17" s="128"/>
      <c r="D17" s="186"/>
      <c r="E17" s="131"/>
      <c r="F17" s="15" t="s">
        <v>22</v>
      </c>
      <c r="G17" s="13">
        <v>15.4</v>
      </c>
      <c r="H17" s="10"/>
      <c r="I17" s="10"/>
      <c r="J17" s="10">
        <v>15.4</v>
      </c>
      <c r="K17" s="10">
        <f>L17+N17</f>
        <v>0</v>
      </c>
      <c r="L17" s="10"/>
      <c r="M17" s="10"/>
      <c r="N17" s="10"/>
      <c r="O17" s="10"/>
      <c r="P17" s="10"/>
      <c r="Q17" s="10"/>
      <c r="R17" s="10"/>
      <c r="S17" s="10"/>
      <c r="T17" s="21"/>
      <c r="U17" s="8"/>
    </row>
    <row r="18" spans="1:21" ht="12.75" customHeight="1">
      <c r="A18" s="123"/>
      <c r="B18" s="156"/>
      <c r="C18" s="128"/>
      <c r="D18" s="186"/>
      <c r="E18" s="132"/>
      <c r="F18" s="14" t="s">
        <v>23</v>
      </c>
      <c r="G18" s="13">
        <f>SUM(G16:G17)</f>
        <v>15.4</v>
      </c>
      <c r="H18" s="10">
        <f>SUM(H16:H17)</f>
        <v>0</v>
      </c>
      <c r="I18" s="10">
        <f>SUM(I16:I17)</f>
        <v>0</v>
      </c>
      <c r="J18" s="10">
        <f>SUM(J16:J17)</f>
        <v>15.4</v>
      </c>
      <c r="K18" s="10">
        <f t="shared" ref="K18:T18" si="2">SUM(K16:K17)</f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  <c r="P18" s="10">
        <f t="shared" si="2"/>
        <v>0</v>
      </c>
      <c r="Q18" s="10">
        <f t="shared" si="2"/>
        <v>0</v>
      </c>
      <c r="R18" s="10">
        <f t="shared" si="2"/>
        <v>0</v>
      </c>
      <c r="S18" s="10">
        <f t="shared" si="2"/>
        <v>0</v>
      </c>
      <c r="T18" s="11">
        <f t="shared" si="2"/>
        <v>4200</v>
      </c>
      <c r="U18" s="8"/>
    </row>
    <row r="19" spans="1:21" ht="11.25">
      <c r="A19" s="155" t="s">
        <v>16</v>
      </c>
      <c r="B19" s="126" t="s">
        <v>16</v>
      </c>
      <c r="C19" s="127" t="s">
        <v>26</v>
      </c>
      <c r="D19" s="159" t="s">
        <v>27</v>
      </c>
      <c r="E19" s="131" t="s">
        <v>20</v>
      </c>
      <c r="F19" s="15" t="s">
        <v>22</v>
      </c>
      <c r="G19" s="13">
        <v>8.3000000000000007</v>
      </c>
      <c r="H19" s="10">
        <v>0</v>
      </c>
      <c r="I19" s="10">
        <v>0</v>
      </c>
      <c r="J19" s="10">
        <v>8.3000000000000007</v>
      </c>
      <c r="K19" s="10">
        <f>L19+N19</f>
        <v>0</v>
      </c>
      <c r="L19" s="10">
        <v>0</v>
      </c>
      <c r="M19" s="10">
        <v>0</v>
      </c>
      <c r="N19" s="10"/>
      <c r="O19" s="10">
        <f>P19+R19</f>
        <v>0</v>
      </c>
      <c r="P19" s="10">
        <v>0</v>
      </c>
      <c r="Q19" s="10">
        <v>0</v>
      </c>
      <c r="R19" s="10"/>
      <c r="S19" s="10"/>
      <c r="T19" s="21">
        <v>770</v>
      </c>
      <c r="U19" s="8"/>
    </row>
    <row r="20" spans="1:21" ht="12" customHeight="1">
      <c r="A20" s="155"/>
      <c r="B20" s="126"/>
      <c r="C20" s="127"/>
      <c r="D20" s="159"/>
      <c r="E20" s="131"/>
      <c r="F20" s="15" t="s">
        <v>28</v>
      </c>
      <c r="G20" s="13"/>
      <c r="H20" s="10"/>
      <c r="I20" s="10"/>
      <c r="J20" s="10"/>
      <c r="K20" s="10">
        <f t="shared" ref="K20" si="3">L20+N20</f>
        <v>0</v>
      </c>
      <c r="L20" s="10"/>
      <c r="M20" s="10"/>
      <c r="N20" s="10"/>
      <c r="O20" s="10"/>
      <c r="P20" s="10"/>
      <c r="Q20" s="10"/>
      <c r="R20" s="10"/>
      <c r="S20" s="10"/>
      <c r="T20" s="21"/>
      <c r="U20" s="8"/>
    </row>
    <row r="21" spans="1:21" ht="10.5" customHeight="1">
      <c r="A21" s="123"/>
      <c r="B21" s="156"/>
      <c r="C21" s="128"/>
      <c r="D21" s="186"/>
      <c r="E21" s="132"/>
      <c r="F21" s="14" t="s">
        <v>23</v>
      </c>
      <c r="G21" s="13">
        <f t="shared" ref="G21:T21" si="4">SUM(G19:G20)</f>
        <v>8.3000000000000007</v>
      </c>
      <c r="H21" s="13">
        <f t="shared" si="4"/>
        <v>0</v>
      </c>
      <c r="I21" s="13">
        <f t="shared" si="4"/>
        <v>0</v>
      </c>
      <c r="J21" s="13">
        <f t="shared" si="4"/>
        <v>8.3000000000000007</v>
      </c>
      <c r="K21" s="13">
        <f t="shared" si="4"/>
        <v>0</v>
      </c>
      <c r="L21" s="13">
        <f t="shared" si="4"/>
        <v>0</v>
      </c>
      <c r="M21" s="13">
        <f t="shared" si="4"/>
        <v>0</v>
      </c>
      <c r="N21" s="13">
        <f t="shared" si="4"/>
        <v>0</v>
      </c>
      <c r="O21" s="13">
        <f t="shared" si="4"/>
        <v>0</v>
      </c>
      <c r="P21" s="13">
        <f t="shared" si="4"/>
        <v>0</v>
      </c>
      <c r="Q21" s="13">
        <f t="shared" si="4"/>
        <v>0</v>
      </c>
      <c r="R21" s="13">
        <f t="shared" si="4"/>
        <v>0</v>
      </c>
      <c r="S21" s="13">
        <f t="shared" si="4"/>
        <v>0</v>
      </c>
      <c r="T21" s="21">
        <f t="shared" si="4"/>
        <v>770</v>
      </c>
      <c r="U21" s="8"/>
    </row>
    <row r="22" spans="1:21" ht="13.5" customHeight="1">
      <c r="A22" s="155" t="s">
        <v>16</v>
      </c>
      <c r="B22" s="126" t="s">
        <v>16</v>
      </c>
      <c r="C22" s="127" t="s">
        <v>29</v>
      </c>
      <c r="D22" s="159" t="s">
        <v>30</v>
      </c>
      <c r="E22" s="131" t="s">
        <v>20</v>
      </c>
      <c r="F22" s="15" t="s">
        <v>22</v>
      </c>
      <c r="G22" s="13">
        <v>0</v>
      </c>
      <c r="H22" s="10"/>
      <c r="I22" s="10"/>
      <c r="J22" s="10">
        <v>0</v>
      </c>
      <c r="K22" s="10">
        <f>L22+N22</f>
        <v>0</v>
      </c>
      <c r="L22" s="10"/>
      <c r="M22" s="10"/>
      <c r="N22" s="10"/>
      <c r="O22" s="10">
        <v>0</v>
      </c>
      <c r="P22" s="10"/>
      <c r="Q22" s="10"/>
      <c r="R22" s="10">
        <v>0</v>
      </c>
      <c r="S22" s="16"/>
      <c r="T22" s="111">
        <v>1000</v>
      </c>
      <c r="U22" s="8"/>
    </row>
    <row r="23" spans="1:21" ht="11.25">
      <c r="A23" s="155"/>
      <c r="B23" s="126"/>
      <c r="C23" s="127"/>
      <c r="D23" s="159"/>
      <c r="E23" s="131"/>
      <c r="F23" s="15" t="s">
        <v>28</v>
      </c>
      <c r="G23" s="13"/>
      <c r="H23" s="10"/>
      <c r="I23" s="10"/>
      <c r="J23" s="10"/>
      <c r="K23" s="10">
        <f t="shared" ref="K23" si="5">L23+N23</f>
        <v>0</v>
      </c>
      <c r="L23" s="10"/>
      <c r="M23" s="10"/>
      <c r="N23" s="10"/>
      <c r="O23" s="10"/>
      <c r="P23" s="10"/>
      <c r="Q23" s="10"/>
      <c r="R23" s="10"/>
      <c r="S23" s="16"/>
      <c r="T23" s="111"/>
      <c r="U23" s="8"/>
    </row>
    <row r="24" spans="1:21" ht="11.25">
      <c r="A24" s="123"/>
      <c r="B24" s="156"/>
      <c r="C24" s="128"/>
      <c r="D24" s="186"/>
      <c r="E24" s="132"/>
      <c r="F24" s="14" t="s">
        <v>23</v>
      </c>
      <c r="G24" s="13">
        <f t="shared" ref="G24:T24" si="6">SUM(G22:G23)</f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3">
        <f t="shared" si="6"/>
        <v>0</v>
      </c>
      <c r="P24" s="13">
        <f t="shared" si="6"/>
        <v>0</v>
      </c>
      <c r="Q24" s="13">
        <f t="shared" si="6"/>
        <v>0</v>
      </c>
      <c r="R24" s="13">
        <f t="shared" si="6"/>
        <v>0</v>
      </c>
      <c r="S24" s="16">
        <f t="shared" si="6"/>
        <v>0</v>
      </c>
      <c r="T24" s="23">
        <f t="shared" si="6"/>
        <v>1000</v>
      </c>
      <c r="U24" s="8"/>
    </row>
    <row r="25" spans="1:21" ht="11.25">
      <c r="A25" s="188" t="s">
        <v>16</v>
      </c>
      <c r="B25" s="124" t="s">
        <v>16</v>
      </c>
      <c r="C25" s="190" t="s">
        <v>31</v>
      </c>
      <c r="D25" s="192" t="s">
        <v>32</v>
      </c>
      <c r="E25" s="131" t="s">
        <v>20</v>
      </c>
      <c r="F25" s="15" t="s">
        <v>33</v>
      </c>
      <c r="G25" s="18">
        <v>550</v>
      </c>
      <c r="H25" s="18"/>
      <c r="I25" s="18"/>
      <c r="J25" s="18">
        <v>550</v>
      </c>
      <c r="K25" s="10">
        <f>L25+N25</f>
        <v>0</v>
      </c>
      <c r="L25" s="13"/>
      <c r="M25" s="13"/>
      <c r="N25" s="13"/>
      <c r="O25" s="121">
        <f>P25+R25</f>
        <v>27.7</v>
      </c>
      <c r="P25" s="122"/>
      <c r="Q25" s="122"/>
      <c r="R25" s="122">
        <v>27.7</v>
      </c>
      <c r="S25" s="17"/>
      <c r="T25" s="41"/>
      <c r="U25" s="8"/>
    </row>
    <row r="26" spans="1:21" ht="11.25">
      <c r="A26" s="189"/>
      <c r="B26" s="125"/>
      <c r="C26" s="191"/>
      <c r="D26" s="158"/>
      <c r="E26" s="131"/>
      <c r="F26" s="15" t="s">
        <v>28</v>
      </c>
      <c r="G26" s="12">
        <v>420.7</v>
      </c>
      <c r="H26" s="20"/>
      <c r="I26" s="13"/>
      <c r="J26" s="19">
        <v>420.7</v>
      </c>
      <c r="K26" s="10">
        <f t="shared" ref="K26:K28" si="7">L26+N26</f>
        <v>0</v>
      </c>
      <c r="L26" s="20"/>
      <c r="M26" s="13"/>
      <c r="N26" s="19"/>
      <c r="O26" s="10">
        <f t="shared" ref="O26:O28" si="8">P26+R26</f>
        <v>0</v>
      </c>
      <c r="P26" s="20"/>
      <c r="Q26" s="13"/>
      <c r="R26" s="19"/>
      <c r="S26" s="17"/>
      <c r="T26" s="41"/>
      <c r="U26" s="8"/>
    </row>
    <row r="27" spans="1:21" ht="11.25">
      <c r="A27" s="189"/>
      <c r="B27" s="125"/>
      <c r="C27" s="191"/>
      <c r="D27" s="158"/>
      <c r="E27" s="131"/>
      <c r="F27" s="15" t="s">
        <v>34</v>
      </c>
      <c r="G27" s="12"/>
      <c r="H27" s="13"/>
      <c r="I27" s="13"/>
      <c r="J27" s="19"/>
      <c r="K27" s="10">
        <f t="shared" si="7"/>
        <v>0</v>
      </c>
      <c r="L27" s="13"/>
      <c r="M27" s="13"/>
      <c r="N27" s="19"/>
      <c r="O27" s="10">
        <f t="shared" si="8"/>
        <v>0</v>
      </c>
      <c r="P27" s="13"/>
      <c r="Q27" s="13"/>
      <c r="R27" s="19"/>
      <c r="S27" s="17"/>
      <c r="T27" s="41"/>
      <c r="U27" s="8"/>
    </row>
    <row r="28" spans="1:21" ht="11.25">
      <c r="A28" s="189"/>
      <c r="B28" s="125"/>
      <c r="C28" s="191"/>
      <c r="D28" s="158"/>
      <c r="E28" s="131"/>
      <c r="F28" s="15" t="s">
        <v>35</v>
      </c>
      <c r="G28" s="19"/>
      <c r="H28" s="19"/>
      <c r="I28" s="20"/>
      <c r="J28" s="19"/>
      <c r="K28" s="10">
        <f t="shared" si="7"/>
        <v>110</v>
      </c>
      <c r="L28" s="19"/>
      <c r="M28" s="20"/>
      <c r="N28" s="19">
        <v>110</v>
      </c>
      <c r="O28" s="10">
        <f t="shared" si="8"/>
        <v>116</v>
      </c>
      <c r="P28" s="19"/>
      <c r="Q28" s="20"/>
      <c r="R28" s="19">
        <v>116</v>
      </c>
      <c r="S28" s="17">
        <v>110</v>
      </c>
      <c r="T28" s="41">
        <v>110</v>
      </c>
      <c r="U28" s="8"/>
    </row>
    <row r="29" spans="1:21" ht="11.25">
      <c r="A29" s="155"/>
      <c r="B29" s="126"/>
      <c r="C29" s="127"/>
      <c r="D29" s="159"/>
      <c r="E29" s="132"/>
      <c r="F29" s="14" t="s">
        <v>23</v>
      </c>
      <c r="G29" s="19">
        <f t="shared" ref="G29:J29" si="9">SUM(G25:G28)</f>
        <v>970.7</v>
      </c>
      <c r="H29" s="19">
        <f t="shared" si="9"/>
        <v>0</v>
      </c>
      <c r="I29" s="19">
        <f t="shared" si="9"/>
        <v>0</v>
      </c>
      <c r="J29" s="19">
        <f t="shared" si="9"/>
        <v>970.7</v>
      </c>
      <c r="K29" s="19">
        <f t="shared" ref="K29:N29" si="10">SUM(K25:K28)</f>
        <v>110</v>
      </c>
      <c r="L29" s="19">
        <f t="shared" si="10"/>
        <v>0</v>
      </c>
      <c r="M29" s="19">
        <f t="shared" si="10"/>
        <v>0</v>
      </c>
      <c r="N29" s="19">
        <f t="shared" si="10"/>
        <v>110</v>
      </c>
      <c r="O29" s="19">
        <f t="shared" ref="O29:T29" si="11">SUM(O25:O28)</f>
        <v>143.69999999999999</v>
      </c>
      <c r="P29" s="19">
        <f t="shared" si="11"/>
        <v>0</v>
      </c>
      <c r="Q29" s="19">
        <f t="shared" si="11"/>
        <v>0</v>
      </c>
      <c r="R29" s="19">
        <f t="shared" si="11"/>
        <v>143.69999999999999</v>
      </c>
      <c r="S29" s="19">
        <f t="shared" si="11"/>
        <v>110</v>
      </c>
      <c r="T29" s="112">
        <f t="shared" si="11"/>
        <v>110</v>
      </c>
      <c r="U29" s="8"/>
    </row>
    <row r="30" spans="1:21" ht="12" customHeight="1">
      <c r="A30" s="188" t="s">
        <v>16</v>
      </c>
      <c r="B30" s="124" t="s">
        <v>16</v>
      </c>
      <c r="C30" s="190" t="s">
        <v>36</v>
      </c>
      <c r="D30" s="192" t="s">
        <v>37</v>
      </c>
      <c r="E30" s="131" t="s">
        <v>20</v>
      </c>
      <c r="F30" s="15" t="s">
        <v>28</v>
      </c>
      <c r="G30" s="13"/>
      <c r="H30" s="13"/>
      <c r="I30" s="13"/>
      <c r="J30" s="13"/>
      <c r="K30" s="10">
        <f>L30+N30</f>
        <v>0</v>
      </c>
      <c r="L30" s="13"/>
      <c r="M30" s="13"/>
      <c r="N30" s="13"/>
      <c r="O30" s="10">
        <f>P30+R30</f>
        <v>0</v>
      </c>
      <c r="P30" s="13"/>
      <c r="Q30" s="13"/>
      <c r="R30" s="13"/>
      <c r="S30" s="17"/>
      <c r="T30" s="41">
        <v>3780</v>
      </c>
      <c r="U30" s="8"/>
    </row>
    <row r="31" spans="1:21" ht="12.75" customHeight="1">
      <c r="A31" s="189"/>
      <c r="B31" s="125"/>
      <c r="C31" s="191"/>
      <c r="D31" s="158"/>
      <c r="E31" s="131"/>
      <c r="F31" s="15" t="s">
        <v>35</v>
      </c>
      <c r="G31" s="19"/>
      <c r="H31" s="19"/>
      <c r="I31" s="20"/>
      <c r="J31" s="19"/>
      <c r="K31" s="10">
        <f>L31+N31</f>
        <v>0</v>
      </c>
      <c r="L31" s="19"/>
      <c r="M31" s="20"/>
      <c r="N31" s="19"/>
      <c r="O31" s="19"/>
      <c r="P31" s="19"/>
      <c r="Q31" s="20"/>
      <c r="R31" s="19"/>
      <c r="S31" s="17"/>
      <c r="T31" s="41"/>
      <c r="U31" s="8"/>
    </row>
    <row r="32" spans="1:21" ht="11.25" customHeight="1">
      <c r="A32" s="155"/>
      <c r="B32" s="126"/>
      <c r="C32" s="127"/>
      <c r="D32" s="159"/>
      <c r="E32" s="132"/>
      <c r="F32" s="14" t="s">
        <v>23</v>
      </c>
      <c r="G32" s="13">
        <f>SUM(G30:G31)</f>
        <v>0</v>
      </c>
      <c r="H32" s="10">
        <f>SUM(H30:H31)</f>
        <v>0</v>
      </c>
      <c r="I32" s="10">
        <f>SUM(I30:I31)</f>
        <v>0</v>
      </c>
      <c r="J32" s="10">
        <f>SUM(J30:J31)</f>
        <v>0</v>
      </c>
      <c r="K32" s="10">
        <f t="shared" ref="K32:T32" si="12">SUM(K30:K31)</f>
        <v>0</v>
      </c>
      <c r="L32" s="10">
        <f t="shared" si="12"/>
        <v>0</v>
      </c>
      <c r="M32" s="10">
        <f t="shared" si="12"/>
        <v>0</v>
      </c>
      <c r="N32" s="10">
        <f t="shared" si="12"/>
        <v>0</v>
      </c>
      <c r="O32" s="10">
        <f>SUM(O30:O31)</f>
        <v>0</v>
      </c>
      <c r="P32" s="10">
        <f>SUM(P30:P31)</f>
        <v>0</v>
      </c>
      <c r="Q32" s="10">
        <f>SUM(Q30:Q31)</f>
        <v>0</v>
      </c>
      <c r="R32" s="10">
        <f>SUM(R30:R31)</f>
        <v>0</v>
      </c>
      <c r="S32" s="16">
        <f t="shared" si="12"/>
        <v>0</v>
      </c>
      <c r="T32" s="23">
        <f t="shared" si="12"/>
        <v>3780</v>
      </c>
      <c r="U32" s="8"/>
    </row>
    <row r="33" spans="1:21" ht="15" customHeight="1">
      <c r="A33" s="188" t="s">
        <v>16</v>
      </c>
      <c r="B33" s="124" t="s">
        <v>16</v>
      </c>
      <c r="C33" s="190" t="s">
        <v>38</v>
      </c>
      <c r="D33" s="192" t="s">
        <v>39</v>
      </c>
      <c r="E33" s="198" t="s">
        <v>20</v>
      </c>
      <c r="F33" s="22" t="s">
        <v>35</v>
      </c>
      <c r="G33" s="13">
        <f>H33+J33</f>
        <v>0</v>
      </c>
      <c r="H33" s="10"/>
      <c r="I33" s="10"/>
      <c r="J33" s="10">
        <v>0</v>
      </c>
      <c r="K33" s="10">
        <f>L33+N33</f>
        <v>0</v>
      </c>
      <c r="L33" s="10"/>
      <c r="M33" s="10"/>
      <c r="N33" s="10">
        <v>0</v>
      </c>
      <c r="O33" s="10">
        <f>P33+R33</f>
        <v>0</v>
      </c>
      <c r="P33" s="10"/>
      <c r="Q33" s="10"/>
      <c r="R33" s="10">
        <v>0</v>
      </c>
      <c r="S33" s="16"/>
      <c r="T33" s="23"/>
      <c r="U33" s="8"/>
    </row>
    <row r="34" spans="1:21" ht="13.5" customHeight="1">
      <c r="A34" s="189"/>
      <c r="B34" s="125"/>
      <c r="C34" s="191"/>
      <c r="D34" s="158"/>
      <c r="E34" s="199"/>
      <c r="F34" s="15" t="s">
        <v>28</v>
      </c>
      <c r="G34" s="1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6">
        <v>3500</v>
      </c>
      <c r="T34" s="23"/>
      <c r="U34" s="8"/>
    </row>
    <row r="35" spans="1:21" ht="12.75" customHeight="1">
      <c r="A35" s="189"/>
      <c r="B35" s="125"/>
      <c r="C35" s="127"/>
      <c r="D35" s="159"/>
      <c r="E35" s="200"/>
      <c r="F35" s="14" t="s">
        <v>23</v>
      </c>
      <c r="G35" s="13">
        <f>SUM(G33:G34)</f>
        <v>0</v>
      </c>
      <c r="H35" s="13">
        <f t="shared" ref="H35:T35" si="13">SUM(H33:H34)</f>
        <v>0</v>
      </c>
      <c r="I35" s="13">
        <f t="shared" si="13"/>
        <v>0</v>
      </c>
      <c r="J35" s="13">
        <f t="shared" si="13"/>
        <v>0</v>
      </c>
      <c r="K35" s="13">
        <f t="shared" si="13"/>
        <v>0</v>
      </c>
      <c r="L35" s="13">
        <f t="shared" si="13"/>
        <v>0</v>
      </c>
      <c r="M35" s="13">
        <f t="shared" si="13"/>
        <v>0</v>
      </c>
      <c r="N35" s="13">
        <f t="shared" si="13"/>
        <v>0</v>
      </c>
      <c r="O35" s="13">
        <f t="shared" si="13"/>
        <v>0</v>
      </c>
      <c r="P35" s="13">
        <f t="shared" si="13"/>
        <v>0</v>
      </c>
      <c r="Q35" s="13">
        <f t="shared" si="13"/>
        <v>0</v>
      </c>
      <c r="R35" s="13">
        <f t="shared" si="13"/>
        <v>0</v>
      </c>
      <c r="S35" s="13">
        <f t="shared" si="13"/>
        <v>3500</v>
      </c>
      <c r="T35" s="21">
        <f t="shared" si="13"/>
        <v>0</v>
      </c>
      <c r="U35" s="8"/>
    </row>
    <row r="36" spans="1:21" ht="13.5" thickBot="1">
      <c r="A36" s="24" t="s">
        <v>16</v>
      </c>
      <c r="B36" s="25" t="s">
        <v>16</v>
      </c>
      <c r="C36" s="193" t="s">
        <v>40</v>
      </c>
      <c r="D36" s="194"/>
      <c r="E36" s="194"/>
      <c r="F36" s="195"/>
      <c r="G36" s="26">
        <f>G15+G18+G21+G24+G29+G32+G35</f>
        <v>1644.4</v>
      </c>
      <c r="H36" s="26">
        <f t="shared" ref="H36:T36" si="14">H15+H18+H21+H24+H29+H32+H35</f>
        <v>0</v>
      </c>
      <c r="I36" s="26">
        <f t="shared" si="14"/>
        <v>0</v>
      </c>
      <c r="J36" s="26">
        <f t="shared" si="14"/>
        <v>1644.4</v>
      </c>
      <c r="K36" s="26">
        <f t="shared" si="14"/>
        <v>1367</v>
      </c>
      <c r="L36" s="26">
        <f t="shared" si="14"/>
        <v>0</v>
      </c>
      <c r="M36" s="26">
        <f t="shared" si="14"/>
        <v>0</v>
      </c>
      <c r="N36" s="26">
        <f t="shared" si="14"/>
        <v>1367</v>
      </c>
      <c r="O36" s="26">
        <f t="shared" si="14"/>
        <v>1237.7</v>
      </c>
      <c r="P36" s="26">
        <f t="shared" si="14"/>
        <v>0</v>
      </c>
      <c r="Q36" s="26">
        <f t="shared" si="14"/>
        <v>0</v>
      </c>
      <c r="R36" s="26">
        <f t="shared" si="14"/>
        <v>1237.7</v>
      </c>
      <c r="S36" s="26">
        <f t="shared" si="14"/>
        <v>3610</v>
      </c>
      <c r="T36" s="30">
        <f t="shared" si="14"/>
        <v>9860</v>
      </c>
      <c r="U36" s="8"/>
    </row>
    <row r="37" spans="1:21" ht="15" thickBot="1">
      <c r="A37" s="6" t="s">
        <v>16</v>
      </c>
      <c r="B37" s="7" t="s">
        <v>24</v>
      </c>
      <c r="C37" s="153" t="s">
        <v>41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8"/>
    </row>
    <row r="38" spans="1:21" ht="11.25">
      <c r="A38" s="188" t="s">
        <v>16</v>
      </c>
      <c r="B38" s="124" t="s">
        <v>24</v>
      </c>
      <c r="C38" s="190" t="s">
        <v>16</v>
      </c>
      <c r="D38" s="196" t="s">
        <v>42</v>
      </c>
      <c r="E38" s="160" t="s">
        <v>20</v>
      </c>
      <c r="F38" s="9" t="s">
        <v>21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7"/>
      <c r="T38" s="28"/>
      <c r="U38" s="8"/>
    </row>
    <row r="39" spans="1:21" ht="11.25">
      <c r="A39" s="189"/>
      <c r="B39" s="125"/>
      <c r="C39" s="191"/>
      <c r="D39" s="197"/>
      <c r="E39" s="131"/>
      <c r="F39" s="9" t="s">
        <v>35</v>
      </c>
      <c r="G39" s="13">
        <f>H39+J39</f>
        <v>526.4</v>
      </c>
      <c r="H39" s="13">
        <v>452.1</v>
      </c>
      <c r="I39" s="13"/>
      <c r="J39" s="13">
        <v>74.3</v>
      </c>
      <c r="K39" s="10">
        <f>L39+N39</f>
        <v>450</v>
      </c>
      <c r="L39" s="19">
        <v>400</v>
      </c>
      <c r="M39" s="20"/>
      <c r="N39" s="19">
        <v>50</v>
      </c>
      <c r="O39" s="13">
        <f>P39+R39</f>
        <v>442.7</v>
      </c>
      <c r="P39" s="13">
        <v>407.7</v>
      </c>
      <c r="Q39" s="13"/>
      <c r="R39" s="13">
        <v>35</v>
      </c>
      <c r="S39" s="19">
        <v>500</v>
      </c>
      <c r="T39" s="29">
        <v>550</v>
      </c>
      <c r="U39" s="8"/>
    </row>
    <row r="40" spans="1:21" ht="13.5" customHeight="1">
      <c r="A40" s="155"/>
      <c r="B40" s="126"/>
      <c r="C40" s="127"/>
      <c r="D40" s="129"/>
      <c r="E40" s="132"/>
      <c r="F40" s="14" t="s">
        <v>23</v>
      </c>
      <c r="G40" s="13">
        <f>H40+J40</f>
        <v>526.4</v>
      </c>
      <c r="H40" s="13">
        <f t="shared" ref="H40:J40" si="15">SUM(H38:H39)</f>
        <v>452.1</v>
      </c>
      <c r="I40" s="13">
        <f t="shared" si="15"/>
        <v>0</v>
      </c>
      <c r="J40" s="13">
        <f t="shared" si="15"/>
        <v>74.3</v>
      </c>
      <c r="K40" s="19">
        <f t="shared" ref="K40:T40" si="16">SUM(K38:K39)</f>
        <v>450</v>
      </c>
      <c r="L40" s="19">
        <f t="shared" si="16"/>
        <v>400</v>
      </c>
      <c r="M40" s="19">
        <f t="shared" si="16"/>
        <v>0</v>
      </c>
      <c r="N40" s="19">
        <f t="shared" si="16"/>
        <v>50</v>
      </c>
      <c r="O40" s="13">
        <f>P40+R40</f>
        <v>442.7</v>
      </c>
      <c r="P40" s="13">
        <f t="shared" si="16"/>
        <v>407.7</v>
      </c>
      <c r="Q40" s="13">
        <f t="shared" si="16"/>
        <v>0</v>
      </c>
      <c r="R40" s="13">
        <f t="shared" si="16"/>
        <v>35</v>
      </c>
      <c r="S40" s="13">
        <f t="shared" si="16"/>
        <v>500</v>
      </c>
      <c r="T40" s="112">
        <f t="shared" si="16"/>
        <v>550</v>
      </c>
      <c r="U40" s="8"/>
    </row>
    <row r="41" spans="1:21" ht="13.5" thickBot="1">
      <c r="A41" s="24" t="s">
        <v>16</v>
      </c>
      <c r="B41" s="25" t="s">
        <v>24</v>
      </c>
      <c r="C41" s="193" t="s">
        <v>40</v>
      </c>
      <c r="D41" s="194"/>
      <c r="E41" s="194"/>
      <c r="F41" s="195"/>
      <c r="G41" s="26">
        <f>G40</f>
        <v>526.4</v>
      </c>
      <c r="H41" s="26">
        <f>H40</f>
        <v>452.1</v>
      </c>
      <c r="I41" s="26">
        <f>I40</f>
        <v>0</v>
      </c>
      <c r="J41" s="26">
        <f>J40</f>
        <v>74.3</v>
      </c>
      <c r="K41" s="26">
        <f>SUM(K40)</f>
        <v>450</v>
      </c>
      <c r="L41" s="26">
        <f t="shared" ref="L41:T41" si="17">SUM(L40)</f>
        <v>400</v>
      </c>
      <c r="M41" s="26">
        <f t="shared" si="17"/>
        <v>0</v>
      </c>
      <c r="N41" s="26">
        <f t="shared" si="17"/>
        <v>50</v>
      </c>
      <c r="O41" s="26">
        <f t="shared" si="17"/>
        <v>442.7</v>
      </c>
      <c r="P41" s="26">
        <f t="shared" si="17"/>
        <v>407.7</v>
      </c>
      <c r="Q41" s="26">
        <f t="shared" si="17"/>
        <v>0</v>
      </c>
      <c r="R41" s="26">
        <f t="shared" si="17"/>
        <v>35</v>
      </c>
      <c r="S41" s="26">
        <f t="shared" si="17"/>
        <v>500</v>
      </c>
      <c r="T41" s="30">
        <f t="shared" si="17"/>
        <v>550</v>
      </c>
      <c r="U41" s="8"/>
    </row>
    <row r="42" spans="1:21" ht="15" thickBot="1">
      <c r="A42" s="6" t="s">
        <v>16</v>
      </c>
      <c r="B42" s="7" t="s">
        <v>26</v>
      </c>
      <c r="C42" s="205" t="s">
        <v>43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8"/>
    </row>
    <row r="43" spans="1:21" ht="11.25">
      <c r="A43" s="188" t="s">
        <v>16</v>
      </c>
      <c r="B43" s="124" t="s">
        <v>26</v>
      </c>
      <c r="C43" s="190" t="s">
        <v>16</v>
      </c>
      <c r="D43" s="192" t="s">
        <v>44</v>
      </c>
      <c r="E43" s="160" t="s">
        <v>20</v>
      </c>
      <c r="F43" s="9" t="s">
        <v>21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7"/>
      <c r="T43" s="28"/>
      <c r="U43" s="8"/>
    </row>
    <row r="44" spans="1:21" ht="11.25">
      <c r="A44" s="189"/>
      <c r="B44" s="125"/>
      <c r="C44" s="191"/>
      <c r="D44" s="158"/>
      <c r="E44" s="131"/>
      <c r="F44" s="9" t="s">
        <v>35</v>
      </c>
      <c r="G44" s="13">
        <f>H44+J44</f>
        <v>18.600000000000001</v>
      </c>
      <c r="H44" s="13"/>
      <c r="I44" s="13"/>
      <c r="J44" s="13">
        <v>18.600000000000001</v>
      </c>
      <c r="K44" s="19"/>
      <c r="L44" s="19"/>
      <c r="M44" s="20"/>
      <c r="N44" s="19"/>
      <c r="O44" s="13"/>
      <c r="P44" s="13"/>
      <c r="Q44" s="13"/>
      <c r="R44" s="13"/>
      <c r="S44" s="19">
        <v>550</v>
      </c>
      <c r="T44" s="29"/>
      <c r="U44" s="8"/>
    </row>
    <row r="45" spans="1:21" ht="11.25">
      <c r="A45" s="155"/>
      <c r="B45" s="126"/>
      <c r="C45" s="127"/>
      <c r="D45" s="159"/>
      <c r="E45" s="132"/>
      <c r="F45" s="14" t="s">
        <v>23</v>
      </c>
      <c r="G45" s="13">
        <f t="shared" ref="G45:J45" si="18">SUM(G43:G44)</f>
        <v>18.600000000000001</v>
      </c>
      <c r="H45" s="13">
        <f t="shared" si="18"/>
        <v>0</v>
      </c>
      <c r="I45" s="13">
        <f t="shared" si="18"/>
        <v>0</v>
      </c>
      <c r="J45" s="13">
        <f t="shared" si="18"/>
        <v>18.600000000000001</v>
      </c>
      <c r="K45" s="19">
        <f>SUM(K43:K44)</f>
        <v>0</v>
      </c>
      <c r="L45" s="19">
        <f t="shared" ref="L45:T45" si="19">SUM(L43:L44)</f>
        <v>0</v>
      </c>
      <c r="M45" s="19">
        <f t="shared" si="19"/>
        <v>0</v>
      </c>
      <c r="N45" s="19">
        <f t="shared" si="19"/>
        <v>0</v>
      </c>
      <c r="O45" s="13">
        <f t="shared" si="19"/>
        <v>0</v>
      </c>
      <c r="P45" s="13">
        <f t="shared" si="19"/>
        <v>0</v>
      </c>
      <c r="Q45" s="13">
        <f t="shared" si="19"/>
        <v>0</v>
      </c>
      <c r="R45" s="13">
        <f t="shared" si="19"/>
        <v>0</v>
      </c>
      <c r="S45" s="19">
        <f t="shared" si="19"/>
        <v>550</v>
      </c>
      <c r="T45" s="112">
        <f t="shared" si="19"/>
        <v>0</v>
      </c>
      <c r="U45" s="8"/>
    </row>
    <row r="46" spans="1:21" ht="11.25">
      <c r="A46" s="188" t="s">
        <v>16</v>
      </c>
      <c r="B46" s="124" t="s">
        <v>26</v>
      </c>
      <c r="C46" s="190" t="s">
        <v>24</v>
      </c>
      <c r="D46" s="192" t="s">
        <v>101</v>
      </c>
      <c r="E46" s="131" t="s">
        <v>20</v>
      </c>
      <c r="F46" s="9" t="s">
        <v>21</v>
      </c>
      <c r="G46" s="100"/>
      <c r="H46" s="100"/>
      <c r="I46" s="100"/>
      <c r="J46" s="100"/>
      <c r="K46" s="13"/>
      <c r="L46" s="13"/>
      <c r="M46" s="13"/>
      <c r="N46" s="13"/>
      <c r="O46" s="13"/>
      <c r="P46" s="13"/>
      <c r="Q46" s="13"/>
      <c r="R46" s="13"/>
      <c r="S46" s="27"/>
      <c r="T46" s="28"/>
      <c r="U46" s="8"/>
    </row>
    <row r="47" spans="1:21" ht="11.25">
      <c r="A47" s="189"/>
      <c r="B47" s="125"/>
      <c r="C47" s="191"/>
      <c r="D47" s="158"/>
      <c r="E47" s="131"/>
      <c r="F47" s="9" t="s">
        <v>35</v>
      </c>
      <c r="G47" s="102"/>
      <c r="H47" s="102"/>
      <c r="I47" s="102"/>
      <c r="J47" s="102"/>
      <c r="K47" s="19"/>
      <c r="L47" s="19"/>
      <c r="M47" s="20"/>
      <c r="N47" s="19"/>
      <c r="O47" s="13"/>
      <c r="P47" s="13"/>
      <c r="Q47" s="13"/>
      <c r="R47" s="13"/>
      <c r="S47" s="19">
        <v>195</v>
      </c>
      <c r="T47" s="29"/>
      <c r="U47" s="8"/>
    </row>
    <row r="48" spans="1:21" ht="11.25">
      <c r="A48" s="155"/>
      <c r="B48" s="126"/>
      <c r="C48" s="127"/>
      <c r="D48" s="159"/>
      <c r="E48" s="132"/>
      <c r="F48" s="14" t="s">
        <v>23</v>
      </c>
      <c r="G48" s="102">
        <f>H48+J48</f>
        <v>0</v>
      </c>
      <c r="H48" s="102">
        <f t="shared" ref="H48:J48" si="20">SUM(H46:H47)</f>
        <v>0</v>
      </c>
      <c r="I48" s="102">
        <f t="shared" si="20"/>
        <v>0</v>
      </c>
      <c r="J48" s="102">
        <f t="shared" si="20"/>
        <v>0</v>
      </c>
      <c r="K48" s="19">
        <f>SUM(K46:K47)</f>
        <v>0</v>
      </c>
      <c r="L48" s="19">
        <f t="shared" ref="L48:T48" si="21">SUM(L46:L47)</f>
        <v>0</v>
      </c>
      <c r="M48" s="19">
        <f t="shared" si="21"/>
        <v>0</v>
      </c>
      <c r="N48" s="19">
        <f t="shared" si="21"/>
        <v>0</v>
      </c>
      <c r="O48" s="13">
        <f t="shared" si="21"/>
        <v>0</v>
      </c>
      <c r="P48" s="13">
        <f t="shared" si="21"/>
        <v>0</v>
      </c>
      <c r="Q48" s="13">
        <f t="shared" si="21"/>
        <v>0</v>
      </c>
      <c r="R48" s="13">
        <f t="shared" si="21"/>
        <v>0</v>
      </c>
      <c r="S48" s="19">
        <f t="shared" si="21"/>
        <v>195</v>
      </c>
      <c r="T48" s="112">
        <f t="shared" si="21"/>
        <v>0</v>
      </c>
      <c r="U48" s="8"/>
    </row>
    <row r="49" spans="1:21" ht="13.5" thickBot="1">
      <c r="A49" s="24" t="s">
        <v>16</v>
      </c>
      <c r="B49" s="25" t="s">
        <v>24</v>
      </c>
      <c r="C49" s="193" t="s">
        <v>40</v>
      </c>
      <c r="D49" s="194"/>
      <c r="E49" s="194"/>
      <c r="F49" s="195"/>
      <c r="G49" s="26">
        <f>G45</f>
        <v>18.600000000000001</v>
      </c>
      <c r="H49" s="26">
        <f>H45</f>
        <v>0</v>
      </c>
      <c r="I49" s="26">
        <f>I45</f>
        <v>0</v>
      </c>
      <c r="J49" s="26">
        <f>J45</f>
        <v>18.600000000000001</v>
      </c>
      <c r="K49" s="26">
        <f>SUM(K45)</f>
        <v>0</v>
      </c>
      <c r="L49" s="26">
        <f t="shared" ref="L49:T49" si="22">SUM(L45)</f>
        <v>0</v>
      </c>
      <c r="M49" s="26">
        <f t="shared" si="22"/>
        <v>0</v>
      </c>
      <c r="N49" s="26">
        <f t="shared" si="22"/>
        <v>0</v>
      </c>
      <c r="O49" s="26">
        <f t="shared" si="22"/>
        <v>0</v>
      </c>
      <c r="P49" s="26">
        <f t="shared" si="22"/>
        <v>0</v>
      </c>
      <c r="Q49" s="26">
        <f t="shared" si="22"/>
        <v>0</v>
      </c>
      <c r="R49" s="26">
        <f t="shared" si="22"/>
        <v>0</v>
      </c>
      <c r="S49" s="26">
        <f t="shared" si="22"/>
        <v>550</v>
      </c>
      <c r="T49" s="30">
        <f t="shared" si="22"/>
        <v>0</v>
      </c>
      <c r="U49" s="8"/>
    </row>
    <row r="50" spans="1:21" ht="13.5" thickBot="1">
      <c r="A50" s="31" t="s">
        <v>16</v>
      </c>
      <c r="B50" s="201" t="s">
        <v>45</v>
      </c>
      <c r="C50" s="202"/>
      <c r="D50" s="202"/>
      <c r="E50" s="202"/>
      <c r="F50" s="203"/>
      <c r="G50" s="32">
        <f>G36+G41+G49</f>
        <v>2189.4</v>
      </c>
      <c r="H50" s="32">
        <f t="shared" ref="H50:T50" si="23">H36+H41+H49</f>
        <v>452.1</v>
      </c>
      <c r="I50" s="32">
        <f t="shared" si="23"/>
        <v>0</v>
      </c>
      <c r="J50" s="32">
        <f t="shared" si="23"/>
        <v>1737.3</v>
      </c>
      <c r="K50" s="32">
        <f t="shared" si="23"/>
        <v>1817</v>
      </c>
      <c r="L50" s="32">
        <f t="shared" si="23"/>
        <v>400</v>
      </c>
      <c r="M50" s="32">
        <f t="shared" si="23"/>
        <v>0</v>
      </c>
      <c r="N50" s="32">
        <f t="shared" si="23"/>
        <v>1417</v>
      </c>
      <c r="O50" s="32">
        <f t="shared" si="23"/>
        <v>1680.4</v>
      </c>
      <c r="P50" s="32">
        <f t="shared" si="23"/>
        <v>407.7</v>
      </c>
      <c r="Q50" s="32">
        <f t="shared" si="23"/>
        <v>0</v>
      </c>
      <c r="R50" s="32">
        <f t="shared" si="23"/>
        <v>1272.7</v>
      </c>
      <c r="S50" s="32">
        <f t="shared" si="23"/>
        <v>4660</v>
      </c>
      <c r="T50" s="48">
        <f t="shared" si="23"/>
        <v>10410</v>
      </c>
      <c r="U50" s="33"/>
    </row>
    <row r="51" spans="1:21" ht="17.25" customHeight="1" thickBot="1">
      <c r="A51" s="34" t="s">
        <v>24</v>
      </c>
      <c r="B51" s="204" t="s">
        <v>46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8"/>
    </row>
    <row r="52" spans="1:21" ht="15" thickBot="1">
      <c r="A52" s="35" t="s">
        <v>24</v>
      </c>
      <c r="B52" s="36" t="s">
        <v>16</v>
      </c>
      <c r="C52" s="153" t="s">
        <v>47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8"/>
    </row>
    <row r="53" spans="1:21" ht="14.25" customHeight="1">
      <c r="A53" s="123" t="s">
        <v>24</v>
      </c>
      <c r="B53" s="156" t="s">
        <v>16</v>
      </c>
      <c r="C53" s="127" t="s">
        <v>16</v>
      </c>
      <c r="D53" s="159" t="s">
        <v>49</v>
      </c>
      <c r="E53" s="207" t="s">
        <v>20</v>
      </c>
      <c r="F53" s="15" t="s">
        <v>50</v>
      </c>
      <c r="G53" s="43">
        <v>12</v>
      </c>
      <c r="H53" s="43"/>
      <c r="I53" s="43"/>
      <c r="J53" s="43">
        <v>12</v>
      </c>
      <c r="K53" s="10">
        <f t="shared" ref="K53" si="24">L53+N53</f>
        <v>0</v>
      </c>
      <c r="L53" s="38"/>
      <c r="M53" s="38"/>
      <c r="N53" s="38"/>
      <c r="O53" s="43"/>
      <c r="P53" s="43"/>
      <c r="Q53" s="43"/>
      <c r="R53" s="43"/>
      <c r="S53" s="39"/>
      <c r="T53" s="40"/>
      <c r="U53" s="8"/>
    </row>
    <row r="54" spans="1:21" ht="12.75" customHeight="1">
      <c r="A54" s="123"/>
      <c r="B54" s="156"/>
      <c r="C54" s="128"/>
      <c r="D54" s="186"/>
      <c r="E54" s="199"/>
      <c r="F54" s="9" t="s">
        <v>34</v>
      </c>
      <c r="G54" s="44"/>
      <c r="H54" s="44"/>
      <c r="I54" s="44"/>
      <c r="J54" s="44"/>
      <c r="K54" s="19"/>
      <c r="L54" s="19"/>
      <c r="M54" s="19"/>
      <c r="N54" s="19"/>
      <c r="O54" s="44"/>
      <c r="P54" s="44"/>
      <c r="Q54" s="44"/>
      <c r="R54" s="44"/>
      <c r="S54" s="17"/>
      <c r="T54" s="41"/>
      <c r="U54" s="8"/>
    </row>
    <row r="55" spans="1:21" ht="11.25">
      <c r="A55" s="123"/>
      <c r="B55" s="156"/>
      <c r="C55" s="128"/>
      <c r="D55" s="186"/>
      <c r="E55" s="200"/>
      <c r="F55" s="14" t="s">
        <v>23</v>
      </c>
      <c r="G55" s="18">
        <f t="shared" ref="G55:J55" si="25">SUM(G53:G54)</f>
        <v>12</v>
      </c>
      <c r="H55" s="18">
        <f t="shared" si="25"/>
        <v>0</v>
      </c>
      <c r="I55" s="18">
        <f t="shared" si="25"/>
        <v>0</v>
      </c>
      <c r="J55" s="18">
        <f t="shared" si="25"/>
        <v>12</v>
      </c>
      <c r="K55" s="13">
        <f t="shared" ref="K55:T55" si="26">SUM(K53:K54)</f>
        <v>0</v>
      </c>
      <c r="L55" s="13">
        <f t="shared" si="26"/>
        <v>0</v>
      </c>
      <c r="M55" s="13">
        <f t="shared" si="26"/>
        <v>0</v>
      </c>
      <c r="N55" s="13">
        <f t="shared" si="26"/>
        <v>0</v>
      </c>
      <c r="O55" s="18">
        <f t="shared" si="26"/>
        <v>0</v>
      </c>
      <c r="P55" s="18">
        <f t="shared" si="26"/>
        <v>0</v>
      </c>
      <c r="Q55" s="18">
        <f t="shared" si="26"/>
        <v>0</v>
      </c>
      <c r="R55" s="18">
        <f t="shared" si="26"/>
        <v>0</v>
      </c>
      <c r="S55" s="13">
        <f t="shared" si="26"/>
        <v>0</v>
      </c>
      <c r="T55" s="21">
        <f t="shared" si="26"/>
        <v>0</v>
      </c>
      <c r="U55" s="8"/>
    </row>
    <row r="56" spans="1:21" ht="15.75" customHeight="1">
      <c r="A56" s="123" t="s">
        <v>24</v>
      </c>
      <c r="B56" s="156" t="s">
        <v>16</v>
      </c>
      <c r="C56" s="127" t="s">
        <v>24</v>
      </c>
      <c r="D56" s="159" t="s">
        <v>51</v>
      </c>
      <c r="E56" s="131" t="s">
        <v>20</v>
      </c>
      <c r="F56" s="65" t="s">
        <v>102</v>
      </c>
      <c r="G56" s="43">
        <v>24.7</v>
      </c>
      <c r="H56" s="43"/>
      <c r="I56" s="43"/>
      <c r="J56" s="43">
        <v>24.7</v>
      </c>
      <c r="K56" s="10">
        <f t="shared" ref="K56" si="27">L56+N56</f>
        <v>0</v>
      </c>
      <c r="L56" s="38"/>
      <c r="M56" s="38"/>
      <c r="N56" s="38"/>
      <c r="O56" s="13">
        <f>P56+R56</f>
        <v>10.199999999999999</v>
      </c>
      <c r="P56" s="43"/>
      <c r="Q56" s="43"/>
      <c r="R56" s="43">
        <v>10.199999999999999</v>
      </c>
      <c r="S56" s="39"/>
      <c r="T56" s="40"/>
      <c r="U56" s="8"/>
    </row>
    <row r="57" spans="1:21" ht="15" customHeight="1">
      <c r="A57" s="123"/>
      <c r="B57" s="156"/>
      <c r="C57" s="128"/>
      <c r="D57" s="186"/>
      <c r="E57" s="131"/>
      <c r="F57" s="9" t="s">
        <v>52</v>
      </c>
      <c r="G57" s="45"/>
      <c r="H57" s="45"/>
      <c r="I57" s="45"/>
      <c r="J57" s="45"/>
      <c r="K57" s="19"/>
      <c r="L57" s="19"/>
      <c r="M57" s="19"/>
      <c r="N57" s="19"/>
      <c r="O57" s="13">
        <f>P57+R57</f>
        <v>0</v>
      </c>
      <c r="P57" s="45"/>
      <c r="Q57" s="45"/>
      <c r="R57" s="45"/>
      <c r="S57" s="17"/>
      <c r="T57" s="41"/>
      <c r="U57" s="8"/>
    </row>
    <row r="58" spans="1:21" ht="16.5" customHeight="1">
      <c r="A58" s="123"/>
      <c r="B58" s="156"/>
      <c r="C58" s="128"/>
      <c r="D58" s="186"/>
      <c r="E58" s="132"/>
      <c r="F58" s="14" t="s">
        <v>23</v>
      </c>
      <c r="G58" s="13">
        <f t="shared" ref="G58:J58" si="28">SUM(G56:G57)</f>
        <v>24.7</v>
      </c>
      <c r="H58" s="13">
        <f t="shared" si="28"/>
        <v>0</v>
      </c>
      <c r="I58" s="13">
        <f t="shared" si="28"/>
        <v>0</v>
      </c>
      <c r="J58" s="13">
        <f t="shared" si="28"/>
        <v>24.7</v>
      </c>
      <c r="K58" s="13">
        <f t="shared" ref="K58:T58" si="29">SUM(K56:K57)</f>
        <v>0</v>
      </c>
      <c r="L58" s="13">
        <f t="shared" si="29"/>
        <v>0</v>
      </c>
      <c r="M58" s="13">
        <f t="shared" si="29"/>
        <v>0</v>
      </c>
      <c r="N58" s="13">
        <f t="shared" si="29"/>
        <v>0</v>
      </c>
      <c r="O58" s="13">
        <f t="shared" si="29"/>
        <v>10.199999999999999</v>
      </c>
      <c r="P58" s="13">
        <f t="shared" si="29"/>
        <v>0</v>
      </c>
      <c r="Q58" s="13">
        <f t="shared" si="29"/>
        <v>0</v>
      </c>
      <c r="R58" s="13">
        <f t="shared" si="29"/>
        <v>10.199999999999999</v>
      </c>
      <c r="S58" s="13">
        <f t="shared" si="29"/>
        <v>0</v>
      </c>
      <c r="T58" s="21">
        <f t="shared" si="29"/>
        <v>0</v>
      </c>
      <c r="U58" s="8"/>
    </row>
    <row r="59" spans="1:21" ht="15.75" customHeight="1" thickBot="1">
      <c r="A59" s="24" t="s">
        <v>24</v>
      </c>
      <c r="B59" s="25" t="s">
        <v>16</v>
      </c>
      <c r="C59" s="193" t="s">
        <v>40</v>
      </c>
      <c r="D59" s="194"/>
      <c r="E59" s="194"/>
      <c r="F59" s="195"/>
      <c r="G59" s="26">
        <f>SUM(G55+G58)</f>
        <v>36.700000000000003</v>
      </c>
      <c r="H59" s="26">
        <f t="shared" ref="H59:T59" si="30">SUM(H55+H58)</f>
        <v>0</v>
      </c>
      <c r="I59" s="26">
        <f t="shared" si="30"/>
        <v>0</v>
      </c>
      <c r="J59" s="26">
        <f t="shared" si="30"/>
        <v>36.700000000000003</v>
      </c>
      <c r="K59" s="26">
        <f t="shared" si="30"/>
        <v>0</v>
      </c>
      <c r="L59" s="26">
        <f t="shared" si="30"/>
        <v>0</v>
      </c>
      <c r="M59" s="26">
        <f t="shared" si="30"/>
        <v>0</v>
      </c>
      <c r="N59" s="26">
        <f t="shared" si="30"/>
        <v>0</v>
      </c>
      <c r="O59" s="26">
        <f t="shared" si="30"/>
        <v>10.199999999999999</v>
      </c>
      <c r="P59" s="26">
        <f t="shared" si="30"/>
        <v>0</v>
      </c>
      <c r="Q59" s="26">
        <f t="shared" si="30"/>
        <v>0</v>
      </c>
      <c r="R59" s="26">
        <f t="shared" si="30"/>
        <v>10.199999999999999</v>
      </c>
      <c r="S59" s="26">
        <f t="shared" si="30"/>
        <v>0</v>
      </c>
      <c r="T59" s="30">
        <f t="shared" si="30"/>
        <v>0</v>
      </c>
      <c r="U59" s="8"/>
    </row>
    <row r="60" spans="1:21" ht="17.25" customHeight="1" thickBot="1">
      <c r="A60" s="6" t="s">
        <v>24</v>
      </c>
      <c r="B60" s="46" t="s">
        <v>24</v>
      </c>
      <c r="C60" s="208" t="s">
        <v>54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8"/>
    </row>
    <row r="61" spans="1:21" ht="11.25">
      <c r="A61" s="123" t="s">
        <v>24</v>
      </c>
      <c r="B61" s="156" t="s">
        <v>24</v>
      </c>
      <c r="C61" s="128" t="s">
        <v>16</v>
      </c>
      <c r="D61" s="186" t="s">
        <v>56</v>
      </c>
      <c r="E61" s="187" t="s">
        <v>20</v>
      </c>
      <c r="F61" s="12" t="s">
        <v>50</v>
      </c>
      <c r="G61" s="37">
        <v>0</v>
      </c>
      <c r="H61" s="37"/>
      <c r="I61" s="37"/>
      <c r="J61" s="37">
        <v>0</v>
      </c>
      <c r="K61" s="10">
        <f t="shared" ref="K61:K63" si="31">L61+N61</f>
        <v>0</v>
      </c>
      <c r="L61" s="37"/>
      <c r="M61" s="37"/>
      <c r="N61" s="37"/>
      <c r="O61" s="37"/>
      <c r="P61" s="37"/>
      <c r="Q61" s="37"/>
      <c r="R61" s="37"/>
      <c r="S61" s="39"/>
      <c r="T61" s="40"/>
      <c r="U61" s="8"/>
    </row>
    <row r="62" spans="1:21" ht="11.25">
      <c r="A62" s="123"/>
      <c r="B62" s="156"/>
      <c r="C62" s="127"/>
      <c r="D62" s="159"/>
      <c r="E62" s="131"/>
      <c r="F62" s="49" t="s">
        <v>48</v>
      </c>
      <c r="G62" s="37">
        <v>800</v>
      </c>
      <c r="H62" s="37"/>
      <c r="I62" s="37"/>
      <c r="J62" s="50">
        <v>800</v>
      </c>
      <c r="K62" s="13">
        <f t="shared" si="31"/>
        <v>0</v>
      </c>
      <c r="L62" s="37"/>
      <c r="M62" s="37"/>
      <c r="N62" s="50"/>
      <c r="O62" s="37"/>
      <c r="P62" s="37"/>
      <c r="Q62" s="37"/>
      <c r="R62" s="50"/>
      <c r="S62" s="39"/>
      <c r="T62" s="40"/>
      <c r="U62" s="8"/>
    </row>
    <row r="63" spans="1:21" ht="11.25">
      <c r="A63" s="123"/>
      <c r="B63" s="156"/>
      <c r="C63" s="127"/>
      <c r="D63" s="159"/>
      <c r="E63" s="131"/>
      <c r="F63" s="12" t="s">
        <v>55</v>
      </c>
      <c r="G63" s="37">
        <v>410</v>
      </c>
      <c r="H63" s="37"/>
      <c r="I63" s="37"/>
      <c r="J63" s="50">
        <v>410</v>
      </c>
      <c r="K63" s="13">
        <f t="shared" si="31"/>
        <v>0</v>
      </c>
      <c r="L63" s="37"/>
      <c r="M63" s="37"/>
      <c r="N63" s="50"/>
      <c r="O63" s="37"/>
      <c r="P63" s="37"/>
      <c r="Q63" s="37"/>
      <c r="R63" s="50"/>
      <c r="S63" s="39"/>
      <c r="T63" s="40"/>
      <c r="U63" s="8"/>
    </row>
    <row r="64" spans="1:21" ht="11.25">
      <c r="A64" s="123"/>
      <c r="B64" s="156"/>
      <c r="C64" s="128"/>
      <c r="D64" s="186"/>
      <c r="E64" s="132"/>
      <c r="F64" s="47" t="s">
        <v>23</v>
      </c>
      <c r="G64" s="13">
        <f>SUM(G61:G63)</f>
        <v>1210</v>
      </c>
      <c r="H64" s="13">
        <f>SUM(H61:H63)</f>
        <v>0</v>
      </c>
      <c r="I64" s="13">
        <f>SUM(I61:I63)</f>
        <v>0</v>
      </c>
      <c r="J64" s="13">
        <f>SUM(J61:J63)</f>
        <v>1210</v>
      </c>
      <c r="K64" s="13">
        <f>K61+K62+K63</f>
        <v>0</v>
      </c>
      <c r="L64" s="13">
        <f t="shared" ref="L64:T64" si="32">SUM(L61:L63)</f>
        <v>0</v>
      </c>
      <c r="M64" s="13">
        <f t="shared" si="32"/>
        <v>0</v>
      </c>
      <c r="N64" s="13">
        <f>N61+N62+N63</f>
        <v>0</v>
      </c>
      <c r="O64" s="13">
        <f>SUM(O61:O63)</f>
        <v>0</v>
      </c>
      <c r="P64" s="13">
        <f>SUM(P61:P63)</f>
        <v>0</v>
      </c>
      <c r="Q64" s="13">
        <f>SUM(Q61:Q63)</f>
        <v>0</v>
      </c>
      <c r="R64" s="13">
        <f>SUM(R61:R63)</f>
        <v>0</v>
      </c>
      <c r="S64" s="13">
        <f t="shared" si="32"/>
        <v>0</v>
      </c>
      <c r="T64" s="21">
        <f t="shared" si="32"/>
        <v>0</v>
      </c>
      <c r="U64" s="8"/>
    </row>
    <row r="65" spans="1:21" ht="13.5" thickBot="1">
      <c r="A65" s="24" t="s">
        <v>24</v>
      </c>
      <c r="B65" s="25" t="s">
        <v>24</v>
      </c>
      <c r="C65" s="193" t="s">
        <v>40</v>
      </c>
      <c r="D65" s="194"/>
      <c r="E65" s="194"/>
      <c r="F65" s="194"/>
      <c r="G65" s="26">
        <f>SUM(G64)</f>
        <v>1210</v>
      </c>
      <c r="H65" s="26">
        <f t="shared" ref="H65:T65" si="33">SUM(H64)</f>
        <v>0</v>
      </c>
      <c r="I65" s="26">
        <f t="shared" si="33"/>
        <v>0</v>
      </c>
      <c r="J65" s="26">
        <f t="shared" si="33"/>
        <v>1210</v>
      </c>
      <c r="K65" s="26">
        <f t="shared" si="33"/>
        <v>0</v>
      </c>
      <c r="L65" s="26">
        <f t="shared" si="33"/>
        <v>0</v>
      </c>
      <c r="M65" s="26">
        <f t="shared" si="33"/>
        <v>0</v>
      </c>
      <c r="N65" s="26">
        <f t="shared" si="33"/>
        <v>0</v>
      </c>
      <c r="O65" s="26">
        <f t="shared" si="33"/>
        <v>0</v>
      </c>
      <c r="P65" s="26">
        <f t="shared" si="33"/>
        <v>0</v>
      </c>
      <c r="Q65" s="26">
        <f t="shared" si="33"/>
        <v>0</v>
      </c>
      <c r="R65" s="26">
        <f t="shared" si="33"/>
        <v>0</v>
      </c>
      <c r="S65" s="26">
        <f t="shared" si="33"/>
        <v>0</v>
      </c>
      <c r="T65" s="30">
        <f t="shared" si="33"/>
        <v>0</v>
      </c>
      <c r="U65" s="8"/>
    </row>
    <row r="66" spans="1:21" ht="15" thickBot="1">
      <c r="A66" s="6" t="s">
        <v>24</v>
      </c>
      <c r="B66" s="46" t="s">
        <v>26</v>
      </c>
      <c r="C66" s="208" t="s">
        <v>58</v>
      </c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8"/>
    </row>
    <row r="67" spans="1:21" ht="11.25">
      <c r="A67" s="123" t="s">
        <v>24</v>
      </c>
      <c r="B67" s="156" t="s">
        <v>26</v>
      </c>
      <c r="C67" s="127" t="s">
        <v>16</v>
      </c>
      <c r="D67" s="129" t="s">
        <v>60</v>
      </c>
      <c r="E67" s="160" t="s">
        <v>20</v>
      </c>
      <c r="F67" s="15" t="s">
        <v>59</v>
      </c>
      <c r="G67" s="13"/>
      <c r="H67" s="37"/>
      <c r="I67" s="37"/>
      <c r="J67" s="42"/>
      <c r="K67" s="10">
        <f t="shared" ref="K67:K70" si="34">L67+N67</f>
        <v>0</v>
      </c>
      <c r="L67" s="37"/>
      <c r="M67" s="37"/>
      <c r="N67" s="42"/>
      <c r="O67" s="13"/>
      <c r="P67" s="37"/>
      <c r="Q67" s="37"/>
      <c r="R67" s="42"/>
      <c r="S67" s="39"/>
      <c r="T67" s="40"/>
      <c r="U67" s="8"/>
    </row>
    <row r="68" spans="1:21" ht="11.25">
      <c r="A68" s="123"/>
      <c r="B68" s="156"/>
      <c r="C68" s="127"/>
      <c r="D68" s="129"/>
      <c r="E68" s="131"/>
      <c r="F68" s="12" t="s">
        <v>50</v>
      </c>
      <c r="G68" s="18">
        <v>27.9</v>
      </c>
      <c r="H68" s="43"/>
      <c r="I68" s="43"/>
      <c r="J68" s="53">
        <v>27.9</v>
      </c>
      <c r="K68" s="10">
        <f t="shared" si="34"/>
        <v>0</v>
      </c>
      <c r="L68" s="37"/>
      <c r="M68" s="37"/>
      <c r="N68" s="42"/>
      <c r="O68" s="18"/>
      <c r="P68" s="43"/>
      <c r="Q68" s="43"/>
      <c r="R68" s="53"/>
      <c r="S68" s="39"/>
      <c r="T68" s="40"/>
      <c r="U68" s="8"/>
    </row>
    <row r="69" spans="1:21" ht="11.25">
      <c r="A69" s="123"/>
      <c r="B69" s="156"/>
      <c r="C69" s="127"/>
      <c r="D69" s="129"/>
      <c r="E69" s="131"/>
      <c r="F69" s="51" t="s">
        <v>55</v>
      </c>
      <c r="G69" s="19"/>
      <c r="H69" s="37"/>
      <c r="I69" s="37"/>
      <c r="J69" s="42"/>
      <c r="K69" s="10">
        <f t="shared" si="34"/>
        <v>0</v>
      </c>
      <c r="L69" s="37"/>
      <c r="M69" s="37"/>
      <c r="N69" s="42"/>
      <c r="O69" s="19"/>
      <c r="P69" s="37"/>
      <c r="Q69" s="37"/>
      <c r="R69" s="42"/>
      <c r="S69" s="39"/>
      <c r="T69" s="40"/>
      <c r="U69" s="8"/>
    </row>
    <row r="70" spans="1:21" ht="11.25">
      <c r="A70" s="123"/>
      <c r="B70" s="156"/>
      <c r="C70" s="128"/>
      <c r="D70" s="130"/>
      <c r="E70" s="131"/>
      <c r="F70" s="51" t="s">
        <v>48</v>
      </c>
      <c r="G70" s="19"/>
      <c r="H70" s="13"/>
      <c r="I70" s="13"/>
      <c r="J70" s="19"/>
      <c r="K70" s="10">
        <f t="shared" si="34"/>
        <v>0</v>
      </c>
      <c r="L70" s="13"/>
      <c r="M70" s="13"/>
      <c r="N70" s="19"/>
      <c r="O70" s="19"/>
      <c r="P70" s="13"/>
      <c r="Q70" s="13"/>
      <c r="R70" s="19"/>
      <c r="S70" s="17"/>
      <c r="T70" s="41"/>
      <c r="U70" s="8"/>
    </row>
    <row r="71" spans="1:21" ht="11.25">
      <c r="A71" s="123"/>
      <c r="B71" s="156"/>
      <c r="C71" s="128"/>
      <c r="D71" s="130"/>
      <c r="E71" s="132"/>
      <c r="F71" s="14" t="s">
        <v>23</v>
      </c>
      <c r="G71" s="13">
        <f t="shared" ref="G71:J71" si="35">SUM(G67:G70)</f>
        <v>27.9</v>
      </c>
      <c r="H71" s="13">
        <f t="shared" si="35"/>
        <v>0</v>
      </c>
      <c r="I71" s="13">
        <f t="shared" si="35"/>
        <v>0</v>
      </c>
      <c r="J71" s="13">
        <f t="shared" si="35"/>
        <v>27.9</v>
      </c>
      <c r="K71" s="13">
        <f t="shared" ref="K71:T71" si="36">SUM(K67:K70)</f>
        <v>0</v>
      </c>
      <c r="L71" s="13">
        <f t="shared" si="36"/>
        <v>0</v>
      </c>
      <c r="M71" s="13">
        <f t="shared" si="36"/>
        <v>0</v>
      </c>
      <c r="N71" s="13">
        <f t="shared" si="36"/>
        <v>0</v>
      </c>
      <c r="O71" s="13">
        <f t="shared" si="36"/>
        <v>0</v>
      </c>
      <c r="P71" s="13">
        <f t="shared" si="36"/>
        <v>0</v>
      </c>
      <c r="Q71" s="13">
        <f t="shared" si="36"/>
        <v>0</v>
      </c>
      <c r="R71" s="13">
        <f t="shared" si="36"/>
        <v>0</v>
      </c>
      <c r="S71" s="13">
        <f t="shared" si="36"/>
        <v>0</v>
      </c>
      <c r="T71" s="21">
        <f t="shared" si="36"/>
        <v>0</v>
      </c>
      <c r="U71" s="8"/>
    </row>
    <row r="72" spans="1:21" ht="11.25">
      <c r="A72" s="123" t="s">
        <v>24</v>
      </c>
      <c r="B72" s="156" t="s">
        <v>26</v>
      </c>
      <c r="C72" s="127" t="s">
        <v>24</v>
      </c>
      <c r="D72" s="159" t="s">
        <v>61</v>
      </c>
      <c r="E72" s="131" t="s">
        <v>20</v>
      </c>
      <c r="F72" s="65" t="s">
        <v>102</v>
      </c>
      <c r="G72" s="13"/>
      <c r="H72" s="37"/>
      <c r="I72" s="37"/>
      <c r="J72" s="37"/>
      <c r="K72" s="64">
        <f t="shared" ref="K72:K75" si="37">L72+N72</f>
        <v>172.8</v>
      </c>
      <c r="L72" s="109"/>
      <c r="M72" s="109"/>
      <c r="N72" s="109">
        <v>172.8</v>
      </c>
      <c r="O72" s="13">
        <f>P72+R72</f>
        <v>194.8</v>
      </c>
      <c r="P72" s="37"/>
      <c r="Q72" s="37"/>
      <c r="R72" s="37">
        <v>194.8</v>
      </c>
      <c r="S72" s="39"/>
      <c r="T72" s="40"/>
      <c r="U72" s="8"/>
    </row>
    <row r="73" spans="1:21" ht="11.25">
      <c r="A73" s="123"/>
      <c r="B73" s="156"/>
      <c r="C73" s="127"/>
      <c r="D73" s="159"/>
      <c r="E73" s="131"/>
      <c r="F73" s="54" t="s">
        <v>50</v>
      </c>
      <c r="G73" s="55"/>
      <c r="H73" s="55"/>
      <c r="I73" s="55"/>
      <c r="J73" s="55"/>
      <c r="K73" s="10">
        <f t="shared" si="37"/>
        <v>0</v>
      </c>
      <c r="L73" s="37"/>
      <c r="M73" s="37"/>
      <c r="N73" s="37"/>
      <c r="O73" s="13">
        <f t="shared" ref="O73:O77" si="38">P73+R73</f>
        <v>0</v>
      </c>
      <c r="P73" s="55"/>
      <c r="Q73" s="55"/>
      <c r="R73" s="55"/>
      <c r="S73" s="39"/>
      <c r="T73" s="40"/>
      <c r="U73" s="8"/>
    </row>
    <row r="74" spans="1:21" ht="11.25">
      <c r="A74" s="123"/>
      <c r="B74" s="156"/>
      <c r="C74" s="127"/>
      <c r="D74" s="159"/>
      <c r="E74" s="131"/>
      <c r="F74" s="56" t="s">
        <v>55</v>
      </c>
      <c r="G74" s="37">
        <f>H74+J74</f>
        <v>65.5</v>
      </c>
      <c r="H74" s="37"/>
      <c r="I74" s="37"/>
      <c r="J74" s="37">
        <v>65.5</v>
      </c>
      <c r="K74" s="10">
        <f t="shared" si="37"/>
        <v>0</v>
      </c>
      <c r="L74" s="37"/>
      <c r="M74" s="37"/>
      <c r="N74" s="37"/>
      <c r="O74" s="13">
        <f t="shared" si="38"/>
        <v>67</v>
      </c>
      <c r="P74" s="37"/>
      <c r="Q74" s="37"/>
      <c r="R74" s="37">
        <v>67</v>
      </c>
      <c r="S74" s="39"/>
      <c r="T74" s="40"/>
      <c r="U74" s="8"/>
    </row>
    <row r="75" spans="1:21" ht="11.25">
      <c r="A75" s="123"/>
      <c r="B75" s="156"/>
      <c r="C75" s="128"/>
      <c r="D75" s="186"/>
      <c r="E75" s="131"/>
      <c r="F75" s="51" t="s">
        <v>48</v>
      </c>
      <c r="G75" s="37">
        <f>H75+J75</f>
        <v>869.9</v>
      </c>
      <c r="H75" s="13"/>
      <c r="I75" s="13"/>
      <c r="J75" s="13">
        <v>869.9</v>
      </c>
      <c r="K75" s="10">
        <f t="shared" si="37"/>
        <v>863.7</v>
      </c>
      <c r="L75" s="13"/>
      <c r="M75" s="13"/>
      <c r="N75" s="13">
        <v>863.7</v>
      </c>
      <c r="O75" s="13">
        <f t="shared" si="38"/>
        <v>845.3</v>
      </c>
      <c r="P75" s="13"/>
      <c r="Q75" s="13"/>
      <c r="R75" s="13">
        <v>845.3</v>
      </c>
      <c r="S75" s="17"/>
      <c r="T75" s="41"/>
      <c r="U75" s="8"/>
    </row>
    <row r="76" spans="1:21" ht="11.25">
      <c r="A76" s="123"/>
      <c r="B76" s="156"/>
      <c r="C76" s="128"/>
      <c r="D76" s="186"/>
      <c r="E76" s="132"/>
      <c r="F76" s="14" t="s">
        <v>23</v>
      </c>
      <c r="G76" s="13">
        <f t="shared" ref="G76:J76" si="39">SUM(G72:G75)</f>
        <v>935.4</v>
      </c>
      <c r="H76" s="13">
        <f t="shared" si="39"/>
        <v>0</v>
      </c>
      <c r="I76" s="13">
        <f t="shared" si="39"/>
        <v>0</v>
      </c>
      <c r="J76" s="13">
        <f t="shared" si="39"/>
        <v>935.4</v>
      </c>
      <c r="K76" s="13">
        <f t="shared" ref="K76:T76" si="40">SUM(K72:K75)</f>
        <v>1036.5</v>
      </c>
      <c r="L76" s="13">
        <f t="shared" si="40"/>
        <v>0</v>
      </c>
      <c r="M76" s="13">
        <f t="shared" si="40"/>
        <v>0</v>
      </c>
      <c r="N76" s="13">
        <f t="shared" si="40"/>
        <v>1036.5</v>
      </c>
      <c r="O76" s="13">
        <f t="shared" si="40"/>
        <v>1107.0999999999999</v>
      </c>
      <c r="P76" s="13">
        <f t="shared" si="40"/>
        <v>0</v>
      </c>
      <c r="Q76" s="13">
        <f t="shared" si="40"/>
        <v>0</v>
      </c>
      <c r="R76" s="13">
        <f t="shared" si="40"/>
        <v>1107.0999999999999</v>
      </c>
      <c r="S76" s="13">
        <f t="shared" si="40"/>
        <v>0</v>
      </c>
      <c r="T76" s="21">
        <f t="shared" si="40"/>
        <v>0</v>
      </c>
      <c r="U76" s="8"/>
    </row>
    <row r="77" spans="1:21" ht="11.25">
      <c r="A77" s="123" t="s">
        <v>24</v>
      </c>
      <c r="B77" s="124" t="s">
        <v>26</v>
      </c>
      <c r="C77" s="128" t="s">
        <v>26</v>
      </c>
      <c r="D77" s="186" t="s">
        <v>57</v>
      </c>
      <c r="E77" s="131" t="s">
        <v>20</v>
      </c>
      <c r="F77" s="57" t="s">
        <v>21</v>
      </c>
      <c r="G77" s="18">
        <v>6</v>
      </c>
      <c r="H77" s="58">
        <v>6</v>
      </c>
      <c r="I77" s="58"/>
      <c r="J77" s="58"/>
      <c r="K77" s="10">
        <f t="shared" ref="K77:K78" si="41">L77+N77</f>
        <v>0</v>
      </c>
      <c r="L77" s="10"/>
      <c r="M77" s="10"/>
      <c r="N77" s="10"/>
      <c r="O77" s="96">
        <f t="shared" si="38"/>
        <v>0</v>
      </c>
      <c r="P77" s="106"/>
      <c r="Q77" s="106"/>
      <c r="R77" s="106">
        <v>0</v>
      </c>
      <c r="S77" s="58"/>
      <c r="T77" s="11"/>
      <c r="U77" s="8"/>
    </row>
    <row r="78" spans="1:21" ht="11.25">
      <c r="A78" s="123"/>
      <c r="B78" s="125"/>
      <c r="C78" s="128"/>
      <c r="D78" s="186"/>
      <c r="E78" s="131"/>
      <c r="F78" s="103" t="s">
        <v>48</v>
      </c>
      <c r="G78" s="13"/>
      <c r="H78" s="10"/>
      <c r="I78" s="10"/>
      <c r="J78" s="10"/>
      <c r="K78" s="10">
        <f t="shared" si="41"/>
        <v>112.5</v>
      </c>
      <c r="L78" s="10"/>
      <c r="M78" s="10"/>
      <c r="N78" s="10">
        <v>112.5</v>
      </c>
      <c r="O78" s="10">
        <v>112.5</v>
      </c>
      <c r="P78" s="10"/>
      <c r="Q78" s="10"/>
      <c r="R78" s="10">
        <v>112.5</v>
      </c>
      <c r="S78" s="10"/>
      <c r="T78" s="11"/>
      <c r="U78" s="8"/>
    </row>
    <row r="79" spans="1:21" ht="11.25">
      <c r="A79" s="123"/>
      <c r="B79" s="126"/>
      <c r="C79" s="128"/>
      <c r="D79" s="186"/>
      <c r="E79" s="132"/>
      <c r="F79" s="14" t="s">
        <v>23</v>
      </c>
      <c r="G79" s="13">
        <f t="shared" ref="G79:T79" si="42">SUM(G77:G78)</f>
        <v>6</v>
      </c>
      <c r="H79" s="13">
        <f t="shared" si="42"/>
        <v>6</v>
      </c>
      <c r="I79" s="13">
        <f t="shared" si="42"/>
        <v>0</v>
      </c>
      <c r="J79" s="13">
        <f t="shared" si="42"/>
        <v>0</v>
      </c>
      <c r="K79" s="13">
        <f t="shared" si="42"/>
        <v>112.5</v>
      </c>
      <c r="L79" s="13">
        <f t="shared" si="42"/>
        <v>0</v>
      </c>
      <c r="M79" s="13">
        <f t="shared" si="42"/>
        <v>0</v>
      </c>
      <c r="N79" s="13">
        <f t="shared" si="42"/>
        <v>112.5</v>
      </c>
      <c r="O79" s="13">
        <f t="shared" si="42"/>
        <v>112.5</v>
      </c>
      <c r="P79" s="13">
        <f t="shared" si="42"/>
        <v>0</v>
      </c>
      <c r="Q79" s="13">
        <f t="shared" si="42"/>
        <v>0</v>
      </c>
      <c r="R79" s="13">
        <f t="shared" si="42"/>
        <v>112.5</v>
      </c>
      <c r="S79" s="13">
        <f t="shared" si="42"/>
        <v>0</v>
      </c>
      <c r="T79" s="21">
        <f t="shared" si="42"/>
        <v>0</v>
      </c>
      <c r="U79" s="8"/>
    </row>
    <row r="80" spans="1:21">
      <c r="A80" s="123" t="s">
        <v>24</v>
      </c>
      <c r="B80" s="124" t="s">
        <v>26</v>
      </c>
      <c r="C80" s="128" t="s">
        <v>29</v>
      </c>
      <c r="D80" s="130" t="s">
        <v>96</v>
      </c>
      <c r="E80" s="131" t="s">
        <v>20</v>
      </c>
      <c r="F80" s="15" t="s">
        <v>33</v>
      </c>
      <c r="G80" s="12"/>
      <c r="H80" s="9"/>
      <c r="I80" s="9"/>
      <c r="J80" s="9"/>
      <c r="K80" s="64">
        <f t="shared" ref="K80:K84" si="43">L80+N80</f>
        <v>64.3</v>
      </c>
      <c r="L80" s="64"/>
      <c r="M80" s="64"/>
      <c r="N80" s="64">
        <v>64.3</v>
      </c>
      <c r="O80" s="13">
        <f t="shared" ref="O80:O81" si="44">P80+R80</f>
        <v>0</v>
      </c>
      <c r="P80" s="9"/>
      <c r="Q80" s="9"/>
      <c r="R80" s="9">
        <v>0</v>
      </c>
      <c r="S80" s="9"/>
      <c r="T80" s="11"/>
      <c r="U80" s="110"/>
    </row>
    <row r="81" spans="1:21" ht="11.25">
      <c r="A81" s="123"/>
      <c r="B81" s="125"/>
      <c r="C81" s="128"/>
      <c r="D81" s="130"/>
      <c r="E81" s="131"/>
      <c r="F81" s="107" t="s">
        <v>55</v>
      </c>
      <c r="G81" s="13"/>
      <c r="H81" s="10"/>
      <c r="I81" s="10"/>
      <c r="J81" s="10"/>
      <c r="K81" s="64">
        <f t="shared" si="43"/>
        <v>150</v>
      </c>
      <c r="L81" s="64"/>
      <c r="M81" s="64"/>
      <c r="N81" s="64">
        <v>150</v>
      </c>
      <c r="O81" s="13">
        <f t="shared" si="44"/>
        <v>0</v>
      </c>
      <c r="P81" s="10"/>
      <c r="Q81" s="10"/>
      <c r="R81" s="10">
        <v>0</v>
      </c>
      <c r="S81" s="10"/>
      <c r="T81" s="11"/>
      <c r="U81" s="8"/>
    </row>
    <row r="82" spans="1:21" ht="11.25">
      <c r="A82" s="123"/>
      <c r="B82" s="126"/>
      <c r="C82" s="128"/>
      <c r="D82" s="130"/>
      <c r="E82" s="132"/>
      <c r="F82" s="14" t="s">
        <v>23</v>
      </c>
      <c r="G82" s="13">
        <f t="shared" ref="G82:T82" si="45">SUM(G80:G81)</f>
        <v>0</v>
      </c>
      <c r="H82" s="13">
        <f t="shared" si="45"/>
        <v>0</v>
      </c>
      <c r="I82" s="13">
        <f t="shared" si="45"/>
        <v>0</v>
      </c>
      <c r="J82" s="13">
        <f t="shared" si="45"/>
        <v>0</v>
      </c>
      <c r="K82" s="13">
        <f t="shared" si="45"/>
        <v>214.3</v>
      </c>
      <c r="L82" s="13">
        <f t="shared" si="45"/>
        <v>0</v>
      </c>
      <c r="M82" s="13">
        <f t="shared" si="45"/>
        <v>0</v>
      </c>
      <c r="N82" s="13">
        <f t="shared" si="45"/>
        <v>214.3</v>
      </c>
      <c r="O82" s="13">
        <f t="shared" si="45"/>
        <v>0</v>
      </c>
      <c r="P82" s="13">
        <f t="shared" si="45"/>
        <v>0</v>
      </c>
      <c r="Q82" s="13">
        <f t="shared" si="45"/>
        <v>0</v>
      </c>
      <c r="R82" s="13">
        <f t="shared" si="45"/>
        <v>0</v>
      </c>
      <c r="S82" s="13">
        <f t="shared" si="45"/>
        <v>0</v>
      </c>
      <c r="T82" s="21">
        <f t="shared" si="45"/>
        <v>0</v>
      </c>
      <c r="U82" s="8"/>
    </row>
    <row r="83" spans="1:21" ht="12.75" customHeight="1">
      <c r="A83" s="123" t="s">
        <v>24</v>
      </c>
      <c r="B83" s="124" t="s">
        <v>26</v>
      </c>
      <c r="C83" s="128" t="s">
        <v>31</v>
      </c>
      <c r="D83" s="186" t="s">
        <v>62</v>
      </c>
      <c r="E83" s="131" t="s">
        <v>20</v>
      </c>
      <c r="F83" s="57" t="s">
        <v>21</v>
      </c>
      <c r="G83" s="18">
        <v>33.6</v>
      </c>
      <c r="H83" s="58"/>
      <c r="I83" s="58"/>
      <c r="J83" s="58">
        <v>33.6</v>
      </c>
      <c r="K83" s="10">
        <f t="shared" si="43"/>
        <v>0</v>
      </c>
      <c r="L83" s="10"/>
      <c r="M83" s="10"/>
      <c r="N83" s="10"/>
      <c r="O83" s="58"/>
      <c r="P83" s="58"/>
      <c r="Q83" s="58"/>
      <c r="R83" s="58"/>
      <c r="S83" s="58"/>
      <c r="T83" s="11"/>
      <c r="U83" s="8"/>
    </row>
    <row r="84" spans="1:21" ht="12.75" customHeight="1">
      <c r="A84" s="123"/>
      <c r="B84" s="125"/>
      <c r="C84" s="128"/>
      <c r="D84" s="186"/>
      <c r="E84" s="131"/>
      <c r="F84" s="51" t="s">
        <v>53</v>
      </c>
      <c r="G84" s="13"/>
      <c r="H84" s="10"/>
      <c r="I84" s="10"/>
      <c r="J84" s="10"/>
      <c r="K84" s="10">
        <f t="shared" si="43"/>
        <v>0</v>
      </c>
      <c r="L84" s="10"/>
      <c r="M84" s="10"/>
      <c r="N84" s="10"/>
      <c r="O84" s="10"/>
      <c r="P84" s="10"/>
      <c r="Q84" s="10"/>
      <c r="R84" s="10"/>
      <c r="S84" s="10"/>
      <c r="T84" s="11"/>
      <c r="U84" s="8"/>
    </row>
    <row r="85" spans="1:21" ht="12.75" customHeight="1">
      <c r="A85" s="123"/>
      <c r="B85" s="126"/>
      <c r="C85" s="128"/>
      <c r="D85" s="186"/>
      <c r="E85" s="132"/>
      <c r="F85" s="14" t="s">
        <v>23</v>
      </c>
      <c r="G85" s="13">
        <f t="shared" ref="G85:J85" si="46">SUM(G83:G84)</f>
        <v>33.6</v>
      </c>
      <c r="H85" s="10">
        <f t="shared" si="46"/>
        <v>0</v>
      </c>
      <c r="I85" s="10">
        <f t="shared" si="46"/>
        <v>0</v>
      </c>
      <c r="J85" s="10">
        <f t="shared" si="46"/>
        <v>33.6</v>
      </c>
      <c r="K85" s="10">
        <v>0</v>
      </c>
      <c r="L85" s="10"/>
      <c r="M85" s="10"/>
      <c r="N85" s="10">
        <f>SUM(N83:N84)</f>
        <v>0</v>
      </c>
      <c r="O85" s="10">
        <f t="shared" ref="O85:T85" si="47">SUM(O83:O84)</f>
        <v>0</v>
      </c>
      <c r="P85" s="10">
        <f t="shared" si="47"/>
        <v>0</v>
      </c>
      <c r="Q85" s="10">
        <f t="shared" si="47"/>
        <v>0</v>
      </c>
      <c r="R85" s="10">
        <f t="shared" si="47"/>
        <v>0</v>
      </c>
      <c r="S85" s="10">
        <f t="shared" si="47"/>
        <v>0</v>
      </c>
      <c r="T85" s="11">
        <f t="shared" si="47"/>
        <v>0</v>
      </c>
      <c r="U85" s="8"/>
    </row>
    <row r="86" spans="1:21" ht="13.5" thickBot="1">
      <c r="A86" s="24" t="s">
        <v>24</v>
      </c>
      <c r="B86" s="59" t="s">
        <v>26</v>
      </c>
      <c r="C86" s="193" t="s">
        <v>40</v>
      </c>
      <c r="D86" s="194"/>
      <c r="E86" s="194"/>
      <c r="F86" s="194"/>
      <c r="G86" s="26">
        <f>G71+G76+G85+G79+G82</f>
        <v>1002.9</v>
      </c>
      <c r="H86" s="26">
        <f t="shared" ref="H86:T86" si="48">H71+H76+H85+H79+H82</f>
        <v>6</v>
      </c>
      <c r="I86" s="26">
        <f t="shared" si="48"/>
        <v>0</v>
      </c>
      <c r="J86" s="26">
        <f t="shared" si="48"/>
        <v>996.9</v>
      </c>
      <c r="K86" s="26">
        <f t="shared" si="48"/>
        <v>1363.3</v>
      </c>
      <c r="L86" s="26">
        <f t="shared" si="48"/>
        <v>0</v>
      </c>
      <c r="M86" s="26">
        <f t="shared" si="48"/>
        <v>0</v>
      </c>
      <c r="N86" s="26">
        <f t="shared" si="48"/>
        <v>1363.3</v>
      </c>
      <c r="O86" s="26">
        <f t="shared" si="48"/>
        <v>1219.5999999999999</v>
      </c>
      <c r="P86" s="26">
        <f t="shared" si="48"/>
        <v>0</v>
      </c>
      <c r="Q86" s="26">
        <f t="shared" si="48"/>
        <v>0</v>
      </c>
      <c r="R86" s="26">
        <f t="shared" si="48"/>
        <v>1219.5999999999999</v>
      </c>
      <c r="S86" s="26">
        <f t="shared" si="48"/>
        <v>0</v>
      </c>
      <c r="T86" s="30">
        <f t="shared" si="48"/>
        <v>0</v>
      </c>
      <c r="U86" s="8"/>
    </row>
    <row r="87" spans="1:21" ht="13.5" thickBot="1">
      <c r="A87" s="31" t="s">
        <v>24</v>
      </c>
      <c r="B87" s="209" t="s">
        <v>45</v>
      </c>
      <c r="C87" s="210"/>
      <c r="D87" s="210"/>
      <c r="E87" s="210"/>
      <c r="F87" s="210"/>
      <c r="G87" s="86">
        <f t="shared" ref="G87:T87" si="49">G59+G65+G86</f>
        <v>2249.6</v>
      </c>
      <c r="H87" s="32">
        <f t="shared" si="49"/>
        <v>6</v>
      </c>
      <c r="I87" s="32">
        <f t="shared" si="49"/>
        <v>0</v>
      </c>
      <c r="J87" s="32">
        <f t="shared" si="49"/>
        <v>2243.6</v>
      </c>
      <c r="K87" s="32">
        <f t="shared" si="49"/>
        <v>1363.3</v>
      </c>
      <c r="L87" s="32">
        <f t="shared" si="49"/>
        <v>0</v>
      </c>
      <c r="M87" s="32">
        <f t="shared" si="49"/>
        <v>0</v>
      </c>
      <c r="N87" s="32">
        <f t="shared" si="49"/>
        <v>1363.3</v>
      </c>
      <c r="O87" s="32">
        <f t="shared" si="49"/>
        <v>1229.8</v>
      </c>
      <c r="P87" s="32">
        <f t="shared" si="49"/>
        <v>0</v>
      </c>
      <c r="Q87" s="32">
        <f t="shared" si="49"/>
        <v>0</v>
      </c>
      <c r="R87" s="32">
        <f t="shared" si="49"/>
        <v>1229.8</v>
      </c>
      <c r="S87" s="32">
        <f t="shared" si="49"/>
        <v>0</v>
      </c>
      <c r="T87" s="48">
        <f t="shared" si="49"/>
        <v>0</v>
      </c>
      <c r="U87" s="33"/>
    </row>
    <row r="88" spans="1:21" ht="15" thickBot="1">
      <c r="A88" s="34" t="s">
        <v>26</v>
      </c>
      <c r="B88" s="204" t="s">
        <v>63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8"/>
    </row>
    <row r="89" spans="1:21" ht="15" thickBot="1">
      <c r="A89" s="35" t="s">
        <v>26</v>
      </c>
      <c r="B89" s="36" t="s">
        <v>16</v>
      </c>
      <c r="C89" s="153" t="s">
        <v>64</v>
      </c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8"/>
    </row>
    <row r="90" spans="1:21" ht="11.25">
      <c r="A90" s="123" t="s">
        <v>26</v>
      </c>
      <c r="B90" s="124" t="s">
        <v>16</v>
      </c>
      <c r="C90" s="128" t="s">
        <v>16</v>
      </c>
      <c r="D90" s="186" t="s">
        <v>65</v>
      </c>
      <c r="E90" s="160" t="s">
        <v>20</v>
      </c>
      <c r="F90" s="51" t="s">
        <v>21</v>
      </c>
      <c r="G90" s="60"/>
      <c r="H90" s="10"/>
      <c r="I90" s="10"/>
      <c r="J90" s="10"/>
      <c r="K90" s="10">
        <f t="shared" ref="K90" si="50">L90+N90</f>
        <v>0</v>
      </c>
      <c r="L90" s="10"/>
      <c r="M90" s="10"/>
      <c r="N90" s="10"/>
      <c r="O90" s="10"/>
      <c r="P90" s="10"/>
      <c r="Q90" s="10"/>
      <c r="R90" s="10"/>
      <c r="S90" s="10"/>
      <c r="T90" s="11"/>
      <c r="U90" s="8"/>
    </row>
    <row r="91" spans="1:21" ht="11.25">
      <c r="A91" s="123"/>
      <c r="B91" s="125"/>
      <c r="C91" s="128"/>
      <c r="D91" s="186"/>
      <c r="E91" s="131"/>
      <c r="F91" s="51" t="s">
        <v>66</v>
      </c>
      <c r="G91" s="13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>
        <v>160</v>
      </c>
      <c r="T91" s="11">
        <v>440</v>
      </c>
      <c r="U91" s="8"/>
    </row>
    <row r="92" spans="1:21" ht="11.25">
      <c r="A92" s="123"/>
      <c r="B92" s="126"/>
      <c r="C92" s="128"/>
      <c r="D92" s="186"/>
      <c r="E92" s="132"/>
      <c r="F92" s="14" t="s">
        <v>23</v>
      </c>
      <c r="G92" s="13">
        <f>SUM(G90+G91)</f>
        <v>0</v>
      </c>
      <c r="H92" s="13">
        <f t="shared" ref="H92:T92" si="51">SUM(H90+H91)</f>
        <v>0</v>
      </c>
      <c r="I92" s="13">
        <f t="shared" si="51"/>
        <v>0</v>
      </c>
      <c r="J92" s="13">
        <f t="shared" si="51"/>
        <v>0</v>
      </c>
      <c r="K92" s="13">
        <f t="shared" si="51"/>
        <v>0</v>
      </c>
      <c r="L92" s="13">
        <f t="shared" si="51"/>
        <v>0</v>
      </c>
      <c r="M92" s="13">
        <f t="shared" si="51"/>
        <v>0</v>
      </c>
      <c r="N92" s="13">
        <f t="shared" si="51"/>
        <v>0</v>
      </c>
      <c r="O92" s="13">
        <f t="shared" si="51"/>
        <v>0</v>
      </c>
      <c r="P92" s="13">
        <f t="shared" si="51"/>
        <v>0</v>
      </c>
      <c r="Q92" s="13">
        <f t="shared" si="51"/>
        <v>0</v>
      </c>
      <c r="R92" s="13">
        <f t="shared" si="51"/>
        <v>0</v>
      </c>
      <c r="S92" s="13">
        <f t="shared" si="51"/>
        <v>160</v>
      </c>
      <c r="T92" s="21">
        <f t="shared" si="51"/>
        <v>440</v>
      </c>
      <c r="U92" s="8"/>
    </row>
    <row r="93" spans="1:21" ht="11.25">
      <c r="A93" s="123" t="s">
        <v>26</v>
      </c>
      <c r="B93" s="124" t="s">
        <v>16</v>
      </c>
      <c r="C93" s="128" t="s">
        <v>24</v>
      </c>
      <c r="D93" s="186" t="s">
        <v>67</v>
      </c>
      <c r="E93" s="212" t="s">
        <v>20</v>
      </c>
      <c r="F93" s="51" t="s">
        <v>21</v>
      </c>
      <c r="G93" s="19"/>
      <c r="H93" s="63"/>
      <c r="I93" s="63"/>
      <c r="J93" s="42"/>
      <c r="K93" s="10">
        <f t="shared" ref="K93:K94" si="52">L93+N93</f>
        <v>0</v>
      </c>
      <c r="L93" s="63"/>
      <c r="M93" s="63"/>
      <c r="N93" s="42"/>
      <c r="O93" s="42"/>
      <c r="P93" s="63"/>
      <c r="Q93" s="63"/>
      <c r="R93" s="42"/>
      <c r="S93" s="10"/>
      <c r="T93" s="11"/>
      <c r="U93" s="8"/>
    </row>
    <row r="94" spans="1:21" ht="11.25">
      <c r="A94" s="123"/>
      <c r="B94" s="125"/>
      <c r="C94" s="128"/>
      <c r="D94" s="186"/>
      <c r="E94" s="212"/>
      <c r="F94" s="51" t="s">
        <v>68</v>
      </c>
      <c r="G94" s="17">
        <v>0</v>
      </c>
      <c r="H94" s="16"/>
      <c r="I94" s="16"/>
      <c r="J94" s="16">
        <v>0</v>
      </c>
      <c r="K94" s="16">
        <f t="shared" si="52"/>
        <v>900</v>
      </c>
      <c r="L94" s="16"/>
      <c r="M94" s="16"/>
      <c r="N94" s="16">
        <v>900</v>
      </c>
      <c r="O94" s="16">
        <f t="shared" ref="O94:O103" si="53">P94+R94</f>
        <v>383</v>
      </c>
      <c r="P94" s="16"/>
      <c r="Q94" s="16"/>
      <c r="R94" s="16">
        <v>383</v>
      </c>
      <c r="S94" s="10">
        <v>7331</v>
      </c>
      <c r="T94" s="11"/>
      <c r="U94" s="8"/>
    </row>
    <row r="95" spans="1:21" ht="11.25">
      <c r="A95" s="123"/>
      <c r="B95" s="126"/>
      <c r="C95" s="128"/>
      <c r="D95" s="186"/>
      <c r="E95" s="213"/>
      <c r="F95" s="14" t="s">
        <v>23</v>
      </c>
      <c r="G95" s="17">
        <f>SUM(G93:G94)</f>
        <v>0</v>
      </c>
      <c r="H95" s="17">
        <f t="shared" ref="H95:T95" si="54">SUM(H93:H94)</f>
        <v>0</v>
      </c>
      <c r="I95" s="17">
        <f t="shared" si="54"/>
        <v>0</v>
      </c>
      <c r="J95" s="17">
        <f t="shared" si="54"/>
        <v>0</v>
      </c>
      <c r="K95" s="17">
        <f t="shared" si="54"/>
        <v>900</v>
      </c>
      <c r="L95" s="17">
        <f t="shared" si="54"/>
        <v>0</v>
      </c>
      <c r="M95" s="17">
        <f t="shared" si="54"/>
        <v>0</v>
      </c>
      <c r="N95" s="17">
        <f t="shared" si="54"/>
        <v>900</v>
      </c>
      <c r="O95" s="17">
        <f t="shared" si="54"/>
        <v>383</v>
      </c>
      <c r="P95" s="17">
        <f t="shared" si="54"/>
        <v>0</v>
      </c>
      <c r="Q95" s="17">
        <f t="shared" si="54"/>
        <v>0</v>
      </c>
      <c r="R95" s="17">
        <f t="shared" si="54"/>
        <v>383</v>
      </c>
      <c r="S95" s="17">
        <f t="shared" si="54"/>
        <v>7331</v>
      </c>
      <c r="T95" s="111">
        <f t="shared" si="54"/>
        <v>0</v>
      </c>
      <c r="U95" s="8"/>
    </row>
    <row r="96" spans="1:21" ht="11.25">
      <c r="A96" s="123" t="s">
        <v>26</v>
      </c>
      <c r="B96" s="124" t="s">
        <v>16</v>
      </c>
      <c r="C96" s="128" t="s">
        <v>26</v>
      </c>
      <c r="D96" s="186" t="s">
        <v>69</v>
      </c>
      <c r="E96" s="211" t="s">
        <v>20</v>
      </c>
      <c r="F96" s="51" t="s">
        <v>102</v>
      </c>
      <c r="G96" s="12">
        <v>114.3</v>
      </c>
      <c r="H96" s="9"/>
      <c r="I96" s="9"/>
      <c r="J96" s="9">
        <v>114.3</v>
      </c>
      <c r="K96" s="10">
        <f t="shared" ref="K96:K103" si="55">L96+N96</f>
        <v>0</v>
      </c>
      <c r="L96" s="42"/>
      <c r="M96" s="42"/>
      <c r="N96" s="42"/>
      <c r="O96" s="16">
        <f t="shared" si="53"/>
        <v>324.8</v>
      </c>
      <c r="P96" s="9"/>
      <c r="Q96" s="9"/>
      <c r="R96" s="9">
        <v>324.8</v>
      </c>
      <c r="S96" s="10">
        <v>300</v>
      </c>
      <c r="T96" s="11"/>
      <c r="U96" s="8"/>
    </row>
    <row r="97" spans="1:21" ht="11.25">
      <c r="A97" s="123"/>
      <c r="B97" s="125"/>
      <c r="C97" s="128"/>
      <c r="D97" s="186"/>
      <c r="E97" s="212"/>
      <c r="F97" s="15" t="s">
        <v>28</v>
      </c>
      <c r="G97" s="96">
        <v>0</v>
      </c>
      <c r="H97" s="64"/>
      <c r="I97" s="64"/>
      <c r="J97" s="64">
        <v>0</v>
      </c>
      <c r="K97" s="10">
        <f t="shared" si="55"/>
        <v>0</v>
      </c>
      <c r="L97" s="42"/>
      <c r="M97" s="42"/>
      <c r="N97" s="42"/>
      <c r="O97" s="16">
        <f t="shared" si="53"/>
        <v>0</v>
      </c>
      <c r="P97" s="64"/>
      <c r="Q97" s="64"/>
      <c r="R97" s="64"/>
      <c r="S97" s="64"/>
      <c r="T97" s="65"/>
      <c r="U97" s="8"/>
    </row>
    <row r="98" spans="1:21" ht="11.25">
      <c r="A98" s="123"/>
      <c r="B98" s="125"/>
      <c r="C98" s="128"/>
      <c r="D98" s="186"/>
      <c r="E98" s="212"/>
      <c r="F98" s="22" t="s">
        <v>55</v>
      </c>
      <c r="G98" s="96">
        <v>0</v>
      </c>
      <c r="H98" s="64"/>
      <c r="I98" s="64"/>
      <c r="J98" s="64">
        <v>0</v>
      </c>
      <c r="K98" s="10">
        <f t="shared" si="55"/>
        <v>0</v>
      </c>
      <c r="L98" s="63"/>
      <c r="M98" s="63"/>
      <c r="N98" s="42"/>
      <c r="O98" s="16">
        <f t="shared" si="53"/>
        <v>0</v>
      </c>
      <c r="P98" s="64"/>
      <c r="Q98" s="64"/>
      <c r="R98" s="64"/>
      <c r="S98" s="64"/>
      <c r="T98" s="65"/>
      <c r="U98" s="8"/>
    </row>
    <row r="99" spans="1:21" ht="11.25">
      <c r="A99" s="123"/>
      <c r="B99" s="126"/>
      <c r="C99" s="128"/>
      <c r="D99" s="186"/>
      <c r="E99" s="213"/>
      <c r="F99" s="14" t="s">
        <v>23</v>
      </c>
      <c r="G99" s="13">
        <f t="shared" ref="G99:T99" si="56">SUM(G96:G98)</f>
        <v>114.3</v>
      </c>
      <c r="H99" s="10">
        <f t="shared" si="56"/>
        <v>0</v>
      </c>
      <c r="I99" s="10">
        <f t="shared" si="56"/>
        <v>0</v>
      </c>
      <c r="J99" s="10">
        <f t="shared" si="56"/>
        <v>114.3</v>
      </c>
      <c r="K99" s="10">
        <f t="shared" si="56"/>
        <v>0</v>
      </c>
      <c r="L99" s="10">
        <f t="shared" si="56"/>
        <v>0</v>
      </c>
      <c r="M99" s="10">
        <f t="shared" si="56"/>
        <v>0</v>
      </c>
      <c r="N99" s="10">
        <f t="shared" si="56"/>
        <v>0</v>
      </c>
      <c r="O99" s="10">
        <f t="shared" si="56"/>
        <v>324.8</v>
      </c>
      <c r="P99" s="10">
        <f t="shared" si="56"/>
        <v>0</v>
      </c>
      <c r="Q99" s="10">
        <f t="shared" si="56"/>
        <v>0</v>
      </c>
      <c r="R99" s="10">
        <f t="shared" si="56"/>
        <v>324.8</v>
      </c>
      <c r="S99" s="10">
        <f t="shared" si="56"/>
        <v>300</v>
      </c>
      <c r="T99" s="11">
        <f t="shared" si="56"/>
        <v>0</v>
      </c>
      <c r="U99" s="8"/>
    </row>
    <row r="100" spans="1:21" ht="11.25">
      <c r="A100" s="123" t="s">
        <v>26</v>
      </c>
      <c r="B100" s="124" t="s">
        <v>16</v>
      </c>
      <c r="C100" s="128" t="s">
        <v>29</v>
      </c>
      <c r="D100" s="186" t="s">
        <v>70</v>
      </c>
      <c r="E100" s="212" t="s">
        <v>20</v>
      </c>
      <c r="F100" s="51" t="s">
        <v>21</v>
      </c>
      <c r="G100" s="13">
        <v>321</v>
      </c>
      <c r="H100" s="10"/>
      <c r="I100" s="10"/>
      <c r="J100" s="10">
        <v>321</v>
      </c>
      <c r="K100" s="10">
        <f t="shared" si="55"/>
        <v>0</v>
      </c>
      <c r="L100" s="63"/>
      <c r="M100" s="63"/>
      <c r="N100" s="42"/>
      <c r="O100" s="16">
        <f t="shared" si="53"/>
        <v>0</v>
      </c>
      <c r="P100" s="10"/>
      <c r="Q100" s="10"/>
      <c r="R100" s="10"/>
      <c r="S100" s="10"/>
      <c r="T100" s="11"/>
      <c r="U100" s="8"/>
    </row>
    <row r="101" spans="1:21" ht="11.25">
      <c r="A101" s="123"/>
      <c r="B101" s="125"/>
      <c r="C101" s="128"/>
      <c r="D101" s="186"/>
      <c r="E101" s="212"/>
      <c r="F101" s="15" t="s">
        <v>50</v>
      </c>
      <c r="G101" s="13"/>
      <c r="H101" s="10"/>
      <c r="I101" s="10"/>
      <c r="J101" s="10"/>
      <c r="K101" s="10">
        <f t="shared" si="55"/>
        <v>0</v>
      </c>
      <c r="L101" s="10"/>
      <c r="M101" s="10"/>
      <c r="N101" s="10"/>
      <c r="O101" s="16">
        <f t="shared" si="53"/>
        <v>0</v>
      </c>
      <c r="P101" s="10"/>
      <c r="Q101" s="10"/>
      <c r="R101" s="10"/>
      <c r="S101" s="10"/>
      <c r="T101" s="11"/>
      <c r="U101" s="8"/>
    </row>
    <row r="102" spans="1:21" ht="11.25">
      <c r="A102" s="123"/>
      <c r="B102" s="125"/>
      <c r="C102" s="128"/>
      <c r="D102" s="186"/>
      <c r="E102" s="212"/>
      <c r="F102" s="15" t="s">
        <v>28</v>
      </c>
      <c r="G102" s="13">
        <v>56.7</v>
      </c>
      <c r="H102" s="10"/>
      <c r="I102" s="10"/>
      <c r="J102" s="10">
        <v>56.7</v>
      </c>
      <c r="K102" s="10">
        <f t="shared" si="55"/>
        <v>0</v>
      </c>
      <c r="L102" s="10"/>
      <c r="M102" s="10"/>
      <c r="N102" s="10"/>
      <c r="O102" s="16">
        <f t="shared" si="53"/>
        <v>56.7</v>
      </c>
      <c r="P102" s="10"/>
      <c r="Q102" s="10"/>
      <c r="R102" s="10">
        <v>56.7</v>
      </c>
      <c r="S102" s="10"/>
      <c r="T102" s="11"/>
      <c r="U102" s="8"/>
    </row>
    <row r="103" spans="1:21" ht="11.25">
      <c r="A103" s="123"/>
      <c r="B103" s="125"/>
      <c r="C103" s="128"/>
      <c r="D103" s="186"/>
      <c r="E103" s="212"/>
      <c r="F103" s="22" t="s">
        <v>55</v>
      </c>
      <c r="G103" s="13">
        <v>184.5</v>
      </c>
      <c r="H103" s="10"/>
      <c r="I103" s="10"/>
      <c r="J103" s="10">
        <v>184.5</v>
      </c>
      <c r="K103" s="10">
        <f t="shared" si="55"/>
        <v>0</v>
      </c>
      <c r="L103" s="10"/>
      <c r="M103" s="10"/>
      <c r="N103" s="10"/>
      <c r="O103" s="16">
        <f t="shared" si="53"/>
        <v>184.5</v>
      </c>
      <c r="P103" s="10"/>
      <c r="Q103" s="10"/>
      <c r="R103" s="10">
        <v>184.5</v>
      </c>
      <c r="S103" s="10"/>
      <c r="T103" s="11"/>
      <c r="U103" s="8"/>
    </row>
    <row r="104" spans="1:21" ht="11.25">
      <c r="A104" s="123"/>
      <c r="B104" s="126"/>
      <c r="C104" s="128"/>
      <c r="D104" s="186"/>
      <c r="E104" s="213"/>
      <c r="F104" s="66" t="s">
        <v>23</v>
      </c>
      <c r="G104" s="13">
        <f>SUM(G100:G103)</f>
        <v>562.20000000000005</v>
      </c>
      <c r="H104" s="13">
        <f>SUM(H100:H103)</f>
        <v>0</v>
      </c>
      <c r="I104" s="13">
        <f>SUM(I100:I103)</f>
        <v>0</v>
      </c>
      <c r="J104" s="13">
        <f>SUM(J100:J103)</f>
        <v>562.20000000000005</v>
      </c>
      <c r="K104" s="13">
        <f t="shared" ref="K104:T104" si="57">SUM(K100:K103)</f>
        <v>0</v>
      </c>
      <c r="L104" s="13">
        <f t="shared" si="57"/>
        <v>0</v>
      </c>
      <c r="M104" s="13">
        <f t="shared" si="57"/>
        <v>0</v>
      </c>
      <c r="N104" s="13">
        <f t="shared" si="57"/>
        <v>0</v>
      </c>
      <c r="O104" s="13">
        <f>SUM(O100:O103)</f>
        <v>241.2</v>
      </c>
      <c r="P104" s="13">
        <f>SUM(P100:P103)</f>
        <v>0</v>
      </c>
      <c r="Q104" s="13">
        <f>SUM(Q100:Q103)</f>
        <v>0</v>
      </c>
      <c r="R104" s="13">
        <f>SUM(R100:R103)</f>
        <v>241.2</v>
      </c>
      <c r="S104" s="13">
        <f t="shared" si="57"/>
        <v>0</v>
      </c>
      <c r="T104" s="21">
        <f t="shared" si="57"/>
        <v>0</v>
      </c>
      <c r="U104" s="8"/>
    </row>
    <row r="105" spans="1:21" ht="11.25">
      <c r="A105" s="188" t="s">
        <v>26</v>
      </c>
      <c r="B105" s="124" t="s">
        <v>16</v>
      </c>
      <c r="C105" s="190" t="s">
        <v>31</v>
      </c>
      <c r="D105" s="192" t="s">
        <v>71</v>
      </c>
      <c r="E105" s="187" t="s">
        <v>20</v>
      </c>
      <c r="F105" s="15" t="s">
        <v>50</v>
      </c>
      <c r="G105" s="97"/>
      <c r="H105" s="67"/>
      <c r="I105" s="67"/>
      <c r="J105" s="67"/>
      <c r="K105" s="10">
        <f t="shared" ref="K105:K111" si="58">L105+N105</f>
        <v>0</v>
      </c>
      <c r="L105" s="42"/>
      <c r="M105" s="42"/>
      <c r="N105" s="42"/>
      <c r="O105" s="67"/>
      <c r="P105" s="67"/>
      <c r="Q105" s="67"/>
      <c r="R105" s="67"/>
      <c r="S105" s="10"/>
      <c r="T105" s="11"/>
      <c r="U105" s="8"/>
    </row>
    <row r="106" spans="1:21" ht="11.25">
      <c r="A106" s="189"/>
      <c r="B106" s="125"/>
      <c r="C106" s="191"/>
      <c r="D106" s="158"/>
      <c r="E106" s="131"/>
      <c r="F106" s="51" t="s">
        <v>68</v>
      </c>
      <c r="G106" s="17">
        <v>200</v>
      </c>
      <c r="H106" s="16"/>
      <c r="I106" s="16"/>
      <c r="J106" s="16">
        <v>200</v>
      </c>
      <c r="K106" s="16">
        <f t="shared" si="58"/>
        <v>300</v>
      </c>
      <c r="L106" s="105"/>
      <c r="M106" s="105"/>
      <c r="N106" s="105">
        <v>300</v>
      </c>
      <c r="O106" s="16">
        <f t="shared" ref="O106" si="59">P106+R106</f>
        <v>300</v>
      </c>
      <c r="P106" s="16"/>
      <c r="Q106" s="16"/>
      <c r="R106" s="16">
        <v>300</v>
      </c>
      <c r="S106" s="10">
        <v>61</v>
      </c>
      <c r="T106" s="11"/>
      <c r="U106" s="8"/>
    </row>
    <row r="107" spans="1:21" ht="11.25">
      <c r="A107" s="189"/>
      <c r="B107" s="125"/>
      <c r="C107" s="191"/>
      <c r="D107" s="158"/>
      <c r="E107" s="131"/>
      <c r="F107" s="51" t="s">
        <v>72</v>
      </c>
      <c r="G107" s="17"/>
      <c r="H107" s="16"/>
      <c r="I107" s="16"/>
      <c r="J107" s="16"/>
      <c r="K107" s="10">
        <f t="shared" si="58"/>
        <v>0</v>
      </c>
      <c r="L107" s="42"/>
      <c r="M107" s="42"/>
      <c r="N107" s="42"/>
      <c r="O107" s="16"/>
      <c r="P107" s="16"/>
      <c r="Q107" s="16"/>
      <c r="R107" s="16"/>
      <c r="S107" s="10"/>
      <c r="T107" s="11"/>
      <c r="U107" s="8"/>
    </row>
    <row r="108" spans="1:21" ht="11.25">
      <c r="A108" s="155"/>
      <c r="B108" s="126"/>
      <c r="C108" s="127"/>
      <c r="D108" s="159"/>
      <c r="E108" s="132"/>
      <c r="F108" s="14" t="s">
        <v>23</v>
      </c>
      <c r="G108" s="17">
        <f t="shared" ref="G108:M108" si="60">SUM(G105:G107)</f>
        <v>200</v>
      </c>
      <c r="H108" s="16">
        <f t="shared" si="60"/>
        <v>0</v>
      </c>
      <c r="I108" s="16">
        <f t="shared" si="60"/>
        <v>0</v>
      </c>
      <c r="J108" s="16">
        <f t="shared" si="60"/>
        <v>200</v>
      </c>
      <c r="K108" s="16">
        <f t="shared" si="60"/>
        <v>300</v>
      </c>
      <c r="L108" s="16">
        <f t="shared" si="60"/>
        <v>0</v>
      </c>
      <c r="M108" s="16">
        <f t="shared" si="60"/>
        <v>0</v>
      </c>
      <c r="N108" s="42">
        <f>SUM(N105:N107)</f>
        <v>300</v>
      </c>
      <c r="O108" s="16">
        <f t="shared" ref="O108:T108" si="61">SUM(O105:O107)</f>
        <v>300</v>
      </c>
      <c r="P108" s="16">
        <f t="shared" si="61"/>
        <v>0</v>
      </c>
      <c r="Q108" s="16">
        <f t="shared" si="61"/>
        <v>0</v>
      </c>
      <c r="R108" s="16">
        <f t="shared" si="61"/>
        <v>300</v>
      </c>
      <c r="S108" s="42">
        <f t="shared" si="61"/>
        <v>61</v>
      </c>
      <c r="T108" s="113">
        <f t="shared" si="61"/>
        <v>0</v>
      </c>
      <c r="U108" s="8"/>
    </row>
    <row r="109" spans="1:21" ht="11.25">
      <c r="A109" s="123" t="s">
        <v>26</v>
      </c>
      <c r="B109" s="124" t="s">
        <v>16</v>
      </c>
      <c r="C109" s="128" t="s">
        <v>36</v>
      </c>
      <c r="D109" s="186" t="s">
        <v>73</v>
      </c>
      <c r="E109" s="131" t="s">
        <v>20</v>
      </c>
      <c r="F109" s="15" t="s">
        <v>50</v>
      </c>
      <c r="G109" s="18">
        <v>72.2</v>
      </c>
      <c r="H109" s="58"/>
      <c r="I109" s="58"/>
      <c r="J109" s="58">
        <v>72.2</v>
      </c>
      <c r="K109" s="64">
        <f t="shared" si="58"/>
        <v>73</v>
      </c>
      <c r="L109" s="108"/>
      <c r="M109" s="108"/>
      <c r="N109" s="108">
        <v>73</v>
      </c>
      <c r="O109" s="16">
        <f t="shared" ref="O109:O111" si="62">P109+R109</f>
        <v>0</v>
      </c>
      <c r="P109" s="58"/>
      <c r="Q109" s="58"/>
      <c r="R109" s="58">
        <v>0</v>
      </c>
      <c r="S109" s="10"/>
      <c r="T109" s="11"/>
      <c r="U109" s="8"/>
    </row>
    <row r="110" spans="1:21" ht="11.25">
      <c r="A110" s="123"/>
      <c r="B110" s="125"/>
      <c r="C110" s="128"/>
      <c r="D110" s="186"/>
      <c r="E110" s="131"/>
      <c r="F110" s="51" t="s">
        <v>55</v>
      </c>
      <c r="G110" s="13"/>
      <c r="H110" s="42"/>
      <c r="I110" s="42"/>
      <c r="J110" s="42"/>
      <c r="K110" s="10">
        <f t="shared" si="58"/>
        <v>0</v>
      </c>
      <c r="L110" s="42"/>
      <c r="M110" s="42"/>
      <c r="N110" s="42"/>
      <c r="O110" s="16">
        <f t="shared" si="62"/>
        <v>0</v>
      </c>
      <c r="P110" s="42"/>
      <c r="Q110" s="42"/>
      <c r="R110" s="42"/>
      <c r="S110" s="10"/>
      <c r="T110" s="11"/>
      <c r="U110" s="8"/>
    </row>
    <row r="111" spans="1:21" ht="11.25">
      <c r="A111" s="123"/>
      <c r="B111" s="125"/>
      <c r="C111" s="128"/>
      <c r="D111" s="186"/>
      <c r="E111" s="131"/>
      <c r="F111" s="15" t="s">
        <v>28</v>
      </c>
      <c r="G111" s="13"/>
      <c r="H111" s="42"/>
      <c r="I111" s="42"/>
      <c r="J111" s="42"/>
      <c r="K111" s="10">
        <f t="shared" si="58"/>
        <v>974</v>
      </c>
      <c r="L111" s="42"/>
      <c r="M111" s="42"/>
      <c r="N111" s="42">
        <v>974</v>
      </c>
      <c r="O111" s="16">
        <f t="shared" si="62"/>
        <v>0</v>
      </c>
      <c r="P111" s="108"/>
      <c r="Q111" s="108"/>
      <c r="R111" s="108">
        <v>0</v>
      </c>
      <c r="S111" s="10"/>
      <c r="T111" s="11"/>
      <c r="U111" s="8"/>
    </row>
    <row r="112" spans="1:21" ht="11.25">
      <c r="A112" s="123"/>
      <c r="B112" s="126"/>
      <c r="C112" s="128"/>
      <c r="D112" s="186"/>
      <c r="E112" s="132"/>
      <c r="F112" s="14" t="s">
        <v>23</v>
      </c>
      <c r="G112" s="13">
        <f t="shared" ref="G112:J112" si="63">SUM(G109:G111)</f>
        <v>72.2</v>
      </c>
      <c r="H112" s="13">
        <f t="shared" si="63"/>
        <v>0</v>
      </c>
      <c r="I112" s="13">
        <f t="shared" si="63"/>
        <v>0</v>
      </c>
      <c r="J112" s="13">
        <f t="shared" si="63"/>
        <v>72.2</v>
      </c>
      <c r="K112" s="13">
        <f t="shared" ref="K112:T112" si="64">SUM(K109:K111)</f>
        <v>1047</v>
      </c>
      <c r="L112" s="13">
        <f t="shared" si="64"/>
        <v>0</v>
      </c>
      <c r="M112" s="13">
        <f t="shared" si="64"/>
        <v>0</v>
      </c>
      <c r="N112" s="13">
        <f t="shared" si="64"/>
        <v>1047</v>
      </c>
      <c r="O112" s="13">
        <f t="shared" si="64"/>
        <v>0</v>
      </c>
      <c r="P112" s="13">
        <f t="shared" si="64"/>
        <v>0</v>
      </c>
      <c r="Q112" s="13">
        <f t="shared" si="64"/>
        <v>0</v>
      </c>
      <c r="R112" s="13">
        <f t="shared" si="64"/>
        <v>0</v>
      </c>
      <c r="S112" s="13">
        <f t="shared" si="64"/>
        <v>0</v>
      </c>
      <c r="T112" s="21">
        <f t="shared" si="64"/>
        <v>0</v>
      </c>
      <c r="U112" s="8"/>
    </row>
    <row r="113" spans="1:21" ht="13.5" thickBot="1">
      <c r="A113" s="24" t="s">
        <v>26</v>
      </c>
      <c r="B113" s="25" t="s">
        <v>16</v>
      </c>
      <c r="C113" s="193" t="s">
        <v>40</v>
      </c>
      <c r="D113" s="194"/>
      <c r="E113" s="194"/>
      <c r="F113" s="195"/>
      <c r="G113" s="26">
        <f t="shared" ref="G113:T113" si="65">G92+G95+G99+G104+G108+G112</f>
        <v>948.7</v>
      </c>
      <c r="H113" s="26">
        <f t="shared" si="65"/>
        <v>0</v>
      </c>
      <c r="I113" s="26">
        <f t="shared" si="65"/>
        <v>0</v>
      </c>
      <c r="J113" s="26">
        <f t="shared" si="65"/>
        <v>948.7</v>
      </c>
      <c r="K113" s="26">
        <f t="shared" si="65"/>
        <v>2247</v>
      </c>
      <c r="L113" s="26">
        <f t="shared" si="65"/>
        <v>0</v>
      </c>
      <c r="M113" s="26">
        <f t="shared" si="65"/>
        <v>0</v>
      </c>
      <c r="N113" s="26">
        <f t="shared" si="65"/>
        <v>2247</v>
      </c>
      <c r="O113" s="26">
        <f t="shared" si="65"/>
        <v>1249</v>
      </c>
      <c r="P113" s="26">
        <f t="shared" si="65"/>
        <v>0</v>
      </c>
      <c r="Q113" s="26">
        <f t="shared" si="65"/>
        <v>0</v>
      </c>
      <c r="R113" s="26">
        <f t="shared" si="65"/>
        <v>1249</v>
      </c>
      <c r="S113" s="26">
        <f t="shared" si="65"/>
        <v>7852</v>
      </c>
      <c r="T113" s="30">
        <f t="shared" si="65"/>
        <v>440</v>
      </c>
      <c r="U113" s="33"/>
    </row>
    <row r="114" spans="1:21" ht="15" thickBot="1">
      <c r="A114" s="68" t="s">
        <v>26</v>
      </c>
      <c r="B114" s="69" t="s">
        <v>24</v>
      </c>
      <c r="C114" s="214" t="s">
        <v>74</v>
      </c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8"/>
    </row>
    <row r="115" spans="1:21" ht="12.75" customHeight="1">
      <c r="A115" s="123" t="s">
        <v>26</v>
      </c>
      <c r="B115" s="124" t="s">
        <v>24</v>
      </c>
      <c r="C115" s="127" t="s">
        <v>16</v>
      </c>
      <c r="D115" s="159" t="s">
        <v>75</v>
      </c>
      <c r="E115" s="131" t="s">
        <v>20</v>
      </c>
      <c r="F115" s="56" t="s">
        <v>21</v>
      </c>
      <c r="G115" s="37">
        <f>H115+J115</f>
        <v>0</v>
      </c>
      <c r="H115" s="61"/>
      <c r="I115" s="61"/>
      <c r="J115" s="61"/>
      <c r="K115" s="10">
        <f t="shared" ref="K115:K116" si="66">L115+N115</f>
        <v>0</v>
      </c>
      <c r="L115" s="61"/>
      <c r="M115" s="61"/>
      <c r="N115" s="61"/>
      <c r="O115" s="61"/>
      <c r="P115" s="61"/>
      <c r="Q115" s="61"/>
      <c r="R115" s="61"/>
      <c r="S115" s="61"/>
      <c r="T115" s="62"/>
      <c r="U115" s="8"/>
    </row>
    <row r="116" spans="1:21" ht="12.75" customHeight="1">
      <c r="A116" s="123"/>
      <c r="B116" s="125"/>
      <c r="C116" s="128"/>
      <c r="D116" s="186"/>
      <c r="E116" s="131"/>
      <c r="F116" s="51" t="s">
        <v>53</v>
      </c>
      <c r="G116" s="13">
        <v>0</v>
      </c>
      <c r="H116" s="10"/>
      <c r="I116" s="10"/>
      <c r="J116" s="10"/>
      <c r="K116" s="10">
        <f t="shared" si="66"/>
        <v>0</v>
      </c>
      <c r="L116" s="10"/>
      <c r="M116" s="10"/>
      <c r="N116" s="10"/>
      <c r="O116" s="10"/>
      <c r="P116" s="10"/>
      <c r="Q116" s="10"/>
      <c r="R116" s="10"/>
      <c r="S116" s="16">
        <v>315.3</v>
      </c>
      <c r="T116" s="23">
        <v>200</v>
      </c>
      <c r="U116" s="8"/>
    </row>
    <row r="117" spans="1:21" ht="12.75" customHeight="1">
      <c r="A117" s="123"/>
      <c r="B117" s="126"/>
      <c r="C117" s="128"/>
      <c r="D117" s="186"/>
      <c r="E117" s="132"/>
      <c r="F117" s="14" t="s">
        <v>23</v>
      </c>
      <c r="G117" s="13">
        <f t="shared" ref="G117:T117" si="67">SUM(G115:G116)</f>
        <v>0</v>
      </c>
      <c r="H117" s="10">
        <f t="shared" si="67"/>
        <v>0</v>
      </c>
      <c r="I117" s="10">
        <f t="shared" si="67"/>
        <v>0</v>
      </c>
      <c r="J117" s="10">
        <f t="shared" si="67"/>
        <v>0</v>
      </c>
      <c r="K117" s="10">
        <f>SUM(K115:K116)</f>
        <v>0</v>
      </c>
      <c r="L117" s="10">
        <f>SUM(L115:L116)</f>
        <v>0</v>
      </c>
      <c r="M117" s="10">
        <f>SUM(M115:M116)</f>
        <v>0</v>
      </c>
      <c r="N117" s="10">
        <f>SUM(N115:N116)</f>
        <v>0</v>
      </c>
      <c r="O117" s="10">
        <f t="shared" si="67"/>
        <v>0</v>
      </c>
      <c r="P117" s="10">
        <f t="shared" si="67"/>
        <v>0</v>
      </c>
      <c r="Q117" s="10">
        <f t="shared" si="67"/>
        <v>0</v>
      </c>
      <c r="R117" s="10">
        <f t="shared" si="67"/>
        <v>0</v>
      </c>
      <c r="S117" s="16">
        <f>S115+S116</f>
        <v>315.3</v>
      </c>
      <c r="T117" s="23">
        <f t="shared" si="67"/>
        <v>200</v>
      </c>
      <c r="U117" s="8"/>
    </row>
    <row r="118" spans="1:21" ht="15" customHeight="1" thickBot="1">
      <c r="A118" s="24" t="s">
        <v>26</v>
      </c>
      <c r="B118" s="25" t="s">
        <v>24</v>
      </c>
      <c r="C118" s="193" t="s">
        <v>40</v>
      </c>
      <c r="D118" s="194"/>
      <c r="E118" s="194"/>
      <c r="F118" s="194"/>
      <c r="G118" s="26">
        <f t="shared" ref="G118:T118" si="68">SUM(G117)</f>
        <v>0</v>
      </c>
      <c r="H118" s="26">
        <f t="shared" si="68"/>
        <v>0</v>
      </c>
      <c r="I118" s="26">
        <f t="shared" si="68"/>
        <v>0</v>
      </c>
      <c r="J118" s="26">
        <f t="shared" si="68"/>
        <v>0</v>
      </c>
      <c r="K118" s="26">
        <f t="shared" si="68"/>
        <v>0</v>
      </c>
      <c r="L118" s="26">
        <f t="shared" si="68"/>
        <v>0</v>
      </c>
      <c r="M118" s="26">
        <f t="shared" si="68"/>
        <v>0</v>
      </c>
      <c r="N118" s="26">
        <f t="shared" si="68"/>
        <v>0</v>
      </c>
      <c r="O118" s="70">
        <f t="shared" si="68"/>
        <v>0</v>
      </c>
      <c r="P118" s="70">
        <f t="shared" si="68"/>
        <v>0</v>
      </c>
      <c r="Q118" s="70">
        <f t="shared" si="68"/>
        <v>0</v>
      </c>
      <c r="R118" s="70">
        <f t="shared" si="68"/>
        <v>0</v>
      </c>
      <c r="S118" s="70">
        <v>315.3</v>
      </c>
      <c r="T118" s="71">
        <f t="shared" si="68"/>
        <v>200</v>
      </c>
      <c r="U118" s="33"/>
    </row>
    <row r="119" spans="1:21" s="2" customFormat="1" ht="15" customHeight="1" thickBot="1">
      <c r="A119" s="72" t="s">
        <v>26</v>
      </c>
      <c r="B119" s="216" t="s">
        <v>45</v>
      </c>
      <c r="C119" s="217"/>
      <c r="D119" s="217"/>
      <c r="E119" s="217"/>
      <c r="F119" s="218"/>
      <c r="G119" s="73">
        <f>SUM(G118+G113)</f>
        <v>948.7</v>
      </c>
      <c r="H119" s="73">
        <f>SUM(H118)</f>
        <v>0</v>
      </c>
      <c r="I119" s="73">
        <f>SUM(I118)</f>
        <v>0</v>
      </c>
      <c r="J119" s="73">
        <f>SUM(J118+J113)</f>
        <v>948.7</v>
      </c>
      <c r="K119" s="73">
        <f>K113+K118</f>
        <v>2247</v>
      </c>
      <c r="L119" s="73">
        <f t="shared" ref="L119:T119" si="69">L113+L118</f>
        <v>0</v>
      </c>
      <c r="M119" s="73">
        <f t="shared" si="69"/>
        <v>0</v>
      </c>
      <c r="N119" s="73">
        <f>N113+N118</f>
        <v>2247</v>
      </c>
      <c r="O119" s="73">
        <f t="shared" si="69"/>
        <v>1249</v>
      </c>
      <c r="P119" s="73">
        <f t="shared" si="69"/>
        <v>0</v>
      </c>
      <c r="Q119" s="73">
        <f t="shared" si="69"/>
        <v>0</v>
      </c>
      <c r="R119" s="73">
        <f t="shared" si="69"/>
        <v>1249</v>
      </c>
      <c r="S119" s="73">
        <f t="shared" si="69"/>
        <v>8167.3</v>
      </c>
      <c r="T119" s="114">
        <f t="shared" si="69"/>
        <v>640</v>
      </c>
      <c r="U119" s="74"/>
    </row>
    <row r="120" spans="1:21" s="2" customFormat="1" ht="15" thickBot="1">
      <c r="A120" s="75" t="s">
        <v>29</v>
      </c>
      <c r="B120" s="219" t="s">
        <v>76</v>
      </c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74"/>
    </row>
    <row r="121" spans="1:21" ht="13.5" customHeight="1" thickBot="1">
      <c r="A121" s="68" t="s">
        <v>29</v>
      </c>
      <c r="B121" s="69" t="s">
        <v>16</v>
      </c>
      <c r="C121" s="153" t="s">
        <v>98</v>
      </c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8"/>
    </row>
    <row r="122" spans="1:21" ht="12.75" customHeight="1">
      <c r="A122" s="123" t="s">
        <v>29</v>
      </c>
      <c r="B122" s="124" t="s">
        <v>16</v>
      </c>
      <c r="C122" s="127" t="s">
        <v>16</v>
      </c>
      <c r="D122" s="159" t="s">
        <v>97</v>
      </c>
      <c r="E122" s="131" t="s">
        <v>20</v>
      </c>
      <c r="F122" s="56" t="s">
        <v>21</v>
      </c>
      <c r="G122" s="37"/>
      <c r="H122" s="61"/>
      <c r="I122" s="61"/>
      <c r="J122" s="61"/>
      <c r="K122" s="10">
        <f t="shared" ref="K122:K123" si="70">L122+N122</f>
        <v>0</v>
      </c>
      <c r="L122" s="76"/>
      <c r="M122" s="76"/>
      <c r="N122" s="76"/>
      <c r="O122" s="61"/>
      <c r="P122" s="61"/>
      <c r="Q122" s="61"/>
      <c r="R122" s="61"/>
      <c r="S122" s="61"/>
      <c r="T122" s="62"/>
      <c r="U122" s="8"/>
    </row>
    <row r="123" spans="1:21" ht="12.75" customHeight="1">
      <c r="A123" s="123"/>
      <c r="B123" s="125"/>
      <c r="C123" s="128"/>
      <c r="D123" s="186"/>
      <c r="E123" s="131"/>
      <c r="F123" s="77" t="s">
        <v>77</v>
      </c>
      <c r="G123" s="13">
        <v>0</v>
      </c>
      <c r="H123" s="10"/>
      <c r="I123" s="10"/>
      <c r="J123" s="10"/>
      <c r="K123" s="10">
        <f t="shared" si="70"/>
        <v>0</v>
      </c>
      <c r="L123" s="10"/>
      <c r="M123" s="63"/>
      <c r="N123" s="10">
        <v>0</v>
      </c>
      <c r="O123" s="10">
        <v>0</v>
      </c>
      <c r="P123" s="10"/>
      <c r="Q123" s="10"/>
      <c r="R123" s="10">
        <v>0</v>
      </c>
      <c r="S123" s="16">
        <v>100</v>
      </c>
      <c r="T123" s="23">
        <v>100</v>
      </c>
      <c r="U123" s="8"/>
    </row>
    <row r="124" spans="1:21" ht="12.75" customHeight="1">
      <c r="A124" s="123"/>
      <c r="B124" s="126"/>
      <c r="C124" s="128"/>
      <c r="D124" s="186"/>
      <c r="E124" s="132"/>
      <c r="F124" s="14" t="s">
        <v>23</v>
      </c>
      <c r="G124" s="13">
        <f>SUM(G122:G123)</f>
        <v>0</v>
      </c>
      <c r="H124" s="10">
        <f t="shared" ref="H124:R124" si="71">SUM(H122:H123)</f>
        <v>0</v>
      </c>
      <c r="I124" s="10">
        <f t="shared" si="71"/>
        <v>0</v>
      </c>
      <c r="J124" s="10">
        <f t="shared" si="71"/>
        <v>0</v>
      </c>
      <c r="K124" s="10">
        <f>SUM(K122:K123)</f>
        <v>0</v>
      </c>
      <c r="L124" s="10">
        <f>SUM(L122:L123)</f>
        <v>0</v>
      </c>
      <c r="M124" s="10">
        <f>SUM(M122:M123)</f>
        <v>0</v>
      </c>
      <c r="N124" s="10">
        <f>SUM(N122:N123)</f>
        <v>0</v>
      </c>
      <c r="O124" s="10">
        <f t="shared" si="71"/>
        <v>0</v>
      </c>
      <c r="P124" s="10">
        <f t="shared" si="71"/>
        <v>0</v>
      </c>
      <c r="Q124" s="10">
        <f t="shared" si="71"/>
        <v>0</v>
      </c>
      <c r="R124" s="10">
        <f t="shared" si="71"/>
        <v>0</v>
      </c>
      <c r="S124" s="16">
        <f>SUM(S122:S123)</f>
        <v>100</v>
      </c>
      <c r="T124" s="23">
        <f>SUM(T122:T123)</f>
        <v>100</v>
      </c>
      <c r="U124" s="8"/>
    </row>
    <row r="125" spans="1:21" s="120" customFormat="1" ht="12.75" customHeight="1">
      <c r="A125" s="123" t="s">
        <v>29</v>
      </c>
      <c r="B125" s="124" t="s">
        <v>16</v>
      </c>
      <c r="C125" s="127" t="s">
        <v>24</v>
      </c>
      <c r="D125" s="129" t="s">
        <v>99</v>
      </c>
      <c r="E125" s="131" t="s">
        <v>20</v>
      </c>
      <c r="F125" s="56" t="s">
        <v>68</v>
      </c>
      <c r="G125" s="37"/>
      <c r="H125" s="61"/>
      <c r="I125" s="61"/>
      <c r="J125" s="61"/>
      <c r="K125" s="10">
        <f t="shared" ref="K125:K126" si="72">L125+N125</f>
        <v>0</v>
      </c>
      <c r="L125" s="61"/>
      <c r="M125" s="61"/>
      <c r="N125" s="61"/>
      <c r="O125" s="61">
        <v>100</v>
      </c>
      <c r="P125" s="61"/>
      <c r="Q125" s="61"/>
      <c r="R125" s="61">
        <v>100</v>
      </c>
      <c r="S125" s="61"/>
      <c r="T125" s="62"/>
      <c r="U125" s="119"/>
    </row>
    <row r="126" spans="1:21" s="120" customFormat="1" ht="12.75" customHeight="1">
      <c r="A126" s="123"/>
      <c r="B126" s="125"/>
      <c r="C126" s="128"/>
      <c r="D126" s="130"/>
      <c r="E126" s="131"/>
      <c r="F126" s="77" t="s">
        <v>100</v>
      </c>
      <c r="G126" s="13">
        <v>0</v>
      </c>
      <c r="H126" s="10"/>
      <c r="I126" s="10"/>
      <c r="J126" s="10"/>
      <c r="K126" s="10">
        <f t="shared" si="72"/>
        <v>0</v>
      </c>
      <c r="L126" s="10"/>
      <c r="M126" s="10"/>
      <c r="N126" s="10">
        <v>0</v>
      </c>
      <c r="O126" s="10">
        <v>0</v>
      </c>
      <c r="P126" s="10"/>
      <c r="Q126" s="10"/>
      <c r="R126" s="10">
        <v>0</v>
      </c>
      <c r="S126" s="10"/>
      <c r="T126" s="11"/>
      <c r="U126" s="119"/>
    </row>
    <row r="127" spans="1:21" s="120" customFormat="1" ht="12.75" customHeight="1">
      <c r="A127" s="123"/>
      <c r="B127" s="126"/>
      <c r="C127" s="128"/>
      <c r="D127" s="130"/>
      <c r="E127" s="132"/>
      <c r="F127" s="14" t="s">
        <v>23</v>
      </c>
      <c r="G127" s="13">
        <f>SUM(G125:G126)</f>
        <v>0</v>
      </c>
      <c r="H127" s="10">
        <f t="shared" ref="H127:J127" si="73">SUM(H125:H126)</f>
        <v>0</v>
      </c>
      <c r="I127" s="10">
        <f t="shared" si="73"/>
        <v>0</v>
      </c>
      <c r="J127" s="10">
        <f t="shared" si="73"/>
        <v>0</v>
      </c>
      <c r="K127" s="10">
        <f>SUM(K125:K126)</f>
        <v>0</v>
      </c>
      <c r="L127" s="10">
        <f>SUM(L125:L126)</f>
        <v>0</v>
      </c>
      <c r="M127" s="10">
        <f>SUM(M125:M126)</f>
        <v>0</v>
      </c>
      <c r="N127" s="10">
        <f>SUM(N125:N126)</f>
        <v>0</v>
      </c>
      <c r="O127" s="10">
        <f t="shared" ref="O127:R127" si="74">SUM(O125:O126)</f>
        <v>100</v>
      </c>
      <c r="P127" s="10">
        <f t="shared" si="74"/>
        <v>0</v>
      </c>
      <c r="Q127" s="10">
        <f t="shared" si="74"/>
        <v>0</v>
      </c>
      <c r="R127" s="10">
        <f t="shared" si="74"/>
        <v>100</v>
      </c>
      <c r="S127" s="10">
        <f>SUM(S125:S126)</f>
        <v>0</v>
      </c>
      <c r="T127" s="11">
        <f>SUM(T125:T126)</f>
        <v>0</v>
      </c>
      <c r="U127" s="119"/>
    </row>
    <row r="128" spans="1:21" ht="13.5" thickBot="1">
      <c r="A128" s="24" t="s">
        <v>29</v>
      </c>
      <c r="B128" s="25" t="s">
        <v>16</v>
      </c>
      <c r="C128" s="193" t="s">
        <v>40</v>
      </c>
      <c r="D128" s="194"/>
      <c r="E128" s="194"/>
      <c r="F128" s="194"/>
      <c r="G128" s="26">
        <f t="shared" ref="G128:N128" si="75">SUM(G124)</f>
        <v>0</v>
      </c>
      <c r="H128" s="26">
        <f t="shared" si="75"/>
        <v>0</v>
      </c>
      <c r="I128" s="26">
        <f t="shared" si="75"/>
        <v>0</v>
      </c>
      <c r="J128" s="26">
        <f t="shared" si="75"/>
        <v>0</v>
      </c>
      <c r="K128" s="26">
        <f t="shared" si="75"/>
        <v>0</v>
      </c>
      <c r="L128" s="26">
        <f t="shared" si="75"/>
        <v>0</v>
      </c>
      <c r="M128" s="26">
        <f t="shared" si="75"/>
        <v>0</v>
      </c>
      <c r="N128" s="26">
        <f t="shared" si="75"/>
        <v>0</v>
      </c>
      <c r="O128" s="70">
        <f>SUM(O124+O127)</f>
        <v>100</v>
      </c>
      <c r="P128" s="70">
        <f t="shared" ref="P128:T128" si="76">SUM(P124+P127)</f>
        <v>0</v>
      </c>
      <c r="Q128" s="70">
        <f t="shared" si="76"/>
        <v>0</v>
      </c>
      <c r="R128" s="70">
        <f t="shared" si="76"/>
        <v>100</v>
      </c>
      <c r="S128" s="70">
        <f t="shared" si="76"/>
        <v>100</v>
      </c>
      <c r="T128" s="70">
        <f t="shared" si="76"/>
        <v>100</v>
      </c>
      <c r="U128" s="33"/>
    </row>
    <row r="129" spans="1:21" ht="13.5" thickBot="1">
      <c r="A129" s="31" t="s">
        <v>29</v>
      </c>
      <c r="B129" s="222" t="s">
        <v>45</v>
      </c>
      <c r="C129" s="210"/>
      <c r="D129" s="210"/>
      <c r="E129" s="210"/>
      <c r="F129" s="210"/>
      <c r="G129" s="32">
        <f t="shared" ref="G129:T129" si="77">SUM(G128)</f>
        <v>0</v>
      </c>
      <c r="H129" s="32">
        <f t="shared" si="77"/>
        <v>0</v>
      </c>
      <c r="I129" s="32">
        <f t="shared" si="77"/>
        <v>0</v>
      </c>
      <c r="J129" s="32">
        <f t="shared" si="77"/>
        <v>0</v>
      </c>
      <c r="K129" s="32">
        <f t="shared" si="77"/>
        <v>0</v>
      </c>
      <c r="L129" s="32">
        <f t="shared" si="77"/>
        <v>0</v>
      </c>
      <c r="M129" s="32">
        <f t="shared" si="77"/>
        <v>0</v>
      </c>
      <c r="N129" s="32">
        <f t="shared" si="77"/>
        <v>0</v>
      </c>
      <c r="O129" s="32">
        <f t="shared" si="77"/>
        <v>100</v>
      </c>
      <c r="P129" s="32">
        <f t="shared" si="77"/>
        <v>0</v>
      </c>
      <c r="Q129" s="32">
        <f t="shared" si="77"/>
        <v>0</v>
      </c>
      <c r="R129" s="32">
        <f t="shared" si="77"/>
        <v>100</v>
      </c>
      <c r="S129" s="32">
        <f t="shared" si="77"/>
        <v>100</v>
      </c>
      <c r="T129" s="48">
        <f t="shared" si="77"/>
        <v>100</v>
      </c>
      <c r="U129" s="33"/>
    </row>
    <row r="130" spans="1:21" ht="13.5" customHeight="1" thickBot="1">
      <c r="A130" s="34" t="s">
        <v>31</v>
      </c>
      <c r="B130" s="204" t="s">
        <v>78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8"/>
    </row>
    <row r="131" spans="1:21" ht="13.5" customHeight="1" thickBot="1">
      <c r="A131" s="6" t="s">
        <v>31</v>
      </c>
      <c r="B131" s="7" t="s">
        <v>16</v>
      </c>
      <c r="C131" s="215" t="s">
        <v>79</v>
      </c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8"/>
    </row>
    <row r="132" spans="1:21">
      <c r="A132" s="223" t="s">
        <v>31</v>
      </c>
      <c r="B132" s="125" t="s">
        <v>16</v>
      </c>
      <c r="C132" s="191" t="s">
        <v>16</v>
      </c>
      <c r="D132" s="158" t="s">
        <v>80</v>
      </c>
      <c r="E132" s="131" t="s">
        <v>20</v>
      </c>
      <c r="F132" s="54" t="s">
        <v>50</v>
      </c>
      <c r="G132" s="78"/>
      <c r="H132" s="79"/>
      <c r="I132" s="79"/>
      <c r="J132" s="79"/>
      <c r="K132" s="10">
        <f t="shared" ref="K132:K133" si="78">L132+N132</f>
        <v>0</v>
      </c>
      <c r="L132" s="61"/>
      <c r="M132" s="61"/>
      <c r="N132" s="61"/>
      <c r="O132" s="52"/>
      <c r="P132" s="76"/>
      <c r="Q132" s="76"/>
      <c r="R132" s="52"/>
      <c r="S132" s="61"/>
      <c r="T132" s="62"/>
      <c r="U132" s="8"/>
    </row>
    <row r="133" spans="1:21">
      <c r="A133" s="189"/>
      <c r="B133" s="125"/>
      <c r="C133" s="191"/>
      <c r="D133" s="158"/>
      <c r="E133" s="131"/>
      <c r="F133" s="51" t="s">
        <v>55</v>
      </c>
      <c r="G133" s="80"/>
      <c r="H133" s="81"/>
      <c r="I133" s="81"/>
      <c r="J133" s="81"/>
      <c r="K133" s="10">
        <f t="shared" si="78"/>
        <v>0</v>
      </c>
      <c r="L133" s="42"/>
      <c r="M133" s="42"/>
      <c r="N133" s="42"/>
      <c r="O133" s="42"/>
      <c r="P133" s="42"/>
      <c r="Q133" s="42"/>
      <c r="R133" s="42"/>
      <c r="S133" s="10"/>
      <c r="T133" s="11"/>
      <c r="U133" s="8"/>
    </row>
    <row r="134" spans="1:21" ht="11.25">
      <c r="A134" s="155"/>
      <c r="B134" s="126"/>
      <c r="C134" s="127"/>
      <c r="D134" s="159"/>
      <c r="E134" s="132"/>
      <c r="F134" s="14" t="s">
        <v>23</v>
      </c>
      <c r="G134" s="13">
        <f t="shared" ref="G134:M134" si="79">SUM(G132:G133)</f>
        <v>0</v>
      </c>
      <c r="H134" s="10">
        <f t="shared" si="79"/>
        <v>0</v>
      </c>
      <c r="I134" s="10">
        <f t="shared" si="79"/>
        <v>0</v>
      </c>
      <c r="J134" s="10">
        <f t="shared" si="79"/>
        <v>0</v>
      </c>
      <c r="K134" s="10">
        <v>0</v>
      </c>
      <c r="L134" s="10">
        <f t="shared" si="79"/>
        <v>0</v>
      </c>
      <c r="M134" s="10">
        <f t="shared" si="79"/>
        <v>0</v>
      </c>
      <c r="N134" s="10">
        <v>0</v>
      </c>
      <c r="O134" s="10">
        <f t="shared" ref="O134:T134" si="80">SUM(O132:O133)</f>
        <v>0</v>
      </c>
      <c r="P134" s="10">
        <f t="shared" si="80"/>
        <v>0</v>
      </c>
      <c r="Q134" s="10">
        <f t="shared" si="80"/>
        <v>0</v>
      </c>
      <c r="R134" s="10">
        <f t="shared" si="80"/>
        <v>0</v>
      </c>
      <c r="S134" s="10">
        <v>0</v>
      </c>
      <c r="T134" s="11">
        <f t="shared" si="80"/>
        <v>0</v>
      </c>
      <c r="U134" s="8"/>
    </row>
    <row r="135" spans="1:21" ht="13.5" thickBot="1">
      <c r="A135" s="82" t="s">
        <v>31</v>
      </c>
      <c r="B135" s="83" t="s">
        <v>16</v>
      </c>
      <c r="C135" s="193" t="s">
        <v>40</v>
      </c>
      <c r="D135" s="194"/>
      <c r="E135" s="194"/>
      <c r="F135" s="194"/>
      <c r="G135" s="26">
        <f>SUM(G134)</f>
        <v>0</v>
      </c>
      <c r="H135" s="26">
        <f t="shared" ref="H135:T135" si="81">SUM(H134)</f>
        <v>0</v>
      </c>
      <c r="I135" s="26">
        <f t="shared" si="81"/>
        <v>0</v>
      </c>
      <c r="J135" s="26">
        <f t="shared" si="81"/>
        <v>0</v>
      </c>
      <c r="K135" s="26">
        <f t="shared" si="81"/>
        <v>0</v>
      </c>
      <c r="L135" s="26">
        <f t="shared" si="81"/>
        <v>0</v>
      </c>
      <c r="M135" s="26">
        <f t="shared" si="81"/>
        <v>0</v>
      </c>
      <c r="N135" s="26">
        <f t="shared" si="81"/>
        <v>0</v>
      </c>
      <c r="O135" s="26">
        <f t="shared" si="81"/>
        <v>0</v>
      </c>
      <c r="P135" s="26">
        <f t="shared" si="81"/>
        <v>0</v>
      </c>
      <c r="Q135" s="26">
        <f t="shared" si="81"/>
        <v>0</v>
      </c>
      <c r="R135" s="26">
        <f t="shared" si="81"/>
        <v>0</v>
      </c>
      <c r="S135" s="26">
        <f t="shared" si="81"/>
        <v>0</v>
      </c>
      <c r="T135" s="30">
        <f t="shared" si="81"/>
        <v>0</v>
      </c>
      <c r="U135" s="8"/>
    </row>
    <row r="136" spans="1:21" ht="12.75" customHeight="1" thickBot="1">
      <c r="A136" s="31" t="s">
        <v>31</v>
      </c>
      <c r="B136" s="222" t="s">
        <v>45</v>
      </c>
      <c r="C136" s="210"/>
      <c r="D136" s="210"/>
      <c r="E136" s="210"/>
      <c r="F136" s="227"/>
      <c r="G136" s="32">
        <f>SUM(G135)</f>
        <v>0</v>
      </c>
      <c r="H136" s="32">
        <f>SUM(H135)</f>
        <v>0</v>
      </c>
      <c r="I136" s="32">
        <f>SUM(I135)</f>
        <v>0</v>
      </c>
      <c r="J136" s="32">
        <f>SUM(J135)</f>
        <v>0</v>
      </c>
      <c r="K136" s="84">
        <f>SUM(K135)</f>
        <v>0</v>
      </c>
      <c r="L136" s="84">
        <f t="shared" ref="L136:T136" si="82">SUM(L135)</f>
        <v>0</v>
      </c>
      <c r="M136" s="84">
        <f t="shared" si="82"/>
        <v>0</v>
      </c>
      <c r="N136" s="84">
        <f t="shared" si="82"/>
        <v>0</v>
      </c>
      <c r="O136" s="84">
        <f t="shared" si="82"/>
        <v>0</v>
      </c>
      <c r="P136" s="84">
        <f t="shared" si="82"/>
        <v>0</v>
      </c>
      <c r="Q136" s="84">
        <f t="shared" si="82"/>
        <v>0</v>
      </c>
      <c r="R136" s="84">
        <f t="shared" si="82"/>
        <v>0</v>
      </c>
      <c r="S136" s="84">
        <f t="shared" si="82"/>
        <v>0</v>
      </c>
      <c r="T136" s="85">
        <f t="shared" si="82"/>
        <v>0</v>
      </c>
      <c r="U136" s="33"/>
    </row>
    <row r="137" spans="1:21" ht="17.25" customHeight="1" thickBot="1">
      <c r="A137" s="34" t="s">
        <v>36</v>
      </c>
      <c r="B137" s="204" t="s">
        <v>81</v>
      </c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8"/>
    </row>
    <row r="138" spans="1:21" ht="16.5" customHeight="1" thickBot="1">
      <c r="A138" s="35" t="s">
        <v>36</v>
      </c>
      <c r="B138" s="36" t="s">
        <v>16</v>
      </c>
      <c r="C138" s="153" t="s">
        <v>82</v>
      </c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8"/>
    </row>
    <row r="139" spans="1:21" ht="11.25">
      <c r="A139" s="223" t="s">
        <v>36</v>
      </c>
      <c r="B139" s="221" t="s">
        <v>16</v>
      </c>
      <c r="C139" s="191" t="s">
        <v>16</v>
      </c>
      <c r="D139" s="158" t="s">
        <v>83</v>
      </c>
      <c r="E139" s="131" t="s">
        <v>20</v>
      </c>
      <c r="F139" s="56" t="s">
        <v>21</v>
      </c>
      <c r="G139" s="37">
        <v>9.3000000000000007</v>
      </c>
      <c r="H139" s="61">
        <v>9.3000000000000007</v>
      </c>
      <c r="I139" s="61"/>
      <c r="J139" s="61"/>
      <c r="K139" s="16">
        <f t="shared" ref="K139:K140" si="83">L139+N139</f>
        <v>10</v>
      </c>
      <c r="L139" s="104">
        <v>10</v>
      </c>
      <c r="M139" s="61"/>
      <c r="N139" s="61"/>
      <c r="O139" s="16">
        <f t="shared" ref="O139:O140" si="84">P139+R139</f>
        <v>10</v>
      </c>
      <c r="P139" s="61">
        <v>10</v>
      </c>
      <c r="Q139" s="61"/>
      <c r="R139" s="61"/>
      <c r="S139" s="61">
        <v>10</v>
      </c>
      <c r="T139" s="62">
        <v>10</v>
      </c>
      <c r="U139" s="8"/>
    </row>
    <row r="140" spans="1:21" ht="11.25">
      <c r="A140" s="189"/>
      <c r="B140" s="125"/>
      <c r="C140" s="191"/>
      <c r="D140" s="158"/>
      <c r="E140" s="131"/>
      <c r="F140" s="51" t="s">
        <v>53</v>
      </c>
      <c r="G140" s="13"/>
      <c r="H140" s="10"/>
      <c r="I140" s="10"/>
      <c r="J140" s="10"/>
      <c r="K140" s="10">
        <f t="shared" si="83"/>
        <v>0</v>
      </c>
      <c r="L140" s="10"/>
      <c r="M140" s="10"/>
      <c r="N140" s="10"/>
      <c r="O140" s="16">
        <f t="shared" si="84"/>
        <v>0</v>
      </c>
      <c r="P140" s="10"/>
      <c r="Q140" s="10"/>
      <c r="R140" s="10"/>
      <c r="S140" s="10"/>
      <c r="T140" s="11"/>
      <c r="U140" s="8"/>
    </row>
    <row r="141" spans="1:21" ht="11.25">
      <c r="A141" s="155"/>
      <c r="B141" s="126"/>
      <c r="C141" s="127"/>
      <c r="D141" s="159"/>
      <c r="E141" s="132"/>
      <c r="F141" s="14" t="s">
        <v>23</v>
      </c>
      <c r="G141" s="13">
        <f>SUM(G139:G140)</f>
        <v>9.3000000000000007</v>
      </c>
      <c r="H141" s="10">
        <f>SUM(H139:H140)</f>
        <v>9.3000000000000007</v>
      </c>
      <c r="I141" s="10">
        <f>SUM(I139:I140)</f>
        <v>0</v>
      </c>
      <c r="J141" s="10">
        <f>SUM(J139:J140)</f>
        <v>0</v>
      </c>
      <c r="K141" s="10">
        <f>SUM(K139:K140)</f>
        <v>10</v>
      </c>
      <c r="L141" s="10">
        <f t="shared" ref="L141:T141" si="85">SUM(L139:L140)</f>
        <v>10</v>
      </c>
      <c r="M141" s="10">
        <f t="shared" si="85"/>
        <v>0</v>
      </c>
      <c r="N141" s="10">
        <f t="shared" si="85"/>
        <v>0</v>
      </c>
      <c r="O141" s="10">
        <f t="shared" si="85"/>
        <v>10</v>
      </c>
      <c r="P141" s="10">
        <f t="shared" si="85"/>
        <v>10</v>
      </c>
      <c r="Q141" s="10">
        <f t="shared" si="85"/>
        <v>0</v>
      </c>
      <c r="R141" s="10">
        <f t="shared" si="85"/>
        <v>0</v>
      </c>
      <c r="S141" s="10">
        <f t="shared" si="85"/>
        <v>10</v>
      </c>
      <c r="T141" s="11">
        <f t="shared" si="85"/>
        <v>10</v>
      </c>
      <c r="U141" s="8"/>
    </row>
    <row r="142" spans="1:21" ht="13.5" thickBot="1">
      <c r="A142" s="82" t="s">
        <v>36</v>
      </c>
      <c r="B142" s="83" t="s">
        <v>16</v>
      </c>
      <c r="C142" s="193" t="s">
        <v>40</v>
      </c>
      <c r="D142" s="194"/>
      <c r="E142" s="194"/>
      <c r="F142" s="194"/>
      <c r="G142" s="26">
        <f>SUM(G139:G140)</f>
        <v>9.3000000000000007</v>
      </c>
      <c r="H142" s="26">
        <f>SUM(H139:H140)</f>
        <v>9.3000000000000007</v>
      </c>
      <c r="I142" s="26">
        <f>SUM(I139:I140)</f>
        <v>0</v>
      </c>
      <c r="J142" s="26">
        <f>SUM(J139:J140)</f>
        <v>0</v>
      </c>
      <c r="K142" s="26">
        <f t="shared" ref="K142:T142" si="86">SUM(K141)</f>
        <v>10</v>
      </c>
      <c r="L142" s="26">
        <f t="shared" si="86"/>
        <v>10</v>
      </c>
      <c r="M142" s="26">
        <f t="shared" si="86"/>
        <v>0</v>
      </c>
      <c r="N142" s="26">
        <f t="shared" si="86"/>
        <v>0</v>
      </c>
      <c r="O142" s="26">
        <f t="shared" si="86"/>
        <v>10</v>
      </c>
      <c r="P142" s="26">
        <f t="shared" si="86"/>
        <v>10</v>
      </c>
      <c r="Q142" s="26">
        <f t="shared" si="86"/>
        <v>0</v>
      </c>
      <c r="R142" s="26">
        <f t="shared" si="86"/>
        <v>0</v>
      </c>
      <c r="S142" s="26">
        <f t="shared" si="86"/>
        <v>10</v>
      </c>
      <c r="T142" s="30">
        <f t="shared" si="86"/>
        <v>10</v>
      </c>
      <c r="U142" s="8"/>
    </row>
    <row r="143" spans="1:21" ht="12.75" customHeight="1" thickBot="1">
      <c r="A143" s="31" t="s">
        <v>36</v>
      </c>
      <c r="B143" s="222" t="s">
        <v>45</v>
      </c>
      <c r="C143" s="210"/>
      <c r="D143" s="210"/>
      <c r="E143" s="210"/>
      <c r="F143" s="227"/>
      <c r="G143" s="32">
        <f t="shared" ref="G143:T143" si="87">SUM(G142)</f>
        <v>9.3000000000000007</v>
      </c>
      <c r="H143" s="32">
        <f t="shared" si="87"/>
        <v>9.3000000000000007</v>
      </c>
      <c r="I143" s="32">
        <f t="shared" si="87"/>
        <v>0</v>
      </c>
      <c r="J143" s="32">
        <f t="shared" si="87"/>
        <v>0</v>
      </c>
      <c r="K143" s="32">
        <f t="shared" si="87"/>
        <v>10</v>
      </c>
      <c r="L143" s="32">
        <f t="shared" si="87"/>
        <v>10</v>
      </c>
      <c r="M143" s="32">
        <f t="shared" si="87"/>
        <v>0</v>
      </c>
      <c r="N143" s="32">
        <f t="shared" si="87"/>
        <v>0</v>
      </c>
      <c r="O143" s="32">
        <f t="shared" si="87"/>
        <v>10</v>
      </c>
      <c r="P143" s="32">
        <f t="shared" si="87"/>
        <v>10</v>
      </c>
      <c r="Q143" s="32">
        <f t="shared" si="87"/>
        <v>0</v>
      </c>
      <c r="R143" s="32">
        <f t="shared" si="87"/>
        <v>0</v>
      </c>
      <c r="S143" s="32">
        <f t="shared" si="87"/>
        <v>10</v>
      </c>
      <c r="T143" s="48">
        <f t="shared" si="87"/>
        <v>10</v>
      </c>
      <c r="U143" s="33"/>
    </row>
    <row r="144" spans="1:21" ht="13.5" customHeight="1" thickBot="1">
      <c r="A144" s="34" t="s">
        <v>38</v>
      </c>
      <c r="B144" s="204" t="s">
        <v>84</v>
      </c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8"/>
    </row>
    <row r="145" spans="1:21" ht="13.5" customHeight="1" thickBot="1">
      <c r="A145" s="35" t="s">
        <v>38</v>
      </c>
      <c r="B145" s="36" t="s">
        <v>16</v>
      </c>
      <c r="C145" s="153" t="s">
        <v>85</v>
      </c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8"/>
    </row>
    <row r="146" spans="1:21" ht="11.25">
      <c r="A146" s="223" t="s">
        <v>38</v>
      </c>
      <c r="B146" s="221" t="s">
        <v>16</v>
      </c>
      <c r="C146" s="191" t="s">
        <v>16</v>
      </c>
      <c r="D146" s="158" t="s">
        <v>86</v>
      </c>
      <c r="E146" s="131" t="s">
        <v>20</v>
      </c>
      <c r="F146" s="56" t="s">
        <v>21</v>
      </c>
      <c r="G146" s="37">
        <v>25</v>
      </c>
      <c r="H146" s="61">
        <v>25</v>
      </c>
      <c r="I146" s="61"/>
      <c r="J146" s="61"/>
      <c r="K146" s="16">
        <f t="shared" ref="K146:K147" si="88">L146+N146</f>
        <v>25</v>
      </c>
      <c r="L146" s="104">
        <v>25</v>
      </c>
      <c r="M146" s="61"/>
      <c r="N146" s="61"/>
      <c r="O146" s="16">
        <f t="shared" ref="O146:O147" si="89">P146+R146</f>
        <v>25</v>
      </c>
      <c r="P146" s="61">
        <v>25</v>
      </c>
      <c r="Q146" s="61"/>
      <c r="R146" s="61"/>
      <c r="S146" s="61">
        <v>25</v>
      </c>
      <c r="T146" s="62">
        <v>25</v>
      </c>
      <c r="U146" s="8"/>
    </row>
    <row r="147" spans="1:21" ht="11.25">
      <c r="A147" s="189"/>
      <c r="B147" s="125"/>
      <c r="C147" s="191"/>
      <c r="D147" s="158"/>
      <c r="E147" s="131"/>
      <c r="F147" s="51" t="s">
        <v>53</v>
      </c>
      <c r="G147" s="13"/>
      <c r="H147" s="10"/>
      <c r="I147" s="10"/>
      <c r="J147" s="10"/>
      <c r="K147" s="10">
        <f t="shared" si="88"/>
        <v>0</v>
      </c>
      <c r="L147" s="10"/>
      <c r="M147" s="10"/>
      <c r="N147" s="10"/>
      <c r="O147" s="16">
        <f t="shared" si="89"/>
        <v>0</v>
      </c>
      <c r="P147" s="10"/>
      <c r="Q147" s="10"/>
      <c r="R147" s="10"/>
      <c r="S147" s="10"/>
      <c r="T147" s="11"/>
      <c r="U147" s="8"/>
    </row>
    <row r="148" spans="1:21" ht="11.25">
      <c r="A148" s="155"/>
      <c r="B148" s="126"/>
      <c r="C148" s="127"/>
      <c r="D148" s="159"/>
      <c r="E148" s="132"/>
      <c r="F148" s="14" t="s">
        <v>23</v>
      </c>
      <c r="G148" s="13">
        <f t="shared" ref="G148:N148" si="90">SUM(G146:G147)</f>
        <v>25</v>
      </c>
      <c r="H148" s="10">
        <f t="shared" si="90"/>
        <v>25</v>
      </c>
      <c r="I148" s="10">
        <f t="shared" si="90"/>
        <v>0</v>
      </c>
      <c r="J148" s="10">
        <f t="shared" si="90"/>
        <v>0</v>
      </c>
      <c r="K148" s="10">
        <f t="shared" si="90"/>
        <v>25</v>
      </c>
      <c r="L148" s="10">
        <f t="shared" si="90"/>
        <v>25</v>
      </c>
      <c r="M148" s="10">
        <f t="shared" si="90"/>
        <v>0</v>
      </c>
      <c r="N148" s="10">
        <f t="shared" si="90"/>
        <v>0</v>
      </c>
      <c r="O148" s="10">
        <f t="shared" ref="O148:T148" si="91">SUM(O146:O147)</f>
        <v>25</v>
      </c>
      <c r="P148" s="10">
        <v>0</v>
      </c>
      <c r="Q148" s="10">
        <f t="shared" si="91"/>
        <v>0</v>
      </c>
      <c r="R148" s="10">
        <f t="shared" si="91"/>
        <v>0</v>
      </c>
      <c r="S148" s="10">
        <f t="shared" si="91"/>
        <v>25</v>
      </c>
      <c r="T148" s="11">
        <f t="shared" si="91"/>
        <v>25</v>
      </c>
      <c r="U148" s="8"/>
    </row>
    <row r="149" spans="1:21" ht="13.5" thickBot="1">
      <c r="A149" s="82" t="s">
        <v>38</v>
      </c>
      <c r="B149" s="83" t="s">
        <v>16</v>
      </c>
      <c r="C149" s="193" t="s">
        <v>40</v>
      </c>
      <c r="D149" s="194"/>
      <c r="E149" s="194"/>
      <c r="F149" s="194"/>
      <c r="G149" s="86">
        <f>SUM(G148)</f>
        <v>25</v>
      </c>
      <c r="H149" s="86">
        <f t="shared" ref="H149:R149" si="92">SUM(H146:H147)</f>
        <v>25</v>
      </c>
      <c r="I149" s="86">
        <f t="shared" si="92"/>
        <v>0</v>
      </c>
      <c r="J149" s="86">
        <f t="shared" si="92"/>
        <v>0</v>
      </c>
      <c r="K149" s="86">
        <f>SUM(K148)</f>
        <v>25</v>
      </c>
      <c r="L149" s="86">
        <f>SUM(L148)</f>
        <v>25</v>
      </c>
      <c r="M149" s="86">
        <f>SUM(M148)</f>
        <v>0</v>
      </c>
      <c r="N149" s="86">
        <f>SUM(N148)</f>
        <v>0</v>
      </c>
      <c r="O149" s="86">
        <f>SUM(O148)</f>
        <v>25</v>
      </c>
      <c r="P149" s="87">
        <f t="shared" si="92"/>
        <v>25</v>
      </c>
      <c r="Q149" s="87">
        <f t="shared" si="92"/>
        <v>0</v>
      </c>
      <c r="R149" s="87">
        <f t="shared" si="92"/>
        <v>0</v>
      </c>
      <c r="S149" s="87">
        <f>SUM(S148)</f>
        <v>25</v>
      </c>
      <c r="T149" s="115">
        <f>SUM(T148)</f>
        <v>25</v>
      </c>
      <c r="U149" s="8"/>
    </row>
    <row r="150" spans="1:21" ht="13.5" thickBot="1">
      <c r="A150" s="31" t="s">
        <v>38</v>
      </c>
      <c r="B150" s="201" t="s">
        <v>45</v>
      </c>
      <c r="C150" s="202"/>
      <c r="D150" s="202"/>
      <c r="E150" s="202"/>
      <c r="F150" s="203"/>
      <c r="G150" s="88">
        <f>SUM(G149)</f>
        <v>25</v>
      </c>
      <c r="H150" s="88">
        <f t="shared" ref="H150:R150" si="93">SUM(H149)</f>
        <v>25</v>
      </c>
      <c r="I150" s="88">
        <f t="shared" si="93"/>
        <v>0</v>
      </c>
      <c r="J150" s="88">
        <f t="shared" si="93"/>
        <v>0</v>
      </c>
      <c r="K150" s="88">
        <f>SUM(K149)</f>
        <v>25</v>
      </c>
      <c r="L150" s="88">
        <f>SUM(L149)</f>
        <v>25</v>
      </c>
      <c r="M150" s="88">
        <f>SUM(M149)</f>
        <v>0</v>
      </c>
      <c r="N150" s="88">
        <f>SUM(N149)</f>
        <v>0</v>
      </c>
      <c r="O150" s="89">
        <f t="shared" si="93"/>
        <v>25</v>
      </c>
      <c r="P150" s="89">
        <f t="shared" si="93"/>
        <v>25</v>
      </c>
      <c r="Q150" s="89">
        <f t="shared" si="93"/>
        <v>0</v>
      </c>
      <c r="R150" s="89">
        <f t="shared" si="93"/>
        <v>0</v>
      </c>
      <c r="S150" s="89">
        <f>SUM(S149)</f>
        <v>25</v>
      </c>
      <c r="T150" s="116">
        <f>SUM(T149)</f>
        <v>25</v>
      </c>
      <c r="U150" s="8"/>
    </row>
    <row r="151" spans="1:21" s="91" customFormat="1" ht="13.5" thickBot="1">
      <c r="A151" s="224" t="s">
        <v>87</v>
      </c>
      <c r="B151" s="225"/>
      <c r="C151" s="225"/>
      <c r="D151" s="225"/>
      <c r="E151" s="225"/>
      <c r="F151" s="226"/>
      <c r="G151" s="90">
        <f t="shared" ref="G151:T151" si="94">G50+G87+G119+G129+G136+G143+G150</f>
        <v>5422</v>
      </c>
      <c r="H151" s="90">
        <f t="shared" si="94"/>
        <v>492.40000000000003</v>
      </c>
      <c r="I151" s="90">
        <f t="shared" si="94"/>
        <v>0</v>
      </c>
      <c r="J151" s="90">
        <f t="shared" si="94"/>
        <v>4929.5999999999995</v>
      </c>
      <c r="K151" s="90">
        <f t="shared" si="94"/>
        <v>5462.3</v>
      </c>
      <c r="L151" s="90">
        <f t="shared" si="94"/>
        <v>435</v>
      </c>
      <c r="M151" s="90">
        <f t="shared" si="94"/>
        <v>0</v>
      </c>
      <c r="N151" s="90">
        <f t="shared" si="94"/>
        <v>5027.3</v>
      </c>
      <c r="O151" s="90">
        <f t="shared" si="94"/>
        <v>4294.2</v>
      </c>
      <c r="P151" s="90">
        <f t="shared" si="94"/>
        <v>442.7</v>
      </c>
      <c r="Q151" s="90">
        <f t="shared" si="94"/>
        <v>0</v>
      </c>
      <c r="R151" s="90">
        <f t="shared" si="94"/>
        <v>3851.5</v>
      </c>
      <c r="S151" s="90">
        <f t="shared" si="94"/>
        <v>12962.3</v>
      </c>
      <c r="T151" s="117">
        <f t="shared" si="94"/>
        <v>11185</v>
      </c>
      <c r="U151" s="118"/>
    </row>
    <row r="152" spans="1:21" ht="12.75" customHeight="1">
      <c r="D152" s="3"/>
      <c r="U152" s="4"/>
    </row>
    <row r="153" spans="1:21" ht="12" customHeight="1">
      <c r="D153" s="93" t="s">
        <v>88</v>
      </c>
      <c r="R153" s="94" t="s">
        <v>89</v>
      </c>
      <c r="U153" s="4"/>
    </row>
    <row r="154" spans="1:21" ht="12" customHeight="1">
      <c r="D154" s="93"/>
      <c r="R154" s="94"/>
      <c r="U154" s="4"/>
    </row>
    <row r="155" spans="1:21" ht="12" customHeight="1">
      <c r="D155" s="93"/>
      <c r="R155" s="94"/>
      <c r="U155" s="4"/>
    </row>
    <row r="156" spans="1:21" ht="12" customHeight="1">
      <c r="D156" s="93"/>
      <c r="R156" s="94"/>
      <c r="U156" s="4"/>
    </row>
    <row r="157" spans="1:21" ht="12" customHeight="1">
      <c r="D157" s="93"/>
      <c r="R157" s="94"/>
      <c r="U157" s="4"/>
    </row>
    <row r="158" spans="1:21" ht="12" customHeight="1">
      <c r="D158" s="93"/>
      <c r="R158" s="94"/>
      <c r="U158" s="4"/>
    </row>
    <row r="159" spans="1:21" ht="12" customHeight="1">
      <c r="D159" s="93"/>
      <c r="R159" s="94"/>
      <c r="U159" s="4"/>
    </row>
    <row r="160" spans="1:21" ht="12" customHeight="1">
      <c r="D160" s="93"/>
      <c r="R160" s="94"/>
      <c r="U160" s="4"/>
    </row>
    <row r="161" spans="4:21" ht="12" customHeight="1">
      <c r="D161" s="93"/>
      <c r="R161" s="94"/>
      <c r="U161" s="4"/>
    </row>
    <row r="162" spans="4:21" ht="12" customHeight="1">
      <c r="D162" s="93"/>
      <c r="R162" s="94"/>
      <c r="U162" s="4"/>
    </row>
    <row r="163" spans="4:21" ht="12" customHeight="1">
      <c r="D163" s="93"/>
      <c r="R163" s="94"/>
      <c r="U163" s="4"/>
    </row>
    <row r="164" spans="4:21" ht="12" customHeight="1">
      <c r="D164" s="93"/>
      <c r="R164" s="94"/>
      <c r="U164" s="4"/>
    </row>
    <row r="165" spans="4:21" ht="12" customHeight="1">
      <c r="D165" s="93"/>
      <c r="R165" s="94"/>
      <c r="U165" s="4"/>
    </row>
    <row r="166" spans="4:21" ht="12" customHeight="1">
      <c r="D166" s="93"/>
      <c r="R166" s="94"/>
      <c r="U166" s="4"/>
    </row>
    <row r="167" spans="4:21" ht="12" customHeight="1">
      <c r="D167" s="93"/>
      <c r="R167" s="94"/>
      <c r="U167" s="4"/>
    </row>
    <row r="168" spans="4:21" ht="12" customHeight="1">
      <c r="D168" s="93"/>
      <c r="R168" s="94"/>
      <c r="U168" s="4"/>
    </row>
    <row r="169" spans="4:21" ht="12" customHeight="1">
      <c r="D169" s="93"/>
      <c r="R169" s="94"/>
      <c r="U169" s="4"/>
    </row>
    <row r="170" spans="4:21" ht="12" customHeight="1">
      <c r="D170" s="93"/>
      <c r="R170" s="94"/>
      <c r="U170" s="4"/>
    </row>
    <row r="171" spans="4:21" ht="12" customHeight="1">
      <c r="D171" s="93"/>
      <c r="R171" s="94"/>
      <c r="U171" s="4"/>
    </row>
    <row r="172" spans="4:21" ht="12" customHeight="1">
      <c r="D172" s="93"/>
      <c r="R172" s="94"/>
      <c r="U172" s="4"/>
    </row>
    <row r="173" spans="4:21" ht="12" customHeight="1">
      <c r="D173" s="93"/>
      <c r="R173" s="94"/>
      <c r="U173" s="4"/>
    </row>
    <row r="174" spans="4:21" ht="12" customHeight="1">
      <c r="D174" s="93"/>
      <c r="R174" s="94"/>
      <c r="U174" s="4"/>
    </row>
    <row r="175" spans="4:21" ht="12" customHeight="1">
      <c r="D175" s="93"/>
      <c r="R175" s="94"/>
      <c r="U175" s="4"/>
    </row>
    <row r="176" spans="4:21" ht="12" customHeight="1">
      <c r="D176" s="93"/>
      <c r="R176" s="94"/>
      <c r="U176" s="4"/>
    </row>
    <row r="177" spans="4:21" ht="12" customHeight="1">
      <c r="D177" s="93"/>
      <c r="R177" s="94"/>
      <c r="U177" s="4"/>
    </row>
    <row r="178" spans="4:21" ht="12" customHeight="1">
      <c r="D178" s="93"/>
      <c r="R178" s="94"/>
      <c r="U178" s="4"/>
    </row>
    <row r="179" spans="4:21" ht="12" customHeight="1">
      <c r="D179" s="93"/>
      <c r="R179" s="94"/>
      <c r="U179" s="4"/>
    </row>
  </sheetData>
  <mergeCells count="216">
    <mergeCell ref="C149:F149"/>
    <mergeCell ref="B150:F150"/>
    <mergeCell ref="A151:F151"/>
    <mergeCell ref="A77:A79"/>
    <mergeCell ref="B77:B79"/>
    <mergeCell ref="C77:C79"/>
    <mergeCell ref="D77:D79"/>
    <mergeCell ref="E77:E79"/>
    <mergeCell ref="A80:A82"/>
    <mergeCell ref="B80:B82"/>
    <mergeCell ref="C142:F142"/>
    <mergeCell ref="B143:F143"/>
    <mergeCell ref="B144:T144"/>
    <mergeCell ref="C145:T145"/>
    <mergeCell ref="A146:A148"/>
    <mergeCell ref="B146:B148"/>
    <mergeCell ref="C146:C148"/>
    <mergeCell ref="D146:D148"/>
    <mergeCell ref="E146:E148"/>
    <mergeCell ref="C135:F135"/>
    <mergeCell ref="B136:F136"/>
    <mergeCell ref="B137:T137"/>
    <mergeCell ref="C138:T138"/>
    <mergeCell ref="A139:A141"/>
    <mergeCell ref="B139:B141"/>
    <mergeCell ref="C139:C141"/>
    <mergeCell ref="D139:D141"/>
    <mergeCell ref="E139:E141"/>
    <mergeCell ref="C128:F128"/>
    <mergeCell ref="B129:F129"/>
    <mergeCell ref="B130:T130"/>
    <mergeCell ref="C131:T131"/>
    <mergeCell ref="A132:A134"/>
    <mergeCell ref="B132:B134"/>
    <mergeCell ref="C132:C134"/>
    <mergeCell ref="D132:D134"/>
    <mergeCell ref="E132:E134"/>
    <mergeCell ref="C118:F118"/>
    <mergeCell ref="B119:F119"/>
    <mergeCell ref="B120:T120"/>
    <mergeCell ref="C121:T121"/>
    <mergeCell ref="A122:A124"/>
    <mergeCell ref="B122:B124"/>
    <mergeCell ref="C122:C124"/>
    <mergeCell ref="D122:D124"/>
    <mergeCell ref="E122:E124"/>
    <mergeCell ref="C114:T114"/>
    <mergeCell ref="A115:A117"/>
    <mergeCell ref="B115:B117"/>
    <mergeCell ref="C115:C117"/>
    <mergeCell ref="D115:D117"/>
    <mergeCell ref="E115:E117"/>
    <mergeCell ref="A109:A112"/>
    <mergeCell ref="B109:B112"/>
    <mergeCell ref="C109:C112"/>
    <mergeCell ref="D109:D112"/>
    <mergeCell ref="E109:E112"/>
    <mergeCell ref="C113:F113"/>
    <mergeCell ref="A100:A104"/>
    <mergeCell ref="B100:B104"/>
    <mergeCell ref="C100:C104"/>
    <mergeCell ref="D100:D104"/>
    <mergeCell ref="E100:E104"/>
    <mergeCell ref="A105:A108"/>
    <mergeCell ref="B105:B108"/>
    <mergeCell ref="C105:C108"/>
    <mergeCell ref="D105:D108"/>
    <mergeCell ref="E105:E108"/>
    <mergeCell ref="A96:A99"/>
    <mergeCell ref="B96:B99"/>
    <mergeCell ref="C96:C99"/>
    <mergeCell ref="D96:D99"/>
    <mergeCell ref="E96:E99"/>
    <mergeCell ref="A90:A92"/>
    <mergeCell ref="B90:B92"/>
    <mergeCell ref="C90:C92"/>
    <mergeCell ref="D90:D92"/>
    <mergeCell ref="E90:E92"/>
    <mergeCell ref="A93:A95"/>
    <mergeCell ref="B93:B95"/>
    <mergeCell ref="C93:C95"/>
    <mergeCell ref="D93:D95"/>
    <mergeCell ref="E93:E95"/>
    <mergeCell ref="B87:F87"/>
    <mergeCell ref="B88:T88"/>
    <mergeCell ref="C89:T89"/>
    <mergeCell ref="A83:A85"/>
    <mergeCell ref="B83:B85"/>
    <mergeCell ref="C83:C85"/>
    <mergeCell ref="D83:D85"/>
    <mergeCell ref="E83:E85"/>
    <mergeCell ref="C86:F86"/>
    <mergeCell ref="C80:C82"/>
    <mergeCell ref="D80:D82"/>
    <mergeCell ref="E80:E82"/>
    <mergeCell ref="A67:A71"/>
    <mergeCell ref="B67:B71"/>
    <mergeCell ref="C67:C71"/>
    <mergeCell ref="D67:D71"/>
    <mergeCell ref="E67:E71"/>
    <mergeCell ref="A72:A76"/>
    <mergeCell ref="B72:B76"/>
    <mergeCell ref="C72:C76"/>
    <mergeCell ref="D72:D76"/>
    <mergeCell ref="E72:E76"/>
    <mergeCell ref="C65:F65"/>
    <mergeCell ref="C66:T66"/>
    <mergeCell ref="A61:A64"/>
    <mergeCell ref="B61:B64"/>
    <mergeCell ref="C61:C64"/>
    <mergeCell ref="D61:D64"/>
    <mergeCell ref="E61:E64"/>
    <mergeCell ref="C60:T60"/>
    <mergeCell ref="C59:F59"/>
    <mergeCell ref="A53:A55"/>
    <mergeCell ref="B53:B55"/>
    <mergeCell ref="C53:C55"/>
    <mergeCell ref="D53:D55"/>
    <mergeCell ref="E53:E55"/>
    <mergeCell ref="A56:A58"/>
    <mergeCell ref="B56:B58"/>
    <mergeCell ref="C56:C58"/>
    <mergeCell ref="D56:D58"/>
    <mergeCell ref="E56:E58"/>
    <mergeCell ref="C49:F49"/>
    <mergeCell ref="B50:F50"/>
    <mergeCell ref="B51:T51"/>
    <mergeCell ref="C52:T52"/>
    <mergeCell ref="C41:F41"/>
    <mergeCell ref="C42:T42"/>
    <mergeCell ref="A43:A45"/>
    <mergeCell ref="B43:B45"/>
    <mergeCell ref="C43:C45"/>
    <mergeCell ref="D43:D45"/>
    <mergeCell ref="E43:E45"/>
    <mergeCell ref="A46:A48"/>
    <mergeCell ref="B46:B48"/>
    <mergeCell ref="C46:C48"/>
    <mergeCell ref="D46:D48"/>
    <mergeCell ref="E46:E48"/>
    <mergeCell ref="C36:F36"/>
    <mergeCell ref="C37:T37"/>
    <mergeCell ref="A38:A40"/>
    <mergeCell ref="B38:B40"/>
    <mergeCell ref="C38:C40"/>
    <mergeCell ref="D38:D40"/>
    <mergeCell ref="E38:E40"/>
    <mergeCell ref="A30:A32"/>
    <mergeCell ref="B30:B32"/>
    <mergeCell ref="C30:C32"/>
    <mergeCell ref="D30:D32"/>
    <mergeCell ref="E30:E32"/>
    <mergeCell ref="A33:A35"/>
    <mergeCell ref="B33:B35"/>
    <mergeCell ref="C33:C35"/>
    <mergeCell ref="D33:D35"/>
    <mergeCell ref="E33:E35"/>
    <mergeCell ref="A22:A24"/>
    <mergeCell ref="B22:B24"/>
    <mergeCell ref="C22:C24"/>
    <mergeCell ref="D22:D24"/>
    <mergeCell ref="E22:E24"/>
    <mergeCell ref="A25:A29"/>
    <mergeCell ref="B25:B29"/>
    <mergeCell ref="C25:C29"/>
    <mergeCell ref="D25:D29"/>
    <mergeCell ref="E25:E29"/>
    <mergeCell ref="A16:A18"/>
    <mergeCell ref="B16:B18"/>
    <mergeCell ref="C16:C18"/>
    <mergeCell ref="D16:D18"/>
    <mergeCell ref="E16:E18"/>
    <mergeCell ref="A19:A21"/>
    <mergeCell ref="B19:B21"/>
    <mergeCell ref="C19:C21"/>
    <mergeCell ref="D19:D21"/>
    <mergeCell ref="E19:E21"/>
    <mergeCell ref="N7:N8"/>
    <mergeCell ref="O7:O8"/>
    <mergeCell ref="P7:Q7"/>
    <mergeCell ref="R7:R8"/>
    <mergeCell ref="A9:T9"/>
    <mergeCell ref="F6:F8"/>
    <mergeCell ref="G6:J6"/>
    <mergeCell ref="K6:N6"/>
    <mergeCell ref="O6:R6"/>
    <mergeCell ref="S6:S8"/>
    <mergeCell ref="T6:T8"/>
    <mergeCell ref="G7:G8"/>
    <mergeCell ref="H7:I7"/>
    <mergeCell ref="J7:J8"/>
    <mergeCell ref="K7:K8"/>
    <mergeCell ref="A125:A127"/>
    <mergeCell ref="B125:B127"/>
    <mergeCell ref="C125:C127"/>
    <mergeCell ref="D125:D127"/>
    <mergeCell ref="E125:E127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A10:T10"/>
    <mergeCell ref="B11:T11"/>
    <mergeCell ref="C12:T12"/>
    <mergeCell ref="A13:A15"/>
    <mergeCell ref="B13:B15"/>
    <mergeCell ref="C13:C15"/>
    <mergeCell ref="D13:D15"/>
    <mergeCell ref="E13:E15"/>
    <mergeCell ref="L7:M7"/>
  </mergeCells>
  <pageMargins left="0.62992125984251968" right="0" top="0.74803149606299213" bottom="0.74803149606299213" header="0.19685039370078741" footer="0.11811023622047245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2013-12-17T06:16:37Z</dcterms:modified>
</cp:coreProperties>
</file>