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tabRatio="14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Neringa</author>
  </authors>
  <commentList>
    <comment ref="C36" authorId="0">
      <text>
        <r>
          <rPr>
            <b/>
            <sz val="8"/>
            <rFont val="Tahoma"/>
            <family val="2"/>
          </rPr>
          <t>Neringa: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<sst xmlns="http://schemas.openxmlformats.org/spreadsheetml/2006/main" count="131" uniqueCount="65">
  <si>
    <t>TERITORINIO PLANAVIMO IR TURIZMO PLĖTROS</t>
  </si>
  <si>
    <t xml:space="preserve">                                                                                                  PROGRAMOS                                                                                                     </t>
  </si>
  <si>
    <t>tūkst. Lt.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</si>
  <si>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</si>
  <si>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</si>
  <si>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</si>
  <si>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</si>
  <si>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</si>
  <si>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</si>
  <si>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</si>
  <si>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</si>
  <si>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</si>
  <si>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</si>
  <si>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</si>
  <si>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SB</t>
  </si>
  <si>
    <t>02</t>
  </si>
  <si>
    <t>03</t>
  </si>
  <si>
    <t>04</t>
  </si>
  <si>
    <t>05</t>
  </si>
  <si>
    <t>Parengti Rietavo Oginskių dvaro parko su prieigomis specialųjį planą</t>
  </si>
  <si>
    <t>06</t>
  </si>
  <si>
    <t>Pritaikyti gamtos ir kultūros paveldo objektus turizmo reikmėms</t>
  </si>
  <si>
    <t>Užtikrinti paveldosaugos ir turizmo funkcijų vykdymą</t>
  </si>
  <si>
    <t>Kt. (ES)</t>
  </si>
  <si>
    <t>07</t>
  </si>
  <si>
    <t>188747184</t>
  </si>
  <si>
    <t>Dalies Rietavo Oginskių dvaro sodybos parko sutvarkymas pritaikant turizmo reikmėms</t>
  </si>
  <si>
    <t>2014 m. projektas</t>
  </si>
  <si>
    <t>Rietavo savivaldybės teritorijos bendrojo plano keitimas</t>
  </si>
  <si>
    <t>SB (EIB)</t>
  </si>
  <si>
    <t xml:space="preserve">                                                                                                         Iš viso tiksliui </t>
  </si>
  <si>
    <t xml:space="preserve">                                                                                                   Iš viso programai</t>
  </si>
  <si>
    <t xml:space="preserve">                                                                                                    Iš viso uždaviniui</t>
  </si>
  <si>
    <t>Pritaikyti Oginskių  dvaro karietinę turizmo reikmėms</t>
  </si>
  <si>
    <t>Teritorijų planavimo dokumentais suformuoti naujus žemės sklypus, kitos paskirties objektų statybai</t>
  </si>
  <si>
    <t xml:space="preserve">Modernizuoti ir plėtoti inžinerinę infrastruktūrą, pritaikant ją gyventojų poreikiams </t>
  </si>
  <si>
    <t>Parengti detalų planą, kuriuo numatoma suformuoti sklypus prie daugiabučių gyvenamųjų namų</t>
  </si>
  <si>
    <t>Atlikti sklypų kadastrinius matavimus ir  teisinę registraciją</t>
  </si>
  <si>
    <t>Rietavo savivaldybės gyvenamųjų vietovių (kaimų, gyvenviečių) miesto ir seniūnijų ribų, ploto nustatymo ir patvirtinimo specialiojo plano parengimas</t>
  </si>
  <si>
    <t xml:space="preserve">Kt. </t>
  </si>
  <si>
    <t>TIKSLŲ, PROGRAMŲ TIKSLŲ, UŽDAVINIŲ IR PRIEMONIŲ IŠLAIDŲ SUVESTINĖ</t>
  </si>
  <si>
    <t>04 programa - teritorinio planavimo ir turizmo plėtros programa</t>
  </si>
  <si>
    <t>iš viso</t>
  </si>
  <si>
    <t xml:space="preserve">                                                                                    Iš viso uždaviniui</t>
  </si>
  <si>
    <t>01 strateginis tikslas - socialinis saugumas, patogi ir švari gyvenamoji aplinka. 02 strateginis tikslas - verslo skatinimas ir investicijų pritraukimas</t>
  </si>
  <si>
    <t>Mažeikių r. ir Rietavo sav. turizmo informacijos leidinių parengimas ir išleidimas</t>
  </si>
  <si>
    <t>Tobulinti inžinerinės infrastruktūros planavimą, įdiegiant modernias informacines duomenų bazes bei parengiant vystymui būtinus teritorijų planavimo dokumentus</t>
  </si>
  <si>
    <t>Programos koordinatorius</t>
  </si>
  <si>
    <t>Kt. VB</t>
  </si>
  <si>
    <t>Jonas Varanavičius</t>
  </si>
  <si>
    <t xml:space="preserve">SB </t>
  </si>
  <si>
    <t xml:space="preserve">2013 M. RIETAVO SAVIVALDYBĖS </t>
  </si>
  <si>
    <t>2012 m.išlaidos</t>
  </si>
  <si>
    <t>2013 m. išlaidų projektas</t>
  </si>
  <si>
    <t>2013 m. patvirtinta taryboje</t>
  </si>
  <si>
    <t>2015 m. projektas</t>
  </si>
  <si>
    <t>Šilumos ūkio specialiojo plano atnaujinimas</t>
  </si>
  <si>
    <t>Paveldosaugos funkcijų vykdymo užtikrinimas</t>
  </si>
  <si>
    <t>Turizmo funkcijų vykdymo užtikrinimas</t>
  </si>
  <si>
    <t>08</t>
  </si>
  <si>
    <t>Rietavo miesto pietvakarinės dalies detaliojo plano parengimas</t>
  </si>
  <si>
    <t>Kt. (pask. kom.)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</si>
  <si>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lentelė</t>
  </si>
  <si>
    <t>SB (pask. kom.)</t>
  </si>
  <si>
    <t>SB (pask. Kom.)</t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</si>
</sst>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Taip&quot;;&quot;Taip&quot;;&quot;Ne&quot;"/>
    <numFmt numFmtId="174" formatCode="&quot;Teisinga&quot;;&quot;Teisinga&quot;;&quot;Klaidinga&quot;"/>
    <numFmt numFmtId="175" formatCode="[$€-2]\ ###,000_);[Red]\([$€-2]\ ###,000\)"/>
    <numFmt numFmtId="176" formatCode="[$-427]yyyy\ &quot;m.&quot;\ mmmm\ d\ &quot;d.&quot;"/>
    <numFmt numFmtId="177" formatCode="_(* #,##0.000_);_(* \(#,##0.000\);_(* &quot;-&quot;??_);_(@_)"/>
    <numFmt numFmtId="178" formatCode="0.000"/>
    <numFmt numFmtId="179" formatCode="0.0000"/>
    <numFmt numFmtId="180" formatCode="0.00000"/>
  </numFmts>
  <fonts count="59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8"/>
      <color indexed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7.5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172" fontId="1" fillId="0" borderId="0" xfId="0" applyNumberFormat="1" applyFont="1" applyAlignment="1">
      <alignment vertical="top"/>
    </xf>
    <xf numFmtId="49" fontId="6" fillId="0" borderId="0" xfId="0" applyNumberFormat="1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right" vertical="top" wrapText="1"/>
    </xf>
    <xf numFmtId="49" fontId="2" fillId="34" borderId="12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172" fontId="8" fillId="0" borderId="0" xfId="0" applyNumberFormat="1" applyFont="1" applyAlignment="1">
      <alignment vertical="top"/>
    </xf>
    <xf numFmtId="0" fontId="3" fillId="36" borderId="13" xfId="0" applyFont="1" applyFill="1" applyBorder="1" applyAlignment="1">
      <alignment vertical="top" wrapText="1"/>
    </xf>
    <xf numFmtId="0" fontId="1" fillId="36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/>
    </xf>
    <xf numFmtId="49" fontId="2" fillId="33" borderId="12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vertical="top"/>
    </xf>
    <xf numFmtId="172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72" fontId="1" fillId="0" borderId="10" xfId="0" applyNumberFormat="1" applyFont="1" applyFill="1" applyBorder="1" applyAlignment="1">
      <alignment vertical="center"/>
    </xf>
    <xf numFmtId="172" fontId="1" fillId="36" borderId="10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35" borderId="13" xfId="0" applyNumberFormat="1" applyFont="1" applyFill="1" applyBorder="1" applyAlignment="1">
      <alignment vertical="center"/>
    </xf>
    <xf numFmtId="172" fontId="1" fillId="36" borderId="13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36" borderId="10" xfId="0" applyNumberFormat="1" applyFont="1" applyFill="1" applyBorder="1" applyAlignment="1">
      <alignment vertical="center"/>
    </xf>
    <xf numFmtId="172" fontId="1" fillId="36" borderId="15" xfId="0" applyNumberFormat="1" applyFont="1" applyFill="1" applyBorder="1" applyAlignment="1">
      <alignment vertical="center"/>
    </xf>
    <xf numFmtId="0" fontId="1" fillId="0" borderId="16" xfId="0" applyFont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1" fillId="36" borderId="15" xfId="0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top" wrapText="1"/>
    </xf>
    <xf numFmtId="172" fontId="1" fillId="35" borderId="10" xfId="0" applyNumberFormat="1" applyFont="1" applyFill="1" applyBorder="1" applyAlignment="1">
      <alignment vertical="center"/>
    </xf>
    <xf numFmtId="172" fontId="1" fillId="36" borderId="13" xfId="0" applyNumberFormat="1" applyFont="1" applyFill="1" applyBorder="1" applyAlignment="1">
      <alignment vertical="top" wrapText="1"/>
    </xf>
    <xf numFmtId="172" fontId="1" fillId="35" borderId="10" xfId="0" applyNumberFormat="1" applyFont="1" applyFill="1" applyBorder="1" applyAlignment="1">
      <alignment horizontal="right" vertical="center"/>
    </xf>
    <xf numFmtId="172" fontId="1" fillId="36" borderId="14" xfId="0" applyNumberFormat="1" applyFont="1" applyFill="1" applyBorder="1" applyAlignment="1">
      <alignment vertical="center"/>
    </xf>
    <xf numFmtId="172" fontId="2" fillId="34" borderId="13" xfId="0" applyNumberFormat="1" applyFont="1" applyFill="1" applyBorder="1" applyAlignment="1">
      <alignment vertical="center"/>
    </xf>
    <xf numFmtId="172" fontId="2" fillId="34" borderId="10" xfId="0" applyNumberFormat="1" applyFont="1" applyFill="1" applyBorder="1" applyAlignment="1">
      <alignment vertical="top"/>
    </xf>
    <xf numFmtId="172" fontId="2" fillId="37" borderId="13" xfId="0" applyNumberFormat="1" applyFont="1" applyFill="1" applyBorder="1" applyAlignment="1">
      <alignment vertical="center"/>
    </xf>
    <xf numFmtId="172" fontId="2" fillId="37" borderId="10" xfId="0" applyNumberFormat="1" applyFont="1" applyFill="1" applyBorder="1" applyAlignment="1">
      <alignment vertical="top"/>
    </xf>
    <xf numFmtId="172" fontId="1" fillId="0" borderId="10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2" fillId="33" borderId="10" xfId="0" applyNumberFormat="1" applyFont="1" applyFill="1" applyBorder="1" applyAlignment="1">
      <alignment vertical="top"/>
    </xf>
    <xf numFmtId="172" fontId="2" fillId="33" borderId="13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3" fillId="36" borderId="13" xfId="0" applyFont="1" applyFill="1" applyBorder="1" applyAlignment="1">
      <alignment vertical="top" wrapText="1"/>
    </xf>
    <xf numFmtId="2" fontId="1" fillId="36" borderId="10" xfId="0" applyNumberFormat="1" applyFont="1" applyFill="1" applyBorder="1" applyAlignment="1">
      <alignment vertical="center"/>
    </xf>
    <xf numFmtId="172" fontId="1" fillId="35" borderId="10" xfId="0" applyNumberFormat="1" applyFont="1" applyFill="1" applyBorder="1" applyAlignment="1">
      <alignment vertical="center"/>
    </xf>
    <xf numFmtId="172" fontId="1" fillId="36" borderId="13" xfId="0" applyNumberFormat="1" applyFont="1" applyFill="1" applyBorder="1" applyAlignment="1">
      <alignment vertical="center"/>
    </xf>
    <xf numFmtId="172" fontId="1" fillId="36" borderId="10" xfId="0" applyNumberFormat="1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172" fontId="6" fillId="0" borderId="0" xfId="0" applyNumberFormat="1" applyFont="1" applyBorder="1" applyAlignment="1">
      <alignment vertical="top"/>
    </xf>
    <xf numFmtId="172" fontId="6" fillId="0" borderId="0" xfId="0" applyNumberFormat="1" applyFont="1" applyAlignment="1">
      <alignment horizontal="right" vertical="top"/>
    </xf>
    <xf numFmtId="172" fontId="6" fillId="0" borderId="0" xfId="0" applyNumberFormat="1" applyFont="1" applyAlignment="1">
      <alignment vertical="top"/>
    </xf>
    <xf numFmtId="172" fontId="15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8" fillId="36" borderId="11" xfId="0" applyFont="1" applyFill="1" applyBorder="1" applyAlignment="1">
      <alignment vertical="top" wrapText="1"/>
    </xf>
    <xf numFmtId="0" fontId="18" fillId="0" borderId="16" xfId="0" applyFont="1" applyBorder="1" applyAlignment="1">
      <alignment vertical="top"/>
    </xf>
    <xf numFmtId="0" fontId="18" fillId="0" borderId="0" xfId="0" applyFont="1" applyAlignment="1">
      <alignment vertical="top"/>
    </xf>
    <xf numFmtId="0" fontId="18" fillId="0" borderId="18" xfId="0" applyFont="1" applyBorder="1" applyAlignment="1">
      <alignment vertical="top" textRotation="90" wrapText="1"/>
    </xf>
    <xf numFmtId="0" fontId="18" fillId="0" borderId="18" xfId="0" applyFont="1" applyFill="1" applyBorder="1" applyAlignment="1">
      <alignment vertical="center" textRotation="90" wrapText="1"/>
    </xf>
    <xf numFmtId="172" fontId="1" fillId="36" borderId="13" xfId="0" applyNumberFormat="1" applyFont="1" applyFill="1" applyBorder="1" applyAlignment="1">
      <alignment vertical="top"/>
    </xf>
    <xf numFmtId="172" fontId="1" fillId="0" borderId="14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top"/>
    </xf>
    <xf numFmtId="172" fontId="56" fillId="36" borderId="13" xfId="0" applyNumberFormat="1" applyFont="1" applyFill="1" applyBorder="1" applyAlignment="1">
      <alignment vertical="center"/>
    </xf>
    <xf numFmtId="172" fontId="56" fillId="36" borderId="10" xfId="0" applyNumberFormat="1" applyFont="1" applyFill="1" applyBorder="1" applyAlignment="1">
      <alignment vertical="top"/>
    </xf>
    <xf numFmtId="172" fontId="57" fillId="0" borderId="13" xfId="0" applyNumberFormat="1" applyFont="1" applyFill="1" applyBorder="1" applyAlignment="1">
      <alignment vertical="center"/>
    </xf>
    <xf numFmtId="172" fontId="56" fillId="0" borderId="13" xfId="0" applyNumberFormat="1" applyFont="1" applyFill="1" applyBorder="1" applyAlignment="1">
      <alignment vertical="center"/>
    </xf>
    <xf numFmtId="49" fontId="5" fillId="34" borderId="19" xfId="0" applyNumberFormat="1" applyFont="1" applyFill="1" applyBorder="1" applyAlignment="1">
      <alignment horizontal="center" vertical="top"/>
    </xf>
    <xf numFmtId="172" fontId="56" fillId="36" borderId="13" xfId="0" applyNumberFormat="1" applyFont="1" applyFill="1" applyBorder="1" applyAlignment="1">
      <alignment vertical="top"/>
    </xf>
    <xf numFmtId="49" fontId="2" fillId="34" borderId="11" xfId="0" applyNumberFormat="1" applyFont="1" applyFill="1" applyBorder="1" applyAlignment="1">
      <alignment horizontal="center" vertical="top"/>
    </xf>
    <xf numFmtId="172" fontId="1" fillId="0" borderId="0" xfId="0" applyNumberFormat="1" applyFont="1" applyFill="1" applyBorder="1" applyAlignment="1">
      <alignment vertical="top"/>
    </xf>
    <xf numFmtId="172" fontId="1" fillId="36" borderId="10" xfId="0" applyNumberFormat="1" applyFont="1" applyFill="1" applyBorder="1" applyAlignment="1">
      <alignment vertical="top"/>
    </xf>
    <xf numFmtId="172" fontId="2" fillId="0" borderId="13" xfId="0" applyNumberFormat="1" applyFont="1" applyFill="1" applyBorder="1" applyAlignment="1">
      <alignment vertical="center"/>
    </xf>
    <xf numFmtId="172" fontId="1" fillId="0" borderId="1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172" fontId="1" fillId="36" borderId="11" xfId="0" applyNumberFormat="1" applyFont="1" applyFill="1" applyBorder="1" applyAlignment="1">
      <alignment vertical="top"/>
    </xf>
    <xf numFmtId="0" fontId="1" fillId="0" borderId="12" xfId="0" applyFont="1" applyBorder="1" applyAlignment="1">
      <alignment vertical="top"/>
    </xf>
    <xf numFmtId="172" fontId="1" fillId="38" borderId="10" xfId="0" applyNumberFormat="1" applyFont="1" applyFill="1" applyBorder="1" applyAlignment="1">
      <alignment vertical="top"/>
    </xf>
    <xf numFmtId="172" fontId="1" fillId="38" borderId="10" xfId="0" applyNumberFormat="1" applyFont="1" applyFill="1" applyBorder="1" applyAlignment="1">
      <alignment vertical="center"/>
    </xf>
    <xf numFmtId="172" fontId="1" fillId="0" borderId="12" xfId="0" applyNumberFormat="1" applyFont="1" applyBorder="1" applyAlignment="1">
      <alignment vertical="center"/>
    </xf>
    <xf numFmtId="172" fontId="1" fillId="36" borderId="17" xfId="0" applyNumberFormat="1" applyFont="1" applyFill="1" applyBorder="1" applyAlignment="1">
      <alignment vertical="center"/>
    </xf>
    <xf numFmtId="0" fontId="1" fillId="0" borderId="10" xfId="0" applyFont="1" applyBorder="1" applyAlignment="1">
      <alignment vertical="top"/>
    </xf>
    <xf numFmtId="0" fontId="1" fillId="38" borderId="10" xfId="0" applyFont="1" applyFill="1" applyBorder="1" applyAlignment="1">
      <alignment vertical="top"/>
    </xf>
    <xf numFmtId="172" fontId="1" fillId="38" borderId="13" xfId="0" applyNumberFormat="1" applyFont="1" applyFill="1" applyBorder="1" applyAlignment="1">
      <alignment vertical="center"/>
    </xf>
    <xf numFmtId="0" fontId="1" fillId="38" borderId="12" xfId="0" applyFont="1" applyFill="1" applyBorder="1" applyAlignment="1">
      <alignment vertical="top"/>
    </xf>
    <xf numFmtId="172" fontId="1" fillId="38" borderId="17" xfId="0" applyNumberFormat="1" applyFont="1" applyFill="1" applyBorder="1" applyAlignment="1">
      <alignment vertical="center"/>
    </xf>
    <xf numFmtId="172" fontId="1" fillId="38" borderId="10" xfId="0" applyNumberFormat="1" applyFont="1" applyFill="1" applyBorder="1" applyAlignment="1">
      <alignment vertical="top"/>
    </xf>
    <xf numFmtId="0" fontId="1" fillId="38" borderId="12" xfId="0" applyFont="1" applyFill="1" applyBorder="1" applyAlignment="1">
      <alignment vertical="top"/>
    </xf>
    <xf numFmtId="172" fontId="1" fillId="38" borderId="17" xfId="0" applyNumberFormat="1" applyFont="1" applyFill="1" applyBorder="1" applyAlignment="1">
      <alignment vertical="center"/>
    </xf>
    <xf numFmtId="0" fontId="1" fillId="38" borderId="10" xfId="0" applyFont="1" applyFill="1" applyBorder="1" applyAlignment="1">
      <alignment vertical="top"/>
    </xf>
    <xf numFmtId="172" fontId="1" fillId="38" borderId="0" xfId="0" applyNumberFormat="1" applyFont="1" applyFill="1" applyBorder="1" applyAlignment="1">
      <alignment vertical="top"/>
    </xf>
    <xf numFmtId="172" fontId="6" fillId="0" borderId="0" xfId="0" applyNumberFormat="1" applyFont="1" applyAlignment="1">
      <alignment horizontal="center" vertical="top"/>
    </xf>
    <xf numFmtId="172" fontId="1" fillId="36" borderId="14" xfId="0" applyNumberFormat="1" applyFont="1" applyFill="1" applyBorder="1" applyAlignment="1">
      <alignment vertical="top"/>
    </xf>
    <xf numFmtId="172" fontId="1" fillId="38" borderId="11" xfId="0" applyNumberFormat="1" applyFont="1" applyFill="1" applyBorder="1" applyAlignment="1">
      <alignment vertical="top"/>
    </xf>
    <xf numFmtId="0" fontId="1" fillId="38" borderId="11" xfId="0" applyFont="1" applyFill="1" applyBorder="1" applyAlignment="1">
      <alignment vertical="top"/>
    </xf>
    <xf numFmtId="172" fontId="1" fillId="38" borderId="14" xfId="0" applyNumberFormat="1" applyFont="1" applyFill="1" applyBorder="1" applyAlignment="1">
      <alignment vertical="top"/>
    </xf>
    <xf numFmtId="172" fontId="56" fillId="36" borderId="14" xfId="0" applyNumberFormat="1" applyFont="1" applyFill="1" applyBorder="1" applyAlignment="1">
      <alignment vertical="top"/>
    </xf>
    <xf numFmtId="49" fontId="5" fillId="34" borderId="20" xfId="0" applyNumberFormat="1" applyFont="1" applyFill="1" applyBorder="1" applyAlignment="1">
      <alignment horizontal="left" vertical="top" wrapText="1"/>
    </xf>
    <xf numFmtId="49" fontId="5" fillId="33" borderId="16" xfId="0" applyNumberFormat="1" applyFont="1" applyFill="1" applyBorder="1" applyAlignment="1">
      <alignment horizontal="center" vertical="top"/>
    </xf>
    <xf numFmtId="0" fontId="1" fillId="39" borderId="21" xfId="0" applyFont="1" applyFill="1" applyBorder="1" applyAlignment="1">
      <alignment horizontal="center" vertical="top" wrapText="1"/>
    </xf>
    <xf numFmtId="0" fontId="1" fillId="39" borderId="10" xfId="0" applyFont="1" applyFill="1" applyBorder="1" applyAlignment="1">
      <alignment horizontal="center" vertical="top" wrapText="1"/>
    </xf>
    <xf numFmtId="172" fontId="1" fillId="0" borderId="17" xfId="0" applyNumberFormat="1" applyFont="1" applyFill="1" applyBorder="1" applyAlignment="1">
      <alignment vertical="center"/>
    </xf>
    <xf numFmtId="172" fontId="1" fillId="38" borderId="10" xfId="0" applyNumberFormat="1" applyFont="1" applyFill="1" applyBorder="1" applyAlignment="1">
      <alignment vertical="center"/>
    </xf>
    <xf numFmtId="172" fontId="1" fillId="38" borderId="13" xfId="0" applyNumberFormat="1" applyFont="1" applyFill="1" applyBorder="1" applyAlignment="1">
      <alignment vertical="center"/>
    </xf>
    <xf numFmtId="49" fontId="20" fillId="0" borderId="18" xfId="0" applyNumberFormat="1" applyFont="1" applyBorder="1" applyAlignment="1">
      <alignment horizontal="left" vertical="center" textRotation="90"/>
    </xf>
    <xf numFmtId="49" fontId="20" fillId="0" borderId="12" xfId="0" applyNumberFormat="1" applyFont="1" applyBorder="1" applyAlignment="1">
      <alignment horizontal="left" vertical="center" textRotation="90"/>
    </xf>
    <xf numFmtId="49" fontId="20" fillId="0" borderId="11" xfId="0" applyNumberFormat="1" applyFont="1" applyBorder="1" applyAlignment="1">
      <alignment horizontal="left" vertical="center" textRotation="90"/>
    </xf>
    <xf numFmtId="49" fontId="2" fillId="0" borderId="18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170" fontId="18" fillId="36" borderId="18" xfId="61" applyFont="1" applyFill="1" applyBorder="1" applyAlignment="1">
      <alignment horizontal="left" vertical="top" wrapText="1"/>
    </xf>
    <xf numFmtId="170" fontId="18" fillId="36" borderId="12" xfId="61" applyFont="1" applyFill="1" applyBorder="1" applyAlignment="1">
      <alignment horizontal="left" vertical="top" wrapText="1"/>
    </xf>
    <xf numFmtId="170" fontId="18" fillId="36" borderId="11" xfId="61" applyFont="1" applyFill="1" applyBorder="1" applyAlignment="1">
      <alignment horizontal="left" vertical="top" wrapText="1"/>
    </xf>
    <xf numFmtId="49" fontId="20" fillId="0" borderId="12" xfId="0" applyNumberFormat="1" applyFont="1" applyBorder="1" applyAlignment="1">
      <alignment horizontal="left" vertical="top" textRotation="90"/>
    </xf>
    <xf numFmtId="49" fontId="20" fillId="0" borderId="11" xfId="0" applyNumberFormat="1" applyFont="1" applyBorder="1" applyAlignment="1">
      <alignment horizontal="left" vertical="top" textRotation="90"/>
    </xf>
    <xf numFmtId="0" fontId="3" fillId="33" borderId="15" xfId="0" applyFont="1" applyFill="1" applyBorder="1" applyAlignment="1">
      <alignment horizontal="left" vertical="top" wrapText="1"/>
    </xf>
    <xf numFmtId="0" fontId="3" fillId="33" borderId="2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170" fontId="18" fillId="0" borderId="18" xfId="61" applyFont="1" applyFill="1" applyBorder="1" applyAlignment="1">
      <alignment horizontal="left" vertical="top" wrapText="1"/>
    </xf>
    <xf numFmtId="170" fontId="18" fillId="0" borderId="12" xfId="61" applyFont="1" applyFill="1" applyBorder="1" applyAlignment="1">
      <alignment horizontal="left" vertical="top" wrapText="1"/>
    </xf>
    <xf numFmtId="170" fontId="18" fillId="0" borderId="11" xfId="61" applyFont="1" applyFill="1" applyBorder="1" applyAlignment="1">
      <alignment horizontal="left" vertical="top" wrapText="1"/>
    </xf>
    <xf numFmtId="172" fontId="6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4" fillId="33" borderId="15" xfId="0" applyNumberFormat="1" applyFont="1" applyFill="1" applyBorder="1" applyAlignment="1">
      <alignment horizontal="center" vertical="top"/>
    </xf>
    <xf numFmtId="49" fontId="4" fillId="33" borderId="22" xfId="0" applyNumberFormat="1" applyFont="1" applyFill="1" applyBorder="1" applyAlignment="1">
      <alignment horizontal="center" vertical="top"/>
    </xf>
    <xf numFmtId="49" fontId="4" fillId="33" borderId="13" xfId="0" applyNumberFormat="1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left" vertical="top" textRotation="90"/>
    </xf>
    <xf numFmtId="49" fontId="2" fillId="34" borderId="12" xfId="0" applyNumberFormat="1" applyFont="1" applyFill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center" vertical="top"/>
    </xf>
    <xf numFmtId="49" fontId="2" fillId="34" borderId="18" xfId="0" applyNumberFormat="1" applyFont="1" applyFill="1" applyBorder="1" applyAlignment="1">
      <alignment horizontal="center" vertical="top"/>
    </xf>
    <xf numFmtId="49" fontId="2" fillId="34" borderId="11" xfId="0" applyNumberFormat="1" applyFont="1" applyFill="1" applyBorder="1" applyAlignment="1">
      <alignment horizontal="center" vertical="top"/>
    </xf>
    <xf numFmtId="0" fontId="18" fillId="36" borderId="18" xfId="0" applyFont="1" applyFill="1" applyBorder="1" applyAlignment="1">
      <alignment horizontal="left" vertical="top" wrapText="1"/>
    </xf>
    <xf numFmtId="0" fontId="18" fillId="36" borderId="12" xfId="0" applyFont="1" applyFill="1" applyBorder="1" applyAlignment="1">
      <alignment horizontal="left" vertical="top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top"/>
    </xf>
    <xf numFmtId="0" fontId="18" fillId="0" borderId="12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178" fontId="18" fillId="0" borderId="18" xfId="0" applyNumberFormat="1" applyFont="1" applyFill="1" applyBorder="1" applyAlignment="1">
      <alignment horizontal="left" vertical="top" wrapText="1"/>
    </xf>
    <xf numFmtId="49" fontId="3" fillId="40" borderId="20" xfId="0" applyNumberFormat="1" applyFont="1" applyFill="1" applyBorder="1" applyAlignment="1">
      <alignment horizontal="left" vertical="top" wrapText="1"/>
    </xf>
    <xf numFmtId="49" fontId="3" fillId="40" borderId="26" xfId="0" applyNumberFormat="1" applyFont="1" applyFill="1" applyBorder="1" applyAlignment="1">
      <alignment horizontal="left" vertical="top" wrapText="1"/>
    </xf>
    <xf numFmtId="0" fontId="3" fillId="37" borderId="20" xfId="0" applyFont="1" applyFill="1" applyBorder="1" applyAlignment="1">
      <alignment horizontal="left" vertical="top" wrapText="1"/>
    </xf>
    <xf numFmtId="0" fontId="3" fillId="37" borderId="26" xfId="0" applyFont="1" applyFill="1" applyBorder="1" applyAlignment="1">
      <alignment horizontal="left" vertical="top" wrapText="1"/>
    </xf>
    <xf numFmtId="0" fontId="3" fillId="34" borderId="20" xfId="0" applyFont="1" applyFill="1" applyBorder="1" applyAlignment="1">
      <alignment horizontal="left" vertical="top" wrapText="1"/>
    </xf>
    <xf numFmtId="0" fontId="3" fillId="34" borderId="26" xfId="0" applyFont="1" applyFill="1" applyBorder="1" applyAlignment="1">
      <alignment horizontal="left" vertical="top" wrapText="1"/>
    </xf>
    <xf numFmtId="0" fontId="3" fillId="34" borderId="27" xfId="0" applyFont="1" applyFill="1" applyBorder="1" applyAlignment="1">
      <alignment horizontal="left" vertical="top" wrapText="1"/>
    </xf>
    <xf numFmtId="0" fontId="18" fillId="0" borderId="28" xfId="0" applyFont="1" applyBorder="1" applyAlignment="1">
      <alignment horizontal="right" vertical="top" textRotation="90" wrapText="1"/>
    </xf>
    <xf numFmtId="0" fontId="18" fillId="0" borderId="29" xfId="0" applyFont="1" applyBorder="1" applyAlignment="1">
      <alignment horizontal="right" vertical="top" textRotation="90" wrapText="1"/>
    </xf>
    <xf numFmtId="0" fontId="18" fillId="0" borderId="28" xfId="0" applyFont="1" applyBorder="1" applyAlignment="1">
      <alignment vertical="top" textRotation="90" wrapText="1"/>
    </xf>
    <xf numFmtId="0" fontId="18" fillId="0" borderId="29" xfId="0" applyFont="1" applyBorder="1" applyAlignment="1">
      <alignment vertical="top" textRotation="90" wrapText="1"/>
    </xf>
    <xf numFmtId="0" fontId="18" fillId="0" borderId="30" xfId="0" applyFont="1" applyFill="1" applyBorder="1" applyAlignment="1">
      <alignment vertical="top" textRotation="90" wrapText="1"/>
    </xf>
    <xf numFmtId="0" fontId="18" fillId="0" borderId="31" xfId="0" applyFont="1" applyFill="1" applyBorder="1" applyAlignment="1">
      <alignment vertical="top" textRotation="90" wrapText="1"/>
    </xf>
    <xf numFmtId="0" fontId="18" fillId="0" borderId="32" xfId="0" applyFont="1" applyBorder="1" applyAlignment="1">
      <alignment horizontal="center" vertical="top" textRotation="90" wrapText="1"/>
    </xf>
    <xf numFmtId="0" fontId="18" fillId="0" borderId="33" xfId="0" applyFont="1" applyBorder="1" applyAlignment="1">
      <alignment horizontal="center" vertical="top" textRotation="90" wrapText="1"/>
    </xf>
    <xf numFmtId="0" fontId="18" fillId="0" borderId="34" xfId="0" applyFont="1" applyBorder="1" applyAlignment="1">
      <alignment horizontal="center" vertical="top" textRotation="90" wrapText="1"/>
    </xf>
    <xf numFmtId="0" fontId="18" fillId="0" borderId="35" xfId="0" applyFont="1" applyBorder="1" applyAlignment="1">
      <alignment horizontal="center" vertical="top" textRotation="90" wrapText="1"/>
    </xf>
    <xf numFmtId="0" fontId="18" fillId="0" borderId="10" xfId="0" applyFont="1" applyBorder="1" applyAlignment="1">
      <alignment horizontal="center" vertical="top" textRotation="90" wrapText="1"/>
    </xf>
    <xf numFmtId="0" fontId="18" fillId="0" borderId="18" xfId="0" applyFont="1" applyBorder="1" applyAlignment="1">
      <alignment horizontal="center" vertical="top" textRotation="90" wrapText="1"/>
    </xf>
    <xf numFmtId="0" fontId="19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 wrapText="1"/>
    </xf>
    <xf numFmtId="0" fontId="18" fillId="0" borderId="36" xfId="0" applyFont="1" applyBorder="1" applyAlignment="1">
      <alignment horizontal="right" vertical="top"/>
    </xf>
    <xf numFmtId="0" fontId="3" fillId="33" borderId="21" xfId="0" applyFont="1" applyFill="1" applyBorder="1" applyAlignment="1">
      <alignment horizontal="left" vertical="top" wrapText="1"/>
    </xf>
    <xf numFmtId="0" fontId="17" fillId="33" borderId="37" xfId="0" applyFont="1" applyFill="1" applyBorder="1" applyAlignment="1">
      <alignment horizontal="left" vertical="top" wrapText="1"/>
    </xf>
    <xf numFmtId="0" fontId="17" fillId="33" borderId="14" xfId="0" applyFont="1" applyFill="1" applyBorder="1" applyAlignment="1">
      <alignment horizontal="left" vertical="top" wrapText="1"/>
    </xf>
    <xf numFmtId="0" fontId="18" fillId="0" borderId="38" xfId="0" applyFont="1" applyBorder="1" applyAlignment="1">
      <alignment horizontal="center" vertical="top" textRotation="90" wrapText="1"/>
    </xf>
    <xf numFmtId="0" fontId="18" fillId="0" borderId="30" xfId="0" applyFont="1" applyBorder="1" applyAlignment="1">
      <alignment horizontal="center" vertical="top" textRotation="90" wrapText="1"/>
    </xf>
    <xf numFmtId="0" fontId="18" fillId="0" borderId="31" xfId="0" applyFont="1" applyBorder="1" applyAlignment="1">
      <alignment horizontal="center" vertical="top" textRotation="90" wrapText="1"/>
    </xf>
    <xf numFmtId="0" fontId="18" fillId="0" borderId="39" xfId="0" applyFont="1" applyBorder="1" applyAlignment="1">
      <alignment horizontal="center" vertical="top" wrapText="1"/>
    </xf>
    <xf numFmtId="0" fontId="18" fillId="0" borderId="40" xfId="0" applyFont="1" applyBorder="1" applyAlignment="1">
      <alignment horizontal="center" vertical="top" wrapText="1"/>
    </xf>
    <xf numFmtId="0" fontId="18" fillId="0" borderId="4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top" wrapText="1"/>
    </xf>
    <xf numFmtId="0" fontId="18" fillId="0" borderId="43" xfId="0" applyFont="1" applyBorder="1" applyAlignment="1">
      <alignment horizontal="center" vertical="top" wrapText="1"/>
    </xf>
    <xf numFmtId="0" fontId="18" fillId="0" borderId="44" xfId="0" applyFont="1" applyBorder="1" applyAlignment="1">
      <alignment horizontal="center" vertical="top" wrapText="1"/>
    </xf>
    <xf numFmtId="49" fontId="4" fillId="37" borderId="15" xfId="0" applyNumberFormat="1" applyFont="1" applyFill="1" applyBorder="1" applyAlignment="1">
      <alignment horizontal="center" vertical="top"/>
    </xf>
    <xf numFmtId="49" fontId="4" fillId="37" borderId="22" xfId="0" applyNumberFormat="1" applyFont="1" applyFill="1" applyBorder="1" applyAlignment="1">
      <alignment horizontal="center" vertical="top"/>
    </xf>
    <xf numFmtId="49" fontId="4" fillId="37" borderId="13" xfId="0" applyNumberFormat="1" applyFont="1" applyFill="1" applyBorder="1" applyAlignment="1">
      <alignment horizontal="center" vertical="top"/>
    </xf>
    <xf numFmtId="49" fontId="4" fillId="34" borderId="15" xfId="0" applyNumberFormat="1" applyFont="1" applyFill="1" applyBorder="1" applyAlignment="1">
      <alignment horizontal="center" vertical="top"/>
    </xf>
    <xf numFmtId="49" fontId="4" fillId="34" borderId="22" xfId="0" applyNumberFormat="1" applyFont="1" applyFill="1" applyBorder="1" applyAlignment="1">
      <alignment horizontal="center" vertical="top"/>
    </xf>
    <xf numFmtId="49" fontId="4" fillId="34" borderId="13" xfId="0" applyNumberFormat="1" applyFont="1" applyFill="1" applyBorder="1" applyAlignment="1">
      <alignment horizontal="center" vertical="top"/>
    </xf>
    <xf numFmtId="0" fontId="18" fillId="0" borderId="18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20" fillId="0" borderId="18" xfId="0" applyNumberFormat="1" applyFont="1" applyBorder="1" applyAlignment="1">
      <alignment horizontal="left" vertical="top" textRotation="90"/>
    </xf>
    <xf numFmtId="49" fontId="2" fillId="33" borderId="18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3"/>
  <sheetViews>
    <sheetView tabSelected="1" zoomScalePageLayoutView="0" workbookViewId="0" topLeftCell="A50">
      <selection activeCell="A64" sqref="A64:IV83"/>
    </sheetView>
  </sheetViews>
  <sheetFormatPr defaultColWidth="9.140625" defaultRowHeight="12.75"/>
  <cols>
    <col min="1" max="1" width="3.140625" style="1" customWidth="1"/>
    <col min="2" max="2" width="3.28125" style="1" customWidth="1"/>
    <col min="3" max="3" width="2.7109375" style="1" customWidth="1"/>
    <col min="4" max="4" width="36.28125" style="1" customWidth="1"/>
    <col min="5" max="5" width="3.7109375" style="49" customWidth="1"/>
    <col min="6" max="6" width="13.8515625" style="1" customWidth="1"/>
    <col min="7" max="7" width="7.57421875" style="22" customWidth="1"/>
    <col min="8" max="8" width="6.7109375" style="1" customWidth="1"/>
    <col min="9" max="9" width="5.57421875" style="1" customWidth="1"/>
    <col min="10" max="10" width="7.421875" style="1" customWidth="1"/>
    <col min="11" max="11" width="7.57421875" style="1" customWidth="1"/>
    <col min="12" max="12" width="6.7109375" style="1" customWidth="1"/>
    <col min="13" max="13" width="5.57421875" style="1" customWidth="1"/>
    <col min="14" max="14" width="7.00390625" style="1" customWidth="1"/>
    <col min="15" max="15" width="7.57421875" style="1" customWidth="1"/>
    <col min="16" max="16" width="6.7109375" style="1" customWidth="1"/>
    <col min="17" max="17" width="5.57421875" style="1" customWidth="1"/>
    <col min="18" max="18" width="7.57421875" style="1" customWidth="1"/>
    <col min="19" max="19" width="8.140625" style="1" customWidth="1"/>
    <col min="20" max="20" width="8.28125" style="1" customWidth="1"/>
    <col min="21" max="21" width="1.1484375" style="1" customWidth="1"/>
    <col min="22" max="22" width="9.140625" style="1" customWidth="1"/>
    <col min="23" max="16384" width="9.140625" style="1" customWidth="1"/>
  </cols>
  <sheetData>
    <row r="1" spans="1:20" s="61" customFormat="1" ht="15.75" customHeight="1">
      <c r="A1" s="171" t="s">
        <v>62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s="62" customFormat="1" ht="17.25" customHeight="1">
      <c r="A2" s="172" t="s">
        <v>51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0" s="62" customFormat="1" ht="15" customHeight="1">
      <c r="A3" s="173" t="s">
        <v>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</row>
    <row r="4" spans="1:20" s="62" customFormat="1" ht="14.25" customHeight="1">
      <c r="A4" s="173" t="s">
        <v>1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</row>
    <row r="5" spans="1:20" s="63" customFormat="1" ht="15.75" customHeight="1">
      <c r="A5" s="174" t="s">
        <v>40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</row>
    <row r="6" spans="1:20" ht="12.75" customHeight="1" thickBot="1">
      <c r="A6" s="175" t="s">
        <v>2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</row>
    <row r="7" spans="1:21" s="66" customFormat="1" ht="16.5" customHeight="1">
      <c r="A7" s="165" t="s">
        <v>3</v>
      </c>
      <c r="B7" s="168" t="s">
        <v>4</v>
      </c>
      <c r="C7" s="168" t="s">
        <v>5</v>
      </c>
      <c r="D7" s="185" t="s">
        <v>6</v>
      </c>
      <c r="E7" s="168" t="s">
        <v>7</v>
      </c>
      <c r="F7" s="179" t="s">
        <v>8</v>
      </c>
      <c r="G7" s="145" t="s">
        <v>52</v>
      </c>
      <c r="H7" s="146"/>
      <c r="I7" s="146"/>
      <c r="J7" s="147"/>
      <c r="K7" s="145" t="s">
        <v>53</v>
      </c>
      <c r="L7" s="146"/>
      <c r="M7" s="146"/>
      <c r="N7" s="147"/>
      <c r="O7" s="145" t="s">
        <v>54</v>
      </c>
      <c r="P7" s="146"/>
      <c r="Q7" s="146"/>
      <c r="R7" s="147"/>
      <c r="S7" s="182" t="s">
        <v>27</v>
      </c>
      <c r="T7" s="188" t="s">
        <v>55</v>
      </c>
      <c r="U7" s="65"/>
    </row>
    <row r="8" spans="1:21" s="66" customFormat="1" ht="16.5" customHeight="1">
      <c r="A8" s="166"/>
      <c r="B8" s="169"/>
      <c r="C8" s="169"/>
      <c r="D8" s="186"/>
      <c r="E8" s="169"/>
      <c r="F8" s="180"/>
      <c r="G8" s="159" t="s">
        <v>9</v>
      </c>
      <c r="H8" s="148" t="s">
        <v>10</v>
      </c>
      <c r="I8" s="148"/>
      <c r="J8" s="163" t="s">
        <v>11</v>
      </c>
      <c r="K8" s="161" t="s">
        <v>9</v>
      </c>
      <c r="L8" s="148" t="s">
        <v>10</v>
      </c>
      <c r="M8" s="148"/>
      <c r="N8" s="163" t="s">
        <v>11</v>
      </c>
      <c r="O8" s="161" t="s">
        <v>9</v>
      </c>
      <c r="P8" s="148" t="s">
        <v>10</v>
      </c>
      <c r="Q8" s="148"/>
      <c r="R8" s="163" t="s">
        <v>11</v>
      </c>
      <c r="S8" s="183"/>
      <c r="T8" s="189"/>
      <c r="U8" s="65"/>
    </row>
    <row r="9" spans="1:21" s="66" customFormat="1" ht="87.75" customHeight="1" thickBot="1">
      <c r="A9" s="167"/>
      <c r="B9" s="170"/>
      <c r="C9" s="170"/>
      <c r="D9" s="187"/>
      <c r="E9" s="170"/>
      <c r="F9" s="181"/>
      <c r="G9" s="160"/>
      <c r="H9" s="67" t="s">
        <v>9</v>
      </c>
      <c r="I9" s="68" t="s">
        <v>12</v>
      </c>
      <c r="J9" s="164"/>
      <c r="K9" s="162"/>
      <c r="L9" s="67" t="s">
        <v>9</v>
      </c>
      <c r="M9" s="68" t="s">
        <v>12</v>
      </c>
      <c r="N9" s="164"/>
      <c r="O9" s="162"/>
      <c r="P9" s="67" t="s">
        <v>9</v>
      </c>
      <c r="Q9" s="68" t="s">
        <v>12</v>
      </c>
      <c r="R9" s="164"/>
      <c r="S9" s="184"/>
      <c r="T9" s="190"/>
      <c r="U9" s="65"/>
    </row>
    <row r="10" spans="1:21" ht="15.75" customHeight="1" thickBot="1">
      <c r="A10" s="152" t="s">
        <v>44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32"/>
    </row>
    <row r="11" spans="1:21" ht="15.75" customHeight="1" thickBot="1">
      <c r="A11" s="154" t="s">
        <v>41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32"/>
    </row>
    <row r="12" spans="1:21" ht="15.75" customHeight="1" thickBot="1">
      <c r="A12" s="106" t="s">
        <v>13</v>
      </c>
      <c r="B12" s="156" t="s">
        <v>35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8"/>
      <c r="U12" s="2"/>
    </row>
    <row r="13" spans="1:21" ht="17.25" customHeight="1">
      <c r="A13" s="76" t="s">
        <v>13</v>
      </c>
      <c r="B13" s="107" t="s">
        <v>13</v>
      </c>
      <c r="C13" s="176" t="s">
        <v>46</v>
      </c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8"/>
      <c r="U13" s="2"/>
    </row>
    <row r="14" spans="1:21" ht="14.25" customHeight="1">
      <c r="A14" s="139"/>
      <c r="B14" s="140"/>
      <c r="C14" s="117" t="s">
        <v>13</v>
      </c>
      <c r="D14" s="149" t="s">
        <v>36</v>
      </c>
      <c r="E14" s="114" t="s">
        <v>25</v>
      </c>
      <c r="F14" s="109" t="s">
        <v>64</v>
      </c>
      <c r="G14" s="101">
        <v>20.8</v>
      </c>
      <c r="H14" s="101"/>
      <c r="I14" s="101"/>
      <c r="J14" s="101">
        <v>20.8</v>
      </c>
      <c r="K14" s="102">
        <v>4</v>
      </c>
      <c r="L14" s="103">
        <v>0</v>
      </c>
      <c r="M14" s="104"/>
      <c r="N14" s="102">
        <v>4</v>
      </c>
      <c r="O14" s="104">
        <v>4.8</v>
      </c>
      <c r="P14" s="104"/>
      <c r="Q14" s="104"/>
      <c r="R14" s="104">
        <v>4.8</v>
      </c>
      <c r="S14" s="84">
        <v>0.5</v>
      </c>
      <c r="T14" s="105"/>
      <c r="U14" s="32"/>
    </row>
    <row r="15" spans="1:21" ht="14.25" customHeight="1">
      <c r="A15" s="139"/>
      <c r="B15" s="140"/>
      <c r="C15" s="117"/>
      <c r="D15" s="149"/>
      <c r="E15" s="114"/>
      <c r="F15" s="7" t="s">
        <v>23</v>
      </c>
      <c r="G15" s="69">
        <v>0</v>
      </c>
      <c r="H15" s="69"/>
      <c r="I15" s="69"/>
      <c r="J15" s="69">
        <v>0</v>
      </c>
      <c r="K15" s="80">
        <f>SUM(L15+N15)</f>
        <v>25.5</v>
      </c>
      <c r="L15" s="83">
        <v>0</v>
      </c>
      <c r="M15" s="84"/>
      <c r="N15" s="80">
        <v>25.5</v>
      </c>
      <c r="O15" s="69">
        <v>17.6</v>
      </c>
      <c r="P15" s="69"/>
      <c r="Q15" s="69"/>
      <c r="R15" s="69">
        <v>17.6</v>
      </c>
      <c r="S15" s="73"/>
      <c r="T15" s="77"/>
      <c r="U15" s="32"/>
    </row>
    <row r="16" spans="1:21" ht="15" customHeight="1">
      <c r="A16" s="139"/>
      <c r="B16" s="140"/>
      <c r="C16" s="118"/>
      <c r="D16" s="150"/>
      <c r="E16" s="115"/>
      <c r="F16" s="11" t="s">
        <v>42</v>
      </c>
      <c r="G16" s="36">
        <f>SUM(G14:G15)</f>
        <v>20.8</v>
      </c>
      <c r="H16" s="36">
        <f>SUM(H14:H15)</f>
        <v>0</v>
      </c>
      <c r="I16" s="36">
        <f>SUM(I14:I15)</f>
        <v>0</v>
      </c>
      <c r="J16" s="36">
        <f>SUM(J14:J15)</f>
        <v>20.8</v>
      </c>
      <c r="K16" s="36">
        <f aca="true" t="shared" si="0" ref="K16:T16">SUM(K14:K15)</f>
        <v>29.5</v>
      </c>
      <c r="L16" s="36">
        <f t="shared" si="0"/>
        <v>0</v>
      </c>
      <c r="M16" s="36">
        <f t="shared" si="0"/>
        <v>0</v>
      </c>
      <c r="N16" s="36">
        <f t="shared" si="0"/>
        <v>29.5</v>
      </c>
      <c r="O16" s="36">
        <f t="shared" si="0"/>
        <v>22.400000000000002</v>
      </c>
      <c r="P16" s="36">
        <f t="shared" si="0"/>
        <v>0</v>
      </c>
      <c r="Q16" s="36">
        <f t="shared" si="0"/>
        <v>0</v>
      </c>
      <c r="R16" s="36">
        <f t="shared" si="0"/>
        <v>22.400000000000002</v>
      </c>
      <c r="S16" s="36">
        <f t="shared" si="0"/>
        <v>0.5</v>
      </c>
      <c r="T16" s="36">
        <f t="shared" si="0"/>
        <v>0</v>
      </c>
      <c r="U16" s="32"/>
    </row>
    <row r="17" spans="1:21" ht="14.25" customHeight="1">
      <c r="A17" s="139"/>
      <c r="B17" s="140"/>
      <c r="C17" s="116" t="s">
        <v>15</v>
      </c>
      <c r="D17" s="151" t="s">
        <v>37</v>
      </c>
      <c r="E17" s="113" t="s">
        <v>25</v>
      </c>
      <c r="F17" s="7" t="s">
        <v>14</v>
      </c>
      <c r="G17" s="44">
        <v>15</v>
      </c>
      <c r="H17" s="44">
        <v>15</v>
      </c>
      <c r="I17" s="16"/>
      <c r="J17" s="16"/>
      <c r="K17" s="80">
        <f>SUM(L17+N17)</f>
        <v>15</v>
      </c>
      <c r="L17" s="23">
        <v>15</v>
      </c>
      <c r="M17" s="50"/>
      <c r="N17" s="37"/>
      <c r="O17" s="44">
        <v>3.6</v>
      </c>
      <c r="P17" s="44">
        <v>3.6</v>
      </c>
      <c r="Q17" s="16"/>
      <c r="R17" s="16"/>
      <c r="S17" s="23">
        <v>20</v>
      </c>
      <c r="T17" s="23">
        <v>25</v>
      </c>
      <c r="U17" s="32"/>
    </row>
    <row r="18" spans="1:21" ht="14.25" customHeight="1">
      <c r="A18" s="139"/>
      <c r="B18" s="140"/>
      <c r="C18" s="117"/>
      <c r="D18" s="149"/>
      <c r="E18" s="114"/>
      <c r="F18" s="7" t="s">
        <v>39</v>
      </c>
      <c r="G18" s="16"/>
      <c r="H18" s="16"/>
      <c r="I18" s="16"/>
      <c r="J18" s="16"/>
      <c r="K18" s="80">
        <f>SUM(L18+N18)</f>
        <v>0</v>
      </c>
      <c r="L18" s="23"/>
      <c r="M18" s="50"/>
      <c r="N18" s="50"/>
      <c r="O18" s="16"/>
      <c r="P18" s="16"/>
      <c r="Q18" s="16"/>
      <c r="R18" s="16"/>
      <c r="S18" s="37"/>
      <c r="T18" s="37"/>
      <c r="U18" s="32"/>
    </row>
    <row r="19" spans="1:21" ht="14.25" customHeight="1">
      <c r="A19" s="139"/>
      <c r="B19" s="140"/>
      <c r="C19" s="118"/>
      <c r="D19" s="150"/>
      <c r="E19" s="115"/>
      <c r="F19" s="11" t="s">
        <v>42</v>
      </c>
      <c r="G19" s="52">
        <f>SUM(G17:G18)</f>
        <v>15</v>
      </c>
      <c r="H19" s="52">
        <f>SUM(H17:H18)</f>
        <v>15</v>
      </c>
      <c r="I19" s="52">
        <f>SUM(I17:I18)</f>
        <v>0</v>
      </c>
      <c r="J19" s="52">
        <f>SUM(J17:J18)</f>
        <v>0</v>
      </c>
      <c r="K19" s="36">
        <f aca="true" t="shared" si="1" ref="K19:T19">SUM(K17:K18)</f>
        <v>15</v>
      </c>
      <c r="L19" s="36">
        <f t="shared" si="1"/>
        <v>15</v>
      </c>
      <c r="M19" s="36">
        <f t="shared" si="1"/>
        <v>0</v>
      </c>
      <c r="N19" s="36">
        <f t="shared" si="1"/>
        <v>0</v>
      </c>
      <c r="O19" s="52">
        <f t="shared" si="1"/>
        <v>3.6</v>
      </c>
      <c r="P19" s="52">
        <f t="shared" si="1"/>
        <v>3.6</v>
      </c>
      <c r="Q19" s="52">
        <f t="shared" si="1"/>
        <v>0</v>
      </c>
      <c r="R19" s="52">
        <f t="shared" si="1"/>
        <v>0</v>
      </c>
      <c r="S19" s="36">
        <f t="shared" si="1"/>
        <v>20</v>
      </c>
      <c r="T19" s="36">
        <f t="shared" si="1"/>
        <v>25</v>
      </c>
      <c r="U19" s="32"/>
    </row>
    <row r="20" spans="1:21" ht="14.25" customHeight="1">
      <c r="A20" s="139"/>
      <c r="B20" s="140"/>
      <c r="C20" s="116" t="s">
        <v>16</v>
      </c>
      <c r="D20" s="127" t="s">
        <v>19</v>
      </c>
      <c r="E20" s="113" t="s">
        <v>25</v>
      </c>
      <c r="F20" s="109" t="s">
        <v>64</v>
      </c>
      <c r="G20" s="44">
        <v>0</v>
      </c>
      <c r="H20" s="14"/>
      <c r="I20" s="28"/>
      <c r="J20" s="28">
        <v>0</v>
      </c>
      <c r="K20" s="86">
        <f>SUM(L20+N20)</f>
        <v>26.2</v>
      </c>
      <c r="L20" s="91"/>
      <c r="M20" s="92"/>
      <c r="N20" s="92">
        <v>26.2</v>
      </c>
      <c r="O20" s="87">
        <v>11.4</v>
      </c>
      <c r="P20" s="91"/>
      <c r="Q20" s="92"/>
      <c r="R20" s="92">
        <v>11.4</v>
      </c>
      <c r="S20" s="74"/>
      <c r="T20" s="75"/>
      <c r="U20" s="32"/>
    </row>
    <row r="21" spans="1:21" ht="14.25" customHeight="1">
      <c r="A21" s="139"/>
      <c r="B21" s="140"/>
      <c r="C21" s="117"/>
      <c r="D21" s="128"/>
      <c r="E21" s="114"/>
      <c r="F21" s="7" t="s">
        <v>23</v>
      </c>
      <c r="G21" s="45">
        <v>0</v>
      </c>
      <c r="H21" s="20"/>
      <c r="I21" s="29"/>
      <c r="J21" s="28">
        <v>0</v>
      </c>
      <c r="K21" s="80">
        <f>SUM(L21+N21)</f>
        <v>148.2</v>
      </c>
      <c r="L21" s="85"/>
      <c r="M21" s="70"/>
      <c r="N21" s="25">
        <v>148.2</v>
      </c>
      <c r="O21" s="110">
        <v>32.3</v>
      </c>
      <c r="P21" s="85"/>
      <c r="Q21" s="70"/>
      <c r="R21" s="25">
        <v>32.3</v>
      </c>
      <c r="S21" s="75"/>
      <c r="T21" s="75"/>
      <c r="U21" s="32"/>
    </row>
    <row r="22" spans="1:21" ht="14.25" customHeight="1">
      <c r="A22" s="139"/>
      <c r="B22" s="140"/>
      <c r="C22" s="118"/>
      <c r="D22" s="129"/>
      <c r="E22" s="115"/>
      <c r="F22" s="11" t="s">
        <v>42</v>
      </c>
      <c r="G22" s="52">
        <f>SUM(G20:G21)</f>
        <v>0</v>
      </c>
      <c r="H22" s="52">
        <f>SUM(H20:H21)</f>
        <v>0</v>
      </c>
      <c r="I22" s="52">
        <f>SUM(I20:I21)</f>
        <v>0</v>
      </c>
      <c r="J22" s="52">
        <f>SUM(J20:J21)</f>
        <v>0</v>
      </c>
      <c r="K22" s="36">
        <f aca="true" t="shared" si="2" ref="K22:T22">SUM(K20:K21)</f>
        <v>174.39999999999998</v>
      </c>
      <c r="L22" s="36">
        <f t="shared" si="2"/>
        <v>0</v>
      </c>
      <c r="M22" s="36">
        <f t="shared" si="2"/>
        <v>0</v>
      </c>
      <c r="N22" s="36">
        <f t="shared" si="2"/>
        <v>174.39999999999998</v>
      </c>
      <c r="O22" s="52">
        <f t="shared" si="2"/>
        <v>43.699999999999996</v>
      </c>
      <c r="P22" s="52">
        <f t="shared" si="2"/>
        <v>0</v>
      </c>
      <c r="Q22" s="52">
        <f t="shared" si="2"/>
        <v>0</v>
      </c>
      <c r="R22" s="52">
        <f t="shared" si="2"/>
        <v>43.699999999999996</v>
      </c>
      <c r="S22" s="36">
        <f t="shared" si="2"/>
        <v>0</v>
      </c>
      <c r="T22" s="36">
        <f t="shared" si="2"/>
        <v>0</v>
      </c>
      <c r="U22" s="32"/>
    </row>
    <row r="23" spans="1:21" ht="19.5" customHeight="1">
      <c r="A23" s="12"/>
      <c r="B23" s="140"/>
      <c r="C23" s="116" t="s">
        <v>17</v>
      </c>
      <c r="D23" s="119" t="s">
        <v>34</v>
      </c>
      <c r="E23" s="113" t="s">
        <v>25</v>
      </c>
      <c r="F23" s="7" t="s">
        <v>50</v>
      </c>
      <c r="G23" s="53">
        <v>0</v>
      </c>
      <c r="H23" s="53"/>
      <c r="I23" s="53"/>
      <c r="J23" s="53">
        <v>0</v>
      </c>
      <c r="K23" s="24">
        <f>SUM(L23+N23)</f>
        <v>0</v>
      </c>
      <c r="L23" s="88"/>
      <c r="M23" s="89"/>
      <c r="N23" s="27">
        <v>0</v>
      </c>
      <c r="O23" s="53"/>
      <c r="P23" s="53"/>
      <c r="Q23" s="53"/>
      <c r="R23" s="53"/>
      <c r="S23" s="27"/>
      <c r="T23" s="27"/>
      <c r="U23" s="32"/>
    </row>
    <row r="24" spans="1:21" ht="17.25" customHeight="1">
      <c r="A24" s="13"/>
      <c r="B24" s="140"/>
      <c r="C24" s="118"/>
      <c r="D24" s="121"/>
      <c r="E24" s="115"/>
      <c r="F24" s="11" t="s">
        <v>42</v>
      </c>
      <c r="G24" s="52">
        <f>SUM(G23:G23)</f>
        <v>0</v>
      </c>
      <c r="H24" s="52">
        <f>SUM(H23:H23)</f>
        <v>0</v>
      </c>
      <c r="I24" s="52">
        <f>SUM(I23:I23)</f>
        <v>0</v>
      </c>
      <c r="J24" s="52">
        <f>SUM(J23:J23)</f>
        <v>0</v>
      </c>
      <c r="K24" s="36">
        <f aca="true" t="shared" si="3" ref="K24:T24">SUM(K23:K23)</f>
        <v>0</v>
      </c>
      <c r="L24" s="36">
        <f t="shared" si="3"/>
        <v>0</v>
      </c>
      <c r="M24" s="36">
        <f t="shared" si="3"/>
        <v>0</v>
      </c>
      <c r="N24" s="36">
        <f t="shared" si="3"/>
        <v>0</v>
      </c>
      <c r="O24" s="52">
        <f t="shared" si="3"/>
        <v>0</v>
      </c>
      <c r="P24" s="52">
        <f t="shared" si="3"/>
        <v>0</v>
      </c>
      <c r="Q24" s="52">
        <f t="shared" si="3"/>
        <v>0</v>
      </c>
      <c r="R24" s="52">
        <f t="shared" si="3"/>
        <v>0</v>
      </c>
      <c r="S24" s="36">
        <f t="shared" si="3"/>
        <v>0</v>
      </c>
      <c r="T24" s="36">
        <f t="shared" si="3"/>
        <v>0</v>
      </c>
      <c r="U24" s="32"/>
    </row>
    <row r="25" spans="1:21" ht="15.75" customHeight="1">
      <c r="A25" s="13"/>
      <c r="B25" s="19"/>
      <c r="C25" s="116" t="s">
        <v>18</v>
      </c>
      <c r="D25" s="127" t="s">
        <v>38</v>
      </c>
      <c r="E25" s="113" t="s">
        <v>25</v>
      </c>
      <c r="F25" s="7" t="s">
        <v>23</v>
      </c>
      <c r="G25" s="28">
        <v>0</v>
      </c>
      <c r="H25" s="28"/>
      <c r="I25" s="28"/>
      <c r="J25" s="28">
        <v>0</v>
      </c>
      <c r="K25" s="80">
        <f>SUM(L25+N25)</f>
        <v>42</v>
      </c>
      <c r="L25" s="90"/>
      <c r="M25" s="25"/>
      <c r="N25" s="25">
        <v>42</v>
      </c>
      <c r="O25" s="28">
        <v>39.1</v>
      </c>
      <c r="P25" s="28"/>
      <c r="Q25" s="28"/>
      <c r="R25" s="28">
        <v>39.1</v>
      </c>
      <c r="S25" s="75"/>
      <c r="T25" s="75"/>
      <c r="U25" s="32"/>
    </row>
    <row r="26" spans="1:21" ht="15.75" customHeight="1">
      <c r="A26" s="13"/>
      <c r="B26" s="19"/>
      <c r="C26" s="117"/>
      <c r="D26" s="128"/>
      <c r="E26" s="114"/>
      <c r="F26" s="109" t="s">
        <v>64</v>
      </c>
      <c r="G26" s="25">
        <v>0</v>
      </c>
      <c r="H26" s="25"/>
      <c r="I26" s="25"/>
      <c r="J26" s="25">
        <v>0</v>
      </c>
      <c r="K26" s="86">
        <f>SUM(L26+N26)</f>
        <v>7.4</v>
      </c>
      <c r="L26" s="91"/>
      <c r="M26" s="92"/>
      <c r="N26" s="92">
        <v>7.4</v>
      </c>
      <c r="O26" s="112">
        <v>49.4</v>
      </c>
      <c r="P26" s="112"/>
      <c r="Q26" s="112"/>
      <c r="R26" s="112">
        <v>49.4</v>
      </c>
      <c r="S26" s="81"/>
      <c r="T26" s="25"/>
      <c r="U26" s="32"/>
    </row>
    <row r="27" spans="1:21" ht="15.75" customHeight="1">
      <c r="A27" s="13"/>
      <c r="B27" s="19"/>
      <c r="C27" s="118"/>
      <c r="D27" s="129"/>
      <c r="E27" s="115"/>
      <c r="F27" s="11" t="s">
        <v>42</v>
      </c>
      <c r="G27" s="52">
        <f>SUM(G25:G26)</f>
        <v>0</v>
      </c>
      <c r="H27" s="52">
        <f>SUM(H25:H26)</f>
        <v>0</v>
      </c>
      <c r="I27" s="52">
        <f>SUM(I25:I26)</f>
        <v>0</v>
      </c>
      <c r="J27" s="52">
        <f>SUM(J25:J26)</f>
        <v>0</v>
      </c>
      <c r="K27" s="52">
        <f aca="true" t="shared" si="4" ref="K27:R27">SUM(K25:K26)</f>
        <v>49.4</v>
      </c>
      <c r="L27" s="52">
        <f t="shared" si="4"/>
        <v>0</v>
      </c>
      <c r="M27" s="52">
        <f t="shared" si="4"/>
        <v>0</v>
      </c>
      <c r="N27" s="52">
        <f t="shared" si="4"/>
        <v>49.4</v>
      </c>
      <c r="O27" s="52">
        <f t="shared" si="4"/>
        <v>88.5</v>
      </c>
      <c r="P27" s="52">
        <f t="shared" si="4"/>
        <v>0</v>
      </c>
      <c r="Q27" s="52">
        <f t="shared" si="4"/>
        <v>0</v>
      </c>
      <c r="R27" s="52">
        <f t="shared" si="4"/>
        <v>88.5</v>
      </c>
      <c r="S27" s="36">
        <f>SUM(S25:S26)</f>
        <v>0</v>
      </c>
      <c r="T27" s="36">
        <f>SUM(T25:T26)</f>
        <v>0</v>
      </c>
      <c r="U27" s="32"/>
    </row>
    <row r="28" spans="1:21" ht="18.75" customHeight="1">
      <c r="A28" s="12"/>
      <c r="B28" s="19"/>
      <c r="C28" s="116" t="s">
        <v>20</v>
      </c>
      <c r="D28" s="119" t="s">
        <v>28</v>
      </c>
      <c r="E28" s="113" t="s">
        <v>25</v>
      </c>
      <c r="F28" s="108" t="s">
        <v>61</v>
      </c>
      <c r="G28" s="30">
        <v>0</v>
      </c>
      <c r="H28" s="30"/>
      <c r="I28" s="53"/>
      <c r="J28" s="53">
        <v>0</v>
      </c>
      <c r="K28" s="86">
        <v>9</v>
      </c>
      <c r="L28" s="93"/>
      <c r="M28" s="94"/>
      <c r="N28" s="86">
        <v>9</v>
      </c>
      <c r="O28" s="87">
        <v>0</v>
      </c>
      <c r="P28" s="87"/>
      <c r="Q28" s="92"/>
      <c r="R28" s="92">
        <v>0</v>
      </c>
      <c r="S28" s="27"/>
      <c r="T28" s="27"/>
      <c r="U28" s="32"/>
    </row>
    <row r="29" spans="1:21" ht="18.75" customHeight="1">
      <c r="A29" s="13"/>
      <c r="B29" s="19"/>
      <c r="C29" s="118"/>
      <c r="D29" s="121"/>
      <c r="E29" s="115"/>
      <c r="F29" s="11" t="s">
        <v>42</v>
      </c>
      <c r="G29" s="38">
        <f>G28</f>
        <v>0</v>
      </c>
      <c r="H29" s="38">
        <f>H28</f>
        <v>0</v>
      </c>
      <c r="I29" s="38">
        <f>I28</f>
        <v>0</v>
      </c>
      <c r="J29" s="38">
        <f>J28</f>
        <v>0</v>
      </c>
      <c r="K29" s="38">
        <f aca="true" t="shared" si="5" ref="K29:T29">K28</f>
        <v>9</v>
      </c>
      <c r="L29" s="38">
        <f t="shared" si="5"/>
        <v>0</v>
      </c>
      <c r="M29" s="38">
        <f t="shared" si="5"/>
        <v>0</v>
      </c>
      <c r="N29" s="38">
        <f t="shared" si="5"/>
        <v>9</v>
      </c>
      <c r="O29" s="38">
        <f t="shared" si="5"/>
        <v>0</v>
      </c>
      <c r="P29" s="38">
        <f t="shared" si="5"/>
        <v>0</v>
      </c>
      <c r="Q29" s="38">
        <f t="shared" si="5"/>
        <v>0</v>
      </c>
      <c r="R29" s="38">
        <f t="shared" si="5"/>
        <v>0</v>
      </c>
      <c r="S29" s="38">
        <f t="shared" si="5"/>
        <v>0</v>
      </c>
      <c r="T29" s="38">
        <f t="shared" si="5"/>
        <v>0</v>
      </c>
      <c r="U29" s="32"/>
    </row>
    <row r="30" spans="1:21" ht="15.75" customHeight="1">
      <c r="A30" s="12"/>
      <c r="B30" s="19"/>
      <c r="C30" s="116" t="s">
        <v>24</v>
      </c>
      <c r="D30" s="119" t="s">
        <v>56</v>
      </c>
      <c r="E30" s="113" t="s">
        <v>25</v>
      </c>
      <c r="F30" s="7" t="s">
        <v>14</v>
      </c>
      <c r="G30" s="30">
        <v>0</v>
      </c>
      <c r="H30" s="30"/>
      <c r="I30" s="53"/>
      <c r="J30" s="53">
        <v>0</v>
      </c>
      <c r="K30" s="86">
        <f>SUM(L30+N30)</f>
        <v>9.2</v>
      </c>
      <c r="L30" s="91"/>
      <c r="M30" s="92"/>
      <c r="N30" s="91">
        <v>9.2</v>
      </c>
      <c r="O30" s="87">
        <v>0</v>
      </c>
      <c r="P30" s="87"/>
      <c r="Q30" s="92"/>
      <c r="R30" s="92">
        <v>0</v>
      </c>
      <c r="S30" s="72"/>
      <c r="T30" s="72"/>
      <c r="U30" s="32"/>
    </row>
    <row r="31" spans="1:21" ht="15.75" customHeight="1">
      <c r="A31" s="12"/>
      <c r="B31" s="19"/>
      <c r="C31" s="117"/>
      <c r="D31" s="120"/>
      <c r="E31" s="114"/>
      <c r="F31" s="7" t="s">
        <v>23</v>
      </c>
      <c r="G31" s="30"/>
      <c r="H31" s="30"/>
      <c r="I31" s="53"/>
      <c r="J31" s="53"/>
      <c r="K31" s="80">
        <f>SUM(L31+N31)</f>
        <v>52.1</v>
      </c>
      <c r="L31" s="85"/>
      <c r="M31" s="89"/>
      <c r="N31" s="90">
        <v>52.1</v>
      </c>
      <c r="O31" s="24">
        <v>0</v>
      </c>
      <c r="P31" s="24"/>
      <c r="Q31" s="27"/>
      <c r="R31" s="27">
        <v>0</v>
      </c>
      <c r="S31" s="72"/>
      <c r="T31" s="72"/>
      <c r="U31" s="32"/>
    </row>
    <row r="32" spans="1:21" ht="15.75" customHeight="1">
      <c r="A32" s="13"/>
      <c r="B32" s="19"/>
      <c r="C32" s="118"/>
      <c r="D32" s="121"/>
      <c r="E32" s="115"/>
      <c r="F32" s="11" t="s">
        <v>42</v>
      </c>
      <c r="G32" s="38">
        <f>G30</f>
        <v>0</v>
      </c>
      <c r="H32" s="38">
        <f>H30</f>
        <v>0</v>
      </c>
      <c r="I32" s="38">
        <f>I30</f>
        <v>0</v>
      </c>
      <c r="J32" s="38">
        <f>J30</f>
        <v>0</v>
      </c>
      <c r="K32" s="38">
        <f>K30+K31</f>
        <v>61.3</v>
      </c>
      <c r="L32" s="38">
        <f aca="true" t="shared" si="6" ref="L32:T32">L30+L31</f>
        <v>0</v>
      </c>
      <c r="M32" s="38">
        <f t="shared" si="6"/>
        <v>0</v>
      </c>
      <c r="N32" s="38">
        <f t="shared" si="6"/>
        <v>61.3</v>
      </c>
      <c r="O32" s="38">
        <f t="shared" si="6"/>
        <v>0</v>
      </c>
      <c r="P32" s="38">
        <f t="shared" si="6"/>
        <v>0</v>
      </c>
      <c r="Q32" s="38">
        <f t="shared" si="6"/>
        <v>0</v>
      </c>
      <c r="R32" s="38">
        <f t="shared" si="6"/>
        <v>0</v>
      </c>
      <c r="S32" s="38">
        <f t="shared" si="6"/>
        <v>0</v>
      </c>
      <c r="T32" s="38">
        <f t="shared" si="6"/>
        <v>0</v>
      </c>
      <c r="U32" s="32"/>
    </row>
    <row r="33" spans="1:21" ht="15" customHeight="1">
      <c r="A33" s="12"/>
      <c r="B33" s="19"/>
      <c r="C33" s="116" t="s">
        <v>59</v>
      </c>
      <c r="D33" s="119" t="s">
        <v>60</v>
      </c>
      <c r="E33" s="113" t="s">
        <v>25</v>
      </c>
      <c r="F33" s="109" t="s">
        <v>63</v>
      </c>
      <c r="G33" s="30">
        <v>0</v>
      </c>
      <c r="H33" s="30"/>
      <c r="I33" s="53"/>
      <c r="J33" s="53">
        <v>0</v>
      </c>
      <c r="K33" s="86">
        <v>1.3</v>
      </c>
      <c r="L33" s="91"/>
      <c r="M33" s="92"/>
      <c r="N33" s="91">
        <v>1.3</v>
      </c>
      <c r="O33" s="87">
        <v>8.3</v>
      </c>
      <c r="P33" s="87"/>
      <c r="Q33" s="92"/>
      <c r="R33" s="92">
        <v>8.3</v>
      </c>
      <c r="S33" s="27">
        <v>13.3</v>
      </c>
      <c r="T33" s="72"/>
      <c r="U33" s="32"/>
    </row>
    <row r="34" spans="1:21" ht="15" customHeight="1">
      <c r="A34" s="12"/>
      <c r="B34" s="19"/>
      <c r="C34" s="117"/>
      <c r="D34" s="120"/>
      <c r="E34" s="114"/>
      <c r="F34" s="7" t="s">
        <v>23</v>
      </c>
      <c r="G34" s="30"/>
      <c r="H34" s="30"/>
      <c r="I34" s="53"/>
      <c r="J34" s="53"/>
      <c r="K34" s="86">
        <f>SUM(L34+N34)</f>
        <v>82.8</v>
      </c>
      <c r="L34" s="93"/>
      <c r="M34" s="94"/>
      <c r="N34" s="91">
        <v>82.8</v>
      </c>
      <c r="O34" s="87">
        <v>47</v>
      </c>
      <c r="P34" s="87"/>
      <c r="Q34" s="92"/>
      <c r="R34" s="92">
        <v>47</v>
      </c>
      <c r="S34" s="72"/>
      <c r="T34" s="72"/>
      <c r="U34" s="32"/>
    </row>
    <row r="35" spans="1:21" ht="15" customHeight="1">
      <c r="A35" s="13"/>
      <c r="B35" s="19"/>
      <c r="C35" s="118"/>
      <c r="D35" s="121"/>
      <c r="E35" s="115"/>
      <c r="F35" s="11" t="s">
        <v>42</v>
      </c>
      <c r="G35" s="38">
        <f>G33</f>
        <v>0</v>
      </c>
      <c r="H35" s="38">
        <f>H33</f>
        <v>0</v>
      </c>
      <c r="I35" s="38">
        <f>I33</f>
        <v>0</v>
      </c>
      <c r="J35" s="38">
        <f>J33</f>
        <v>0</v>
      </c>
      <c r="K35" s="38">
        <f aca="true" t="shared" si="7" ref="K35:T35">K33+K34</f>
        <v>84.1</v>
      </c>
      <c r="L35" s="38">
        <f t="shared" si="7"/>
        <v>0</v>
      </c>
      <c r="M35" s="38">
        <f t="shared" si="7"/>
        <v>0</v>
      </c>
      <c r="N35" s="38">
        <f t="shared" si="7"/>
        <v>84.1</v>
      </c>
      <c r="O35" s="38">
        <f t="shared" si="7"/>
        <v>55.3</v>
      </c>
      <c r="P35" s="38">
        <f t="shared" si="7"/>
        <v>0</v>
      </c>
      <c r="Q35" s="38">
        <f t="shared" si="7"/>
        <v>0</v>
      </c>
      <c r="R35" s="38">
        <f t="shared" si="7"/>
        <v>55.3</v>
      </c>
      <c r="S35" s="38">
        <f t="shared" si="7"/>
        <v>13.3</v>
      </c>
      <c r="T35" s="38">
        <f t="shared" si="7"/>
        <v>0</v>
      </c>
      <c r="U35" s="32"/>
    </row>
    <row r="36" spans="1:21" ht="15.75" customHeight="1">
      <c r="A36" s="78"/>
      <c r="B36" s="9"/>
      <c r="C36" s="135" t="s">
        <v>43</v>
      </c>
      <c r="D36" s="136"/>
      <c r="E36" s="136"/>
      <c r="F36" s="137"/>
      <c r="G36" s="46">
        <f>G29+G27+G24+G22+G19+G16+G32</f>
        <v>35.8</v>
      </c>
      <c r="H36" s="46">
        <f>H29+H27+H24+H22+H19+H16+H32</f>
        <v>15</v>
      </c>
      <c r="I36" s="46">
        <f>I29+I27+I24+I22+I19+I16+I32</f>
        <v>0</v>
      </c>
      <c r="J36" s="46">
        <f>J29+J27+J24+J22+J19+J16+J32</f>
        <v>20.8</v>
      </c>
      <c r="K36" s="46">
        <f>K29+K27+K24+K22+K19+K16+K32+K35</f>
        <v>422.69999999999993</v>
      </c>
      <c r="L36" s="46">
        <f aca="true" t="shared" si="8" ref="L36:T36">L29+L27+L24+L22+L19+L16+L32+L35</f>
        <v>15</v>
      </c>
      <c r="M36" s="46">
        <f t="shared" si="8"/>
        <v>0</v>
      </c>
      <c r="N36" s="46">
        <f t="shared" si="8"/>
        <v>407.69999999999993</v>
      </c>
      <c r="O36" s="46">
        <f t="shared" si="8"/>
        <v>213.5</v>
      </c>
      <c r="P36" s="46">
        <f t="shared" si="8"/>
        <v>3.6</v>
      </c>
      <c r="Q36" s="46">
        <f t="shared" si="8"/>
        <v>0</v>
      </c>
      <c r="R36" s="46">
        <f t="shared" si="8"/>
        <v>209.89999999999998</v>
      </c>
      <c r="S36" s="46">
        <f t="shared" si="8"/>
        <v>33.8</v>
      </c>
      <c r="T36" s="46">
        <f t="shared" si="8"/>
        <v>25</v>
      </c>
      <c r="U36" s="33"/>
    </row>
    <row r="37" spans="1:21" ht="14.25" customHeight="1">
      <c r="A37" s="141" t="s">
        <v>13</v>
      </c>
      <c r="B37" s="201" t="s">
        <v>15</v>
      </c>
      <c r="C37" s="124" t="s">
        <v>21</v>
      </c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6"/>
      <c r="U37" s="32"/>
    </row>
    <row r="38" spans="1:21" ht="12.75" customHeight="1">
      <c r="A38" s="139"/>
      <c r="B38" s="140"/>
      <c r="C38" s="116" t="s">
        <v>13</v>
      </c>
      <c r="D38" s="143" t="s">
        <v>33</v>
      </c>
      <c r="E38" s="138" t="s">
        <v>25</v>
      </c>
      <c r="F38" s="35" t="s">
        <v>48</v>
      </c>
      <c r="G38" s="23">
        <v>408.2</v>
      </c>
      <c r="H38" s="71"/>
      <c r="I38" s="23"/>
      <c r="J38" s="23">
        <v>408.2</v>
      </c>
      <c r="K38" s="80">
        <f>SUM(L38+N38)</f>
        <v>0</v>
      </c>
      <c r="L38" s="82"/>
      <c r="M38" s="24"/>
      <c r="N38" s="24"/>
      <c r="O38" s="23">
        <f>SUM(P38+R38)</f>
        <v>0</v>
      </c>
      <c r="P38" s="71"/>
      <c r="Q38" s="23"/>
      <c r="R38" s="23"/>
      <c r="S38" s="30"/>
      <c r="T38" s="54"/>
      <c r="U38" s="32"/>
    </row>
    <row r="39" spans="1:21" ht="12.75" customHeight="1">
      <c r="A39" s="139"/>
      <c r="B39" s="140"/>
      <c r="C39" s="117"/>
      <c r="D39" s="144"/>
      <c r="E39" s="138"/>
      <c r="F39" s="7" t="s">
        <v>29</v>
      </c>
      <c r="G39" s="23">
        <v>1099</v>
      </c>
      <c r="H39" s="71"/>
      <c r="I39" s="23"/>
      <c r="J39" s="23">
        <v>1099</v>
      </c>
      <c r="K39" s="80">
        <f>SUM(L39+N39)</f>
        <v>0</v>
      </c>
      <c r="L39" s="82"/>
      <c r="M39" s="24"/>
      <c r="N39" s="24"/>
      <c r="O39" s="23">
        <f>SUM(P39+R39)</f>
        <v>0</v>
      </c>
      <c r="P39" s="71"/>
      <c r="Q39" s="23"/>
      <c r="R39" s="23"/>
      <c r="S39" s="30"/>
      <c r="T39" s="54"/>
      <c r="U39" s="32"/>
    </row>
    <row r="40" spans="1:21" ht="12.75" customHeight="1">
      <c r="A40" s="139"/>
      <c r="B40" s="140"/>
      <c r="C40" s="117"/>
      <c r="D40" s="144"/>
      <c r="E40" s="138"/>
      <c r="F40" s="7" t="s">
        <v>23</v>
      </c>
      <c r="G40" s="23">
        <v>1389</v>
      </c>
      <c r="H40" s="71"/>
      <c r="I40" s="23"/>
      <c r="J40" s="23">
        <v>1389</v>
      </c>
      <c r="K40" s="86">
        <f>SUM(L40+N40)</f>
        <v>34.2</v>
      </c>
      <c r="L40" s="86"/>
      <c r="M40" s="87"/>
      <c r="N40" s="87">
        <v>34.2</v>
      </c>
      <c r="O40" s="23">
        <v>375.2</v>
      </c>
      <c r="P40" s="71"/>
      <c r="Q40" s="23"/>
      <c r="R40" s="23">
        <v>375.2</v>
      </c>
      <c r="S40" s="30"/>
      <c r="T40" s="54"/>
      <c r="U40" s="32"/>
    </row>
    <row r="41" spans="1:21" ht="12.75" customHeight="1">
      <c r="A41" s="139"/>
      <c r="B41" s="140"/>
      <c r="C41" s="117"/>
      <c r="D41" s="144"/>
      <c r="E41" s="138"/>
      <c r="F41" s="7" t="s">
        <v>14</v>
      </c>
      <c r="G41" s="23">
        <v>513.9</v>
      </c>
      <c r="H41" s="71"/>
      <c r="I41" s="23"/>
      <c r="J41" s="23">
        <v>513.9</v>
      </c>
      <c r="K41" s="86">
        <f>SUM(L41+N41)</f>
        <v>0</v>
      </c>
      <c r="L41" s="86"/>
      <c r="M41" s="87"/>
      <c r="N41" s="87"/>
      <c r="O41" s="23">
        <f>SUM(P41+R41)</f>
        <v>0</v>
      </c>
      <c r="P41" s="71"/>
      <c r="Q41" s="23"/>
      <c r="R41" s="23">
        <v>0</v>
      </c>
      <c r="S41" s="30"/>
      <c r="T41" s="54"/>
      <c r="U41" s="32"/>
    </row>
    <row r="42" spans="1:21" ht="12.75" customHeight="1">
      <c r="A42" s="139"/>
      <c r="B42" s="140"/>
      <c r="C42" s="117"/>
      <c r="D42" s="144"/>
      <c r="E42" s="138"/>
      <c r="F42" s="109" t="s">
        <v>64</v>
      </c>
      <c r="G42" s="23">
        <v>157.1</v>
      </c>
      <c r="H42" s="79"/>
      <c r="I42" s="23"/>
      <c r="J42" s="23">
        <v>157.1</v>
      </c>
      <c r="K42" s="86">
        <v>608.8</v>
      </c>
      <c r="L42" s="99"/>
      <c r="M42" s="87"/>
      <c r="N42" s="87">
        <v>608.8</v>
      </c>
      <c r="O42" s="87">
        <v>606.5</v>
      </c>
      <c r="P42" s="99"/>
      <c r="Q42" s="87"/>
      <c r="R42" s="87">
        <v>606.5</v>
      </c>
      <c r="S42" s="30"/>
      <c r="T42" s="54"/>
      <c r="U42" s="32"/>
    </row>
    <row r="43" spans="1:21" ht="12.75" customHeight="1">
      <c r="A43" s="139"/>
      <c r="B43" s="140"/>
      <c r="C43" s="118"/>
      <c r="D43" s="64"/>
      <c r="E43" s="138"/>
      <c r="F43" s="11" t="s">
        <v>42</v>
      </c>
      <c r="G43" s="36">
        <f>SUM(G38:G42)</f>
        <v>3567.2</v>
      </c>
      <c r="H43" s="36">
        <f>SUM(H38:H42)</f>
        <v>0</v>
      </c>
      <c r="I43" s="36">
        <f>SUM(I38:I42)</f>
        <v>0</v>
      </c>
      <c r="J43" s="36">
        <f>SUM(J38:J42)</f>
        <v>3567.2</v>
      </c>
      <c r="K43" s="36">
        <f aca="true" t="shared" si="9" ref="K43:T43">SUM(K38:K42)</f>
        <v>643</v>
      </c>
      <c r="L43" s="36">
        <f t="shared" si="9"/>
        <v>0</v>
      </c>
      <c r="M43" s="36">
        <f t="shared" si="9"/>
        <v>0</v>
      </c>
      <c r="N43" s="36">
        <f t="shared" si="9"/>
        <v>643</v>
      </c>
      <c r="O43" s="36">
        <f t="shared" si="9"/>
        <v>981.7</v>
      </c>
      <c r="P43" s="36">
        <f t="shared" si="9"/>
        <v>0</v>
      </c>
      <c r="Q43" s="36">
        <f t="shared" si="9"/>
        <v>0</v>
      </c>
      <c r="R43" s="36">
        <f t="shared" si="9"/>
        <v>981.7</v>
      </c>
      <c r="S43" s="36">
        <f t="shared" si="9"/>
        <v>0</v>
      </c>
      <c r="T43" s="36">
        <f t="shared" si="9"/>
        <v>0</v>
      </c>
      <c r="U43" s="32"/>
    </row>
    <row r="44" spans="1:21" ht="15" customHeight="1">
      <c r="A44" s="139"/>
      <c r="B44" s="140"/>
      <c r="C44" s="116" t="s">
        <v>15</v>
      </c>
      <c r="D44" s="119" t="s">
        <v>45</v>
      </c>
      <c r="E44" s="122" t="s">
        <v>25</v>
      </c>
      <c r="F44" s="109" t="s">
        <v>64</v>
      </c>
      <c r="G44" s="70">
        <v>6.6</v>
      </c>
      <c r="H44" s="70"/>
      <c r="I44" s="23"/>
      <c r="J44" s="23">
        <v>6.6</v>
      </c>
      <c r="K44" s="54">
        <f>SUM(L44+N44)</f>
        <v>0</v>
      </c>
      <c r="L44" s="39"/>
      <c r="M44" s="24"/>
      <c r="N44" s="51">
        <v>0</v>
      </c>
      <c r="O44" s="70">
        <v>2.6</v>
      </c>
      <c r="P44" s="70"/>
      <c r="Q44" s="23"/>
      <c r="R44" s="23">
        <v>2.6</v>
      </c>
      <c r="S44" s="27"/>
      <c r="T44" s="27"/>
      <c r="U44" s="32"/>
    </row>
    <row r="45" spans="1:21" ht="15" customHeight="1">
      <c r="A45" s="139"/>
      <c r="B45" s="140"/>
      <c r="C45" s="117"/>
      <c r="D45" s="120"/>
      <c r="E45" s="122"/>
      <c r="F45" s="34" t="s">
        <v>23</v>
      </c>
      <c r="G45" s="24">
        <v>0</v>
      </c>
      <c r="H45" s="27"/>
      <c r="I45" s="24"/>
      <c r="J45" s="24">
        <v>0</v>
      </c>
      <c r="K45" s="54">
        <f>SUM(L45+N45)</f>
        <v>0</v>
      </c>
      <c r="L45" s="27"/>
      <c r="M45" s="24"/>
      <c r="N45" s="24">
        <v>0</v>
      </c>
      <c r="O45" s="27"/>
      <c r="P45" s="27"/>
      <c r="Q45" s="24"/>
      <c r="R45" s="24"/>
      <c r="S45" s="27"/>
      <c r="T45" s="27"/>
      <c r="U45" s="32"/>
    </row>
    <row r="46" spans="1:21" ht="15" customHeight="1">
      <c r="A46" s="139"/>
      <c r="B46" s="202"/>
      <c r="C46" s="118"/>
      <c r="D46" s="121"/>
      <c r="E46" s="123"/>
      <c r="F46" s="11" t="s">
        <v>42</v>
      </c>
      <c r="G46" s="36">
        <f>SUM(G44:G45)</f>
        <v>6.6</v>
      </c>
      <c r="H46" s="36">
        <f>SUM(H44:H45)</f>
        <v>0</v>
      </c>
      <c r="I46" s="36">
        <f>SUM(I44:I45)</f>
        <v>0</v>
      </c>
      <c r="J46" s="36">
        <f>SUM(J44:J45)</f>
        <v>6.6</v>
      </c>
      <c r="K46" s="36">
        <f aca="true" t="shared" si="10" ref="K46:T46">SUM(K44:K45)</f>
        <v>0</v>
      </c>
      <c r="L46" s="36">
        <f t="shared" si="10"/>
        <v>0</v>
      </c>
      <c r="M46" s="36">
        <f t="shared" si="10"/>
        <v>0</v>
      </c>
      <c r="N46" s="36">
        <f t="shared" si="10"/>
        <v>0</v>
      </c>
      <c r="O46" s="36">
        <f t="shared" si="10"/>
        <v>2.6</v>
      </c>
      <c r="P46" s="36">
        <f t="shared" si="10"/>
        <v>0</v>
      </c>
      <c r="Q46" s="36">
        <f t="shared" si="10"/>
        <v>0</v>
      </c>
      <c r="R46" s="36">
        <f t="shared" si="10"/>
        <v>2.6</v>
      </c>
      <c r="S46" s="36">
        <f t="shared" si="10"/>
        <v>0</v>
      </c>
      <c r="T46" s="36">
        <f t="shared" si="10"/>
        <v>0</v>
      </c>
      <c r="U46" s="32"/>
    </row>
    <row r="47" spans="1:21" ht="15" customHeight="1">
      <c r="A47" s="139"/>
      <c r="B47" s="19"/>
      <c r="C47" s="116" t="s">
        <v>16</v>
      </c>
      <c r="D47" s="119" t="s">
        <v>26</v>
      </c>
      <c r="E47" s="122" t="s">
        <v>25</v>
      </c>
      <c r="F47" s="109" t="s">
        <v>64</v>
      </c>
      <c r="G47" s="30">
        <v>0</v>
      </c>
      <c r="H47" s="30"/>
      <c r="I47" s="53"/>
      <c r="J47" s="53">
        <v>0</v>
      </c>
      <c r="K47" s="86">
        <f>SUM(L47+N47)</f>
        <v>27.3</v>
      </c>
      <c r="L47" s="91"/>
      <c r="M47" s="92"/>
      <c r="N47" s="91">
        <v>27.3</v>
      </c>
      <c r="O47" s="111">
        <v>27.3</v>
      </c>
      <c r="P47" s="111"/>
      <c r="Q47" s="112"/>
      <c r="R47" s="112">
        <v>27.3</v>
      </c>
      <c r="S47" s="53"/>
      <c r="T47" s="72"/>
      <c r="U47" s="32"/>
    </row>
    <row r="48" spans="1:21" ht="15" customHeight="1">
      <c r="A48" s="139"/>
      <c r="B48" s="19"/>
      <c r="C48" s="117"/>
      <c r="D48" s="120"/>
      <c r="E48" s="122"/>
      <c r="F48" s="34" t="s">
        <v>23</v>
      </c>
      <c r="G48" s="30"/>
      <c r="H48" s="30"/>
      <c r="I48" s="53"/>
      <c r="J48" s="53"/>
      <c r="K48" s="95">
        <f>SUM(L48+N48)</f>
        <v>154.5</v>
      </c>
      <c r="L48" s="96"/>
      <c r="M48" s="97"/>
      <c r="N48" s="98">
        <v>154.5</v>
      </c>
      <c r="O48" s="111">
        <v>51</v>
      </c>
      <c r="P48" s="111"/>
      <c r="Q48" s="112"/>
      <c r="R48" s="112">
        <v>51</v>
      </c>
      <c r="S48" s="53"/>
      <c r="T48" s="72"/>
      <c r="U48" s="32"/>
    </row>
    <row r="49" spans="1:21" ht="15" customHeight="1">
      <c r="A49" s="142"/>
      <c r="B49" s="19"/>
      <c r="C49" s="118"/>
      <c r="D49" s="121"/>
      <c r="E49" s="123"/>
      <c r="F49" s="11" t="s">
        <v>42</v>
      </c>
      <c r="G49" s="38">
        <f>G47</f>
        <v>0</v>
      </c>
      <c r="H49" s="38">
        <f>H47</f>
        <v>0</v>
      </c>
      <c r="I49" s="38">
        <f>I47</f>
        <v>0</v>
      </c>
      <c r="J49" s="38">
        <f>J47</f>
        <v>0</v>
      </c>
      <c r="K49" s="38">
        <f>K47+K48</f>
        <v>181.8</v>
      </c>
      <c r="L49" s="38">
        <f aca="true" t="shared" si="11" ref="L49:T49">L47+L48</f>
        <v>0</v>
      </c>
      <c r="M49" s="38">
        <f t="shared" si="11"/>
        <v>0</v>
      </c>
      <c r="N49" s="38">
        <f t="shared" si="11"/>
        <v>181.8</v>
      </c>
      <c r="O49" s="38">
        <f t="shared" si="11"/>
        <v>78.3</v>
      </c>
      <c r="P49" s="38">
        <f t="shared" si="11"/>
        <v>0</v>
      </c>
      <c r="Q49" s="38">
        <f t="shared" si="11"/>
        <v>0</v>
      </c>
      <c r="R49" s="38">
        <f t="shared" si="11"/>
        <v>78.3</v>
      </c>
      <c r="S49" s="38">
        <f t="shared" si="11"/>
        <v>0</v>
      </c>
      <c r="T49" s="38">
        <f t="shared" si="11"/>
        <v>0</v>
      </c>
      <c r="U49" s="32"/>
    </row>
    <row r="50" spans="1:21" ht="15" customHeight="1">
      <c r="A50" s="132" t="s">
        <v>32</v>
      </c>
      <c r="B50" s="133"/>
      <c r="C50" s="133"/>
      <c r="D50" s="133"/>
      <c r="E50" s="133"/>
      <c r="F50" s="134"/>
      <c r="G50" s="47">
        <f>SUM(G46+G43+G49)</f>
        <v>3573.7999999999997</v>
      </c>
      <c r="H50" s="47">
        <f aca="true" t="shared" si="12" ref="H50:T50">SUM(H46+H43+H49)</f>
        <v>0</v>
      </c>
      <c r="I50" s="47">
        <f t="shared" si="12"/>
        <v>0</v>
      </c>
      <c r="J50" s="47">
        <f t="shared" si="12"/>
        <v>3573.7999999999997</v>
      </c>
      <c r="K50" s="47">
        <f t="shared" si="12"/>
        <v>824.8</v>
      </c>
      <c r="L50" s="47">
        <f t="shared" si="12"/>
        <v>0</v>
      </c>
      <c r="M50" s="47">
        <f t="shared" si="12"/>
        <v>0</v>
      </c>
      <c r="N50" s="47">
        <f t="shared" si="12"/>
        <v>824.8</v>
      </c>
      <c r="O50" s="47">
        <f t="shared" si="12"/>
        <v>1062.6000000000001</v>
      </c>
      <c r="P50" s="47">
        <f t="shared" si="12"/>
        <v>0</v>
      </c>
      <c r="Q50" s="47">
        <f t="shared" si="12"/>
        <v>0</v>
      </c>
      <c r="R50" s="47">
        <f t="shared" si="12"/>
        <v>1062.6000000000001</v>
      </c>
      <c r="S50" s="47">
        <f t="shared" si="12"/>
        <v>0</v>
      </c>
      <c r="T50" s="47">
        <f t="shared" si="12"/>
        <v>0</v>
      </c>
      <c r="U50" s="33"/>
    </row>
    <row r="51" spans="1:21" ht="15.75" customHeight="1">
      <c r="A51" s="10" t="s">
        <v>13</v>
      </c>
      <c r="B51" s="8" t="s">
        <v>16</v>
      </c>
      <c r="C51" s="124" t="s">
        <v>22</v>
      </c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6"/>
      <c r="U51" s="32"/>
    </row>
    <row r="52" spans="1:21" ht="20.25" customHeight="1">
      <c r="A52" s="198" t="s">
        <v>13</v>
      </c>
      <c r="B52" s="199" t="s">
        <v>16</v>
      </c>
      <c r="C52" s="131" t="s">
        <v>13</v>
      </c>
      <c r="D52" s="143" t="s">
        <v>57</v>
      </c>
      <c r="E52" s="200" t="s">
        <v>25</v>
      </c>
      <c r="F52" s="17" t="s">
        <v>14</v>
      </c>
      <c r="G52" s="30">
        <v>11</v>
      </c>
      <c r="H52" s="30">
        <v>11</v>
      </c>
      <c r="I52" s="30">
        <v>8.4</v>
      </c>
      <c r="J52" s="31"/>
      <c r="K52" s="30">
        <f>SUM(L52+N52)</f>
        <v>15.3</v>
      </c>
      <c r="L52" s="30">
        <v>15.3</v>
      </c>
      <c r="M52" s="30">
        <v>11.7</v>
      </c>
      <c r="N52" s="30"/>
      <c r="O52" s="30">
        <v>14.6</v>
      </c>
      <c r="P52" s="30">
        <v>14.6</v>
      </c>
      <c r="Q52" s="30">
        <v>11.2</v>
      </c>
      <c r="R52" s="31"/>
      <c r="S52" s="30">
        <v>20</v>
      </c>
      <c r="T52" s="30">
        <v>25</v>
      </c>
      <c r="U52" s="32"/>
    </row>
    <row r="53" spans="1:21" ht="20.25" customHeight="1">
      <c r="A53" s="198"/>
      <c r="B53" s="199"/>
      <c r="C53" s="118"/>
      <c r="D53" s="144"/>
      <c r="E53" s="123"/>
      <c r="F53" s="11" t="s">
        <v>42</v>
      </c>
      <c r="G53" s="26">
        <f>SUM(G52)</f>
        <v>11</v>
      </c>
      <c r="H53" s="26">
        <f>SUM(H52)</f>
        <v>11</v>
      </c>
      <c r="I53" s="26">
        <f>SUM(I52)</f>
        <v>8.4</v>
      </c>
      <c r="J53" s="26">
        <f>SUM(J52)</f>
        <v>0</v>
      </c>
      <c r="K53" s="26">
        <f aca="true" t="shared" si="13" ref="K53:T53">SUM(K52)</f>
        <v>15.3</v>
      </c>
      <c r="L53" s="26">
        <f t="shared" si="13"/>
        <v>15.3</v>
      </c>
      <c r="M53" s="26">
        <f t="shared" si="13"/>
        <v>11.7</v>
      </c>
      <c r="N53" s="26">
        <f t="shared" si="13"/>
        <v>0</v>
      </c>
      <c r="O53" s="26">
        <f t="shared" si="13"/>
        <v>14.6</v>
      </c>
      <c r="P53" s="26">
        <f t="shared" si="13"/>
        <v>14.6</v>
      </c>
      <c r="Q53" s="26">
        <f t="shared" si="13"/>
        <v>11.2</v>
      </c>
      <c r="R53" s="26">
        <f t="shared" si="13"/>
        <v>0</v>
      </c>
      <c r="S53" s="26">
        <f t="shared" si="13"/>
        <v>20</v>
      </c>
      <c r="T53" s="26">
        <f t="shared" si="13"/>
        <v>25</v>
      </c>
      <c r="U53" s="32"/>
    </row>
    <row r="54" spans="1:21" ht="20.25" customHeight="1">
      <c r="A54" s="198"/>
      <c r="B54" s="199"/>
      <c r="C54" s="116" t="s">
        <v>15</v>
      </c>
      <c r="D54" s="197" t="s">
        <v>58</v>
      </c>
      <c r="E54" s="113" t="s">
        <v>25</v>
      </c>
      <c r="F54" s="17" t="s">
        <v>14</v>
      </c>
      <c r="G54" s="30">
        <v>25.5</v>
      </c>
      <c r="H54" s="30">
        <v>25.5</v>
      </c>
      <c r="I54" s="30">
        <v>19.1</v>
      </c>
      <c r="J54" s="31"/>
      <c r="K54" s="30">
        <f>SUM(L54+N54)</f>
        <v>25.8</v>
      </c>
      <c r="L54" s="30">
        <v>25.8</v>
      </c>
      <c r="M54" s="30">
        <v>19.7</v>
      </c>
      <c r="N54" s="30"/>
      <c r="O54" s="30">
        <v>25.2</v>
      </c>
      <c r="P54" s="30">
        <v>25.2</v>
      </c>
      <c r="Q54" s="30">
        <v>19.2</v>
      </c>
      <c r="R54" s="31"/>
      <c r="S54" s="30">
        <v>30</v>
      </c>
      <c r="T54" s="30">
        <v>40</v>
      </c>
      <c r="U54" s="32"/>
    </row>
    <row r="55" spans="1:21" ht="20.25" customHeight="1">
      <c r="A55" s="198"/>
      <c r="B55" s="199"/>
      <c r="C55" s="118"/>
      <c r="D55" s="150"/>
      <c r="E55" s="115"/>
      <c r="F55" s="11" t="s">
        <v>42</v>
      </c>
      <c r="G55" s="26">
        <f>SUM(G54)</f>
        <v>25.5</v>
      </c>
      <c r="H55" s="26">
        <f>SUM(H54)</f>
        <v>25.5</v>
      </c>
      <c r="I55" s="26">
        <f>SUM(I54)</f>
        <v>19.1</v>
      </c>
      <c r="J55" s="26">
        <f>SUM(J54)</f>
        <v>0</v>
      </c>
      <c r="K55" s="26">
        <f aca="true" t="shared" si="14" ref="K55:T55">SUM(K54)</f>
        <v>25.8</v>
      </c>
      <c r="L55" s="26">
        <f t="shared" si="14"/>
        <v>25.8</v>
      </c>
      <c r="M55" s="26">
        <f t="shared" si="14"/>
        <v>19.7</v>
      </c>
      <c r="N55" s="26">
        <f t="shared" si="14"/>
        <v>0</v>
      </c>
      <c r="O55" s="26">
        <f t="shared" si="14"/>
        <v>25.2</v>
      </c>
      <c r="P55" s="26">
        <f t="shared" si="14"/>
        <v>25.2</v>
      </c>
      <c r="Q55" s="26">
        <f t="shared" si="14"/>
        <v>19.2</v>
      </c>
      <c r="R55" s="26">
        <f t="shared" si="14"/>
        <v>0</v>
      </c>
      <c r="S55" s="26">
        <f t="shared" si="14"/>
        <v>30</v>
      </c>
      <c r="T55" s="26">
        <f t="shared" si="14"/>
        <v>40</v>
      </c>
      <c r="U55" s="32"/>
    </row>
    <row r="56" spans="1:34" ht="16.5" customHeight="1">
      <c r="A56" s="132" t="s">
        <v>32</v>
      </c>
      <c r="B56" s="133"/>
      <c r="C56" s="133"/>
      <c r="D56" s="133"/>
      <c r="E56" s="133"/>
      <c r="F56" s="134"/>
      <c r="G56" s="47">
        <f>G53+G55</f>
        <v>36.5</v>
      </c>
      <c r="H56" s="47">
        <f>H53+H55</f>
        <v>36.5</v>
      </c>
      <c r="I56" s="47">
        <f>I53+I55</f>
        <v>27.5</v>
      </c>
      <c r="J56" s="47">
        <f>J53+J55</f>
        <v>0</v>
      </c>
      <c r="K56" s="47">
        <f aca="true" t="shared" si="15" ref="K56:T56">K53+K55</f>
        <v>41.1</v>
      </c>
      <c r="L56" s="47">
        <f t="shared" si="15"/>
        <v>41.1</v>
      </c>
      <c r="M56" s="47">
        <f t="shared" si="15"/>
        <v>31.4</v>
      </c>
      <c r="N56" s="47">
        <f t="shared" si="15"/>
        <v>0</v>
      </c>
      <c r="O56" s="47">
        <f t="shared" si="15"/>
        <v>39.8</v>
      </c>
      <c r="P56" s="47">
        <f t="shared" si="15"/>
        <v>39.8</v>
      </c>
      <c r="Q56" s="47">
        <f t="shared" si="15"/>
        <v>30.4</v>
      </c>
      <c r="R56" s="47">
        <f t="shared" si="15"/>
        <v>0</v>
      </c>
      <c r="S56" s="47">
        <f t="shared" si="15"/>
        <v>50</v>
      </c>
      <c r="T56" s="47">
        <f t="shared" si="15"/>
        <v>65</v>
      </c>
      <c r="U56" s="3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6.5" customHeight="1">
      <c r="A57" s="194" t="s">
        <v>30</v>
      </c>
      <c r="B57" s="195"/>
      <c r="C57" s="195"/>
      <c r="D57" s="195"/>
      <c r="E57" s="195"/>
      <c r="F57" s="196"/>
      <c r="G57" s="40">
        <f aca="true" t="shared" si="16" ref="G57:T57">G56+G50+G36</f>
        <v>3646.1</v>
      </c>
      <c r="H57" s="40">
        <f t="shared" si="16"/>
        <v>51.5</v>
      </c>
      <c r="I57" s="40">
        <f t="shared" si="16"/>
        <v>27.5</v>
      </c>
      <c r="J57" s="40">
        <f t="shared" si="16"/>
        <v>3594.6</v>
      </c>
      <c r="K57" s="41">
        <f t="shared" si="16"/>
        <v>1288.6</v>
      </c>
      <c r="L57" s="41">
        <f t="shared" si="16"/>
        <v>56.1</v>
      </c>
      <c r="M57" s="41">
        <f t="shared" si="16"/>
        <v>31.4</v>
      </c>
      <c r="N57" s="41">
        <f t="shared" si="16"/>
        <v>1232.5</v>
      </c>
      <c r="O57" s="41">
        <f t="shared" si="16"/>
        <v>1315.9</v>
      </c>
      <c r="P57" s="41">
        <f t="shared" si="16"/>
        <v>43.4</v>
      </c>
      <c r="Q57" s="41">
        <f t="shared" si="16"/>
        <v>30.4</v>
      </c>
      <c r="R57" s="41">
        <f t="shared" si="16"/>
        <v>1272.5</v>
      </c>
      <c r="S57" s="41">
        <f t="shared" si="16"/>
        <v>83.8</v>
      </c>
      <c r="T57" s="41">
        <f t="shared" si="16"/>
        <v>90</v>
      </c>
      <c r="U57" s="3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21" ht="16.5" customHeight="1">
      <c r="A58" s="191" t="s">
        <v>31</v>
      </c>
      <c r="B58" s="192"/>
      <c r="C58" s="192"/>
      <c r="D58" s="192"/>
      <c r="E58" s="192"/>
      <c r="F58" s="193"/>
      <c r="G58" s="42">
        <f aca="true" t="shared" si="17" ref="G58:T58">G57</f>
        <v>3646.1</v>
      </c>
      <c r="H58" s="42">
        <f t="shared" si="17"/>
        <v>51.5</v>
      </c>
      <c r="I58" s="42">
        <f t="shared" si="17"/>
        <v>27.5</v>
      </c>
      <c r="J58" s="42">
        <f t="shared" si="17"/>
        <v>3594.6</v>
      </c>
      <c r="K58" s="43">
        <f t="shared" si="17"/>
        <v>1288.6</v>
      </c>
      <c r="L58" s="43">
        <f t="shared" si="17"/>
        <v>56.1</v>
      </c>
      <c r="M58" s="43">
        <f t="shared" si="17"/>
        <v>31.4</v>
      </c>
      <c r="N58" s="43">
        <f t="shared" si="17"/>
        <v>1232.5</v>
      </c>
      <c r="O58" s="43">
        <f t="shared" si="17"/>
        <v>1315.9</v>
      </c>
      <c r="P58" s="43">
        <f t="shared" si="17"/>
        <v>43.4</v>
      </c>
      <c r="Q58" s="43">
        <f t="shared" si="17"/>
        <v>30.4</v>
      </c>
      <c r="R58" s="43">
        <f t="shared" si="17"/>
        <v>1272.5</v>
      </c>
      <c r="S58" s="43">
        <f t="shared" si="17"/>
        <v>83.8</v>
      </c>
      <c r="T58" s="43">
        <f t="shared" si="17"/>
        <v>90</v>
      </c>
      <c r="U58" s="32"/>
    </row>
    <row r="59" spans="3:20" ht="12.75">
      <c r="C59" s="3"/>
      <c r="D59" s="4"/>
      <c r="E59" s="48"/>
      <c r="F59" s="18"/>
      <c r="G59" s="21"/>
      <c r="H59" s="5"/>
      <c r="I59" s="5"/>
      <c r="J59" s="5"/>
      <c r="K59" s="15"/>
      <c r="L59" s="15"/>
      <c r="M59" s="5"/>
      <c r="N59" s="5"/>
      <c r="O59" s="5"/>
      <c r="P59" s="5"/>
      <c r="Q59" s="5"/>
      <c r="R59" s="5"/>
      <c r="S59" s="5"/>
      <c r="T59" s="5"/>
    </row>
    <row r="60" spans="3:20" s="55" customFormat="1" ht="12.75">
      <c r="C60" s="56"/>
      <c r="D60" s="56" t="s">
        <v>47</v>
      </c>
      <c r="E60" s="57"/>
      <c r="F60" s="6"/>
      <c r="G60" s="58"/>
      <c r="H60" s="59"/>
      <c r="I60" s="59"/>
      <c r="J60" s="59"/>
      <c r="K60" s="60"/>
      <c r="L60" s="60"/>
      <c r="M60" s="59"/>
      <c r="N60" s="59"/>
      <c r="O60" s="59"/>
      <c r="P60" s="59"/>
      <c r="Q60" s="130" t="s">
        <v>49</v>
      </c>
      <c r="R60" s="130"/>
      <c r="S60" s="130"/>
      <c r="T60" s="130"/>
    </row>
    <row r="61" spans="3:20" s="55" customFormat="1" ht="12.75">
      <c r="C61" s="56"/>
      <c r="D61" s="56"/>
      <c r="E61" s="57"/>
      <c r="F61" s="6"/>
      <c r="G61" s="58"/>
      <c r="H61" s="59"/>
      <c r="I61" s="59"/>
      <c r="J61" s="59"/>
      <c r="K61" s="60"/>
      <c r="L61" s="60"/>
      <c r="M61" s="59"/>
      <c r="N61" s="59"/>
      <c r="O61" s="59"/>
      <c r="P61" s="59"/>
      <c r="Q61" s="100"/>
      <c r="R61" s="100"/>
      <c r="S61" s="100"/>
      <c r="T61" s="100"/>
    </row>
    <row r="62" spans="3:20" s="55" customFormat="1" ht="12.75">
      <c r="C62" s="56"/>
      <c r="D62" s="56"/>
      <c r="E62" s="57"/>
      <c r="F62" s="6"/>
      <c r="G62" s="58"/>
      <c r="H62" s="59"/>
      <c r="I62" s="59"/>
      <c r="J62" s="59"/>
      <c r="K62" s="60"/>
      <c r="L62" s="60"/>
      <c r="M62" s="59"/>
      <c r="N62" s="59"/>
      <c r="O62" s="59"/>
      <c r="P62" s="59"/>
      <c r="Q62" s="100"/>
      <c r="R62" s="100"/>
      <c r="S62" s="100"/>
      <c r="T62" s="100"/>
    </row>
    <row r="63" spans="3:20" s="55" customFormat="1" ht="12.75">
      <c r="C63" s="56"/>
      <c r="D63" s="56"/>
      <c r="E63" s="57"/>
      <c r="F63" s="6"/>
      <c r="G63" s="58"/>
      <c r="H63" s="59"/>
      <c r="I63" s="59"/>
      <c r="J63" s="59"/>
      <c r="K63" s="60"/>
      <c r="L63" s="60"/>
      <c r="M63" s="59"/>
      <c r="N63" s="59"/>
      <c r="O63" s="59"/>
      <c r="P63" s="59"/>
      <c r="Q63" s="100"/>
      <c r="R63" s="100"/>
      <c r="S63" s="100"/>
      <c r="T63" s="100"/>
    </row>
  </sheetData>
  <sheetProtection/>
  <mergeCells count="83">
    <mergeCell ref="B52:B55"/>
    <mergeCell ref="D52:D53"/>
    <mergeCell ref="E54:E55"/>
    <mergeCell ref="E52:E53"/>
    <mergeCell ref="C33:C35"/>
    <mergeCell ref="D33:D35"/>
    <mergeCell ref="E33:E35"/>
    <mergeCell ref="B37:B46"/>
    <mergeCell ref="C44:C46"/>
    <mergeCell ref="E28:E29"/>
    <mergeCell ref="E7:E9"/>
    <mergeCell ref="J8:J9"/>
    <mergeCell ref="L8:M8"/>
    <mergeCell ref="A58:F58"/>
    <mergeCell ref="A56:F56"/>
    <mergeCell ref="A57:F57"/>
    <mergeCell ref="C54:C55"/>
    <mergeCell ref="D54:D55"/>
    <mergeCell ref="A52:A55"/>
    <mergeCell ref="C13:T13"/>
    <mergeCell ref="F7:F9"/>
    <mergeCell ref="S7:S9"/>
    <mergeCell ref="O8:O9"/>
    <mergeCell ref="P8:Q8"/>
    <mergeCell ref="R8:R9"/>
    <mergeCell ref="G7:J7"/>
    <mergeCell ref="C7:C9"/>
    <mergeCell ref="D7:D9"/>
    <mergeCell ref="T7:T9"/>
    <mergeCell ref="A1:T1"/>
    <mergeCell ref="A2:T2"/>
    <mergeCell ref="A3:T3"/>
    <mergeCell ref="A4:T4"/>
    <mergeCell ref="A5:T5"/>
    <mergeCell ref="A6:T6"/>
    <mergeCell ref="A10:T10"/>
    <mergeCell ref="A11:T11"/>
    <mergeCell ref="B12:T12"/>
    <mergeCell ref="G8:G9"/>
    <mergeCell ref="K8:K9"/>
    <mergeCell ref="N8:N9"/>
    <mergeCell ref="A7:A9"/>
    <mergeCell ref="B7:B9"/>
    <mergeCell ref="A37:A49"/>
    <mergeCell ref="D38:D42"/>
    <mergeCell ref="C38:C43"/>
    <mergeCell ref="K7:N7"/>
    <mergeCell ref="H8:I8"/>
    <mergeCell ref="O7:R7"/>
    <mergeCell ref="C25:C27"/>
    <mergeCell ref="D14:D16"/>
    <mergeCell ref="C17:C19"/>
    <mergeCell ref="D17:D19"/>
    <mergeCell ref="A14:A22"/>
    <mergeCell ref="B14:B24"/>
    <mergeCell ref="C20:C22"/>
    <mergeCell ref="C23:C24"/>
    <mergeCell ref="E23:E24"/>
    <mergeCell ref="D20:D22"/>
    <mergeCell ref="E20:E22"/>
    <mergeCell ref="C14:C16"/>
    <mergeCell ref="D23:D24"/>
    <mergeCell ref="E14:E16"/>
    <mergeCell ref="Q60:T60"/>
    <mergeCell ref="C52:C53"/>
    <mergeCell ref="C51:T51"/>
    <mergeCell ref="E44:E46"/>
    <mergeCell ref="A50:F50"/>
    <mergeCell ref="C28:C29"/>
    <mergeCell ref="C30:C32"/>
    <mergeCell ref="C36:F36"/>
    <mergeCell ref="D44:D46"/>
    <mergeCell ref="E38:E43"/>
    <mergeCell ref="E30:E32"/>
    <mergeCell ref="C47:C49"/>
    <mergeCell ref="D47:D49"/>
    <mergeCell ref="E47:E49"/>
    <mergeCell ref="E17:E19"/>
    <mergeCell ref="C37:T37"/>
    <mergeCell ref="D25:D27"/>
    <mergeCell ref="D30:D32"/>
    <mergeCell ref="D28:D29"/>
    <mergeCell ref="E25:E27"/>
  </mergeCells>
  <printOptions/>
  <pageMargins left="0.03937007874015748" right="0" top="0.7480314960629921" bottom="0.7480314960629921" header="0.31496062992125984" footer="0.31496062992125984"/>
  <pageSetup horizontalDpi="600" verticalDpi="600" orientation="landscape" paperSize="8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</dc:creator>
  <cp:keywords/>
  <dc:description/>
  <cp:lastModifiedBy>Rki</cp:lastModifiedBy>
  <cp:lastPrinted>2013-12-16T11:16:24Z</cp:lastPrinted>
  <dcterms:created xsi:type="dcterms:W3CDTF">1996-10-14T23:33:28Z</dcterms:created>
  <dcterms:modified xsi:type="dcterms:W3CDTF">2013-12-17T06:16:21Z</dcterms:modified>
  <cp:category/>
  <cp:version/>
  <cp:contentType/>
  <cp:contentStatus/>
</cp:coreProperties>
</file>