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<sst xmlns="http://schemas.openxmlformats.org/spreadsheetml/2006/main" count="234" uniqueCount="72">
  <si>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</si>
  <si>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</si>
  <si>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tūkst. Lt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</si>
  <si>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</si>
  <si>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</si>
  <si>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</si>
  <si>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</si>
  <si>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</si>
  <si>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</si>
  <si>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</si>
  <si>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</si>
  <si>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</si>
  <si>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</si>
  <si>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</si>
  <si>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</si>
  <si>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</si>
  <si>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</si>
  <si>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</si>
  <si>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</si>
  <si>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</si>
  <si>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</si>
  <si>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</si>
  <si>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</si>
  <si>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</si>
  <si>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</si>
  <si>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</si>
  <si>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Centrinės institucijos išlaikymas (švietimas)      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</si>
  <si>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</si>
  <si>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</si>
  <si>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</si>
  <si>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</si>
  <si>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</si>
  <si>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Centrinės institucijos išlaikymas (kultūra)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</si>
  <si>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</si>
  <si>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</si>
  <si>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</si>
  <si>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</si>
  <si>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</si>
  <si>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</si>
  <si>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</si>
  <si>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</si>
  <si>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</si>
  <si>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</si>
  <si>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</si>
  <si>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</si>
  <si>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</si>
  <si>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</si>
  <si>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Centralizuotos priemonės (švietimas)</t>
  </si>
  <si>
    <t>Mokslo ir studijų rėmimas</t>
  </si>
  <si>
    <t>2014 m. projektas</t>
  </si>
  <si>
    <t>Kitos priemonės (kultūra)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</si>
  <si>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</si>
  <si>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</si>
  <si>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</si>
  <si>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</si>
  <si>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</si>
  <si>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</si>
  <si>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</si>
  <si>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</si>
  <si>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 (ES)</t>
  </si>
  <si>
    <t>Kt. (VB)</t>
  </si>
  <si>
    <t>Kt. (PSDF)</t>
  </si>
  <si>
    <t>2013 M.  RIETAVO SAVIVALDYBĖS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</si>
  <si>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</si>
  <si>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>2012 m. išlaidos</t>
  </si>
  <si>
    <t>2013 m. išlaidų projektas</t>
  </si>
  <si>
    <t>2013 m. patvirtinta taryboje</t>
  </si>
  <si>
    <t>2015 m. projektas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</si>
  <si>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</si>
  <si>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</si>
  <si>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</si>
  <si>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Speciali tikslinė dotacija mokinio krepšeliui finansuoti (priešmok. ugdymas, pagrindinės mokyklos ir gimnazija, PPT)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</si>
</sst>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0" fontId="2" fillId="36" borderId="16" xfId="0" applyFont="1" applyFill="1" applyBorder="1" applyAlignment="1">
      <alignment horizontal="right" vertical="top" wrapText="1"/>
    </xf>
    <xf numFmtId="172" fontId="6" fillId="35" borderId="15" xfId="0" applyNumberFormat="1" applyFont="1" applyFill="1" applyBorder="1" applyAlignment="1">
      <alignment horizontal="right" vertical="center"/>
    </xf>
    <xf numFmtId="172" fontId="6" fillId="35" borderId="14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right" vertical="top" wrapText="1"/>
    </xf>
    <xf numFmtId="49" fontId="2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172" fontId="1" fillId="35" borderId="20" xfId="0" applyNumberFormat="1" applyFont="1" applyFill="1" applyBorder="1" applyAlignment="1">
      <alignment horizontal="right" vertical="top"/>
    </xf>
    <xf numFmtId="172" fontId="1" fillId="35" borderId="21" xfId="0" applyNumberFormat="1" applyFont="1" applyFill="1" applyBorder="1" applyAlignment="1">
      <alignment horizontal="right" vertical="top"/>
    </xf>
    <xf numFmtId="49" fontId="2" fillId="33" borderId="22" xfId="0" applyNumberFormat="1" applyFont="1" applyFill="1" applyBorder="1" applyAlignment="1">
      <alignment horizontal="center" vertical="top"/>
    </xf>
    <xf numFmtId="172" fontId="1" fillId="35" borderId="23" xfId="0" applyNumberFormat="1" applyFont="1" applyFill="1" applyBorder="1" applyAlignment="1">
      <alignment vertical="top"/>
    </xf>
    <xf numFmtId="49" fontId="4" fillId="33" borderId="22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35" borderId="24" xfId="0" applyNumberFormat="1" applyFont="1" applyFill="1" applyBorder="1" applyAlignment="1">
      <alignment horizontal="right" vertical="top"/>
    </xf>
    <xf numFmtId="172" fontId="1" fillId="35" borderId="24" xfId="0" applyNumberFormat="1" applyFont="1" applyFill="1" applyBorder="1" applyAlignment="1">
      <alignment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172" fontId="2" fillId="35" borderId="21" xfId="0" applyNumberFormat="1" applyFont="1" applyFill="1" applyBorder="1" applyAlignment="1">
      <alignment horizontal="right" vertical="top"/>
    </xf>
    <xf numFmtId="172" fontId="2" fillId="35" borderId="24" xfId="0" applyNumberFormat="1" applyFont="1" applyFill="1" applyBorder="1" applyAlignment="1">
      <alignment vertical="top"/>
    </xf>
    <xf numFmtId="172" fontId="2" fillId="35" borderId="24" xfId="0" applyNumberFormat="1" applyFont="1" applyFill="1" applyBorder="1" applyAlignment="1">
      <alignment vertical="top"/>
    </xf>
    <xf numFmtId="172" fontId="2" fillId="37" borderId="24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26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35" borderId="28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textRotation="90" wrapText="1"/>
    </xf>
    <xf numFmtId="0" fontId="7" fillId="0" borderId="29" xfId="0" applyFont="1" applyBorder="1" applyAlignment="1">
      <alignment vertical="top" textRotation="90" wrapText="1"/>
    </xf>
    <xf numFmtId="0" fontId="7" fillId="0" borderId="29" xfId="0" applyFont="1" applyFill="1" applyBorder="1" applyAlignment="1">
      <alignment vertical="center" textRotation="90" wrapText="1"/>
    </xf>
    <xf numFmtId="0" fontId="14" fillId="0" borderId="0" xfId="0" applyFont="1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2" fontId="6" fillId="0" borderId="14" xfId="0" applyNumberFormat="1" applyFont="1" applyFill="1" applyBorder="1" applyAlignment="1">
      <alignment horizontal="right" vertical="center"/>
    </xf>
    <xf numFmtId="172" fontId="2" fillId="35" borderId="21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center" vertical="top" wrapText="1"/>
    </xf>
    <xf numFmtId="172" fontId="7" fillId="38" borderId="14" xfId="0" applyNumberFormat="1" applyFont="1" applyFill="1" applyBorder="1" applyAlignment="1">
      <alignment horizontal="right" vertical="center"/>
    </xf>
    <xf numFmtId="172" fontId="1" fillId="38" borderId="14" xfId="0" applyNumberFormat="1" applyFont="1" applyFill="1" applyBorder="1" applyAlignment="1">
      <alignment horizontal="right" vertical="center"/>
    </xf>
    <xf numFmtId="172" fontId="1" fillId="38" borderId="15" xfId="0" applyNumberFormat="1" applyFont="1" applyFill="1" applyBorder="1" applyAlignment="1">
      <alignment horizontal="right" vertical="center"/>
    </xf>
    <xf numFmtId="172" fontId="1" fillId="38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172" fontId="1" fillId="35" borderId="30" xfId="0" applyNumberFormat="1" applyFont="1" applyFill="1" applyBorder="1" applyAlignment="1">
      <alignment vertical="top"/>
    </xf>
    <xf numFmtId="172" fontId="2" fillId="35" borderId="30" xfId="0" applyNumberFormat="1" applyFont="1" applyFill="1" applyBorder="1" applyAlignment="1">
      <alignment vertical="top"/>
    </xf>
    <xf numFmtId="172" fontId="2" fillId="37" borderId="30" xfId="0" applyNumberFormat="1" applyFont="1" applyFill="1" applyBorder="1" applyAlignment="1">
      <alignment vertical="top"/>
    </xf>
    <xf numFmtId="0" fontId="1" fillId="0" borderId="31" xfId="0" applyFont="1" applyBorder="1" applyAlignment="1">
      <alignment horizontal="center" vertical="top"/>
    </xf>
    <xf numFmtId="172" fontId="53" fillId="0" borderId="14" xfId="0" applyNumberFormat="1" applyFont="1" applyFill="1" applyBorder="1" applyAlignment="1">
      <alignment horizontal="right" vertical="center"/>
    </xf>
    <xf numFmtId="172" fontId="53" fillId="0" borderId="32" xfId="0" applyNumberFormat="1" applyFont="1" applyFill="1" applyBorder="1" applyAlignment="1">
      <alignment horizontal="right" vertical="center"/>
    </xf>
    <xf numFmtId="172" fontId="53" fillId="35" borderId="13" xfId="0" applyNumberFormat="1" applyFont="1" applyFill="1" applyBorder="1" applyAlignment="1">
      <alignment vertical="center"/>
    </xf>
    <xf numFmtId="172" fontId="53" fillId="35" borderId="33" xfId="0" applyNumberFormat="1" applyFont="1" applyFill="1" applyBorder="1" applyAlignment="1">
      <alignment vertical="top"/>
    </xf>
    <xf numFmtId="172" fontId="53" fillId="0" borderId="12" xfId="0" applyNumberFormat="1" applyFont="1" applyFill="1" applyBorder="1" applyAlignment="1">
      <alignment vertical="center"/>
    </xf>
    <xf numFmtId="172" fontId="53" fillId="0" borderId="34" xfId="0" applyNumberFormat="1" applyFont="1" applyFill="1" applyBorder="1" applyAlignment="1">
      <alignment vertical="center"/>
    </xf>
    <xf numFmtId="172" fontId="7" fillId="38" borderId="15" xfId="0" applyNumberFormat="1" applyFont="1" applyFill="1" applyBorder="1" applyAlignment="1">
      <alignment horizontal="right" vertical="center"/>
    </xf>
    <xf numFmtId="172" fontId="1" fillId="35" borderId="35" xfId="0" applyNumberFormat="1" applyFont="1" applyFill="1" applyBorder="1" applyAlignment="1">
      <alignment horizontal="right" vertical="top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34" xfId="0" applyNumberFormat="1" applyFont="1" applyFill="1" applyBorder="1" applyAlignment="1">
      <alignment vertical="center"/>
    </xf>
    <xf numFmtId="172" fontId="1" fillId="35" borderId="14" xfId="0" applyNumberFormat="1" applyFont="1" applyFill="1" applyBorder="1" applyAlignment="1">
      <alignment vertical="center"/>
    </xf>
    <xf numFmtId="172" fontId="1" fillId="35" borderId="32" xfId="0" applyNumberFormat="1" applyFont="1" applyFill="1" applyBorder="1" applyAlignment="1">
      <alignment horizontal="right" vertical="center"/>
    </xf>
    <xf numFmtId="172" fontId="1" fillId="35" borderId="35" xfId="0" applyNumberFormat="1" applyFont="1" applyFill="1" applyBorder="1" applyAlignment="1">
      <alignment horizontal="right" vertical="center"/>
    </xf>
    <xf numFmtId="172" fontId="1" fillId="0" borderId="35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vertical="center"/>
    </xf>
    <xf numFmtId="172" fontId="1" fillId="35" borderId="32" xfId="0" applyNumberFormat="1" applyFont="1" applyFill="1" applyBorder="1" applyAlignment="1">
      <alignment vertical="center"/>
    </xf>
    <xf numFmtId="172" fontId="1" fillId="35" borderId="21" xfId="0" applyNumberFormat="1" applyFont="1" applyFill="1" applyBorder="1" applyAlignment="1">
      <alignment vertical="top"/>
    </xf>
    <xf numFmtId="172" fontId="1" fillId="35" borderId="36" xfId="0" applyNumberFormat="1" applyFont="1" applyFill="1" applyBorder="1" applyAlignment="1">
      <alignment vertical="top"/>
    </xf>
    <xf numFmtId="172" fontId="1" fillId="35" borderId="15" xfId="0" applyNumberFormat="1" applyFont="1" applyFill="1" applyBorder="1" applyAlignment="1">
      <alignment vertical="center"/>
    </xf>
    <xf numFmtId="172" fontId="1" fillId="35" borderId="35" xfId="0" applyNumberFormat="1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vertical="center"/>
    </xf>
    <xf numFmtId="172" fontId="1" fillId="35" borderId="33" xfId="0" applyNumberFormat="1" applyFont="1" applyFill="1" applyBorder="1" applyAlignment="1">
      <alignment vertical="top"/>
    </xf>
    <xf numFmtId="172" fontId="1" fillId="35" borderId="36" xfId="0" applyNumberFormat="1" applyFont="1" applyFill="1" applyBorder="1" applyAlignment="1">
      <alignment horizontal="right" vertical="top"/>
    </xf>
    <xf numFmtId="172" fontId="1" fillId="35" borderId="37" xfId="0" applyNumberFormat="1" applyFont="1" applyFill="1" applyBorder="1" applyAlignment="1">
      <alignment vertical="top"/>
    </xf>
    <xf numFmtId="172" fontId="1" fillId="35" borderId="38" xfId="0" applyNumberFormat="1" applyFont="1" applyFill="1" applyBorder="1" applyAlignment="1">
      <alignment horizontal="right" vertical="top"/>
    </xf>
    <xf numFmtId="172" fontId="1" fillId="35" borderId="30" xfId="0" applyNumberFormat="1" applyFont="1" applyFill="1" applyBorder="1" applyAlignment="1">
      <alignment horizontal="right" vertical="top"/>
    </xf>
    <xf numFmtId="172" fontId="53" fillId="35" borderId="15" xfId="0" applyNumberFormat="1" applyFont="1" applyFill="1" applyBorder="1" applyAlignment="1">
      <alignment horizontal="right" vertical="center"/>
    </xf>
    <xf numFmtId="172" fontId="53" fillId="35" borderId="14" xfId="0" applyNumberFormat="1" applyFont="1" applyFill="1" applyBorder="1" applyAlignment="1">
      <alignment horizontal="right" vertical="center"/>
    </xf>
    <xf numFmtId="172" fontId="2" fillId="35" borderId="36" xfId="0" applyNumberFormat="1" applyFont="1" applyFill="1" applyBorder="1" applyAlignment="1">
      <alignment horizontal="right" vertical="top"/>
    </xf>
    <xf numFmtId="0" fontId="1" fillId="38" borderId="16" xfId="0" applyFont="1" applyFill="1" applyBorder="1" applyAlignment="1">
      <alignment horizontal="center" vertical="top" wrapText="1"/>
    </xf>
    <xf numFmtId="172" fontId="1" fillId="38" borderId="27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right" vertical="top"/>
    </xf>
    <xf numFmtId="49" fontId="8" fillId="33" borderId="40" xfId="0" applyNumberFormat="1" applyFont="1" applyFill="1" applyBorder="1" applyAlignment="1">
      <alignment horizontal="right" vertical="top"/>
    </xf>
    <xf numFmtId="49" fontId="8" fillId="33" borderId="41" xfId="0" applyNumberFormat="1" applyFont="1" applyFill="1" applyBorder="1" applyAlignment="1">
      <alignment horizontal="right" vertical="top"/>
    </xf>
    <xf numFmtId="0" fontId="8" fillId="37" borderId="22" xfId="0" applyFont="1" applyFill="1" applyBorder="1" applyAlignment="1">
      <alignment horizontal="right" vertical="top"/>
    </xf>
    <xf numFmtId="0" fontId="8" fillId="37" borderId="40" xfId="0" applyFont="1" applyFill="1" applyBorder="1" applyAlignment="1">
      <alignment horizontal="right" vertical="top"/>
    </xf>
    <xf numFmtId="0" fontId="8" fillId="37" borderId="41" xfId="0" applyFont="1" applyFill="1" applyBorder="1" applyAlignment="1">
      <alignment horizontal="right" vertical="top"/>
    </xf>
    <xf numFmtId="49" fontId="10" fillId="0" borderId="29" xfId="0" applyNumberFormat="1" applyFont="1" applyBorder="1" applyAlignment="1">
      <alignment horizontal="center" vertical="top" textRotation="90"/>
    </xf>
    <xf numFmtId="49" fontId="10" fillId="0" borderId="42" xfId="0" applyNumberFormat="1" applyFont="1" applyBorder="1" applyAlignment="1">
      <alignment horizontal="center" vertical="top" textRotation="90"/>
    </xf>
    <xf numFmtId="49" fontId="10" fillId="0" borderId="13" xfId="0" applyNumberFormat="1" applyFont="1" applyBorder="1" applyAlignment="1">
      <alignment horizontal="center" vertical="top" textRotation="90"/>
    </xf>
    <xf numFmtId="49" fontId="2" fillId="33" borderId="43" xfId="0" applyNumberFormat="1" applyFont="1" applyFill="1" applyBorder="1" applyAlignment="1">
      <alignment horizontal="center" vertical="top"/>
    </xf>
    <xf numFmtId="49" fontId="2" fillId="34" borderId="29" xfId="0" applyNumberFormat="1" applyFont="1" applyFill="1" applyBorder="1" applyAlignment="1">
      <alignment horizontal="center" vertical="top"/>
    </xf>
    <xf numFmtId="49" fontId="2" fillId="34" borderId="42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49" fontId="10" fillId="0" borderId="42" xfId="0" applyNumberFormat="1" applyFont="1" applyBorder="1" applyAlignment="1">
      <alignment horizontal="left" vertical="top" textRotation="90"/>
    </xf>
    <xf numFmtId="49" fontId="10" fillId="0" borderId="13" xfId="0" applyNumberFormat="1" applyFont="1" applyBorder="1" applyAlignment="1">
      <alignment horizontal="left" vertical="top" textRotation="90"/>
    </xf>
    <xf numFmtId="49" fontId="2" fillId="33" borderId="4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9" fontId="8" fillId="34" borderId="22" xfId="0" applyNumberFormat="1" applyFont="1" applyFill="1" applyBorder="1" applyAlignment="1">
      <alignment horizontal="right" vertical="top"/>
    </xf>
    <xf numFmtId="49" fontId="8" fillId="34" borderId="40" xfId="0" applyNumberFormat="1" applyFont="1" applyFill="1" applyBorder="1" applyAlignment="1">
      <alignment horizontal="right" vertical="top"/>
    </xf>
    <xf numFmtId="49" fontId="8" fillId="34" borderId="41" xfId="0" applyNumberFormat="1" applyFont="1" applyFill="1" applyBorder="1" applyAlignment="1">
      <alignment horizontal="right" vertical="top"/>
    </xf>
    <xf numFmtId="49" fontId="10" fillId="0" borderId="29" xfId="0" applyNumberFormat="1" applyFont="1" applyBorder="1" applyAlignment="1">
      <alignment horizontal="left" vertical="top" textRotation="90"/>
    </xf>
    <xf numFmtId="49" fontId="10" fillId="0" borderId="24" xfId="0" applyNumberFormat="1" applyFont="1" applyBorder="1" applyAlignment="1">
      <alignment horizontal="left" vertical="top" textRotation="90"/>
    </xf>
    <xf numFmtId="0" fontId="7" fillId="0" borderId="29" xfId="0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center" vertical="center" textRotation="90"/>
    </xf>
    <xf numFmtId="49" fontId="10" fillId="0" borderId="42" xfId="0" applyNumberFormat="1" applyFont="1" applyBorder="1" applyAlignment="1">
      <alignment horizontal="center" vertical="center" textRotation="90"/>
    </xf>
    <xf numFmtId="49" fontId="10" fillId="0" borderId="13" xfId="0" applyNumberFormat="1" applyFont="1" applyBorder="1" applyAlignment="1">
      <alignment horizontal="center" vertical="center" textRotation="90"/>
    </xf>
    <xf numFmtId="49" fontId="10" fillId="0" borderId="23" xfId="0" applyNumberFormat="1" applyFont="1" applyBorder="1" applyAlignment="1">
      <alignment horizontal="center" vertical="top" textRotation="90"/>
    </xf>
    <xf numFmtId="49" fontId="10" fillId="0" borderId="23" xfId="0" applyNumberFormat="1" applyFont="1" applyBorder="1" applyAlignment="1">
      <alignment horizontal="left" vertical="top" textRotation="90"/>
    </xf>
    <xf numFmtId="49" fontId="10" fillId="0" borderId="24" xfId="0" applyNumberFormat="1" applyFont="1" applyBorder="1" applyAlignment="1">
      <alignment horizontal="center" vertical="center" textRotation="90"/>
    </xf>
    <xf numFmtId="49" fontId="10" fillId="0" borderId="24" xfId="0" applyNumberFormat="1" applyFont="1" applyBorder="1" applyAlignment="1">
      <alignment horizontal="center" vertical="top" textRotation="90"/>
    </xf>
    <xf numFmtId="0" fontId="7" fillId="0" borderId="15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5" fillId="34" borderId="40" xfId="0" applyFont="1" applyFill="1" applyBorder="1" applyAlignment="1">
      <alignment horizontal="left" vertical="top" wrapText="1"/>
    </xf>
    <xf numFmtId="0" fontId="5" fillId="34" borderId="4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9" borderId="22" xfId="0" applyNumberFormat="1" applyFont="1" applyFill="1" applyBorder="1" applyAlignment="1">
      <alignment horizontal="left" vertical="top" wrapText="1"/>
    </xf>
    <xf numFmtId="49" fontId="3" fillId="39" borderId="40" xfId="0" applyNumberFormat="1" applyFont="1" applyFill="1" applyBorder="1" applyAlignment="1">
      <alignment horizontal="left" vertical="top" wrapText="1"/>
    </xf>
    <xf numFmtId="49" fontId="3" fillId="39" borderId="47" xfId="0" applyNumberFormat="1" applyFont="1" applyFill="1" applyBorder="1" applyAlignment="1">
      <alignment horizontal="left" vertical="top" wrapText="1"/>
    </xf>
    <xf numFmtId="0" fontId="3" fillId="37" borderId="22" xfId="0" applyFont="1" applyFill="1" applyBorder="1" applyAlignment="1">
      <alignment horizontal="left" vertical="top" wrapText="1"/>
    </xf>
    <xf numFmtId="0" fontId="3" fillId="37" borderId="40" xfId="0" applyFont="1" applyFill="1" applyBorder="1" applyAlignment="1">
      <alignment horizontal="left" vertical="top" wrapText="1"/>
    </xf>
    <xf numFmtId="0" fontId="3" fillId="37" borderId="47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 textRotation="90" wrapText="1"/>
    </xf>
    <xf numFmtId="0" fontId="7" fillId="0" borderId="51" xfId="0" applyFont="1" applyFill="1" applyBorder="1" applyAlignment="1">
      <alignment horizontal="center" vertical="top" textRotation="90" wrapText="1"/>
    </xf>
    <xf numFmtId="0" fontId="7" fillId="0" borderId="52" xfId="0" applyFont="1" applyBorder="1" applyAlignment="1">
      <alignment horizontal="center" vertical="top" textRotation="90" wrapText="1"/>
    </xf>
    <xf numFmtId="0" fontId="7" fillId="0" borderId="35" xfId="0" applyFont="1" applyBorder="1" applyAlignment="1">
      <alignment horizontal="center" vertical="top" textRotation="90" wrapText="1"/>
    </xf>
    <xf numFmtId="0" fontId="7" fillId="0" borderId="51" xfId="0" applyFont="1" applyBorder="1" applyAlignment="1">
      <alignment horizontal="center" vertical="top" textRotation="90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 textRotation="90" wrapText="1"/>
    </xf>
    <xf numFmtId="0" fontId="7" fillId="0" borderId="29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49" fontId="8" fillId="33" borderId="47" xfId="0" applyNumberFormat="1" applyFont="1" applyFill="1" applyBorder="1" applyAlignment="1">
      <alignment horizontal="right" vertical="top"/>
    </xf>
    <xf numFmtId="49" fontId="8" fillId="34" borderId="47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45" xfId="0" applyFont="1" applyBorder="1" applyAlignment="1">
      <alignment horizontal="right" vertical="top"/>
    </xf>
    <xf numFmtId="0" fontId="7" fillId="0" borderId="56" xfId="0" applyFont="1" applyBorder="1" applyAlignment="1">
      <alignment horizontal="center" vertical="top" textRotation="90" wrapText="1"/>
    </xf>
    <xf numFmtId="0" fontId="7" fillId="0" borderId="57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horizontal="center" vertical="top" textRotation="90" wrapText="1"/>
    </xf>
    <xf numFmtId="0" fontId="3" fillId="34" borderId="40" xfId="0" applyFont="1" applyFill="1" applyBorder="1" applyAlignment="1">
      <alignment horizontal="left" vertical="top" wrapText="1"/>
    </xf>
    <xf numFmtId="0" fontId="3" fillId="34" borderId="47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18" fillId="33" borderId="39" xfId="0" applyFont="1" applyFill="1" applyBorder="1" applyAlignment="1">
      <alignment horizontal="left" vertical="top" wrapText="1"/>
    </xf>
    <xf numFmtId="0" fontId="18" fillId="33" borderId="40" xfId="0" applyFont="1" applyFill="1" applyBorder="1" applyAlignment="1">
      <alignment horizontal="left" vertical="top" wrapText="1"/>
    </xf>
    <xf numFmtId="0" fontId="18" fillId="33" borderId="47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0"/>
  <sheetViews>
    <sheetView tabSelected="1" zoomScalePageLayoutView="0" workbookViewId="0" topLeftCell="A130">
      <selection activeCell="D140" sqref="D140"/>
    </sheetView>
  </sheetViews>
  <sheetFormatPr defaultColWidth="9.140625" defaultRowHeight="12.75"/>
  <cols>
    <col min="1" max="3" width="2.7109375" style="1" customWidth="1"/>
    <col min="4" max="4" width="31.7109375" style="1" customWidth="1"/>
    <col min="5" max="5" width="3.421875" style="1" customWidth="1"/>
    <col min="6" max="6" width="9.140625" style="1" customWidth="1"/>
    <col min="7" max="7" width="6.7109375" style="1" customWidth="1"/>
    <col min="8" max="9" width="6.57421875" style="1" customWidth="1"/>
    <col min="10" max="10" width="6.421875" style="1" customWidth="1"/>
    <col min="11" max="13" width="6.57421875" style="34" customWidth="1"/>
    <col min="14" max="14" width="6.421875" style="1" customWidth="1"/>
    <col min="15" max="18" width="6.57421875" style="1" customWidth="1"/>
    <col min="19" max="19" width="8.140625" style="1" customWidth="1"/>
    <col min="20" max="20" width="8.28125" style="1" customWidth="1"/>
    <col min="21" max="21" width="1.28515625" style="1" customWidth="1"/>
    <col min="22" max="16384" width="9.140625" style="1" customWidth="1"/>
  </cols>
  <sheetData>
    <row r="1" spans="1:20" ht="15.75" customHeight="1">
      <c r="A1" s="178" t="s">
        <v>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s="2" customFormat="1" ht="15.75" customHeight="1">
      <c r="A2" s="180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s="2" customFormat="1" ht="15.75" customHeight="1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2" customFormat="1" ht="15.75" customHeight="1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5" customHeight="1">
      <c r="A5" s="182" t="s">
        <v>52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5" customHeight="1" thickBot="1">
      <c r="A6" s="183" t="s">
        <v>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1" ht="25.5" customHeight="1">
      <c r="A7" s="184" t="s">
        <v>3</v>
      </c>
      <c r="B7" s="167" t="s">
        <v>4</v>
      </c>
      <c r="C7" s="167" t="s">
        <v>5</v>
      </c>
      <c r="D7" s="170" t="s">
        <v>6</v>
      </c>
      <c r="E7" s="167" t="s">
        <v>7</v>
      </c>
      <c r="F7" s="158" t="s">
        <v>8</v>
      </c>
      <c r="G7" s="161" t="s">
        <v>64</v>
      </c>
      <c r="H7" s="162"/>
      <c r="I7" s="162"/>
      <c r="J7" s="163"/>
      <c r="K7" s="164" t="s">
        <v>65</v>
      </c>
      <c r="L7" s="165"/>
      <c r="M7" s="165"/>
      <c r="N7" s="166"/>
      <c r="O7" s="164" t="s">
        <v>66</v>
      </c>
      <c r="P7" s="165"/>
      <c r="Q7" s="165"/>
      <c r="R7" s="166"/>
      <c r="S7" s="150" t="s">
        <v>49</v>
      </c>
      <c r="T7" s="150" t="s">
        <v>67</v>
      </c>
      <c r="U7" s="3"/>
    </row>
    <row r="8" spans="1:21" ht="15.75" customHeight="1">
      <c r="A8" s="185"/>
      <c r="B8" s="168"/>
      <c r="C8" s="168"/>
      <c r="D8" s="171"/>
      <c r="E8" s="168"/>
      <c r="F8" s="159"/>
      <c r="G8" s="153" t="s">
        <v>9</v>
      </c>
      <c r="H8" s="155" t="s">
        <v>10</v>
      </c>
      <c r="I8" s="155"/>
      <c r="J8" s="156" t="s">
        <v>11</v>
      </c>
      <c r="K8" s="153" t="s">
        <v>9</v>
      </c>
      <c r="L8" s="155" t="s">
        <v>10</v>
      </c>
      <c r="M8" s="155"/>
      <c r="N8" s="156" t="s">
        <v>11</v>
      </c>
      <c r="O8" s="153" t="s">
        <v>9</v>
      </c>
      <c r="P8" s="155" t="s">
        <v>10</v>
      </c>
      <c r="Q8" s="155"/>
      <c r="R8" s="156" t="s">
        <v>11</v>
      </c>
      <c r="S8" s="151"/>
      <c r="T8" s="151"/>
      <c r="U8" s="3"/>
    </row>
    <row r="9" spans="1:21" ht="88.5" customHeight="1" thickBot="1">
      <c r="A9" s="186"/>
      <c r="B9" s="169"/>
      <c r="C9" s="169"/>
      <c r="D9" s="172"/>
      <c r="E9" s="169"/>
      <c r="F9" s="160"/>
      <c r="G9" s="154"/>
      <c r="H9" s="47" t="s">
        <v>9</v>
      </c>
      <c r="I9" s="48" t="s">
        <v>12</v>
      </c>
      <c r="J9" s="157"/>
      <c r="K9" s="154"/>
      <c r="L9" s="46" t="s">
        <v>9</v>
      </c>
      <c r="M9" s="48" t="s">
        <v>12</v>
      </c>
      <c r="N9" s="157"/>
      <c r="O9" s="154"/>
      <c r="P9" s="46" t="s">
        <v>9</v>
      </c>
      <c r="Q9" s="48" t="s">
        <v>12</v>
      </c>
      <c r="R9" s="157"/>
      <c r="S9" s="152"/>
      <c r="T9" s="152"/>
      <c r="U9" s="3"/>
    </row>
    <row r="10" spans="1:21" ht="16.5" customHeight="1" thickBot="1">
      <c r="A10" s="144" t="s">
        <v>53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6"/>
      <c r="U10" s="3"/>
    </row>
    <row r="11" spans="1:21" ht="17.25" customHeight="1" thickBot="1">
      <c r="A11" s="147" t="s">
        <v>54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3"/>
    </row>
    <row r="12" spans="1:21" ht="15.75" customHeight="1" thickBot="1">
      <c r="A12" s="43" t="s">
        <v>13</v>
      </c>
      <c r="B12" s="136" t="s">
        <v>14</v>
      </c>
      <c r="C12" s="137"/>
      <c r="D12" s="137"/>
      <c r="E12" s="137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3"/>
    </row>
    <row r="13" spans="1:21" ht="29.25" customHeight="1" thickBot="1">
      <c r="A13" s="44" t="s">
        <v>13</v>
      </c>
      <c r="B13" s="45" t="s">
        <v>13</v>
      </c>
      <c r="C13" s="140" t="s">
        <v>68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  <c r="U13" s="3"/>
    </row>
    <row r="14" spans="1:21" ht="13.5" customHeight="1">
      <c r="A14" s="117" t="s">
        <v>13</v>
      </c>
      <c r="B14" s="111" t="s">
        <v>13</v>
      </c>
      <c r="C14" s="119" t="s">
        <v>13</v>
      </c>
      <c r="D14" s="143" t="s">
        <v>15</v>
      </c>
      <c r="E14" s="131" t="s">
        <v>44</v>
      </c>
      <c r="F14" s="35" t="s">
        <v>16</v>
      </c>
      <c r="G14" s="38">
        <f>H14+J14</f>
        <v>1862.7</v>
      </c>
      <c r="H14" s="7">
        <v>1862.7</v>
      </c>
      <c r="I14" s="7">
        <v>948.5</v>
      </c>
      <c r="J14" s="7"/>
      <c r="K14" s="7">
        <f>L14+N14</f>
        <v>1976.1</v>
      </c>
      <c r="L14" s="7">
        <v>1961.1</v>
      </c>
      <c r="M14" s="7">
        <v>1065.4</v>
      </c>
      <c r="N14" s="7">
        <v>15</v>
      </c>
      <c r="O14" s="7">
        <f aca="true" t="shared" si="0" ref="O14:O20">P14+R14</f>
        <v>1976.1</v>
      </c>
      <c r="P14" s="7">
        <v>1961.1</v>
      </c>
      <c r="Q14" s="7">
        <v>1055.9</v>
      </c>
      <c r="R14" s="7">
        <v>15</v>
      </c>
      <c r="S14" s="88">
        <v>1990</v>
      </c>
      <c r="T14" s="89">
        <v>2010</v>
      </c>
      <c r="U14" s="3"/>
    </row>
    <row r="15" spans="1:21" ht="13.5" customHeight="1">
      <c r="A15" s="117"/>
      <c r="B15" s="111"/>
      <c r="C15" s="119"/>
      <c r="D15" s="143"/>
      <c r="E15" s="115"/>
      <c r="F15" s="35" t="s">
        <v>46</v>
      </c>
      <c r="G15" s="7">
        <f>H15+J15</f>
        <v>123.3</v>
      </c>
      <c r="H15" s="7">
        <v>123.3</v>
      </c>
      <c r="I15" s="7"/>
      <c r="J15" s="7"/>
      <c r="K15" s="7">
        <f>L15+N15</f>
        <v>105.4</v>
      </c>
      <c r="L15" s="7">
        <v>105.4</v>
      </c>
      <c r="M15" s="7"/>
      <c r="N15" s="7"/>
      <c r="O15" s="7">
        <f t="shared" si="0"/>
        <v>122.4</v>
      </c>
      <c r="P15" s="7">
        <v>121.4</v>
      </c>
      <c r="Q15" s="7"/>
      <c r="R15" s="7">
        <v>1</v>
      </c>
      <c r="S15" s="88">
        <v>104.4</v>
      </c>
      <c r="T15" s="89">
        <v>104.4</v>
      </c>
      <c r="U15" s="3"/>
    </row>
    <row r="16" spans="1:21" ht="13.5" customHeight="1">
      <c r="A16" s="117"/>
      <c r="B16" s="111"/>
      <c r="C16" s="119"/>
      <c r="D16" s="143"/>
      <c r="E16" s="115"/>
      <c r="F16" s="35" t="s">
        <v>61</v>
      </c>
      <c r="G16" s="59">
        <f>H16+J16</f>
        <v>1</v>
      </c>
      <c r="H16" s="59">
        <v>1</v>
      </c>
      <c r="I16" s="7"/>
      <c r="J16" s="7"/>
      <c r="K16" s="7">
        <f>L16+N16</f>
        <v>0</v>
      </c>
      <c r="L16" s="7"/>
      <c r="M16" s="7"/>
      <c r="N16" s="7"/>
      <c r="O16" s="7">
        <f t="shared" si="0"/>
        <v>0</v>
      </c>
      <c r="P16" s="7"/>
      <c r="Q16" s="7"/>
      <c r="R16" s="7"/>
      <c r="S16" s="67"/>
      <c r="T16" s="68"/>
      <c r="U16" s="3"/>
    </row>
    <row r="17" spans="1:21" ht="13.5" customHeight="1">
      <c r="A17" s="108"/>
      <c r="B17" s="118"/>
      <c r="C17" s="112"/>
      <c r="D17" s="134"/>
      <c r="E17" s="115"/>
      <c r="F17" s="36" t="s">
        <v>60</v>
      </c>
      <c r="G17" s="59">
        <f>H17+J17</f>
        <v>1.9</v>
      </c>
      <c r="H17" s="58">
        <v>1.9</v>
      </c>
      <c r="I17" s="10"/>
      <c r="J17" s="10"/>
      <c r="K17" s="7">
        <f>L17+N17</f>
        <v>0</v>
      </c>
      <c r="L17" s="10"/>
      <c r="M17" s="10"/>
      <c r="N17" s="10"/>
      <c r="O17" s="7">
        <f t="shared" si="0"/>
        <v>2.1</v>
      </c>
      <c r="P17" s="10">
        <v>2.1</v>
      </c>
      <c r="Q17" s="10"/>
      <c r="R17" s="10"/>
      <c r="S17" s="85">
        <v>0</v>
      </c>
      <c r="T17" s="72">
        <v>0</v>
      </c>
      <c r="U17" s="3"/>
    </row>
    <row r="18" spans="1:21" ht="13.5" customHeight="1">
      <c r="A18" s="108"/>
      <c r="B18" s="118"/>
      <c r="C18" s="112"/>
      <c r="D18" s="134"/>
      <c r="E18" s="115"/>
      <c r="F18" s="97" t="s">
        <v>70</v>
      </c>
      <c r="G18" s="59"/>
      <c r="H18" s="57"/>
      <c r="I18" s="11"/>
      <c r="J18" s="11"/>
      <c r="K18" s="7"/>
      <c r="L18" s="11"/>
      <c r="M18" s="11"/>
      <c r="N18" s="11"/>
      <c r="O18" s="7">
        <f t="shared" si="0"/>
        <v>102.4</v>
      </c>
      <c r="P18" s="11">
        <v>102.4</v>
      </c>
      <c r="Q18" s="11"/>
      <c r="R18" s="11"/>
      <c r="S18" s="85"/>
      <c r="T18" s="72"/>
      <c r="U18" s="3"/>
    </row>
    <row r="19" spans="1:21" ht="13.5" customHeight="1">
      <c r="A19" s="108"/>
      <c r="B19" s="118"/>
      <c r="C19" s="112"/>
      <c r="D19" s="134"/>
      <c r="E19" s="115"/>
      <c r="F19" s="97" t="s">
        <v>59</v>
      </c>
      <c r="G19" s="59"/>
      <c r="H19" s="57"/>
      <c r="I19" s="11"/>
      <c r="J19" s="11"/>
      <c r="K19" s="7"/>
      <c r="L19" s="11"/>
      <c r="M19" s="11"/>
      <c r="N19" s="11"/>
      <c r="O19" s="7">
        <f t="shared" si="0"/>
        <v>22.9</v>
      </c>
      <c r="P19" s="11">
        <v>22.9</v>
      </c>
      <c r="Q19" s="11"/>
      <c r="R19" s="11"/>
      <c r="S19" s="85"/>
      <c r="T19" s="72"/>
      <c r="U19" s="3"/>
    </row>
    <row r="20" spans="1:21" ht="12" customHeight="1">
      <c r="A20" s="108"/>
      <c r="B20" s="118"/>
      <c r="C20" s="112"/>
      <c r="D20" s="134"/>
      <c r="E20" s="115"/>
      <c r="F20" s="37" t="s">
        <v>17</v>
      </c>
      <c r="G20" s="59">
        <f>H20+J20</f>
        <v>6.7</v>
      </c>
      <c r="H20" s="57">
        <v>6.7</v>
      </c>
      <c r="I20" s="11"/>
      <c r="J20" s="11"/>
      <c r="K20" s="7">
        <f>L20+N20</f>
        <v>6.8</v>
      </c>
      <c r="L20" s="11">
        <v>6.8</v>
      </c>
      <c r="M20" s="11"/>
      <c r="N20" s="11"/>
      <c r="O20" s="7">
        <f t="shared" si="0"/>
        <v>7.1</v>
      </c>
      <c r="P20" s="11">
        <v>7.1</v>
      </c>
      <c r="Q20" s="11"/>
      <c r="R20" s="95"/>
      <c r="S20" s="10">
        <v>6.4</v>
      </c>
      <c r="T20" s="72">
        <v>6.5</v>
      </c>
      <c r="U20" s="3"/>
    </row>
    <row r="21" spans="1:21" ht="12" customHeight="1">
      <c r="A21" s="108"/>
      <c r="B21" s="118"/>
      <c r="C21" s="112"/>
      <c r="D21" s="134"/>
      <c r="E21" s="116"/>
      <c r="F21" s="12" t="s">
        <v>55</v>
      </c>
      <c r="G21" s="10">
        <f>SUM(G14:G20)</f>
        <v>1995.6000000000001</v>
      </c>
      <c r="H21" s="11">
        <f>SUM(H14:H20)</f>
        <v>1995.6000000000001</v>
      </c>
      <c r="I21" s="11">
        <f>SUM(I14:I20)</f>
        <v>948.5</v>
      </c>
      <c r="J21" s="11">
        <f>SUM(J14:J20)</f>
        <v>0</v>
      </c>
      <c r="K21" s="11">
        <f aca="true" t="shared" si="1" ref="K21:T21">SUM(K14:K20)</f>
        <v>2088.3</v>
      </c>
      <c r="L21" s="11">
        <f t="shared" si="1"/>
        <v>2073.3</v>
      </c>
      <c r="M21" s="11">
        <f t="shared" si="1"/>
        <v>1065.4</v>
      </c>
      <c r="N21" s="11">
        <f t="shared" si="1"/>
        <v>15</v>
      </c>
      <c r="O21" s="11">
        <f>SUM(O14:O20)</f>
        <v>2233</v>
      </c>
      <c r="P21" s="11">
        <f>SUM(P14:P20)</f>
        <v>2217</v>
      </c>
      <c r="Q21" s="11">
        <f>SUM(Q14:Q20)</f>
        <v>1055.9</v>
      </c>
      <c r="R21" s="11">
        <f>SUM(R14:R20)</f>
        <v>16</v>
      </c>
      <c r="S21" s="8">
        <f t="shared" si="1"/>
        <v>2100.8</v>
      </c>
      <c r="T21" s="73">
        <f t="shared" si="1"/>
        <v>2120.9</v>
      </c>
      <c r="U21" s="3"/>
    </row>
    <row r="22" spans="1:21" ht="13.5" customHeight="1">
      <c r="A22" s="108" t="s">
        <v>13</v>
      </c>
      <c r="B22" s="118" t="s">
        <v>13</v>
      </c>
      <c r="C22" s="112" t="s">
        <v>18</v>
      </c>
      <c r="D22" s="134" t="s">
        <v>71</v>
      </c>
      <c r="E22" s="124" t="s">
        <v>44</v>
      </c>
      <c r="F22" s="36" t="s">
        <v>19</v>
      </c>
      <c r="G22" s="10">
        <f>H22+J22</f>
        <v>5942.4</v>
      </c>
      <c r="H22" s="10">
        <v>5933.4</v>
      </c>
      <c r="I22" s="10">
        <v>4389.6</v>
      </c>
      <c r="J22" s="10">
        <v>9</v>
      </c>
      <c r="K22" s="10">
        <f>L22+N22</f>
        <v>5706</v>
      </c>
      <c r="L22" s="10">
        <v>5706</v>
      </c>
      <c r="M22" s="10">
        <v>4208</v>
      </c>
      <c r="N22" s="10"/>
      <c r="O22" s="10">
        <f>P22+R22</f>
        <v>5695.3</v>
      </c>
      <c r="P22" s="10">
        <v>5694.7</v>
      </c>
      <c r="Q22" s="10">
        <v>4246</v>
      </c>
      <c r="R22" s="10">
        <v>0.6</v>
      </c>
      <c r="S22" s="85">
        <v>5750</v>
      </c>
      <c r="T22" s="86">
        <v>5700</v>
      </c>
      <c r="U22" s="3"/>
    </row>
    <row r="23" spans="1:21" ht="13.5" customHeight="1">
      <c r="A23" s="108"/>
      <c r="B23" s="118"/>
      <c r="C23" s="112"/>
      <c r="D23" s="134"/>
      <c r="E23" s="115"/>
      <c r="F23" s="36" t="s">
        <v>20</v>
      </c>
      <c r="G23" s="10">
        <v>0</v>
      </c>
      <c r="H23" s="10"/>
      <c r="I23" s="10"/>
      <c r="J23" s="10"/>
      <c r="K23" s="10">
        <v>0</v>
      </c>
      <c r="L23" s="10"/>
      <c r="M23" s="10"/>
      <c r="N23" s="10"/>
      <c r="O23" s="10">
        <v>0</v>
      </c>
      <c r="P23" s="10"/>
      <c r="Q23" s="10"/>
      <c r="R23" s="10"/>
      <c r="S23" s="85">
        <v>0</v>
      </c>
      <c r="T23" s="86">
        <v>0</v>
      </c>
      <c r="U23" s="3"/>
    </row>
    <row r="24" spans="1:21" ht="12.75" customHeight="1">
      <c r="A24" s="108"/>
      <c r="B24" s="118"/>
      <c r="C24" s="112"/>
      <c r="D24" s="134"/>
      <c r="E24" s="116"/>
      <c r="F24" s="12" t="s">
        <v>55</v>
      </c>
      <c r="G24" s="10">
        <f>SUM(G22:G23)</f>
        <v>5942.4</v>
      </c>
      <c r="H24" s="11">
        <f>SUM(H22:H23)</f>
        <v>5933.4</v>
      </c>
      <c r="I24" s="11">
        <f>SUM(I22:I23)</f>
        <v>4389.6</v>
      </c>
      <c r="J24" s="11">
        <f>SUM(J22:J23)</f>
        <v>9</v>
      </c>
      <c r="K24" s="11">
        <f aca="true" t="shared" si="2" ref="K24:T24">SUM(K22:K23)</f>
        <v>5706</v>
      </c>
      <c r="L24" s="11">
        <f t="shared" si="2"/>
        <v>5706</v>
      </c>
      <c r="M24" s="11">
        <f t="shared" si="2"/>
        <v>4208</v>
      </c>
      <c r="N24" s="11">
        <f t="shared" si="2"/>
        <v>0</v>
      </c>
      <c r="O24" s="11">
        <f>SUM(O22:O23)</f>
        <v>5695.3</v>
      </c>
      <c r="P24" s="11">
        <f>SUM(P22:P23)</f>
        <v>5694.7</v>
      </c>
      <c r="Q24" s="11">
        <f>SUM(Q22:Q23)</f>
        <v>4246</v>
      </c>
      <c r="R24" s="11">
        <f>SUM(R22:R23)</f>
        <v>0.6</v>
      </c>
      <c r="S24" s="8">
        <f t="shared" si="2"/>
        <v>5750</v>
      </c>
      <c r="T24" s="73">
        <f t="shared" si="2"/>
        <v>5700</v>
      </c>
      <c r="U24" s="3"/>
    </row>
    <row r="25" spans="1:21" ht="13.5" customHeight="1">
      <c r="A25" s="108" t="s">
        <v>13</v>
      </c>
      <c r="B25" s="118" t="s">
        <v>13</v>
      </c>
      <c r="C25" s="112" t="s">
        <v>21</v>
      </c>
      <c r="D25" s="134" t="s">
        <v>22</v>
      </c>
      <c r="E25" s="115" t="s">
        <v>44</v>
      </c>
      <c r="F25" s="36" t="s">
        <v>16</v>
      </c>
      <c r="G25" s="10">
        <f>H25+J25</f>
        <v>1428.3</v>
      </c>
      <c r="H25" s="10">
        <v>1428.3</v>
      </c>
      <c r="I25" s="10">
        <v>954.3</v>
      </c>
      <c r="J25" s="10"/>
      <c r="K25" s="10">
        <f aca="true" t="shared" si="3" ref="K25:K35">L25+N25</f>
        <v>1519.9</v>
      </c>
      <c r="L25" s="10">
        <v>1519.9</v>
      </c>
      <c r="M25" s="10">
        <v>1052.2</v>
      </c>
      <c r="N25" s="10">
        <v>0</v>
      </c>
      <c r="O25" s="10">
        <f>P25+R25</f>
        <v>1519.9</v>
      </c>
      <c r="P25" s="10">
        <v>1519.9</v>
      </c>
      <c r="Q25" s="10">
        <v>1052.2</v>
      </c>
      <c r="R25" s="10">
        <v>0</v>
      </c>
      <c r="S25" s="10">
        <v>1550</v>
      </c>
      <c r="T25" s="72">
        <v>1590</v>
      </c>
      <c r="U25" s="3"/>
    </row>
    <row r="26" spans="1:21" ht="12.75" customHeight="1">
      <c r="A26" s="108"/>
      <c r="B26" s="118"/>
      <c r="C26" s="112"/>
      <c r="D26" s="134"/>
      <c r="E26" s="115"/>
      <c r="F26" s="36" t="s">
        <v>46</v>
      </c>
      <c r="G26" s="10">
        <f>H26+J26</f>
        <v>167.6</v>
      </c>
      <c r="H26" s="10">
        <v>158.2</v>
      </c>
      <c r="I26" s="10"/>
      <c r="J26" s="10">
        <v>9.4</v>
      </c>
      <c r="K26" s="10">
        <f t="shared" si="3"/>
        <v>130</v>
      </c>
      <c r="L26" s="10">
        <v>115</v>
      </c>
      <c r="M26" s="10"/>
      <c r="N26" s="10">
        <v>15</v>
      </c>
      <c r="O26" s="10">
        <f>P26+R26</f>
        <v>157.7</v>
      </c>
      <c r="P26" s="10">
        <v>142.7</v>
      </c>
      <c r="Q26" s="10">
        <v>2</v>
      </c>
      <c r="R26" s="10">
        <v>15</v>
      </c>
      <c r="S26" s="10">
        <v>144.3</v>
      </c>
      <c r="T26" s="72">
        <v>148.6</v>
      </c>
      <c r="U26" s="3"/>
    </row>
    <row r="27" spans="1:21" ht="12.75" customHeight="1">
      <c r="A27" s="108"/>
      <c r="B27" s="118"/>
      <c r="C27" s="112"/>
      <c r="D27" s="134"/>
      <c r="E27" s="115"/>
      <c r="F27" s="37" t="s">
        <v>17</v>
      </c>
      <c r="G27" s="58">
        <f>H27+J27</f>
        <v>6.1</v>
      </c>
      <c r="H27" s="58">
        <v>6.1</v>
      </c>
      <c r="I27" s="10"/>
      <c r="J27" s="10"/>
      <c r="K27" s="10">
        <f t="shared" si="3"/>
        <v>6.2</v>
      </c>
      <c r="L27" s="10">
        <v>6.2</v>
      </c>
      <c r="M27" s="13"/>
      <c r="N27" s="10"/>
      <c r="O27" s="10">
        <f>P27+R27</f>
        <v>8.8</v>
      </c>
      <c r="P27" s="10">
        <v>8.8</v>
      </c>
      <c r="Q27" s="94"/>
      <c r="R27" s="94"/>
      <c r="S27" s="10">
        <v>6.4</v>
      </c>
      <c r="T27" s="72">
        <v>6.7</v>
      </c>
      <c r="U27" s="3"/>
    </row>
    <row r="28" spans="1:21" ht="12.75" customHeight="1">
      <c r="A28" s="108"/>
      <c r="B28" s="118"/>
      <c r="C28" s="112"/>
      <c r="D28" s="134"/>
      <c r="E28" s="115"/>
      <c r="F28" s="98" t="s">
        <v>60</v>
      </c>
      <c r="G28" s="58"/>
      <c r="H28" s="58"/>
      <c r="I28" s="10"/>
      <c r="J28" s="10"/>
      <c r="K28" s="11"/>
      <c r="L28" s="11"/>
      <c r="M28" s="14"/>
      <c r="N28" s="11"/>
      <c r="O28" s="10">
        <f>P28+R28</f>
        <v>12.2</v>
      </c>
      <c r="P28" s="11">
        <v>12.2</v>
      </c>
      <c r="Q28" s="95"/>
      <c r="R28" s="95"/>
      <c r="S28" s="10"/>
      <c r="T28" s="72"/>
      <c r="U28" s="3"/>
    </row>
    <row r="29" spans="1:21" ht="12.75" customHeight="1">
      <c r="A29" s="108"/>
      <c r="B29" s="118"/>
      <c r="C29" s="112"/>
      <c r="D29" s="134"/>
      <c r="E29" s="115"/>
      <c r="F29" s="36" t="s">
        <v>61</v>
      </c>
      <c r="G29" s="58">
        <f>H29+J29</f>
        <v>2</v>
      </c>
      <c r="H29" s="58">
        <v>2</v>
      </c>
      <c r="I29" s="10"/>
      <c r="J29" s="10"/>
      <c r="K29" s="11">
        <v>0</v>
      </c>
      <c r="L29" s="11"/>
      <c r="M29" s="14"/>
      <c r="N29" s="11"/>
      <c r="O29" s="10">
        <f>P29+R29</f>
        <v>2.4</v>
      </c>
      <c r="P29" s="11">
        <v>2.4</v>
      </c>
      <c r="Q29" s="11"/>
      <c r="R29" s="11"/>
      <c r="S29" s="10">
        <f>T29+V29</f>
        <v>0</v>
      </c>
      <c r="T29" s="78">
        <f>U29+W29</f>
        <v>0</v>
      </c>
      <c r="U29" s="3"/>
    </row>
    <row r="30" spans="1:21" ht="12.75" customHeight="1">
      <c r="A30" s="108"/>
      <c r="B30" s="118"/>
      <c r="C30" s="112"/>
      <c r="D30" s="134"/>
      <c r="E30" s="116"/>
      <c r="F30" s="12" t="s">
        <v>55</v>
      </c>
      <c r="G30" s="9">
        <f>SUM(G25:G29)</f>
        <v>1603.9999999999998</v>
      </c>
      <c r="H30" s="8">
        <f>SUM(H25:H29)</f>
        <v>1594.6</v>
      </c>
      <c r="I30" s="8">
        <f aca="true" t="shared" si="4" ref="I30:N30">SUM(I25:I27)</f>
        <v>954.3</v>
      </c>
      <c r="J30" s="8">
        <f t="shared" si="4"/>
        <v>9.4</v>
      </c>
      <c r="K30" s="8">
        <f t="shared" si="4"/>
        <v>1656.1000000000001</v>
      </c>
      <c r="L30" s="8">
        <f t="shared" si="4"/>
        <v>1641.1000000000001</v>
      </c>
      <c r="M30" s="8">
        <f t="shared" si="4"/>
        <v>1052.2</v>
      </c>
      <c r="N30" s="8">
        <f t="shared" si="4"/>
        <v>15</v>
      </c>
      <c r="O30" s="8">
        <f aca="true" t="shared" si="5" ref="O30:T30">SUM(O25:O29)</f>
        <v>1701.0000000000002</v>
      </c>
      <c r="P30" s="8">
        <f t="shared" si="5"/>
        <v>1686.0000000000002</v>
      </c>
      <c r="Q30" s="8">
        <f t="shared" si="5"/>
        <v>1054.2</v>
      </c>
      <c r="R30" s="8">
        <f t="shared" si="5"/>
        <v>15</v>
      </c>
      <c r="S30" s="8">
        <f t="shared" si="5"/>
        <v>1700.7</v>
      </c>
      <c r="T30" s="8">
        <f t="shared" si="5"/>
        <v>1745.3</v>
      </c>
      <c r="U30" s="3"/>
    </row>
    <row r="31" spans="1:21" ht="13.5" customHeight="1">
      <c r="A31" s="108" t="s">
        <v>13</v>
      </c>
      <c r="B31" s="109" t="s">
        <v>13</v>
      </c>
      <c r="C31" s="112" t="s">
        <v>23</v>
      </c>
      <c r="D31" s="134" t="s">
        <v>47</v>
      </c>
      <c r="E31" s="105" t="s">
        <v>44</v>
      </c>
      <c r="F31" s="37" t="s">
        <v>16</v>
      </c>
      <c r="G31" s="9">
        <f>H31+J31</f>
        <v>30</v>
      </c>
      <c r="H31" s="9">
        <v>30</v>
      </c>
      <c r="I31" s="9"/>
      <c r="J31" s="9"/>
      <c r="K31" s="9">
        <f t="shared" si="3"/>
        <v>30</v>
      </c>
      <c r="L31" s="9">
        <v>30</v>
      </c>
      <c r="M31" s="9"/>
      <c r="N31" s="9"/>
      <c r="O31" s="9">
        <f>P31+R31</f>
        <v>30</v>
      </c>
      <c r="P31" s="9">
        <v>30</v>
      </c>
      <c r="Q31" s="9"/>
      <c r="R31" s="9"/>
      <c r="S31" s="10">
        <v>40</v>
      </c>
      <c r="T31" s="72">
        <v>40</v>
      </c>
      <c r="U31" s="3"/>
    </row>
    <row r="32" spans="1:21" ht="13.5" customHeight="1">
      <c r="A32" s="108"/>
      <c r="B32" s="110"/>
      <c r="C32" s="112"/>
      <c r="D32" s="134"/>
      <c r="E32" s="106"/>
      <c r="F32" s="37" t="s">
        <v>20</v>
      </c>
      <c r="G32" s="9">
        <f>H32+J32</f>
        <v>0</v>
      </c>
      <c r="H32" s="9"/>
      <c r="I32" s="9"/>
      <c r="J32" s="9"/>
      <c r="K32" s="9">
        <f t="shared" si="3"/>
        <v>0</v>
      </c>
      <c r="L32" s="9"/>
      <c r="M32" s="9"/>
      <c r="N32" s="9"/>
      <c r="O32" s="9">
        <f>P32+R32</f>
        <v>0</v>
      </c>
      <c r="P32" s="9"/>
      <c r="Q32" s="9"/>
      <c r="R32" s="9"/>
      <c r="S32" s="10">
        <v>0</v>
      </c>
      <c r="T32" s="72">
        <v>0</v>
      </c>
      <c r="U32" s="3"/>
    </row>
    <row r="33" spans="1:21" ht="13.5" customHeight="1">
      <c r="A33" s="108"/>
      <c r="B33" s="111"/>
      <c r="C33" s="112"/>
      <c r="D33" s="134"/>
      <c r="E33" s="107"/>
      <c r="F33" s="12" t="s">
        <v>55</v>
      </c>
      <c r="G33" s="9">
        <f>SUM(G31:G32)</f>
        <v>30</v>
      </c>
      <c r="H33" s="8">
        <f>SUM(H31:H32)</f>
        <v>30</v>
      </c>
      <c r="I33" s="8">
        <f>SUM(I31:I32)</f>
        <v>0</v>
      </c>
      <c r="J33" s="8">
        <f>SUM(J31:J32)</f>
        <v>0</v>
      </c>
      <c r="K33" s="8">
        <f aca="true" t="shared" si="6" ref="K33:T33">SUM(K31:K32)</f>
        <v>30</v>
      </c>
      <c r="L33" s="8">
        <f t="shared" si="6"/>
        <v>30</v>
      </c>
      <c r="M33" s="8">
        <f t="shared" si="6"/>
        <v>0</v>
      </c>
      <c r="N33" s="8">
        <f t="shared" si="6"/>
        <v>0</v>
      </c>
      <c r="O33" s="8">
        <f>SUM(O31:O32)</f>
        <v>30</v>
      </c>
      <c r="P33" s="8">
        <f>SUM(P31:P32)</f>
        <v>30</v>
      </c>
      <c r="Q33" s="8">
        <f>SUM(Q31:Q32)</f>
        <v>0</v>
      </c>
      <c r="R33" s="8">
        <f>SUM(R31:R32)</f>
        <v>0</v>
      </c>
      <c r="S33" s="8">
        <f t="shared" si="6"/>
        <v>40</v>
      </c>
      <c r="T33" s="73">
        <f t="shared" si="6"/>
        <v>40</v>
      </c>
      <c r="U33" s="3"/>
    </row>
    <row r="34" spans="1:21" ht="13.5" customHeight="1">
      <c r="A34" s="108" t="s">
        <v>13</v>
      </c>
      <c r="B34" s="118" t="s">
        <v>13</v>
      </c>
      <c r="C34" s="112" t="s">
        <v>24</v>
      </c>
      <c r="D34" s="134" t="s">
        <v>48</v>
      </c>
      <c r="E34" s="105" t="s">
        <v>44</v>
      </c>
      <c r="F34" s="23" t="s">
        <v>16</v>
      </c>
      <c r="G34" s="9">
        <f>H34+J34</f>
        <v>11.2</v>
      </c>
      <c r="H34" s="9">
        <v>11.2</v>
      </c>
      <c r="I34" s="9"/>
      <c r="J34" s="9"/>
      <c r="K34" s="9">
        <f t="shared" si="3"/>
        <v>12</v>
      </c>
      <c r="L34" s="9">
        <v>12</v>
      </c>
      <c r="M34" s="9"/>
      <c r="N34" s="9"/>
      <c r="O34" s="9">
        <f>P34+R34</f>
        <v>10.2</v>
      </c>
      <c r="P34" s="9">
        <v>10.2</v>
      </c>
      <c r="Q34" s="9"/>
      <c r="R34" s="9"/>
      <c r="S34" s="10">
        <v>20</v>
      </c>
      <c r="T34" s="72">
        <v>20</v>
      </c>
      <c r="U34" s="3"/>
    </row>
    <row r="35" spans="1:21" ht="10.5" customHeight="1">
      <c r="A35" s="108"/>
      <c r="B35" s="118"/>
      <c r="C35" s="112"/>
      <c r="D35" s="134"/>
      <c r="E35" s="106"/>
      <c r="F35" s="23" t="s">
        <v>20</v>
      </c>
      <c r="G35" s="9">
        <f>H35+J35</f>
        <v>0</v>
      </c>
      <c r="H35" s="9"/>
      <c r="I35" s="9"/>
      <c r="J35" s="9"/>
      <c r="K35" s="9">
        <f t="shared" si="3"/>
        <v>0</v>
      </c>
      <c r="L35" s="9"/>
      <c r="M35" s="9"/>
      <c r="N35" s="9"/>
      <c r="O35" s="9">
        <f>P35+R35</f>
        <v>0</v>
      </c>
      <c r="P35" s="9"/>
      <c r="Q35" s="9"/>
      <c r="R35" s="9"/>
      <c r="S35" s="10">
        <v>0</v>
      </c>
      <c r="T35" s="72">
        <v>0</v>
      </c>
      <c r="U35" s="3"/>
    </row>
    <row r="36" spans="1:21" ht="13.5" customHeight="1">
      <c r="A36" s="108"/>
      <c r="B36" s="118"/>
      <c r="C36" s="112"/>
      <c r="D36" s="134"/>
      <c r="E36" s="107"/>
      <c r="F36" s="12" t="s">
        <v>55</v>
      </c>
      <c r="G36" s="9">
        <f>SUM(G34:G35)</f>
        <v>11.2</v>
      </c>
      <c r="H36" s="8">
        <f>SUM(H34:H35)</f>
        <v>11.2</v>
      </c>
      <c r="I36" s="8">
        <f>SUM(I34:I35)</f>
        <v>0</v>
      </c>
      <c r="J36" s="8">
        <f>SUM(J34:J35)</f>
        <v>0</v>
      </c>
      <c r="K36" s="8">
        <f aca="true" t="shared" si="7" ref="K36:T36">SUM(K34:K35)</f>
        <v>12</v>
      </c>
      <c r="L36" s="8">
        <f t="shared" si="7"/>
        <v>12</v>
      </c>
      <c r="M36" s="8">
        <f t="shared" si="7"/>
        <v>0</v>
      </c>
      <c r="N36" s="8">
        <f t="shared" si="7"/>
        <v>0</v>
      </c>
      <c r="O36" s="8">
        <f>SUM(O34:O35)</f>
        <v>10.2</v>
      </c>
      <c r="P36" s="8">
        <f>SUM(P34:P35)</f>
        <v>10.2</v>
      </c>
      <c r="Q36" s="8">
        <f>SUM(Q34:Q35)</f>
        <v>0</v>
      </c>
      <c r="R36" s="8">
        <f>SUM(R34:R35)</f>
        <v>0</v>
      </c>
      <c r="S36" s="8">
        <f t="shared" si="7"/>
        <v>20</v>
      </c>
      <c r="T36" s="73">
        <f t="shared" si="7"/>
        <v>20</v>
      </c>
      <c r="U36" s="3"/>
    </row>
    <row r="37" spans="1:21" ht="13.5" customHeight="1">
      <c r="A37" s="108" t="s">
        <v>13</v>
      </c>
      <c r="B37" s="118" t="s">
        <v>13</v>
      </c>
      <c r="C37" s="112" t="s">
        <v>25</v>
      </c>
      <c r="D37" s="134" t="s">
        <v>26</v>
      </c>
      <c r="E37" s="105" t="s">
        <v>44</v>
      </c>
      <c r="F37" s="23" t="s">
        <v>16</v>
      </c>
      <c r="G37" s="9">
        <f>H37+J37</f>
        <v>179.9</v>
      </c>
      <c r="H37" s="9">
        <v>179.9</v>
      </c>
      <c r="I37" s="9">
        <v>125.7</v>
      </c>
      <c r="J37" s="9"/>
      <c r="K37" s="9">
        <f>L37+N37</f>
        <v>163.8</v>
      </c>
      <c r="L37" s="9">
        <v>163.8</v>
      </c>
      <c r="M37" s="9">
        <v>113.8</v>
      </c>
      <c r="N37" s="9"/>
      <c r="O37" s="9">
        <f>P37+R37</f>
        <v>170.4</v>
      </c>
      <c r="P37" s="9">
        <v>170.4</v>
      </c>
      <c r="Q37" s="9">
        <v>121</v>
      </c>
      <c r="R37" s="9"/>
      <c r="S37" s="10">
        <v>190</v>
      </c>
      <c r="T37" s="72">
        <v>200</v>
      </c>
      <c r="U37" s="3"/>
    </row>
    <row r="38" spans="1:21" ht="10.5" customHeight="1">
      <c r="A38" s="108"/>
      <c r="B38" s="118"/>
      <c r="C38" s="112"/>
      <c r="D38" s="134"/>
      <c r="E38" s="106"/>
      <c r="F38" s="23" t="s">
        <v>20</v>
      </c>
      <c r="G38" s="9">
        <f>H38+J38</f>
        <v>0</v>
      </c>
      <c r="H38" s="9"/>
      <c r="I38" s="9"/>
      <c r="J38" s="9"/>
      <c r="K38" s="9">
        <f>L38+N38</f>
        <v>0</v>
      </c>
      <c r="L38" s="9"/>
      <c r="M38" s="9"/>
      <c r="N38" s="9"/>
      <c r="O38" s="9">
        <f>P38+R38</f>
        <v>0</v>
      </c>
      <c r="P38" s="9"/>
      <c r="Q38" s="9"/>
      <c r="R38" s="9"/>
      <c r="S38" s="9">
        <v>0</v>
      </c>
      <c r="T38" s="79">
        <v>0</v>
      </c>
      <c r="U38" s="3"/>
    </row>
    <row r="39" spans="1:21" ht="13.5" customHeight="1" thickBot="1">
      <c r="A39" s="108"/>
      <c r="B39" s="118"/>
      <c r="C39" s="113"/>
      <c r="D39" s="135"/>
      <c r="E39" s="133"/>
      <c r="F39" s="15" t="s">
        <v>55</v>
      </c>
      <c r="G39" s="9">
        <f>SUM(G37:G38)</f>
        <v>179.9</v>
      </c>
      <c r="H39" s="8">
        <f>SUM(H37:H38)</f>
        <v>179.9</v>
      </c>
      <c r="I39" s="8">
        <f>SUM(I37:I38)</f>
        <v>125.7</v>
      </c>
      <c r="J39" s="8">
        <f>SUM(J37:J38)</f>
        <v>0</v>
      </c>
      <c r="K39" s="8">
        <f aca="true" t="shared" si="8" ref="K39:T39">SUM(K37:K38)</f>
        <v>163.8</v>
      </c>
      <c r="L39" s="8">
        <f t="shared" si="8"/>
        <v>163.8</v>
      </c>
      <c r="M39" s="8">
        <f t="shared" si="8"/>
        <v>113.8</v>
      </c>
      <c r="N39" s="8">
        <f t="shared" si="8"/>
        <v>0</v>
      </c>
      <c r="O39" s="8">
        <f>SUM(O37:O38)</f>
        <v>170.4</v>
      </c>
      <c r="P39" s="8">
        <f>SUM(P37:P38)</f>
        <v>170.4</v>
      </c>
      <c r="Q39" s="8">
        <f>SUM(Q37:Q38)</f>
        <v>121</v>
      </c>
      <c r="R39" s="8">
        <f>SUM(R37:R38)</f>
        <v>0</v>
      </c>
      <c r="S39" s="8">
        <f t="shared" si="8"/>
        <v>190</v>
      </c>
      <c r="T39" s="73">
        <f t="shared" si="8"/>
        <v>200</v>
      </c>
      <c r="U39" s="3"/>
    </row>
    <row r="40" spans="1:21" ht="15" customHeight="1" thickBot="1">
      <c r="A40" s="16" t="s">
        <v>13</v>
      </c>
      <c r="B40" s="17" t="s">
        <v>13</v>
      </c>
      <c r="C40" s="121" t="s">
        <v>27</v>
      </c>
      <c r="D40" s="122"/>
      <c r="E40" s="122"/>
      <c r="F40" s="177"/>
      <c r="G40" s="19">
        <f>SUM(G21+G24+G30+G33+G36+G39)</f>
        <v>9763.1</v>
      </c>
      <c r="H40" s="19">
        <f>SUM(H21+H24+H30+H33+H36+H39)</f>
        <v>9744.7</v>
      </c>
      <c r="I40" s="19">
        <f>SUM(I21+I24+I30+I33+I36+I39)</f>
        <v>6418.1</v>
      </c>
      <c r="J40" s="19">
        <f>SUM(J21+J24+J30+J33+J36+J39)</f>
        <v>18.4</v>
      </c>
      <c r="K40" s="19">
        <f aca="true" t="shared" si="9" ref="K40:T40">SUM(K21+K24+K30+K33+K36+K39)</f>
        <v>9656.199999999999</v>
      </c>
      <c r="L40" s="19">
        <f t="shared" si="9"/>
        <v>9626.199999999999</v>
      </c>
      <c r="M40" s="19">
        <f t="shared" si="9"/>
        <v>6439.4</v>
      </c>
      <c r="N40" s="19">
        <f t="shared" si="9"/>
        <v>30</v>
      </c>
      <c r="O40" s="19">
        <f t="shared" si="9"/>
        <v>9839.900000000001</v>
      </c>
      <c r="P40" s="19">
        <f t="shared" si="9"/>
        <v>9808.300000000001</v>
      </c>
      <c r="Q40" s="19">
        <f t="shared" si="9"/>
        <v>6477.099999999999</v>
      </c>
      <c r="R40" s="19">
        <f t="shared" si="9"/>
        <v>31.6</v>
      </c>
      <c r="S40" s="19">
        <f t="shared" si="9"/>
        <v>9801.5</v>
      </c>
      <c r="T40" s="90">
        <f t="shared" si="9"/>
        <v>9826.199999999999</v>
      </c>
      <c r="U40" s="3"/>
    </row>
    <row r="41" spans="1:21" ht="14.25" customHeight="1" thickBot="1">
      <c r="A41" s="20" t="s">
        <v>13</v>
      </c>
      <c r="B41" s="99" t="s">
        <v>28</v>
      </c>
      <c r="C41" s="100"/>
      <c r="D41" s="100"/>
      <c r="E41" s="100"/>
      <c r="F41" s="176"/>
      <c r="G41" s="21">
        <f>SUM(G40)</f>
        <v>9763.1</v>
      </c>
      <c r="H41" s="21">
        <f>SUM(H40)</f>
        <v>9744.7</v>
      </c>
      <c r="I41" s="21">
        <f>SUM(I40)</f>
        <v>6418.1</v>
      </c>
      <c r="J41" s="21">
        <f>SUM(J40)</f>
        <v>18.4</v>
      </c>
      <c r="K41" s="21">
        <f aca="true" t="shared" si="10" ref="K41:R41">SUM(K40)</f>
        <v>9656.199999999999</v>
      </c>
      <c r="L41" s="21">
        <f t="shared" si="10"/>
        <v>9626.199999999999</v>
      </c>
      <c r="M41" s="21">
        <f t="shared" si="10"/>
        <v>6439.4</v>
      </c>
      <c r="N41" s="21">
        <f t="shared" si="10"/>
        <v>30</v>
      </c>
      <c r="O41" s="21">
        <f t="shared" si="10"/>
        <v>9839.900000000001</v>
      </c>
      <c r="P41" s="21">
        <f t="shared" si="10"/>
        <v>9808.300000000001</v>
      </c>
      <c r="Q41" s="21">
        <f t="shared" si="10"/>
        <v>6477.099999999999</v>
      </c>
      <c r="R41" s="21">
        <f t="shared" si="10"/>
        <v>31.6</v>
      </c>
      <c r="S41" s="21">
        <f>SUM(S40)</f>
        <v>9801.5</v>
      </c>
      <c r="T41" s="91">
        <f>SUM(T40)</f>
        <v>9826.199999999999</v>
      </c>
      <c r="U41" s="60"/>
    </row>
    <row r="42" spans="1:21" ht="18" customHeight="1" thickBot="1">
      <c r="A42" s="22" t="s">
        <v>18</v>
      </c>
      <c r="B42" s="173" t="s">
        <v>29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5"/>
      <c r="U42" s="3"/>
    </row>
    <row r="43" spans="1:21" ht="16.5" customHeight="1" thickBot="1">
      <c r="A43" s="4" t="s">
        <v>18</v>
      </c>
      <c r="B43" s="5" t="s">
        <v>13</v>
      </c>
      <c r="C43" s="140" t="s">
        <v>56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8"/>
      <c r="U43" s="3"/>
    </row>
    <row r="44" spans="1:21" ht="13.5" customHeight="1">
      <c r="A44" s="108" t="s">
        <v>18</v>
      </c>
      <c r="B44" s="109" t="s">
        <v>13</v>
      </c>
      <c r="C44" s="112" t="s">
        <v>13</v>
      </c>
      <c r="D44" s="120" t="s">
        <v>30</v>
      </c>
      <c r="E44" s="131" t="s">
        <v>44</v>
      </c>
      <c r="F44" s="23" t="s">
        <v>16</v>
      </c>
      <c r="G44" s="39">
        <f>H44+J44</f>
        <v>399.4</v>
      </c>
      <c r="H44" s="8">
        <v>399.4</v>
      </c>
      <c r="I44" s="8">
        <v>218.8</v>
      </c>
      <c r="J44" s="8"/>
      <c r="K44" s="8">
        <f>L44+N44</f>
        <v>404.3</v>
      </c>
      <c r="L44" s="8">
        <v>404.3</v>
      </c>
      <c r="M44" s="8">
        <v>223</v>
      </c>
      <c r="N44" s="8"/>
      <c r="O44" s="8">
        <f aca="true" t="shared" si="11" ref="O44:O49">P44+R44</f>
        <v>393.5</v>
      </c>
      <c r="P44" s="8">
        <v>393.5</v>
      </c>
      <c r="Q44" s="8">
        <v>216.5</v>
      </c>
      <c r="R44" s="8"/>
      <c r="S44" s="8">
        <v>415.5</v>
      </c>
      <c r="T44" s="73">
        <v>421.2</v>
      </c>
      <c r="U44" s="3"/>
    </row>
    <row r="45" spans="1:21" ht="13.5" customHeight="1">
      <c r="A45" s="108"/>
      <c r="B45" s="110"/>
      <c r="C45" s="112"/>
      <c r="D45" s="120"/>
      <c r="E45" s="115"/>
      <c r="F45" s="97" t="s">
        <v>16</v>
      </c>
      <c r="G45" s="42"/>
      <c r="H45" s="8"/>
      <c r="I45" s="8"/>
      <c r="J45" s="8"/>
      <c r="K45" s="8"/>
      <c r="L45" s="8"/>
      <c r="M45" s="8"/>
      <c r="N45" s="8"/>
      <c r="O45" s="8">
        <f t="shared" si="11"/>
        <v>5.8</v>
      </c>
      <c r="P45" s="8">
        <v>5.8</v>
      </c>
      <c r="Q45" s="8"/>
      <c r="R45" s="8"/>
      <c r="S45" s="8"/>
      <c r="T45" s="73"/>
      <c r="U45" s="3"/>
    </row>
    <row r="46" spans="1:21" ht="13.5" customHeight="1">
      <c r="A46" s="108"/>
      <c r="B46" s="110"/>
      <c r="C46" s="112"/>
      <c r="D46" s="120"/>
      <c r="E46" s="115"/>
      <c r="F46" s="23" t="s">
        <v>46</v>
      </c>
      <c r="G46" s="9">
        <f>H46+J46</f>
        <v>8</v>
      </c>
      <c r="H46" s="8">
        <v>8</v>
      </c>
      <c r="I46" s="8"/>
      <c r="J46" s="8"/>
      <c r="K46" s="8">
        <f>L46+N46</f>
        <v>1.6</v>
      </c>
      <c r="L46" s="8">
        <v>1.6</v>
      </c>
      <c r="M46" s="8"/>
      <c r="N46" s="8"/>
      <c r="O46" s="8">
        <f t="shared" si="11"/>
        <v>3.1</v>
      </c>
      <c r="P46" s="8">
        <v>3.1</v>
      </c>
      <c r="Q46" s="8"/>
      <c r="R46" s="8"/>
      <c r="S46" s="8">
        <v>8</v>
      </c>
      <c r="T46" s="73">
        <v>8</v>
      </c>
      <c r="U46" s="3"/>
    </row>
    <row r="47" spans="1:21" ht="13.5" customHeight="1">
      <c r="A47" s="108"/>
      <c r="B47" s="110"/>
      <c r="C47" s="112"/>
      <c r="D47" s="120"/>
      <c r="E47" s="115"/>
      <c r="F47" s="23" t="s">
        <v>60</v>
      </c>
      <c r="G47" s="58">
        <f>H47+J47</f>
        <v>4</v>
      </c>
      <c r="H47" s="57">
        <v>4</v>
      </c>
      <c r="I47" s="8"/>
      <c r="J47" s="8"/>
      <c r="K47" s="8">
        <f>L47+N47</f>
        <v>0</v>
      </c>
      <c r="L47" s="8"/>
      <c r="M47" s="8"/>
      <c r="N47" s="8"/>
      <c r="O47" s="8">
        <f t="shared" si="11"/>
        <v>20</v>
      </c>
      <c r="P47" s="8">
        <v>20</v>
      </c>
      <c r="Q47" s="8"/>
      <c r="R47" s="8"/>
      <c r="S47" s="65"/>
      <c r="T47" s="66"/>
      <c r="U47" s="3"/>
    </row>
    <row r="48" spans="1:21" ht="13.5" customHeight="1">
      <c r="A48" s="108"/>
      <c r="B48" s="110"/>
      <c r="C48" s="112"/>
      <c r="D48" s="120"/>
      <c r="E48" s="115"/>
      <c r="F48" s="97" t="s">
        <v>70</v>
      </c>
      <c r="G48" s="58"/>
      <c r="H48" s="57"/>
      <c r="I48" s="8"/>
      <c r="J48" s="8"/>
      <c r="K48" s="8"/>
      <c r="L48" s="8"/>
      <c r="M48" s="8"/>
      <c r="N48" s="8"/>
      <c r="O48" s="8">
        <f t="shared" si="11"/>
        <v>34.4</v>
      </c>
      <c r="P48" s="8">
        <v>34.4</v>
      </c>
      <c r="Q48" s="8"/>
      <c r="R48" s="8"/>
      <c r="S48" s="65"/>
      <c r="T48" s="66"/>
      <c r="U48" s="3"/>
    </row>
    <row r="49" spans="1:21" ht="12" customHeight="1">
      <c r="A49" s="108"/>
      <c r="B49" s="110"/>
      <c r="C49" s="112"/>
      <c r="D49" s="114"/>
      <c r="E49" s="115"/>
      <c r="F49" s="23" t="s">
        <v>17</v>
      </c>
      <c r="G49" s="9">
        <f>H49+J49</f>
        <v>0.2</v>
      </c>
      <c r="H49" s="8">
        <v>0.2</v>
      </c>
      <c r="I49" s="8"/>
      <c r="J49" s="8"/>
      <c r="K49" s="8">
        <f aca="true" t="shared" si="12" ref="K49:K64">L49+N49</f>
        <v>0.3</v>
      </c>
      <c r="L49" s="8">
        <v>0.3</v>
      </c>
      <c r="M49" s="8"/>
      <c r="N49" s="8"/>
      <c r="O49" s="8">
        <f t="shared" si="11"/>
        <v>0.3</v>
      </c>
      <c r="P49" s="8">
        <v>0.3</v>
      </c>
      <c r="Q49" s="8"/>
      <c r="R49" s="65"/>
      <c r="S49" s="11">
        <v>0.3</v>
      </c>
      <c r="T49" s="77">
        <v>0.3</v>
      </c>
      <c r="U49" s="3"/>
    </row>
    <row r="50" spans="1:21" ht="12.75" customHeight="1" thickBot="1">
      <c r="A50" s="108"/>
      <c r="B50" s="111"/>
      <c r="C50" s="112"/>
      <c r="D50" s="114"/>
      <c r="E50" s="116"/>
      <c r="F50" s="12" t="s">
        <v>55</v>
      </c>
      <c r="G50" s="9">
        <f aca="true" t="shared" si="13" ref="G50:T50">SUM(G44:G49)</f>
        <v>411.59999999999997</v>
      </c>
      <c r="H50" s="8">
        <f t="shared" si="13"/>
        <v>411.59999999999997</v>
      </c>
      <c r="I50" s="8">
        <f t="shared" si="13"/>
        <v>218.8</v>
      </c>
      <c r="J50" s="8">
        <f t="shared" si="13"/>
        <v>0</v>
      </c>
      <c r="K50" s="8">
        <f t="shared" si="13"/>
        <v>406.20000000000005</v>
      </c>
      <c r="L50" s="8">
        <f t="shared" si="13"/>
        <v>406.20000000000005</v>
      </c>
      <c r="M50" s="8">
        <f t="shared" si="13"/>
        <v>223</v>
      </c>
      <c r="N50" s="8">
        <f t="shared" si="13"/>
        <v>0</v>
      </c>
      <c r="O50" s="8">
        <f t="shared" si="13"/>
        <v>457.1</v>
      </c>
      <c r="P50" s="8">
        <f t="shared" si="13"/>
        <v>457.1</v>
      </c>
      <c r="Q50" s="8">
        <f t="shared" si="13"/>
        <v>216.5</v>
      </c>
      <c r="R50" s="8">
        <f t="shared" si="13"/>
        <v>0</v>
      </c>
      <c r="S50" s="8">
        <f t="shared" si="13"/>
        <v>423.8</v>
      </c>
      <c r="T50" s="8">
        <f t="shared" si="13"/>
        <v>429.5</v>
      </c>
      <c r="U50" s="3"/>
    </row>
    <row r="51" spans="1:21" ht="13.5" customHeight="1">
      <c r="A51" s="108" t="s">
        <v>18</v>
      </c>
      <c r="B51" s="109" t="s">
        <v>13</v>
      </c>
      <c r="C51" s="112" t="s">
        <v>18</v>
      </c>
      <c r="D51" s="114" t="s">
        <v>57</v>
      </c>
      <c r="E51" s="131" t="s">
        <v>44</v>
      </c>
      <c r="F51" s="23" t="s">
        <v>16</v>
      </c>
      <c r="G51" s="9">
        <f>H51+J51</f>
        <v>294</v>
      </c>
      <c r="H51" s="8">
        <v>292.8</v>
      </c>
      <c r="I51" s="8">
        <v>177.3</v>
      </c>
      <c r="J51" s="8">
        <v>1.2</v>
      </c>
      <c r="K51" s="8">
        <f t="shared" si="12"/>
        <v>293.3</v>
      </c>
      <c r="L51" s="8">
        <v>293.3</v>
      </c>
      <c r="M51" s="8">
        <v>177</v>
      </c>
      <c r="N51" s="8"/>
      <c r="O51" s="8">
        <f>P51+R51</f>
        <v>287.2</v>
      </c>
      <c r="P51" s="8">
        <v>287.2</v>
      </c>
      <c r="Q51" s="8">
        <v>177</v>
      </c>
      <c r="R51" s="8"/>
      <c r="S51" s="11">
        <v>334.1</v>
      </c>
      <c r="T51" s="77">
        <v>334.4</v>
      </c>
      <c r="U51" s="3"/>
    </row>
    <row r="52" spans="1:21" ht="13.5" customHeight="1">
      <c r="A52" s="108"/>
      <c r="B52" s="110"/>
      <c r="C52" s="112"/>
      <c r="D52" s="114"/>
      <c r="E52" s="115"/>
      <c r="F52" s="97" t="s">
        <v>16</v>
      </c>
      <c r="G52" s="9"/>
      <c r="H52" s="8"/>
      <c r="I52" s="8"/>
      <c r="J52" s="8"/>
      <c r="K52" s="8"/>
      <c r="L52" s="8"/>
      <c r="M52" s="8"/>
      <c r="N52" s="8"/>
      <c r="O52" s="8">
        <f>P52+R52</f>
        <v>4.8</v>
      </c>
      <c r="P52" s="8">
        <v>4.8</v>
      </c>
      <c r="Q52" s="8"/>
      <c r="R52" s="8"/>
      <c r="S52" s="11"/>
      <c r="T52" s="77"/>
      <c r="U52" s="3"/>
    </row>
    <row r="53" spans="1:21" ht="13.5" customHeight="1">
      <c r="A53" s="108"/>
      <c r="B53" s="110"/>
      <c r="C53" s="112"/>
      <c r="D53" s="114"/>
      <c r="E53" s="115"/>
      <c r="F53" s="23" t="s">
        <v>46</v>
      </c>
      <c r="G53" s="9">
        <f>H53+J53</f>
        <v>2.4</v>
      </c>
      <c r="H53" s="8">
        <v>2.4</v>
      </c>
      <c r="I53" s="8"/>
      <c r="J53" s="8"/>
      <c r="K53" s="8">
        <f t="shared" si="12"/>
        <v>2</v>
      </c>
      <c r="L53" s="8">
        <v>2</v>
      </c>
      <c r="M53" s="8"/>
      <c r="N53" s="8"/>
      <c r="O53" s="8">
        <f>P53+R53</f>
        <v>2.6</v>
      </c>
      <c r="P53" s="8">
        <v>2.6</v>
      </c>
      <c r="Q53" s="8"/>
      <c r="R53" s="8"/>
      <c r="S53" s="11">
        <v>2</v>
      </c>
      <c r="T53" s="77">
        <v>2</v>
      </c>
      <c r="U53" s="3"/>
    </row>
    <row r="54" spans="1:21" ht="12.75" customHeight="1">
      <c r="A54" s="108"/>
      <c r="B54" s="110"/>
      <c r="C54" s="112"/>
      <c r="D54" s="114"/>
      <c r="E54" s="115"/>
      <c r="F54" s="23" t="s">
        <v>60</v>
      </c>
      <c r="G54" s="58">
        <f>H54+J54</f>
        <v>28.9</v>
      </c>
      <c r="H54" s="57">
        <v>28.9</v>
      </c>
      <c r="I54" s="8"/>
      <c r="J54" s="8"/>
      <c r="K54" s="8">
        <f t="shared" si="12"/>
        <v>28.9</v>
      </c>
      <c r="L54" s="8">
        <v>28.9</v>
      </c>
      <c r="M54" s="8"/>
      <c r="N54" s="8"/>
      <c r="O54" s="8">
        <f>P54+R54</f>
        <v>28.9</v>
      </c>
      <c r="P54" s="8">
        <v>28.9</v>
      </c>
      <c r="Q54" s="8"/>
      <c r="R54" s="8"/>
      <c r="S54" s="11">
        <v>28.9</v>
      </c>
      <c r="T54" s="77">
        <v>28.9</v>
      </c>
      <c r="U54" s="3"/>
    </row>
    <row r="55" spans="1:21" ht="12.75" customHeight="1">
      <c r="A55" s="108"/>
      <c r="B55" s="110"/>
      <c r="C55" s="112"/>
      <c r="D55" s="114"/>
      <c r="E55" s="115"/>
      <c r="F55" s="23" t="s">
        <v>17</v>
      </c>
      <c r="G55" s="9">
        <f>H55+J55</f>
        <v>0.3</v>
      </c>
      <c r="H55" s="8">
        <v>0.3</v>
      </c>
      <c r="I55" s="8"/>
      <c r="J55" s="8"/>
      <c r="K55" s="8">
        <f t="shared" si="12"/>
        <v>0</v>
      </c>
      <c r="L55" s="8">
        <v>0</v>
      </c>
      <c r="M55" s="8"/>
      <c r="N55" s="8"/>
      <c r="O55" s="8">
        <f>P55+R55</f>
        <v>0.1</v>
      </c>
      <c r="P55" s="8">
        <v>0.1</v>
      </c>
      <c r="Q55" s="8"/>
      <c r="R55" s="8"/>
      <c r="S55" s="11">
        <v>0</v>
      </c>
      <c r="T55" s="77">
        <v>0</v>
      </c>
      <c r="U55" s="3"/>
    </row>
    <row r="56" spans="1:21" ht="9.75" customHeight="1">
      <c r="A56" s="108"/>
      <c r="B56" s="111"/>
      <c r="C56" s="112"/>
      <c r="D56" s="114"/>
      <c r="E56" s="116"/>
      <c r="F56" s="12" t="s">
        <v>55</v>
      </c>
      <c r="G56" s="9">
        <f>SUM(G51:G55)</f>
        <v>325.59999999999997</v>
      </c>
      <c r="H56" s="8">
        <f>SUM(H51:H55)</f>
        <v>324.4</v>
      </c>
      <c r="I56" s="8">
        <f>SUM(I51:I55)</f>
        <v>177.3</v>
      </c>
      <c r="J56" s="8">
        <f>SUM(J51:J55)</f>
        <v>1.2</v>
      </c>
      <c r="K56" s="8">
        <f aca="true" t="shared" si="14" ref="K56:T56">SUM(K51:K55)</f>
        <v>324.2</v>
      </c>
      <c r="L56" s="8">
        <f t="shared" si="14"/>
        <v>324.2</v>
      </c>
      <c r="M56" s="8">
        <f t="shared" si="14"/>
        <v>177</v>
      </c>
      <c r="N56" s="8">
        <f t="shared" si="14"/>
        <v>0</v>
      </c>
      <c r="O56" s="8">
        <f>SUM(O51:O55)</f>
        <v>323.6</v>
      </c>
      <c r="P56" s="8">
        <f>SUM(P51:P55)</f>
        <v>323.6</v>
      </c>
      <c r="Q56" s="8">
        <f>SUM(Q51:Q55)</f>
        <v>177</v>
      </c>
      <c r="R56" s="8">
        <f>SUM(R51:R55)</f>
        <v>0</v>
      </c>
      <c r="S56" s="8">
        <f t="shared" si="14"/>
        <v>365</v>
      </c>
      <c r="T56" s="73">
        <f t="shared" si="14"/>
        <v>365.29999999999995</v>
      </c>
      <c r="U56" s="3"/>
    </row>
    <row r="57" spans="1:21" ht="13.5" customHeight="1">
      <c r="A57" s="108" t="s">
        <v>18</v>
      </c>
      <c r="B57" s="109" t="s">
        <v>13</v>
      </c>
      <c r="C57" s="112" t="s">
        <v>21</v>
      </c>
      <c r="D57" s="114" t="s">
        <v>31</v>
      </c>
      <c r="E57" s="105" t="s">
        <v>44</v>
      </c>
      <c r="F57" s="23" t="s">
        <v>16</v>
      </c>
      <c r="G57" s="9">
        <f>H57+J57</f>
        <v>231.8</v>
      </c>
      <c r="H57" s="8">
        <v>231.8</v>
      </c>
      <c r="I57" s="8">
        <v>137</v>
      </c>
      <c r="J57" s="8"/>
      <c r="K57" s="8">
        <f t="shared" si="12"/>
        <v>271.2</v>
      </c>
      <c r="L57" s="8">
        <v>241.2</v>
      </c>
      <c r="M57" s="8">
        <v>145.5</v>
      </c>
      <c r="N57" s="8">
        <v>30</v>
      </c>
      <c r="O57" s="8">
        <f>P57+R57</f>
        <v>246</v>
      </c>
      <c r="P57" s="8">
        <v>241.2</v>
      </c>
      <c r="Q57" s="8">
        <v>144.9</v>
      </c>
      <c r="R57" s="8">
        <v>4.8</v>
      </c>
      <c r="S57" s="11">
        <v>242.3</v>
      </c>
      <c r="T57" s="77">
        <v>242.3</v>
      </c>
      <c r="U57" s="3"/>
    </row>
    <row r="58" spans="1:21" ht="12.75" customHeight="1">
      <c r="A58" s="108"/>
      <c r="B58" s="110"/>
      <c r="C58" s="112"/>
      <c r="D58" s="114"/>
      <c r="E58" s="106"/>
      <c r="F58" s="23" t="s">
        <v>46</v>
      </c>
      <c r="G58" s="9">
        <f>H58+J58</f>
        <v>5</v>
      </c>
      <c r="H58" s="8">
        <v>5</v>
      </c>
      <c r="I58" s="8"/>
      <c r="J58" s="8"/>
      <c r="K58" s="8">
        <f t="shared" si="12"/>
        <v>5</v>
      </c>
      <c r="L58" s="8">
        <v>5</v>
      </c>
      <c r="M58" s="8"/>
      <c r="N58" s="8"/>
      <c r="O58" s="8">
        <f>P58+R58</f>
        <v>5</v>
      </c>
      <c r="P58" s="8">
        <v>5</v>
      </c>
      <c r="Q58" s="65"/>
      <c r="R58" s="65"/>
      <c r="S58" s="11">
        <v>4</v>
      </c>
      <c r="T58" s="77">
        <v>4</v>
      </c>
      <c r="U58" s="3"/>
    </row>
    <row r="59" spans="1:21" ht="12.75" customHeight="1">
      <c r="A59" s="108"/>
      <c r="B59" s="110"/>
      <c r="C59" s="112"/>
      <c r="D59" s="114"/>
      <c r="E59" s="106"/>
      <c r="F59" s="23" t="s">
        <v>60</v>
      </c>
      <c r="G59" s="9">
        <f>H59+J59</f>
        <v>55</v>
      </c>
      <c r="H59" s="8">
        <v>55</v>
      </c>
      <c r="I59" s="8"/>
      <c r="J59" s="8"/>
      <c r="K59" s="8">
        <f t="shared" si="12"/>
        <v>50</v>
      </c>
      <c r="L59" s="8">
        <v>50</v>
      </c>
      <c r="M59" s="8"/>
      <c r="N59" s="8"/>
      <c r="O59" s="8">
        <f>P59+R59</f>
        <v>88</v>
      </c>
      <c r="P59" s="8">
        <v>88</v>
      </c>
      <c r="Q59" s="8"/>
      <c r="R59" s="8"/>
      <c r="S59" s="11">
        <v>50</v>
      </c>
      <c r="T59" s="77">
        <v>50</v>
      </c>
      <c r="U59" s="3"/>
    </row>
    <row r="60" spans="1:21" ht="12.75" customHeight="1">
      <c r="A60" s="108"/>
      <c r="B60" s="110"/>
      <c r="C60" s="112"/>
      <c r="D60" s="114"/>
      <c r="E60" s="106"/>
      <c r="F60" s="23" t="s">
        <v>70</v>
      </c>
      <c r="G60" s="9">
        <f>H60+J60</f>
        <v>0</v>
      </c>
      <c r="H60" s="8"/>
      <c r="I60" s="8"/>
      <c r="J60" s="8"/>
      <c r="K60" s="8">
        <f t="shared" si="12"/>
        <v>12</v>
      </c>
      <c r="L60" s="8">
        <v>12</v>
      </c>
      <c r="M60" s="8"/>
      <c r="N60" s="8"/>
      <c r="O60" s="8">
        <f>P60+R60</f>
        <v>4.5</v>
      </c>
      <c r="P60" s="8">
        <v>4.5</v>
      </c>
      <c r="Q60" s="8"/>
      <c r="R60" s="8"/>
      <c r="S60" s="11">
        <v>12</v>
      </c>
      <c r="T60" s="77">
        <v>12</v>
      </c>
      <c r="U60" s="3"/>
    </row>
    <row r="61" spans="1:21" ht="12.75" customHeight="1">
      <c r="A61" s="108"/>
      <c r="B61" s="110"/>
      <c r="C61" s="112"/>
      <c r="D61" s="114"/>
      <c r="E61" s="106"/>
      <c r="F61" s="23" t="s">
        <v>17</v>
      </c>
      <c r="G61" s="9">
        <f>H61+J61</f>
        <v>0.7</v>
      </c>
      <c r="H61" s="8">
        <v>0.7</v>
      </c>
      <c r="I61" s="8"/>
      <c r="J61" s="8"/>
      <c r="K61" s="8">
        <f t="shared" si="12"/>
        <v>0.7</v>
      </c>
      <c r="L61" s="8">
        <v>0.7</v>
      </c>
      <c r="M61" s="8"/>
      <c r="N61" s="8"/>
      <c r="O61" s="8">
        <f>P61+R61</f>
        <v>1</v>
      </c>
      <c r="P61" s="8">
        <v>1</v>
      </c>
      <c r="Q61" s="8"/>
      <c r="R61" s="8"/>
      <c r="S61" s="11">
        <v>0.7</v>
      </c>
      <c r="T61" s="77">
        <v>0.7</v>
      </c>
      <c r="U61" s="3"/>
    </row>
    <row r="62" spans="1:21" ht="12.75" customHeight="1">
      <c r="A62" s="108"/>
      <c r="B62" s="111"/>
      <c r="C62" s="112"/>
      <c r="D62" s="114"/>
      <c r="E62" s="107"/>
      <c r="F62" s="12" t="s">
        <v>55</v>
      </c>
      <c r="G62" s="9">
        <f aca="true" t="shared" si="15" ref="G62:N62">SUM(G57:G61)</f>
        <v>292.5</v>
      </c>
      <c r="H62" s="8">
        <f t="shared" si="15"/>
        <v>292.5</v>
      </c>
      <c r="I62" s="8">
        <f t="shared" si="15"/>
        <v>137</v>
      </c>
      <c r="J62" s="8">
        <f t="shared" si="15"/>
        <v>0</v>
      </c>
      <c r="K62" s="8">
        <f t="shared" si="15"/>
        <v>338.9</v>
      </c>
      <c r="L62" s="8">
        <f t="shared" si="15"/>
        <v>308.9</v>
      </c>
      <c r="M62" s="8">
        <f t="shared" si="15"/>
        <v>145.5</v>
      </c>
      <c r="N62" s="8">
        <f t="shared" si="15"/>
        <v>30</v>
      </c>
      <c r="O62" s="8">
        <f aca="true" t="shared" si="16" ref="O62:T62">SUM(O57:O61)</f>
        <v>344.5</v>
      </c>
      <c r="P62" s="8">
        <f>SUM(P57:P61)</f>
        <v>339.7</v>
      </c>
      <c r="Q62" s="8">
        <f>SUM(Q57:Q61)</f>
        <v>144.9</v>
      </c>
      <c r="R62" s="8">
        <f>SUM(R57:R61)</f>
        <v>4.8</v>
      </c>
      <c r="S62" s="8">
        <f t="shared" si="16"/>
        <v>309</v>
      </c>
      <c r="T62" s="73">
        <f t="shared" si="16"/>
        <v>309</v>
      </c>
      <c r="U62" s="3"/>
    </row>
    <row r="63" spans="1:21" ht="13.5" customHeight="1">
      <c r="A63" s="108" t="s">
        <v>18</v>
      </c>
      <c r="B63" s="109" t="s">
        <v>13</v>
      </c>
      <c r="C63" s="112" t="s">
        <v>23</v>
      </c>
      <c r="D63" s="114" t="s">
        <v>50</v>
      </c>
      <c r="E63" s="127" t="s">
        <v>44</v>
      </c>
      <c r="F63" s="23" t="s">
        <v>16</v>
      </c>
      <c r="G63" s="9">
        <f>H63+J63</f>
        <v>35</v>
      </c>
      <c r="H63" s="8">
        <v>35</v>
      </c>
      <c r="I63" s="8"/>
      <c r="J63" s="8"/>
      <c r="K63" s="8">
        <f t="shared" si="12"/>
        <v>33</v>
      </c>
      <c r="L63" s="8">
        <v>33</v>
      </c>
      <c r="M63" s="8"/>
      <c r="N63" s="8"/>
      <c r="O63" s="8">
        <f>P63+R63</f>
        <v>31</v>
      </c>
      <c r="P63" s="8">
        <v>31</v>
      </c>
      <c r="Q63" s="8"/>
      <c r="R63" s="8"/>
      <c r="S63" s="11">
        <v>45</v>
      </c>
      <c r="T63" s="77">
        <v>45</v>
      </c>
      <c r="U63" s="3"/>
    </row>
    <row r="64" spans="1:21" ht="10.5" customHeight="1">
      <c r="A64" s="108"/>
      <c r="B64" s="110"/>
      <c r="C64" s="112"/>
      <c r="D64" s="114"/>
      <c r="E64" s="128"/>
      <c r="F64" s="23" t="s">
        <v>20</v>
      </c>
      <c r="G64" s="9"/>
      <c r="H64" s="8"/>
      <c r="I64" s="8"/>
      <c r="J64" s="8"/>
      <c r="K64" s="8">
        <f t="shared" si="12"/>
        <v>0</v>
      </c>
      <c r="L64" s="8"/>
      <c r="M64" s="8"/>
      <c r="N64" s="8"/>
      <c r="O64" s="8"/>
      <c r="P64" s="8"/>
      <c r="Q64" s="8"/>
      <c r="R64" s="8"/>
      <c r="S64" s="11"/>
      <c r="T64" s="77"/>
      <c r="U64" s="3"/>
    </row>
    <row r="65" spans="1:21" ht="13.5" customHeight="1">
      <c r="A65" s="108"/>
      <c r="B65" s="111"/>
      <c r="C65" s="112"/>
      <c r="D65" s="114"/>
      <c r="E65" s="129"/>
      <c r="F65" s="12" t="s">
        <v>55</v>
      </c>
      <c r="G65" s="9">
        <f>SUM(G63:G64)</f>
        <v>35</v>
      </c>
      <c r="H65" s="8">
        <f>SUM(H63:H64)</f>
        <v>35</v>
      </c>
      <c r="I65" s="8">
        <f>SUM(I63:I64)</f>
        <v>0</v>
      </c>
      <c r="J65" s="8">
        <f>SUM(J63:J64)</f>
        <v>0</v>
      </c>
      <c r="K65" s="8">
        <f aca="true" t="shared" si="17" ref="K65:T65">SUM(K63:K64)</f>
        <v>33</v>
      </c>
      <c r="L65" s="8">
        <f t="shared" si="17"/>
        <v>33</v>
      </c>
      <c r="M65" s="8">
        <f t="shared" si="17"/>
        <v>0</v>
      </c>
      <c r="N65" s="8">
        <f t="shared" si="17"/>
        <v>0</v>
      </c>
      <c r="O65" s="8">
        <f>SUM(O63:O64)</f>
        <v>31</v>
      </c>
      <c r="P65" s="8">
        <f>SUM(P63:P64)</f>
        <v>31</v>
      </c>
      <c r="Q65" s="8">
        <f>SUM(Q63:Q64)</f>
        <v>0</v>
      </c>
      <c r="R65" s="8">
        <f>SUM(R63:R64)</f>
        <v>0</v>
      </c>
      <c r="S65" s="8">
        <f t="shared" si="17"/>
        <v>45</v>
      </c>
      <c r="T65" s="73">
        <f t="shared" si="17"/>
        <v>45</v>
      </c>
      <c r="U65" s="3"/>
    </row>
    <row r="66" spans="1:21" ht="13.5" customHeight="1">
      <c r="A66" s="108" t="s">
        <v>18</v>
      </c>
      <c r="B66" s="109" t="s">
        <v>13</v>
      </c>
      <c r="C66" s="112" t="s">
        <v>24</v>
      </c>
      <c r="D66" s="114" t="s">
        <v>32</v>
      </c>
      <c r="E66" s="127" t="s">
        <v>44</v>
      </c>
      <c r="F66" s="23" t="s">
        <v>16</v>
      </c>
      <c r="G66" s="9">
        <f>H66+J66</f>
        <v>52</v>
      </c>
      <c r="H66" s="8">
        <v>52</v>
      </c>
      <c r="I66" s="8">
        <v>37.9</v>
      </c>
      <c r="J66" s="8"/>
      <c r="K66" s="8">
        <f>L66+N66</f>
        <v>54.5</v>
      </c>
      <c r="L66" s="8">
        <v>54.5</v>
      </c>
      <c r="M66" s="8">
        <v>39.8</v>
      </c>
      <c r="N66" s="8"/>
      <c r="O66" s="8">
        <f>P66+R66</f>
        <v>47.9</v>
      </c>
      <c r="P66" s="8">
        <v>47.9</v>
      </c>
      <c r="Q66" s="8">
        <v>35.4</v>
      </c>
      <c r="R66" s="8"/>
      <c r="S66" s="11">
        <v>55</v>
      </c>
      <c r="T66" s="77">
        <v>58</v>
      </c>
      <c r="U66" s="3"/>
    </row>
    <row r="67" spans="1:21" ht="10.5" customHeight="1">
      <c r="A67" s="108"/>
      <c r="B67" s="110"/>
      <c r="C67" s="112"/>
      <c r="D67" s="114"/>
      <c r="E67" s="128"/>
      <c r="F67" s="23" t="s">
        <v>20</v>
      </c>
      <c r="G67" s="9">
        <f>H67+J67</f>
        <v>0</v>
      </c>
      <c r="H67" s="8"/>
      <c r="I67" s="8"/>
      <c r="J67" s="8"/>
      <c r="K67" s="8">
        <f>L67+N67</f>
        <v>0</v>
      </c>
      <c r="L67" s="8"/>
      <c r="M67" s="8"/>
      <c r="N67" s="8"/>
      <c r="O67" s="8">
        <f>P67+R67</f>
        <v>0</v>
      </c>
      <c r="P67" s="8"/>
      <c r="Q67" s="8"/>
      <c r="R67" s="8"/>
      <c r="S67" s="11"/>
      <c r="T67" s="77"/>
      <c r="U67" s="3"/>
    </row>
    <row r="68" spans="1:21" ht="13.5" customHeight="1" thickBot="1">
      <c r="A68" s="108"/>
      <c r="B68" s="111"/>
      <c r="C68" s="113"/>
      <c r="D68" s="126"/>
      <c r="E68" s="132"/>
      <c r="F68" s="15" t="s">
        <v>55</v>
      </c>
      <c r="G68" s="9">
        <f>SUM(G66:G67)</f>
        <v>52</v>
      </c>
      <c r="H68" s="8">
        <f>SUM(H66:H67)</f>
        <v>52</v>
      </c>
      <c r="I68" s="8">
        <f>SUM(I66:I67)</f>
        <v>37.9</v>
      </c>
      <c r="J68" s="8">
        <f>SUM(J66:J67)</f>
        <v>0</v>
      </c>
      <c r="K68" s="8">
        <f aca="true" t="shared" si="18" ref="K68:T68">SUM(K66:K67)</f>
        <v>54.5</v>
      </c>
      <c r="L68" s="8">
        <f t="shared" si="18"/>
        <v>54.5</v>
      </c>
      <c r="M68" s="8">
        <f t="shared" si="18"/>
        <v>39.8</v>
      </c>
      <c r="N68" s="8">
        <f t="shared" si="18"/>
        <v>0</v>
      </c>
      <c r="O68" s="8">
        <f t="shared" si="18"/>
        <v>47.9</v>
      </c>
      <c r="P68" s="8">
        <f t="shared" si="18"/>
        <v>47.9</v>
      </c>
      <c r="Q68" s="8">
        <f t="shared" si="18"/>
        <v>35.4</v>
      </c>
      <c r="R68" s="8">
        <f t="shared" si="18"/>
        <v>0</v>
      </c>
      <c r="S68" s="8">
        <f t="shared" si="18"/>
        <v>55</v>
      </c>
      <c r="T68" s="73">
        <f t="shared" si="18"/>
        <v>58</v>
      </c>
      <c r="U68" s="3"/>
    </row>
    <row r="69" spans="1:21" ht="12.75" customHeight="1" thickBot="1">
      <c r="A69" s="16" t="s">
        <v>18</v>
      </c>
      <c r="B69" s="17" t="s">
        <v>13</v>
      </c>
      <c r="C69" s="121" t="s">
        <v>33</v>
      </c>
      <c r="D69" s="122"/>
      <c r="E69" s="122"/>
      <c r="F69" s="123"/>
      <c r="G69" s="18">
        <f>SUM(G50+G56+G62+G65+G68)</f>
        <v>1116.6999999999998</v>
      </c>
      <c r="H69" s="18">
        <f>SUM(H50+H56+H62+H65+H68)</f>
        <v>1115.5</v>
      </c>
      <c r="I69" s="18">
        <f>SUM(I50+I56+I62+I65+I68)</f>
        <v>571</v>
      </c>
      <c r="J69" s="18">
        <f>SUM(J50+J56+J62+J65+J68)</f>
        <v>1.2</v>
      </c>
      <c r="K69" s="18">
        <f aca="true" t="shared" si="19" ref="K69:T69">SUM(K50+K56+K62+K65+K68)</f>
        <v>1156.8000000000002</v>
      </c>
      <c r="L69" s="18">
        <f t="shared" si="19"/>
        <v>1126.8000000000002</v>
      </c>
      <c r="M69" s="18">
        <f t="shared" si="19"/>
        <v>585.3</v>
      </c>
      <c r="N69" s="18">
        <f t="shared" si="19"/>
        <v>30</v>
      </c>
      <c r="O69" s="18">
        <f t="shared" si="19"/>
        <v>1204.1000000000001</v>
      </c>
      <c r="P69" s="18">
        <f t="shared" si="19"/>
        <v>1199.3000000000002</v>
      </c>
      <c r="Q69" s="18">
        <f t="shared" si="19"/>
        <v>573.8</v>
      </c>
      <c r="R69" s="18">
        <f t="shared" si="19"/>
        <v>4.8</v>
      </c>
      <c r="S69" s="18">
        <f t="shared" si="19"/>
        <v>1197.8</v>
      </c>
      <c r="T69" s="92">
        <f t="shared" si="19"/>
        <v>1206.8</v>
      </c>
      <c r="U69" s="60"/>
    </row>
    <row r="70" spans="1:21" ht="13.5" customHeight="1" thickBot="1">
      <c r="A70" s="24" t="s">
        <v>18</v>
      </c>
      <c r="B70" s="99" t="s">
        <v>28</v>
      </c>
      <c r="C70" s="100"/>
      <c r="D70" s="100"/>
      <c r="E70" s="100"/>
      <c r="F70" s="101"/>
      <c r="G70" s="25">
        <f>SUM(G69)</f>
        <v>1116.6999999999998</v>
      </c>
      <c r="H70" s="25">
        <f>SUM(H69)</f>
        <v>1115.5</v>
      </c>
      <c r="I70" s="25">
        <f>SUM(I69)</f>
        <v>571</v>
      </c>
      <c r="J70" s="25">
        <f>SUM(J69)</f>
        <v>1.2</v>
      </c>
      <c r="K70" s="25">
        <f aca="true" t="shared" si="20" ref="K70:R70">SUM(K69)</f>
        <v>1156.8000000000002</v>
      </c>
      <c r="L70" s="25">
        <f t="shared" si="20"/>
        <v>1126.8000000000002</v>
      </c>
      <c r="M70" s="25">
        <f t="shared" si="20"/>
        <v>585.3</v>
      </c>
      <c r="N70" s="25">
        <f t="shared" si="20"/>
        <v>30</v>
      </c>
      <c r="O70" s="25">
        <f t="shared" si="20"/>
        <v>1204.1000000000001</v>
      </c>
      <c r="P70" s="25">
        <f t="shared" si="20"/>
        <v>1199.3000000000002</v>
      </c>
      <c r="Q70" s="25">
        <f t="shared" si="20"/>
        <v>573.8</v>
      </c>
      <c r="R70" s="25">
        <f t="shared" si="20"/>
        <v>4.8</v>
      </c>
      <c r="S70" s="25">
        <f>SUM(S69)</f>
        <v>1197.8</v>
      </c>
      <c r="T70" s="93">
        <f>SUM(T69)</f>
        <v>1206.8</v>
      </c>
      <c r="U70" s="60"/>
    </row>
    <row r="71" spans="1:21" ht="26.25" customHeight="1" thickBot="1">
      <c r="A71" s="22" t="s">
        <v>21</v>
      </c>
      <c r="B71" s="190" t="s">
        <v>34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2"/>
      <c r="U71" s="3"/>
    </row>
    <row r="72" spans="1:21" ht="14.25" customHeight="1" thickBot="1">
      <c r="A72" s="4" t="s">
        <v>21</v>
      </c>
      <c r="B72" s="5" t="s">
        <v>13</v>
      </c>
      <c r="C72" s="140" t="s">
        <v>35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8"/>
      <c r="U72" s="3"/>
    </row>
    <row r="73" spans="1:21" ht="13.5" customHeight="1">
      <c r="A73" s="108" t="s">
        <v>21</v>
      </c>
      <c r="B73" s="109" t="s">
        <v>13</v>
      </c>
      <c r="C73" s="112" t="s">
        <v>13</v>
      </c>
      <c r="D73" s="120" t="s">
        <v>36</v>
      </c>
      <c r="E73" s="130" t="s">
        <v>44</v>
      </c>
      <c r="F73" s="23" t="s">
        <v>16</v>
      </c>
      <c r="G73" s="39">
        <f>H73+J73</f>
        <v>17</v>
      </c>
      <c r="H73" s="8">
        <v>17</v>
      </c>
      <c r="I73" s="8"/>
      <c r="J73" s="8"/>
      <c r="K73" s="87">
        <f>L73+N73</f>
        <v>17</v>
      </c>
      <c r="L73" s="87">
        <v>17</v>
      </c>
      <c r="M73" s="8"/>
      <c r="N73" s="8"/>
      <c r="O73" s="8">
        <f>P73+R73</f>
        <v>17</v>
      </c>
      <c r="P73" s="8">
        <v>17</v>
      </c>
      <c r="Q73" s="8"/>
      <c r="R73" s="8"/>
      <c r="S73" s="80">
        <v>22</v>
      </c>
      <c r="T73" s="81">
        <v>25</v>
      </c>
      <c r="U73" s="3"/>
    </row>
    <row r="74" spans="1:21" ht="12" customHeight="1">
      <c r="A74" s="108"/>
      <c r="B74" s="110"/>
      <c r="C74" s="112"/>
      <c r="D74" s="114"/>
      <c r="E74" s="106"/>
      <c r="F74" s="23" t="s">
        <v>20</v>
      </c>
      <c r="G74" s="9">
        <f>H74+J74</f>
        <v>0</v>
      </c>
      <c r="H74" s="8"/>
      <c r="I74" s="8"/>
      <c r="J74" s="8"/>
      <c r="K74" s="87">
        <f>L74+N74</f>
        <v>0</v>
      </c>
      <c r="L74" s="87"/>
      <c r="M74" s="8"/>
      <c r="N74" s="8"/>
      <c r="O74" s="8">
        <f>P74+R74</f>
        <v>0</v>
      </c>
      <c r="P74" s="8"/>
      <c r="Q74" s="8"/>
      <c r="R74" s="8"/>
      <c r="S74" s="80"/>
      <c r="T74" s="81"/>
      <c r="U74" s="3"/>
    </row>
    <row r="75" spans="1:21" ht="11.25" customHeight="1">
      <c r="A75" s="108"/>
      <c r="B75" s="111"/>
      <c r="C75" s="112"/>
      <c r="D75" s="114"/>
      <c r="E75" s="107"/>
      <c r="F75" s="12" t="s">
        <v>55</v>
      </c>
      <c r="G75" s="9">
        <f>SUM(G73:G74)</f>
        <v>17</v>
      </c>
      <c r="H75" s="8">
        <f>SUM(H73:H74)</f>
        <v>17</v>
      </c>
      <c r="I75" s="8">
        <f>SUM(I73:I74)</f>
        <v>0</v>
      </c>
      <c r="J75" s="8">
        <f>SUM(J73:J74)</f>
        <v>0</v>
      </c>
      <c r="K75" s="87">
        <f aca="true" t="shared" si="21" ref="K75:T75">SUM(K73:K74)</f>
        <v>17</v>
      </c>
      <c r="L75" s="87">
        <f t="shared" si="21"/>
        <v>17</v>
      </c>
      <c r="M75" s="8">
        <f t="shared" si="21"/>
        <v>0</v>
      </c>
      <c r="N75" s="8">
        <f t="shared" si="21"/>
        <v>0</v>
      </c>
      <c r="O75" s="8">
        <f>SUM(O73:O74)</f>
        <v>17</v>
      </c>
      <c r="P75" s="8">
        <f>SUM(P73:P74)</f>
        <v>17</v>
      </c>
      <c r="Q75" s="8">
        <f>SUM(Q73:Q74)</f>
        <v>0</v>
      </c>
      <c r="R75" s="8">
        <f>SUM(R73:R74)</f>
        <v>0</v>
      </c>
      <c r="S75" s="80">
        <f t="shared" si="21"/>
        <v>22</v>
      </c>
      <c r="T75" s="81">
        <f t="shared" si="21"/>
        <v>25</v>
      </c>
      <c r="U75" s="3"/>
    </row>
    <row r="76" spans="1:21" ht="13.5" customHeight="1">
      <c r="A76" s="117" t="s">
        <v>21</v>
      </c>
      <c r="B76" s="111" t="s">
        <v>13</v>
      </c>
      <c r="C76" s="119" t="s">
        <v>18</v>
      </c>
      <c r="D76" s="120" t="s">
        <v>37</v>
      </c>
      <c r="E76" s="124" t="s">
        <v>44</v>
      </c>
      <c r="F76" s="23" t="s">
        <v>16</v>
      </c>
      <c r="G76" s="9">
        <f>H76+J76</f>
        <v>23</v>
      </c>
      <c r="H76" s="8">
        <v>23</v>
      </c>
      <c r="I76" s="8"/>
      <c r="J76" s="8"/>
      <c r="K76" s="87">
        <f>L76+N76</f>
        <v>23</v>
      </c>
      <c r="L76" s="87">
        <v>23</v>
      </c>
      <c r="M76" s="8"/>
      <c r="N76" s="8"/>
      <c r="O76" s="8">
        <f>P76+R76</f>
        <v>23</v>
      </c>
      <c r="P76" s="8">
        <v>23</v>
      </c>
      <c r="Q76" s="8"/>
      <c r="R76" s="8"/>
      <c r="S76" s="76">
        <v>28</v>
      </c>
      <c r="T76" s="82">
        <v>35</v>
      </c>
      <c r="U76" s="3"/>
    </row>
    <row r="77" spans="1:21" ht="12" customHeight="1">
      <c r="A77" s="108"/>
      <c r="B77" s="118"/>
      <c r="C77" s="112"/>
      <c r="D77" s="114"/>
      <c r="E77" s="115"/>
      <c r="F77" s="23" t="s">
        <v>20</v>
      </c>
      <c r="G77" s="9">
        <f>H77+J77</f>
        <v>0</v>
      </c>
      <c r="H77" s="8"/>
      <c r="I77" s="8"/>
      <c r="J77" s="8"/>
      <c r="K77" s="87">
        <f>L77+N77</f>
        <v>0</v>
      </c>
      <c r="L77" s="87"/>
      <c r="M77" s="8"/>
      <c r="N77" s="8"/>
      <c r="O77" s="8">
        <f>P77+R77</f>
        <v>0</v>
      </c>
      <c r="P77" s="8"/>
      <c r="Q77" s="8"/>
      <c r="R77" s="8"/>
      <c r="S77" s="76"/>
      <c r="T77" s="82"/>
      <c r="U77" s="3"/>
    </row>
    <row r="78" spans="1:21" ht="13.5" customHeight="1">
      <c r="A78" s="108"/>
      <c r="B78" s="118"/>
      <c r="C78" s="112"/>
      <c r="D78" s="114"/>
      <c r="E78" s="116"/>
      <c r="F78" s="12" t="s">
        <v>55</v>
      </c>
      <c r="G78" s="9">
        <f>SUM(G76:G77)</f>
        <v>23</v>
      </c>
      <c r="H78" s="8">
        <f>SUM(H76:H77)</f>
        <v>23</v>
      </c>
      <c r="I78" s="8">
        <f>SUM(I76:I77)</f>
        <v>0</v>
      </c>
      <c r="J78" s="8">
        <f>SUM(J76:J77)</f>
        <v>0</v>
      </c>
      <c r="K78" s="8">
        <f aca="true" t="shared" si="22" ref="K78:T78">SUM(K76:K77)</f>
        <v>23</v>
      </c>
      <c r="L78" s="8">
        <f t="shared" si="22"/>
        <v>23</v>
      </c>
      <c r="M78" s="8">
        <f t="shared" si="22"/>
        <v>0</v>
      </c>
      <c r="N78" s="8">
        <f t="shared" si="22"/>
        <v>0</v>
      </c>
      <c r="O78" s="8">
        <f>SUM(O76:O77)</f>
        <v>23</v>
      </c>
      <c r="P78" s="8">
        <f>SUM(P76:P77)</f>
        <v>23</v>
      </c>
      <c r="Q78" s="8">
        <f>SUM(Q76:Q77)</f>
        <v>0</v>
      </c>
      <c r="R78" s="8">
        <f>SUM(R76:R77)</f>
        <v>0</v>
      </c>
      <c r="S78" s="80">
        <f t="shared" si="22"/>
        <v>28</v>
      </c>
      <c r="T78" s="81">
        <f t="shared" si="22"/>
        <v>35</v>
      </c>
      <c r="U78" s="3"/>
    </row>
    <row r="79" spans="1:21" ht="13.5" customHeight="1">
      <c r="A79" s="117" t="s">
        <v>21</v>
      </c>
      <c r="B79" s="111" t="s">
        <v>13</v>
      </c>
      <c r="C79" s="119" t="s">
        <v>21</v>
      </c>
      <c r="D79" s="120" t="s">
        <v>38</v>
      </c>
      <c r="E79" s="124" t="s">
        <v>44</v>
      </c>
      <c r="F79" s="23" t="s">
        <v>16</v>
      </c>
      <c r="G79" s="9">
        <f>H79+J79</f>
        <v>38.9</v>
      </c>
      <c r="H79" s="8">
        <v>38.9</v>
      </c>
      <c r="I79" s="8">
        <v>28.6</v>
      </c>
      <c r="J79" s="8"/>
      <c r="K79" s="8">
        <f>L79+N79</f>
        <v>38.9</v>
      </c>
      <c r="L79" s="8">
        <v>38.9</v>
      </c>
      <c r="M79" s="8">
        <v>28.1</v>
      </c>
      <c r="N79" s="8"/>
      <c r="O79" s="8">
        <f>P79+R79</f>
        <v>38.9</v>
      </c>
      <c r="P79" s="8">
        <v>38.9</v>
      </c>
      <c r="Q79" s="8">
        <v>28.9</v>
      </c>
      <c r="R79" s="8"/>
      <c r="S79" s="76">
        <v>42</v>
      </c>
      <c r="T79" s="82">
        <v>45</v>
      </c>
      <c r="U79" s="3"/>
    </row>
    <row r="80" spans="1:21" ht="12" customHeight="1">
      <c r="A80" s="108"/>
      <c r="B80" s="118"/>
      <c r="C80" s="112"/>
      <c r="D80" s="114"/>
      <c r="E80" s="115"/>
      <c r="F80" s="23" t="s">
        <v>20</v>
      </c>
      <c r="G80" s="9">
        <f>H80+J80</f>
        <v>0</v>
      </c>
      <c r="H80" s="8">
        <v>0</v>
      </c>
      <c r="I80" s="8"/>
      <c r="J80" s="8"/>
      <c r="K80" s="8">
        <f>L80+N80</f>
        <v>0</v>
      </c>
      <c r="L80" s="8"/>
      <c r="M80" s="8"/>
      <c r="N80" s="8"/>
      <c r="O80" s="8">
        <f>P80+R80</f>
        <v>0</v>
      </c>
      <c r="P80" s="8"/>
      <c r="Q80" s="8"/>
      <c r="R80" s="8"/>
      <c r="S80" s="76"/>
      <c r="T80" s="82"/>
      <c r="U80" s="3"/>
    </row>
    <row r="81" spans="1:21" ht="13.5" customHeight="1" thickBot="1">
      <c r="A81" s="108"/>
      <c r="B81" s="118"/>
      <c r="C81" s="113"/>
      <c r="D81" s="126"/>
      <c r="E81" s="125"/>
      <c r="F81" s="15" t="s">
        <v>55</v>
      </c>
      <c r="G81" s="9">
        <f>SUM(G79:G80)</f>
        <v>38.9</v>
      </c>
      <c r="H81" s="8">
        <f>SUM(H79:H80)</f>
        <v>38.9</v>
      </c>
      <c r="I81" s="8">
        <f>SUM(I79:I80)</f>
        <v>28.6</v>
      </c>
      <c r="J81" s="8">
        <f>SUM(J79:J80)</f>
        <v>0</v>
      </c>
      <c r="K81" s="8">
        <f aca="true" t="shared" si="23" ref="K81:T81">SUM(K79:K80)</f>
        <v>38.9</v>
      </c>
      <c r="L81" s="8">
        <f t="shared" si="23"/>
        <v>38.9</v>
      </c>
      <c r="M81" s="8">
        <f t="shared" si="23"/>
        <v>28.1</v>
      </c>
      <c r="N81" s="8">
        <f t="shared" si="23"/>
        <v>0</v>
      </c>
      <c r="O81" s="8">
        <f t="shared" si="23"/>
        <v>38.9</v>
      </c>
      <c r="P81" s="8">
        <f t="shared" si="23"/>
        <v>38.9</v>
      </c>
      <c r="Q81" s="8">
        <f t="shared" si="23"/>
        <v>28.9</v>
      </c>
      <c r="R81" s="8">
        <f t="shared" si="23"/>
        <v>0</v>
      </c>
      <c r="S81" s="80">
        <f t="shared" si="23"/>
        <v>42</v>
      </c>
      <c r="T81" s="81">
        <f t="shared" si="23"/>
        <v>45</v>
      </c>
      <c r="U81" s="3"/>
    </row>
    <row r="82" spans="1:21" ht="15" customHeight="1" thickBot="1">
      <c r="A82" s="16" t="s">
        <v>21</v>
      </c>
      <c r="B82" s="17" t="s">
        <v>13</v>
      </c>
      <c r="C82" s="121" t="s">
        <v>33</v>
      </c>
      <c r="D82" s="122"/>
      <c r="E82" s="122"/>
      <c r="F82" s="122"/>
      <c r="G82" s="19">
        <f>SUM(G75+G78+G81)</f>
        <v>78.9</v>
      </c>
      <c r="H82" s="19">
        <f>SUM(H75+H78+H81)</f>
        <v>78.9</v>
      </c>
      <c r="I82" s="19">
        <f>SUM(I75+I78+I81)</f>
        <v>28.6</v>
      </c>
      <c r="J82" s="19">
        <f>SUM(J75+J78+J81)</f>
        <v>0</v>
      </c>
      <c r="K82" s="19">
        <f>SUM(K75+K78+K81)</f>
        <v>78.9</v>
      </c>
      <c r="L82" s="19">
        <f aca="true" t="shared" si="24" ref="L82:R82">SUM(L75+L78+L81)</f>
        <v>78.9</v>
      </c>
      <c r="M82" s="19">
        <f t="shared" si="24"/>
        <v>28.1</v>
      </c>
      <c r="N82" s="19">
        <f t="shared" si="24"/>
        <v>0</v>
      </c>
      <c r="O82" s="19">
        <f t="shared" si="24"/>
        <v>78.9</v>
      </c>
      <c r="P82" s="19">
        <f t="shared" si="24"/>
        <v>78.9</v>
      </c>
      <c r="Q82" s="19">
        <f t="shared" si="24"/>
        <v>28.9</v>
      </c>
      <c r="R82" s="19">
        <f t="shared" si="24"/>
        <v>0</v>
      </c>
      <c r="S82" s="83">
        <f>SUM(S75+S78+S81)</f>
        <v>92</v>
      </c>
      <c r="T82" s="84">
        <f>SUM(T75+T78+T81)</f>
        <v>105</v>
      </c>
      <c r="U82" s="60"/>
    </row>
    <row r="83" spans="1:21" ht="13.5" customHeight="1" thickBot="1">
      <c r="A83" s="24" t="s">
        <v>21</v>
      </c>
      <c r="B83" s="99" t="s">
        <v>28</v>
      </c>
      <c r="C83" s="100"/>
      <c r="D83" s="100"/>
      <c r="E83" s="100"/>
      <c r="F83" s="101"/>
      <c r="G83" s="26">
        <f aca="true" t="shared" si="25" ref="G83:R83">SUM(G82)</f>
        <v>78.9</v>
      </c>
      <c r="H83" s="26">
        <f t="shared" si="25"/>
        <v>78.9</v>
      </c>
      <c r="I83" s="26">
        <f t="shared" si="25"/>
        <v>28.6</v>
      </c>
      <c r="J83" s="26">
        <f t="shared" si="25"/>
        <v>0</v>
      </c>
      <c r="K83" s="26">
        <f t="shared" si="25"/>
        <v>78.9</v>
      </c>
      <c r="L83" s="26">
        <f t="shared" si="25"/>
        <v>78.9</v>
      </c>
      <c r="M83" s="26">
        <f t="shared" si="25"/>
        <v>28.1</v>
      </c>
      <c r="N83" s="26">
        <f t="shared" si="25"/>
        <v>0</v>
      </c>
      <c r="O83" s="26">
        <f t="shared" si="25"/>
        <v>78.9</v>
      </c>
      <c r="P83" s="26">
        <f t="shared" si="25"/>
        <v>78.9</v>
      </c>
      <c r="Q83" s="26">
        <f t="shared" si="25"/>
        <v>28.9</v>
      </c>
      <c r="R83" s="26">
        <f t="shared" si="25"/>
        <v>0</v>
      </c>
      <c r="S83" s="26">
        <f>SUM(S82)</f>
        <v>92</v>
      </c>
      <c r="T83" s="61">
        <f>SUM(T82)</f>
        <v>105</v>
      </c>
      <c r="U83" s="60"/>
    </row>
    <row r="84" spans="1:21" ht="14.25" customHeight="1" thickBot="1">
      <c r="A84" s="22" t="s">
        <v>23</v>
      </c>
      <c r="B84" s="136" t="s">
        <v>39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89"/>
      <c r="U84" s="3"/>
    </row>
    <row r="85" spans="1:21" ht="14.25" customHeight="1" thickBot="1">
      <c r="A85" s="4" t="s">
        <v>23</v>
      </c>
      <c r="B85" s="5" t="s">
        <v>13</v>
      </c>
      <c r="C85" s="140" t="s">
        <v>69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8"/>
      <c r="U85" s="3"/>
    </row>
    <row r="86" spans="1:21" ht="13.5" customHeight="1">
      <c r="A86" s="117" t="s">
        <v>23</v>
      </c>
      <c r="B86" s="111" t="s">
        <v>13</v>
      </c>
      <c r="C86" s="119" t="s">
        <v>13</v>
      </c>
      <c r="D86" s="120" t="s">
        <v>40</v>
      </c>
      <c r="E86" s="115" t="s">
        <v>44</v>
      </c>
      <c r="F86" s="64" t="s">
        <v>41</v>
      </c>
      <c r="G86" s="39">
        <f>H86+J86</f>
        <v>33.2</v>
      </c>
      <c r="H86" s="6">
        <v>33.2</v>
      </c>
      <c r="I86" s="6">
        <v>23.2</v>
      </c>
      <c r="J86" s="40"/>
      <c r="K86" s="6">
        <f>L86+N86</f>
        <v>32.1</v>
      </c>
      <c r="L86" s="6">
        <v>32.1</v>
      </c>
      <c r="M86" s="6">
        <v>22.9</v>
      </c>
      <c r="N86" s="6"/>
      <c r="O86" s="6">
        <f>P86+R86</f>
        <v>35.2</v>
      </c>
      <c r="P86" s="6">
        <v>35.2</v>
      </c>
      <c r="Q86" s="6">
        <v>25.3</v>
      </c>
      <c r="R86" s="40"/>
      <c r="S86" s="74">
        <v>35</v>
      </c>
      <c r="T86" s="75">
        <v>37</v>
      </c>
      <c r="U86" s="3"/>
    </row>
    <row r="87" spans="1:21" ht="13.5" customHeight="1">
      <c r="A87" s="108"/>
      <c r="B87" s="118"/>
      <c r="C87" s="119"/>
      <c r="D87" s="120"/>
      <c r="E87" s="115"/>
      <c r="F87" s="41" t="s">
        <v>16</v>
      </c>
      <c r="G87" s="42">
        <f>H87+J87</f>
        <v>0</v>
      </c>
      <c r="H87" s="6"/>
      <c r="I87" s="6"/>
      <c r="J87" s="40"/>
      <c r="K87" s="6">
        <f>L87+N87</f>
        <v>0</v>
      </c>
      <c r="L87" s="6"/>
      <c r="M87" s="40"/>
      <c r="N87" s="6"/>
      <c r="O87" s="6">
        <f>P87+R87</f>
        <v>0</v>
      </c>
      <c r="P87" s="6"/>
      <c r="Q87" s="6"/>
      <c r="R87" s="40"/>
      <c r="S87" s="69"/>
      <c r="T87" s="70"/>
      <c r="U87" s="3"/>
    </row>
    <row r="88" spans="1:21" ht="13.5" customHeight="1">
      <c r="A88" s="108"/>
      <c r="B88" s="118"/>
      <c r="C88" s="112"/>
      <c r="D88" s="114"/>
      <c r="E88" s="115"/>
      <c r="F88" s="23" t="s">
        <v>20</v>
      </c>
      <c r="G88" s="9">
        <f>H88+J88</f>
        <v>0</v>
      </c>
      <c r="H88" s="8"/>
      <c r="I88" s="8"/>
      <c r="J88" s="53"/>
      <c r="K88" s="8">
        <f>L88+N88</f>
        <v>0</v>
      </c>
      <c r="L88" s="8"/>
      <c r="M88" s="8"/>
      <c r="N88" s="8"/>
      <c r="O88" s="8">
        <f>P88+R88</f>
        <v>0</v>
      </c>
      <c r="P88" s="8"/>
      <c r="Q88" s="8"/>
      <c r="R88" s="53"/>
      <c r="S88" s="65"/>
      <c r="T88" s="66"/>
      <c r="U88" s="3"/>
    </row>
    <row r="89" spans="1:21" ht="15" customHeight="1">
      <c r="A89" s="108"/>
      <c r="B89" s="118"/>
      <c r="C89" s="112"/>
      <c r="D89" s="114"/>
      <c r="E89" s="116"/>
      <c r="F89" s="12" t="s">
        <v>55</v>
      </c>
      <c r="G89" s="10">
        <f>SUM(G86:G88)</f>
        <v>33.2</v>
      </c>
      <c r="H89" s="11">
        <f>SUM(H86:H88)</f>
        <v>33.2</v>
      </c>
      <c r="I89" s="11">
        <f>SUM(I86:I88)</f>
        <v>23.2</v>
      </c>
      <c r="J89" s="11">
        <f>SUM(J86:J88)</f>
        <v>0</v>
      </c>
      <c r="K89" s="11">
        <f aca="true" t="shared" si="26" ref="K89:T89">SUM(K86:K88)</f>
        <v>32.1</v>
      </c>
      <c r="L89" s="11">
        <f t="shared" si="26"/>
        <v>32.1</v>
      </c>
      <c r="M89" s="11">
        <f t="shared" si="26"/>
        <v>22.9</v>
      </c>
      <c r="N89" s="11">
        <f t="shared" si="26"/>
        <v>0</v>
      </c>
      <c r="O89" s="11">
        <f>SUM(O86:O88)</f>
        <v>35.2</v>
      </c>
      <c r="P89" s="11">
        <f>SUM(P86:P88)</f>
        <v>35.2</v>
      </c>
      <c r="Q89" s="11">
        <f>SUM(Q86:Q88)</f>
        <v>25.3</v>
      </c>
      <c r="R89" s="11">
        <f>SUM(R86:R88)</f>
        <v>0</v>
      </c>
      <c r="S89" s="11">
        <f t="shared" si="26"/>
        <v>35</v>
      </c>
      <c r="T89" s="77">
        <f t="shared" si="26"/>
        <v>37</v>
      </c>
      <c r="U89" s="3"/>
    </row>
    <row r="90" spans="1:21" ht="13.5" customHeight="1">
      <c r="A90" s="108" t="s">
        <v>23</v>
      </c>
      <c r="B90" s="109" t="s">
        <v>13</v>
      </c>
      <c r="C90" s="112" t="s">
        <v>18</v>
      </c>
      <c r="D90" s="114" t="s">
        <v>58</v>
      </c>
      <c r="E90" s="105" t="s">
        <v>44</v>
      </c>
      <c r="F90" s="23" t="s">
        <v>16</v>
      </c>
      <c r="G90" s="10">
        <f>H90+J90</f>
        <v>3.3</v>
      </c>
      <c r="H90" s="11">
        <v>3.3</v>
      </c>
      <c r="I90" s="11"/>
      <c r="J90" s="11"/>
      <c r="K90" s="6">
        <f>L90+N90</f>
        <v>5</v>
      </c>
      <c r="L90" s="11">
        <v>5</v>
      </c>
      <c r="M90" s="11"/>
      <c r="N90" s="11"/>
      <c r="O90" s="11">
        <f>P90+R90</f>
        <v>5</v>
      </c>
      <c r="P90" s="11">
        <v>5</v>
      </c>
      <c r="Q90" s="11"/>
      <c r="R90" s="11"/>
      <c r="S90" s="76">
        <v>5</v>
      </c>
      <c r="T90" s="77">
        <v>5</v>
      </c>
      <c r="U90" s="3"/>
    </row>
    <row r="91" spans="1:21" ht="13.5" customHeight="1">
      <c r="A91" s="108"/>
      <c r="B91" s="110"/>
      <c r="C91" s="112"/>
      <c r="D91" s="114"/>
      <c r="E91" s="106"/>
      <c r="F91" s="23" t="s">
        <v>20</v>
      </c>
      <c r="G91" s="10">
        <f>H91+J91</f>
        <v>0</v>
      </c>
      <c r="H91" s="11"/>
      <c r="I91" s="11"/>
      <c r="J91" s="11"/>
      <c r="K91" s="6">
        <f>L91+N91</f>
        <v>0</v>
      </c>
      <c r="L91" s="11"/>
      <c r="M91" s="11"/>
      <c r="N91" s="11"/>
      <c r="O91" s="11">
        <f>P91+R91</f>
        <v>0</v>
      </c>
      <c r="P91" s="11"/>
      <c r="Q91" s="11"/>
      <c r="R91" s="11"/>
      <c r="S91" s="11">
        <v>0</v>
      </c>
      <c r="T91" s="77">
        <v>0</v>
      </c>
      <c r="U91" s="3"/>
    </row>
    <row r="92" spans="1:21" ht="13.5" customHeight="1">
      <c r="A92" s="108"/>
      <c r="B92" s="110"/>
      <c r="C92" s="113"/>
      <c r="D92" s="114"/>
      <c r="E92" s="106"/>
      <c r="F92" s="55" t="s">
        <v>60</v>
      </c>
      <c r="G92" s="71">
        <f>H92+J92</f>
        <v>4.6</v>
      </c>
      <c r="H92" s="56">
        <v>4.6</v>
      </c>
      <c r="I92" s="11"/>
      <c r="J92" s="11"/>
      <c r="K92" s="6">
        <f>L92+N92</f>
        <v>4</v>
      </c>
      <c r="L92" s="11">
        <v>4</v>
      </c>
      <c r="M92" s="11"/>
      <c r="N92" s="11"/>
      <c r="O92" s="56">
        <f>P92+R92</f>
        <v>8</v>
      </c>
      <c r="P92" s="56">
        <v>8</v>
      </c>
      <c r="Q92" s="11"/>
      <c r="R92" s="11"/>
      <c r="S92" s="11">
        <v>4</v>
      </c>
      <c r="T92" s="77">
        <v>4</v>
      </c>
      <c r="U92" s="3"/>
    </row>
    <row r="93" spans="1:21" ht="13.5" customHeight="1">
      <c r="A93" s="108"/>
      <c r="B93" s="110"/>
      <c r="C93" s="113"/>
      <c r="D93" s="114"/>
      <c r="E93" s="106"/>
      <c r="F93" s="55" t="s">
        <v>59</v>
      </c>
      <c r="G93" s="71">
        <f>H93+J93</f>
        <v>59.4</v>
      </c>
      <c r="H93" s="56">
        <v>59.4</v>
      </c>
      <c r="I93" s="11"/>
      <c r="J93" s="11"/>
      <c r="K93" s="6">
        <f>L93+N93</f>
        <v>30</v>
      </c>
      <c r="L93" s="11">
        <v>30</v>
      </c>
      <c r="M93" s="11"/>
      <c r="N93" s="11"/>
      <c r="O93" s="56">
        <f>P93+R93</f>
        <v>47.2</v>
      </c>
      <c r="P93" s="56">
        <v>47.2</v>
      </c>
      <c r="Q93" s="11"/>
      <c r="R93" s="11"/>
      <c r="S93" s="11">
        <v>30</v>
      </c>
      <c r="T93" s="77">
        <v>30</v>
      </c>
      <c r="U93" s="3"/>
    </row>
    <row r="94" spans="1:21" ht="13.5" customHeight="1">
      <c r="A94" s="108"/>
      <c r="B94" s="111"/>
      <c r="C94" s="113"/>
      <c r="D94" s="114"/>
      <c r="E94" s="107"/>
      <c r="F94" s="15" t="s">
        <v>55</v>
      </c>
      <c r="G94" s="10">
        <f>SUM(G90:G93)</f>
        <v>67.3</v>
      </c>
      <c r="H94" s="10">
        <f>SUM(H90:H93)</f>
        <v>67.3</v>
      </c>
      <c r="I94" s="10">
        <f>SUM(I90:I93)</f>
        <v>0</v>
      </c>
      <c r="J94" s="10">
        <f>SUM(J90:J93)</f>
        <v>0</v>
      </c>
      <c r="K94" s="10">
        <f>SUM(K90+K91+K92+K93)</f>
        <v>39</v>
      </c>
      <c r="L94" s="10">
        <f aca="true" t="shared" si="27" ref="L94:T94">SUM(L90+L91+L92+L93)</f>
        <v>39</v>
      </c>
      <c r="M94" s="10">
        <f t="shared" si="27"/>
        <v>0</v>
      </c>
      <c r="N94" s="10">
        <f t="shared" si="27"/>
        <v>0</v>
      </c>
      <c r="O94" s="10">
        <f t="shared" si="27"/>
        <v>60.2</v>
      </c>
      <c r="P94" s="10">
        <f t="shared" si="27"/>
        <v>60.2</v>
      </c>
      <c r="Q94" s="10">
        <f t="shared" si="27"/>
        <v>0</v>
      </c>
      <c r="R94" s="10">
        <f t="shared" si="27"/>
        <v>0</v>
      </c>
      <c r="S94" s="10">
        <f t="shared" si="27"/>
        <v>39</v>
      </c>
      <c r="T94" s="78">
        <f t="shared" si="27"/>
        <v>39</v>
      </c>
      <c r="U94" s="3"/>
    </row>
    <row r="95" spans="1:21" ht="13.5" customHeight="1">
      <c r="A95" s="108" t="s">
        <v>23</v>
      </c>
      <c r="B95" s="109" t="s">
        <v>13</v>
      </c>
      <c r="C95" s="112" t="s">
        <v>21</v>
      </c>
      <c r="D95" s="120" t="s">
        <v>45</v>
      </c>
      <c r="E95" s="106" t="s">
        <v>44</v>
      </c>
      <c r="F95" s="23" t="s">
        <v>16</v>
      </c>
      <c r="G95" s="10">
        <f>H95+J95</f>
        <v>43.1</v>
      </c>
      <c r="H95" s="11">
        <v>43.1</v>
      </c>
      <c r="I95" s="11">
        <v>24.8</v>
      </c>
      <c r="J95" s="11"/>
      <c r="K95" s="11">
        <f>L95+N95</f>
        <v>51.5</v>
      </c>
      <c r="L95" s="11">
        <v>51.5</v>
      </c>
      <c r="M95" s="11">
        <v>30.9</v>
      </c>
      <c r="N95" s="11"/>
      <c r="O95" s="11">
        <f>P95+R95</f>
        <v>51.5</v>
      </c>
      <c r="P95" s="11">
        <v>51.5</v>
      </c>
      <c r="Q95" s="11">
        <v>31.5</v>
      </c>
      <c r="R95" s="11"/>
      <c r="S95" s="76">
        <v>54</v>
      </c>
      <c r="T95" s="77">
        <v>58</v>
      </c>
      <c r="U95" s="3"/>
    </row>
    <row r="96" spans="1:21" ht="13.5" customHeight="1">
      <c r="A96" s="108"/>
      <c r="B96" s="110"/>
      <c r="C96" s="112"/>
      <c r="D96" s="114"/>
      <c r="E96" s="106"/>
      <c r="F96" s="23" t="s">
        <v>17</v>
      </c>
      <c r="G96" s="10">
        <f>H96+J96</f>
        <v>0.1</v>
      </c>
      <c r="H96" s="11">
        <v>0.1</v>
      </c>
      <c r="I96" s="11"/>
      <c r="J96" s="11"/>
      <c r="K96" s="11">
        <f>L96+N96</f>
        <v>0.1</v>
      </c>
      <c r="L96" s="11">
        <v>0.1</v>
      </c>
      <c r="M96" s="11"/>
      <c r="N96" s="11"/>
      <c r="O96" s="11">
        <f>P96+R96</f>
        <v>0.4</v>
      </c>
      <c r="P96" s="11">
        <v>0.4</v>
      </c>
      <c r="Q96" s="11"/>
      <c r="R96" s="11"/>
      <c r="S96" s="11">
        <v>0.1</v>
      </c>
      <c r="T96" s="77">
        <v>0.1</v>
      </c>
      <c r="U96" s="3"/>
    </row>
    <row r="97" spans="1:21" ht="12.75" customHeight="1" thickBot="1">
      <c r="A97" s="108"/>
      <c r="B97" s="111"/>
      <c r="C97" s="113"/>
      <c r="D97" s="126"/>
      <c r="E97" s="133"/>
      <c r="F97" s="15" t="s">
        <v>55</v>
      </c>
      <c r="G97" s="10">
        <f>SUM(G95:G96)</f>
        <v>43.2</v>
      </c>
      <c r="H97" s="10">
        <f>SUM(H95:H96)</f>
        <v>43.2</v>
      </c>
      <c r="I97" s="10">
        <f>SUM(I95:I96)</f>
        <v>24.8</v>
      </c>
      <c r="J97" s="10">
        <f>SUM(J95:J96)</f>
        <v>0</v>
      </c>
      <c r="K97" s="10">
        <f aca="true" t="shared" si="28" ref="K97:T97">SUM(K95:K96)</f>
        <v>51.6</v>
      </c>
      <c r="L97" s="10">
        <f t="shared" si="28"/>
        <v>51.6</v>
      </c>
      <c r="M97" s="10">
        <f t="shared" si="28"/>
        <v>30.9</v>
      </c>
      <c r="N97" s="10">
        <f t="shared" si="28"/>
        <v>0</v>
      </c>
      <c r="O97" s="10">
        <f t="shared" si="28"/>
        <v>51.9</v>
      </c>
      <c r="P97" s="10">
        <f t="shared" si="28"/>
        <v>51.9</v>
      </c>
      <c r="Q97" s="10">
        <f t="shared" si="28"/>
        <v>31.5</v>
      </c>
      <c r="R97" s="10">
        <f t="shared" si="28"/>
        <v>0</v>
      </c>
      <c r="S97" s="10">
        <f t="shared" si="28"/>
        <v>54.1</v>
      </c>
      <c r="T97" s="78">
        <f t="shared" si="28"/>
        <v>58.1</v>
      </c>
      <c r="U97" s="3"/>
    </row>
    <row r="98" spans="1:21" ht="12.75" customHeight="1" thickBot="1">
      <c r="A98" s="27" t="s">
        <v>23</v>
      </c>
      <c r="B98" s="28" t="s">
        <v>13</v>
      </c>
      <c r="C98" s="121" t="s">
        <v>33</v>
      </c>
      <c r="D98" s="122"/>
      <c r="E98" s="122"/>
      <c r="F98" s="123"/>
      <c r="G98" s="54">
        <f>SUM(G89+G94+G97)</f>
        <v>143.7</v>
      </c>
      <c r="H98" s="54">
        <f>SUM(H89+H94+H97)</f>
        <v>143.7</v>
      </c>
      <c r="I98" s="54">
        <f>SUM(I89+I94+I97)</f>
        <v>48</v>
      </c>
      <c r="J98" s="54">
        <f>SUM(J89+J94+J97)</f>
        <v>0</v>
      </c>
      <c r="K98" s="29">
        <f aca="true" t="shared" si="29" ref="K98:T98">SUM(K89+K94+K97)</f>
        <v>122.69999999999999</v>
      </c>
      <c r="L98" s="29">
        <f t="shared" si="29"/>
        <v>122.69999999999999</v>
      </c>
      <c r="M98" s="29">
        <f t="shared" si="29"/>
        <v>53.8</v>
      </c>
      <c r="N98" s="29">
        <f t="shared" si="29"/>
        <v>0</v>
      </c>
      <c r="O98" s="29">
        <f t="shared" si="29"/>
        <v>147.3</v>
      </c>
      <c r="P98" s="29">
        <f t="shared" si="29"/>
        <v>147.3</v>
      </c>
      <c r="Q98" s="29">
        <f t="shared" si="29"/>
        <v>56.8</v>
      </c>
      <c r="R98" s="29">
        <f t="shared" si="29"/>
        <v>0</v>
      </c>
      <c r="S98" s="29">
        <f t="shared" si="29"/>
        <v>128.1</v>
      </c>
      <c r="T98" s="96">
        <f t="shared" si="29"/>
        <v>134.1</v>
      </c>
      <c r="U98" s="3"/>
    </row>
    <row r="99" spans="1:21" ht="12" customHeight="1" thickBot="1">
      <c r="A99" s="24" t="s">
        <v>23</v>
      </c>
      <c r="B99" s="99" t="s">
        <v>28</v>
      </c>
      <c r="C99" s="100"/>
      <c r="D99" s="100"/>
      <c r="E99" s="100"/>
      <c r="F99" s="101"/>
      <c r="G99" s="30">
        <f>SUM(G98)</f>
        <v>143.7</v>
      </c>
      <c r="H99" s="30">
        <f aca="true" t="shared" si="30" ref="H99:R99">SUM(H98)</f>
        <v>143.7</v>
      </c>
      <c r="I99" s="30">
        <f t="shared" si="30"/>
        <v>48</v>
      </c>
      <c r="J99" s="30">
        <f t="shared" si="30"/>
        <v>0</v>
      </c>
      <c r="K99" s="31">
        <f t="shared" si="30"/>
        <v>122.69999999999999</v>
      </c>
      <c r="L99" s="31">
        <f t="shared" si="30"/>
        <v>122.69999999999999</v>
      </c>
      <c r="M99" s="31">
        <f t="shared" si="30"/>
        <v>53.8</v>
      </c>
      <c r="N99" s="30">
        <f t="shared" si="30"/>
        <v>0</v>
      </c>
      <c r="O99" s="30">
        <f t="shared" si="30"/>
        <v>147.3</v>
      </c>
      <c r="P99" s="30">
        <f t="shared" si="30"/>
        <v>147.3</v>
      </c>
      <c r="Q99" s="30">
        <f t="shared" si="30"/>
        <v>56.8</v>
      </c>
      <c r="R99" s="30">
        <f t="shared" si="30"/>
        <v>0</v>
      </c>
      <c r="S99" s="30">
        <f>SUM(S98)</f>
        <v>128.1</v>
      </c>
      <c r="T99" s="62">
        <f>SUM(T98)</f>
        <v>134.1</v>
      </c>
      <c r="U99" s="60"/>
    </row>
    <row r="100" spans="1:34" ht="15" customHeight="1" thickBot="1">
      <c r="A100" s="102" t="s">
        <v>42</v>
      </c>
      <c r="B100" s="103"/>
      <c r="C100" s="103"/>
      <c r="D100" s="103"/>
      <c r="E100" s="103"/>
      <c r="F100" s="104"/>
      <c r="G100" s="32">
        <f aca="true" t="shared" si="31" ref="G100:T100">SUM(G41+G70+G83+G99)</f>
        <v>11102.4</v>
      </c>
      <c r="H100" s="32">
        <f t="shared" si="31"/>
        <v>11082.800000000001</v>
      </c>
      <c r="I100" s="32">
        <f t="shared" si="31"/>
        <v>7065.700000000001</v>
      </c>
      <c r="J100" s="32">
        <f t="shared" si="31"/>
        <v>19.599999999999998</v>
      </c>
      <c r="K100" s="32">
        <f t="shared" si="31"/>
        <v>11014.6</v>
      </c>
      <c r="L100" s="32">
        <f t="shared" si="31"/>
        <v>10954.6</v>
      </c>
      <c r="M100" s="32">
        <f t="shared" si="31"/>
        <v>7106.6</v>
      </c>
      <c r="N100" s="32">
        <f t="shared" si="31"/>
        <v>60</v>
      </c>
      <c r="O100" s="32">
        <f t="shared" si="31"/>
        <v>11270.2</v>
      </c>
      <c r="P100" s="32">
        <f t="shared" si="31"/>
        <v>11233.800000000001</v>
      </c>
      <c r="Q100" s="32">
        <f t="shared" si="31"/>
        <v>7136.599999999999</v>
      </c>
      <c r="R100" s="32">
        <f t="shared" si="31"/>
        <v>36.4</v>
      </c>
      <c r="S100" s="32">
        <f t="shared" si="31"/>
        <v>11219.4</v>
      </c>
      <c r="T100" s="63">
        <f t="shared" si="31"/>
        <v>11272.099999999999</v>
      </c>
      <c r="U100" s="60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s="51" customFormat="1" ht="12.75">
      <c r="A101" s="49"/>
      <c r="B101" s="49"/>
      <c r="C101" s="49"/>
      <c r="E101" s="50"/>
      <c r="K101" s="52"/>
      <c r="L101" s="52"/>
      <c r="M101" s="52"/>
      <c r="P101" s="50"/>
      <c r="Q101" s="50"/>
      <c r="R101" s="50"/>
      <c r="T101" s="50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2.75">
      <c r="A102" s="3"/>
      <c r="B102" s="3"/>
      <c r="C102" s="3"/>
      <c r="D102" s="49" t="s">
        <v>51</v>
      </c>
      <c r="E102" s="33"/>
      <c r="P102" s="33"/>
      <c r="Q102" s="33"/>
      <c r="R102" s="33"/>
      <c r="S102" s="50" t="s">
        <v>43</v>
      </c>
      <c r="T102" s="3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3"/>
      <c r="B103" s="3"/>
      <c r="C103" s="3"/>
      <c r="D103" s="49"/>
      <c r="E103" s="33"/>
      <c r="P103" s="33"/>
      <c r="Q103" s="33"/>
      <c r="R103" s="33"/>
      <c r="S103" s="50"/>
      <c r="T103" s="3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3"/>
      <c r="B104" s="3"/>
      <c r="C104" s="3"/>
      <c r="D104" s="49"/>
      <c r="E104" s="33"/>
      <c r="P104" s="33"/>
      <c r="Q104" s="33"/>
      <c r="R104" s="33"/>
      <c r="S104" s="50"/>
      <c r="T104" s="3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3"/>
      <c r="B105" s="3"/>
      <c r="C105" s="3"/>
      <c r="D105" s="49"/>
      <c r="E105" s="33"/>
      <c r="P105" s="33"/>
      <c r="Q105" s="33"/>
      <c r="R105" s="33"/>
      <c r="S105" s="50"/>
      <c r="T105" s="3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49"/>
      <c r="E106" s="33"/>
      <c r="P106" s="33"/>
      <c r="Q106" s="33"/>
      <c r="R106" s="33"/>
      <c r="S106" s="50"/>
      <c r="T106" s="3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9" ht="11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1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1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1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1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1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1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1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1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1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1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1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1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1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1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1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1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1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1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1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1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1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1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1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1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1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1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1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1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1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1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1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1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1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1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1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1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1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1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1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1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1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1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1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1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1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1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1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1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1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1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1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1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1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1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1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1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1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1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1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1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1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1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1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1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1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1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1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1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1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1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1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1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1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1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1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1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1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1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1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1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1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1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1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1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1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1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1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1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1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1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1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1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1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1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1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1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1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1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1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1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1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1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1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1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1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1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1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1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1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1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1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1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1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1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1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1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1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1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1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1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1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1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1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1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1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1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1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1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1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1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1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1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1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1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1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1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1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1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1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1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1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1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1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1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1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1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1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1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1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1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1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1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1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1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1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1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1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1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1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1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1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1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1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1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1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1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1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1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1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1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1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1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1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1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1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1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1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1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1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1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1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1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1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1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1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1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1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1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1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1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1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1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1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1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1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1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1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1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1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1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1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1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1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1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1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1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1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1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1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1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1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1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1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1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1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1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1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1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1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1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1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1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1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1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1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1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1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1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1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1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1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1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1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1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1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1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1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1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1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1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1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1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1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1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1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1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1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1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1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1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1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1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1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1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1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1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1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1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1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1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1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1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1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1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1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1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1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1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1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1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1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1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1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1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1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1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1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1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1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1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1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1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1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1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1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1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1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1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1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1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1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1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1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1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1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1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1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1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1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1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1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1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1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1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1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1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1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1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1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1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1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1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1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1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1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1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1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1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1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1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1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1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1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1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1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1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1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1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1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1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1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1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1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1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1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1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1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1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1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1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1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1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1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1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1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1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1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1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1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1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1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1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1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1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1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1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1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1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1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1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1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1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1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1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1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1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1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1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1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1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1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1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1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1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1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1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1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1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1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1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1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1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1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1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1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1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1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1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1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1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1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1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1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1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1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1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1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1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1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1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1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1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1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1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1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1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1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1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1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1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1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1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1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1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1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1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1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1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1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1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1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1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1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1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1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1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1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1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1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1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1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1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1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1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1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1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1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1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1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1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1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1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1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1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1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1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1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1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1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1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1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1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1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1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1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1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1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1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1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1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1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1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1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1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1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1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1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1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1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1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1.25">
      <c r="A580" s="3"/>
      <c r="B580" s="3"/>
      <c r="C580" s="3"/>
      <c r="D580" s="3"/>
      <c r="E580" s="3"/>
      <c r="F580" s="3"/>
      <c r="G580" s="3"/>
      <c r="H580" s="3"/>
      <c r="I580" s="3"/>
    </row>
    <row r="581" spans="1:4" ht="11.25">
      <c r="A581" s="3"/>
      <c r="B581" s="3"/>
      <c r="C581" s="3"/>
      <c r="D581" s="3"/>
    </row>
    <row r="582" spans="1:4" ht="11.25">
      <c r="A582" s="3"/>
      <c r="B582" s="3"/>
      <c r="C582" s="3"/>
      <c r="D582" s="3"/>
    </row>
    <row r="583" spans="1:4" ht="11.25">
      <c r="A583" s="3"/>
      <c r="B583" s="3"/>
      <c r="C583" s="3"/>
      <c r="D583" s="3"/>
    </row>
    <row r="584" spans="1:4" ht="11.25">
      <c r="A584" s="3"/>
      <c r="B584" s="3"/>
      <c r="C584" s="3"/>
      <c r="D584" s="3"/>
    </row>
    <row r="585" spans="1:4" ht="11.25">
      <c r="A585" s="3"/>
      <c r="B585" s="3"/>
      <c r="C585" s="3"/>
      <c r="D585" s="3"/>
    </row>
    <row r="586" spans="1:4" ht="11.25">
      <c r="A586" s="3"/>
      <c r="B586" s="3"/>
      <c r="C586" s="3"/>
      <c r="D586" s="3"/>
    </row>
    <row r="587" spans="1:4" ht="11.25">
      <c r="A587" s="3"/>
      <c r="B587" s="3"/>
      <c r="C587" s="3"/>
      <c r="D587" s="3"/>
    </row>
    <row r="588" spans="1:4" ht="11.25">
      <c r="A588" s="3"/>
      <c r="B588" s="3"/>
      <c r="C588" s="3"/>
      <c r="D588" s="3"/>
    </row>
    <row r="589" spans="1:4" ht="11.25">
      <c r="A589" s="3"/>
      <c r="B589" s="3"/>
      <c r="C589" s="3"/>
      <c r="D589" s="3"/>
    </row>
    <row r="590" spans="1:4" ht="11.25">
      <c r="A590" s="3"/>
      <c r="B590" s="3"/>
      <c r="C590" s="3"/>
      <c r="D590" s="3"/>
    </row>
  </sheetData>
  <sheetProtection/>
  <mergeCells count="130">
    <mergeCell ref="A7:A9"/>
    <mergeCell ref="C85:T85"/>
    <mergeCell ref="B84:T84"/>
    <mergeCell ref="B83:F83"/>
    <mergeCell ref="C82:F82"/>
    <mergeCell ref="C72:T72"/>
    <mergeCell ref="B71:T71"/>
    <mergeCell ref="B70:F70"/>
    <mergeCell ref="C69:F69"/>
    <mergeCell ref="C43:T43"/>
    <mergeCell ref="A1:T1"/>
    <mergeCell ref="A2:T2"/>
    <mergeCell ref="A3:T3"/>
    <mergeCell ref="A4:T4"/>
    <mergeCell ref="A5:T5"/>
    <mergeCell ref="A6:T6"/>
    <mergeCell ref="B7:B9"/>
    <mergeCell ref="C7:C9"/>
    <mergeCell ref="D7:D9"/>
    <mergeCell ref="E7:E9"/>
    <mergeCell ref="C95:C97"/>
    <mergeCell ref="D95:D97"/>
    <mergeCell ref="E95:E97"/>
    <mergeCell ref="B42:T42"/>
    <mergeCell ref="B41:F41"/>
    <mergeCell ref="C40:F40"/>
    <mergeCell ref="L8:M8"/>
    <mergeCell ref="N8:N9"/>
    <mergeCell ref="O8:O9"/>
    <mergeCell ref="F7:F9"/>
    <mergeCell ref="G7:J7"/>
    <mergeCell ref="K7:N7"/>
    <mergeCell ref="O7:R7"/>
    <mergeCell ref="P8:Q8"/>
    <mergeCell ref="R8:R9"/>
    <mergeCell ref="D14:D21"/>
    <mergeCell ref="E14:E21"/>
    <mergeCell ref="A10:T10"/>
    <mergeCell ref="A11:T11"/>
    <mergeCell ref="S7:S9"/>
    <mergeCell ref="T7:T9"/>
    <mergeCell ref="G8:G9"/>
    <mergeCell ref="H8:I8"/>
    <mergeCell ref="J8:J9"/>
    <mergeCell ref="K8:K9"/>
    <mergeCell ref="E22:E24"/>
    <mergeCell ref="A22:A24"/>
    <mergeCell ref="B22:B24"/>
    <mergeCell ref="C22:C24"/>
    <mergeCell ref="D22:D24"/>
    <mergeCell ref="B12:T12"/>
    <mergeCell ref="C13:T13"/>
    <mergeCell ref="A14:A21"/>
    <mergeCell ref="B14:B21"/>
    <mergeCell ref="C14:C21"/>
    <mergeCell ref="E31:E33"/>
    <mergeCell ref="A31:A33"/>
    <mergeCell ref="B31:B33"/>
    <mergeCell ref="C31:C33"/>
    <mergeCell ref="D31:D33"/>
    <mergeCell ref="E25:E30"/>
    <mergeCell ref="A25:A30"/>
    <mergeCell ref="B25:B30"/>
    <mergeCell ref="C25:C30"/>
    <mergeCell ref="D25:D30"/>
    <mergeCell ref="E37:E39"/>
    <mergeCell ref="A37:A39"/>
    <mergeCell ref="B37:B39"/>
    <mergeCell ref="C37:C39"/>
    <mergeCell ref="D37:D39"/>
    <mergeCell ref="E34:E36"/>
    <mergeCell ref="A34:A36"/>
    <mergeCell ref="B34:B36"/>
    <mergeCell ref="C34:C36"/>
    <mergeCell ref="D34:D36"/>
    <mergeCell ref="E44:E50"/>
    <mergeCell ref="A44:A50"/>
    <mergeCell ref="B44:B50"/>
    <mergeCell ref="C44:C50"/>
    <mergeCell ref="D44:D50"/>
    <mergeCell ref="E57:E62"/>
    <mergeCell ref="A57:A62"/>
    <mergeCell ref="B57:B62"/>
    <mergeCell ref="C57:C62"/>
    <mergeCell ref="D57:D62"/>
    <mergeCell ref="E51:E56"/>
    <mergeCell ref="A51:A56"/>
    <mergeCell ref="B51:B56"/>
    <mergeCell ref="C51:C56"/>
    <mergeCell ref="D51:D56"/>
    <mergeCell ref="E66:E68"/>
    <mergeCell ref="A66:A68"/>
    <mergeCell ref="B66:B68"/>
    <mergeCell ref="C66:C68"/>
    <mergeCell ref="D66:D68"/>
    <mergeCell ref="E63:E65"/>
    <mergeCell ref="A63:A65"/>
    <mergeCell ref="B63:B65"/>
    <mergeCell ref="C63:C65"/>
    <mergeCell ref="D63:D65"/>
    <mergeCell ref="E73:E75"/>
    <mergeCell ref="A73:A75"/>
    <mergeCell ref="B73:B75"/>
    <mergeCell ref="C73:C75"/>
    <mergeCell ref="D73:D75"/>
    <mergeCell ref="E79:E81"/>
    <mergeCell ref="A79:A81"/>
    <mergeCell ref="B79:B81"/>
    <mergeCell ref="C79:C81"/>
    <mergeCell ref="D79:D81"/>
    <mergeCell ref="E76:E78"/>
    <mergeCell ref="A76:A78"/>
    <mergeCell ref="B76:B78"/>
    <mergeCell ref="C76:C78"/>
    <mergeCell ref="D76:D78"/>
    <mergeCell ref="E86:E89"/>
    <mergeCell ref="A86:A89"/>
    <mergeCell ref="B86:B89"/>
    <mergeCell ref="C86:C89"/>
    <mergeCell ref="D86:D89"/>
    <mergeCell ref="C98:F98"/>
    <mergeCell ref="B99:F99"/>
    <mergeCell ref="A100:F100"/>
    <mergeCell ref="E90:E94"/>
    <mergeCell ref="A90:A94"/>
    <mergeCell ref="B90:B94"/>
    <mergeCell ref="C90:C94"/>
    <mergeCell ref="D90:D94"/>
    <mergeCell ref="A95:A97"/>
    <mergeCell ref="B95:B9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2013-12-16T12:37:06Z</cp:lastPrinted>
  <dcterms:created xsi:type="dcterms:W3CDTF">1996-10-14T23:33:28Z</dcterms:created>
  <dcterms:modified xsi:type="dcterms:W3CDTF">2013-12-17T06:15:14Z</dcterms:modified>
  <cp:category/>
  <cp:version/>
  <cp:contentType/>
  <cp:contentStatus/>
</cp:coreProperties>
</file>