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<sst xmlns="http://schemas.openxmlformats.org/spreadsheetml/2006/main" count="306" uniqueCount="97">
  <si>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</si>
  <si>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</si>
  <si>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</si>
  <si>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</si>
  <si>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</si>
  <si>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</si>
  <si>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</si>
  <si>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</si>
  <si>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</si>
  <si>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</si>
  <si>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</si>
  <si>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</si>
  <si>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</si>
  <si>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</si>
  <si>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</si>
  <si>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</si>
  <si>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</si>
  <si>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</si>
  <si>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</si>
  <si>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</si>
  <si>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</si>
  <si>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</si>
  <si>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</si>
  <si>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</si>
  <si>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</si>
  <si>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</si>
  <si>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</si>
  <si>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</si>
  <si>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</si>
  <si>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</si>
  <si>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</si>
  <si>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</si>
  <si>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</si>
  <si>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</si>
  <si>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Kt. (ES)</t>
  </si>
  <si>
    <t>Veiklos procesų optimizavimas</t>
  </si>
  <si>
    <t>14</t>
  </si>
  <si>
    <t>Savivaldybės institucijose ir įstaigose dirbančiųjų kvalifikacijos tobulinimas</t>
  </si>
  <si>
    <t>15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</si>
  <si>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</si>
  <si>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</si>
  <si>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</si>
  <si>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</si>
  <si>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</si>
  <si>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</si>
  <si>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</si>
  <si>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</si>
  <si>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</si>
  <si>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</si>
  <si>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</si>
  <si>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</si>
  <si>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Kaimo bendruomenių nevyriausybinių organizacijų ir asociacijų projektų rėmimas</t>
  </si>
  <si>
    <t>Religinių bendruomenių rėmimas</t>
  </si>
  <si>
    <t>Nepavaldžių biudžetinių, viešųjų įstaigų ir draugijų programos rėmimas</t>
  </si>
  <si>
    <t>VB</t>
  </si>
  <si>
    <t>SP</t>
  </si>
  <si>
    <t>ES</t>
  </si>
  <si>
    <t>Viso</t>
  </si>
  <si>
    <t xml:space="preserve">03 programa - Savivaldybės veiklos funkcijų vykdymo, strategijos formavimo ir įgyvendinimo programa </t>
  </si>
  <si>
    <t>Kt.(pask.kom.)</t>
  </si>
  <si>
    <t>Pask.kom.</t>
  </si>
  <si>
    <t>Kt. VB</t>
  </si>
  <si>
    <t>SB (ĮP)</t>
  </si>
  <si>
    <t xml:space="preserve">Kt. </t>
  </si>
  <si>
    <t>Kt. remejai</t>
  </si>
  <si>
    <t>Ina Vytienė</t>
  </si>
  <si>
    <t>2014 m. projektas</t>
  </si>
  <si>
    <t>Mobilizacijos administravimas</t>
  </si>
  <si>
    <t xml:space="preserve">                                                                                                                                                         ,                           1 lentelė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</si>
  <si>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</si>
  <si>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</si>
  <si>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</si>
  <si>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</si>
  <si>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</si>
  <si>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</si>
  <si>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</si>
  <si>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</si>
  <si>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03 Srateginis tikslas - užtikrinti Savivaldybės valdymo kokybę, racionalų jos turto ir lėšų panaudojimą, gerinti švietimo, kultūros, sporto ir jaunimo užimtumo sistemą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</si>
  <si>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</si>
  <si>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</si>
  <si>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</si>
  <si>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„Vieno langelio" principo įgyvendinimas Savivaldybėje</t>
  </si>
  <si>
    <t>Kt. (VB)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</si>
  <si>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</si>
  <si>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</si>
  <si>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</si>
  <si>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</si>
  <si>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</si>
  <si>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Valstybinės žemės ir kito valstybinio turto disponavimas seniūnijose</t>
  </si>
  <si>
    <t>Priešgaisrinės tarnybos funkcijų vykdymas seniūnijoje</t>
  </si>
  <si>
    <t>Vietos bendruomenių savivaldos programa</t>
  </si>
  <si>
    <t>Komunalinio ūkio išlaikymas seniūnijose ir gatvių apšvietimas</t>
  </si>
  <si>
    <t xml:space="preserve">2013 M.  RIETAVO SAVIVALDYBĖS  </t>
  </si>
  <si>
    <t>2012 m. išlaidos</t>
  </si>
  <si>
    <t>2013 m. išlaidų projektas</t>
  </si>
  <si>
    <t>2013 m. patvirtinta taryboje</t>
  </si>
  <si>
    <t>2015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</si>
</sst>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72" fontId="1" fillId="0" borderId="14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36" borderId="14" xfId="0" applyNumberFormat="1" applyFont="1" applyFill="1" applyBorder="1" applyAlignment="1">
      <alignment vertical="center"/>
    </xf>
    <xf numFmtId="172" fontId="6" fillId="36" borderId="14" xfId="0" applyNumberFormat="1" applyFont="1" applyFill="1" applyBorder="1" applyAlignment="1">
      <alignment vertical="center"/>
    </xf>
    <xf numFmtId="172" fontId="1" fillId="36" borderId="14" xfId="0" applyNumberFormat="1" applyFont="1" applyFill="1" applyBorder="1" applyAlignment="1">
      <alignment horizontal="right" vertical="center"/>
    </xf>
    <xf numFmtId="172" fontId="1" fillId="36" borderId="14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vertical="center"/>
    </xf>
    <xf numFmtId="172" fontId="3" fillId="36" borderId="15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horizontal="right" vertical="top"/>
    </xf>
    <xf numFmtId="172" fontId="3" fillId="36" borderId="15" xfId="0" applyNumberFormat="1" applyFont="1" applyFill="1" applyBorder="1" applyAlignment="1">
      <alignment horizontal="center" vertical="center"/>
    </xf>
    <xf numFmtId="172" fontId="3" fillId="36" borderId="15" xfId="0" applyNumberFormat="1" applyFont="1" applyFill="1" applyBorder="1" applyAlignment="1">
      <alignment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172" fontId="3" fillId="36" borderId="14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vertical="top"/>
    </xf>
    <xf numFmtId="49" fontId="3" fillId="33" borderId="18" xfId="0" applyNumberFormat="1" applyFont="1" applyFill="1" applyBorder="1" applyAlignment="1">
      <alignment horizontal="center" vertical="top"/>
    </xf>
    <xf numFmtId="49" fontId="3" fillId="34" borderId="19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172" fontId="3" fillId="36" borderId="15" xfId="0" applyNumberFormat="1" applyFont="1" applyFill="1" applyBorder="1" applyAlignment="1">
      <alignment vertical="top"/>
    </xf>
    <xf numFmtId="49" fontId="3" fillId="33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49" fontId="7" fillId="33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14" xfId="0" applyNumberFormat="1" applyFont="1" applyFill="1" applyBorder="1" applyAlignment="1">
      <alignment horizontal="right" vertical="center"/>
    </xf>
    <xf numFmtId="172" fontId="6" fillId="36" borderId="14" xfId="0" applyNumberFormat="1" applyFont="1" applyFill="1" applyBorder="1" applyAlignment="1">
      <alignment horizontal="right" vertical="center"/>
    </xf>
    <xf numFmtId="172" fontId="3" fillId="37" borderId="15" xfId="0" applyNumberFormat="1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2" fontId="3" fillId="0" borderId="0" xfId="0" applyNumberFormat="1" applyFont="1" applyAlignment="1">
      <alignment vertical="top"/>
    </xf>
    <xf numFmtId="172" fontId="3" fillId="36" borderId="15" xfId="0" applyNumberFormat="1" applyFont="1" applyFill="1" applyBorder="1" applyAlignment="1">
      <alignment horizontal="right" vertical="top"/>
    </xf>
    <xf numFmtId="172" fontId="8" fillId="36" borderId="15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172" fontId="5" fillId="0" borderId="0" xfId="0" applyNumberFormat="1" applyFont="1" applyAlignment="1">
      <alignment vertical="top"/>
    </xf>
    <xf numFmtId="172" fontId="8" fillId="36" borderId="14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172" fontId="1" fillId="0" borderId="20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top" wrapText="1"/>
    </xf>
    <xf numFmtId="172" fontId="6" fillId="36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0" borderId="19" xfId="0" applyFont="1" applyBorder="1" applyAlignment="1">
      <alignment vertical="top" textRotation="90" wrapText="1"/>
    </xf>
    <xf numFmtId="0" fontId="5" fillId="0" borderId="19" xfId="0" applyFont="1" applyFill="1" applyBorder="1" applyAlignment="1">
      <alignment vertical="center" textRotation="90" wrapText="1"/>
    </xf>
    <xf numFmtId="172" fontId="1" fillId="0" borderId="15" xfId="0" applyNumberFormat="1" applyFont="1" applyFill="1" applyBorder="1" applyAlignment="1">
      <alignment horizontal="right" vertical="center"/>
    </xf>
    <xf numFmtId="172" fontId="1" fillId="0" borderId="10" xfId="0" applyNumberFormat="1" applyFont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0" fontId="3" fillId="35" borderId="13" xfId="0" applyFont="1" applyFill="1" applyBorder="1" applyAlignment="1">
      <alignment horizontal="right" vertical="top" wrapText="1"/>
    </xf>
    <xf numFmtId="0" fontId="13" fillId="0" borderId="0" xfId="0" applyFont="1" applyAlignment="1">
      <alignment vertical="top"/>
    </xf>
    <xf numFmtId="172" fontId="13" fillId="0" borderId="0" xfId="0" applyNumberFormat="1" applyFont="1" applyAlignment="1">
      <alignment vertical="top"/>
    </xf>
    <xf numFmtId="172" fontId="13" fillId="0" borderId="10" xfId="0" applyNumberFormat="1" applyFont="1" applyBorder="1" applyAlignment="1">
      <alignment vertical="top"/>
    </xf>
    <xf numFmtId="172" fontId="1" fillId="36" borderId="14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horizontal="right" vertical="top" wrapText="1"/>
    </xf>
    <xf numFmtId="172" fontId="48" fillId="36" borderId="15" xfId="0" applyNumberFormat="1" applyFont="1" applyFill="1" applyBorder="1" applyAlignment="1">
      <alignment horizontal="right" vertical="center"/>
    </xf>
    <xf numFmtId="172" fontId="49" fillId="36" borderId="15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vertical="top"/>
    </xf>
    <xf numFmtId="172" fontId="1" fillId="38" borderId="15" xfId="0" applyNumberFormat="1" applyFont="1" applyFill="1" applyBorder="1" applyAlignment="1">
      <alignment vertical="center"/>
    </xf>
    <xf numFmtId="172" fontId="1" fillId="38" borderId="14" xfId="0" applyNumberFormat="1" applyFont="1" applyFill="1" applyBorder="1" applyAlignment="1">
      <alignment vertical="center"/>
    </xf>
    <xf numFmtId="172" fontId="1" fillId="38" borderId="15" xfId="0" applyNumberFormat="1" applyFont="1" applyFill="1" applyBorder="1" applyAlignment="1">
      <alignment vertical="center"/>
    </xf>
    <xf numFmtId="49" fontId="7" fillId="34" borderId="21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2" fillId="0" borderId="0" xfId="0" applyNumberFormat="1" applyFont="1" applyAlignment="1">
      <alignment vertical="top"/>
    </xf>
    <xf numFmtId="49" fontId="3" fillId="33" borderId="25" xfId="0" applyNumberFormat="1" applyFont="1" applyFill="1" applyBorder="1" applyAlignment="1">
      <alignment horizontal="center" vertical="top"/>
    </xf>
    <xf numFmtId="49" fontId="3" fillId="34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textRotation="90" wrapText="1"/>
    </xf>
    <xf numFmtId="0" fontId="4" fillId="0" borderId="26" xfId="0" applyFont="1" applyBorder="1" applyAlignment="1">
      <alignment horizontal="center" vertical="top" textRotation="90" wrapText="1"/>
    </xf>
    <xf numFmtId="0" fontId="4" fillId="0" borderId="24" xfId="0" applyFont="1" applyBorder="1" applyAlignment="1">
      <alignment horizontal="center" vertical="top" textRotation="90" wrapText="1"/>
    </xf>
    <xf numFmtId="49" fontId="3" fillId="33" borderId="27" xfId="0" applyNumberFormat="1" applyFont="1" applyFill="1" applyBorder="1" applyAlignment="1">
      <alignment horizontal="center" vertical="top"/>
    </xf>
    <xf numFmtId="49" fontId="3" fillId="34" borderId="24" xfId="0" applyNumberFormat="1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0" fontId="5" fillId="0" borderId="26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right" vertical="top"/>
    </xf>
    <xf numFmtId="0" fontId="5" fillId="0" borderId="29" xfId="0" applyFont="1" applyBorder="1" applyAlignment="1">
      <alignment horizontal="center" vertical="top" textRotation="90" wrapText="1"/>
    </xf>
    <xf numFmtId="0" fontId="5" fillId="0" borderId="30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5" fillId="0" borderId="20" xfId="0" applyFont="1" applyBorder="1" applyAlignment="1">
      <alignment horizontal="center" vertical="top" textRotation="90" wrapText="1"/>
    </xf>
    <xf numFmtId="0" fontId="5" fillId="0" borderId="15" xfId="0" applyFont="1" applyBorder="1" applyAlignment="1">
      <alignment horizontal="center" vertical="top" textRotation="90" wrapText="1"/>
    </xf>
    <xf numFmtId="0" fontId="5" fillId="0" borderId="19" xfId="0" applyFont="1" applyBorder="1" applyAlignment="1">
      <alignment horizontal="center" vertical="top" textRotation="90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textRotation="90" wrapText="1"/>
    </xf>
    <xf numFmtId="0" fontId="5" fillId="0" borderId="32" xfId="0" applyFont="1" applyFill="1" applyBorder="1" applyAlignment="1">
      <alignment vertical="top" textRotation="90" wrapText="1"/>
    </xf>
    <xf numFmtId="0" fontId="5" fillId="0" borderId="25" xfId="0" applyFont="1" applyBorder="1" applyAlignment="1">
      <alignment vertical="top" textRotation="90" wrapText="1"/>
    </xf>
    <xf numFmtId="0" fontId="5" fillId="0" borderId="18" xfId="0" applyFont="1" applyBorder="1" applyAlignment="1">
      <alignment vertical="top" textRotation="90" wrapText="1"/>
    </xf>
    <xf numFmtId="0" fontId="5" fillId="0" borderId="15" xfId="0" applyFont="1" applyBorder="1" applyAlignment="1">
      <alignment vertical="top"/>
    </xf>
    <xf numFmtId="0" fontId="5" fillId="0" borderId="33" xfId="0" applyFont="1" applyBorder="1" applyAlignment="1">
      <alignment horizontal="center" vertical="top" textRotation="90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32" xfId="0" applyFont="1" applyBorder="1" applyAlignment="1">
      <alignment horizontal="center" vertical="top" textRotation="90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top" wrapText="1"/>
    </xf>
    <xf numFmtId="49" fontId="10" fillId="39" borderId="37" xfId="0" applyNumberFormat="1" applyFont="1" applyFill="1" applyBorder="1" applyAlignment="1">
      <alignment horizontal="left" vertical="top" wrapText="1"/>
    </xf>
    <xf numFmtId="49" fontId="10" fillId="39" borderId="38" xfId="0" applyNumberFormat="1" applyFont="1" applyFill="1" applyBorder="1" applyAlignment="1">
      <alignment horizontal="left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0" fontId="10" fillId="37" borderId="37" xfId="0" applyFont="1" applyFill="1" applyBorder="1" applyAlignment="1">
      <alignment horizontal="left" vertical="top" wrapText="1"/>
    </xf>
    <xf numFmtId="0" fontId="10" fillId="37" borderId="38" xfId="0" applyFont="1" applyFill="1" applyBorder="1" applyAlignment="1">
      <alignment horizontal="left" vertical="top" wrapText="1"/>
    </xf>
    <xf numFmtId="0" fontId="10" fillId="33" borderId="21" xfId="0" applyFont="1" applyFill="1" applyBorder="1" applyAlignment="1">
      <alignment horizontal="left" vertical="top" wrapText="1"/>
    </xf>
    <xf numFmtId="0" fontId="10" fillId="33" borderId="38" xfId="0" applyFont="1" applyFill="1" applyBorder="1" applyAlignment="1">
      <alignment horizontal="left" vertical="top" wrapText="1"/>
    </xf>
    <xf numFmtId="0" fontId="10" fillId="34" borderId="21" xfId="0" applyFont="1" applyFill="1" applyBorder="1" applyAlignment="1">
      <alignment horizontal="left" vertical="top" wrapText="1"/>
    </xf>
    <xf numFmtId="0" fontId="10" fillId="34" borderId="38" xfId="0" applyFont="1" applyFill="1" applyBorder="1" applyAlignment="1">
      <alignment horizontal="left" vertical="top" wrapText="1"/>
    </xf>
    <xf numFmtId="0" fontId="10" fillId="34" borderId="42" xfId="0" applyFont="1" applyFill="1" applyBorder="1" applyAlignment="1">
      <alignment horizontal="left" vertical="top" wrapText="1"/>
    </xf>
    <xf numFmtId="49" fontId="2" fillId="34" borderId="43" xfId="0" applyNumberFormat="1" applyFont="1" applyFill="1" applyBorder="1" applyAlignment="1">
      <alignment horizontal="right" vertical="top"/>
    </xf>
    <xf numFmtId="49" fontId="2" fillId="34" borderId="44" xfId="0" applyNumberFormat="1" applyFont="1" applyFill="1" applyBorder="1" applyAlignment="1">
      <alignment horizontal="right" vertical="top"/>
    </xf>
    <xf numFmtId="49" fontId="2" fillId="34" borderId="45" xfId="0" applyNumberFormat="1" applyFont="1" applyFill="1" applyBorder="1" applyAlignment="1">
      <alignment horizontal="right" vertical="top"/>
    </xf>
    <xf numFmtId="0" fontId="10" fillId="34" borderId="37" xfId="0" applyFont="1" applyFill="1" applyBorder="1" applyAlignment="1">
      <alignment horizontal="left" vertical="top" wrapText="1"/>
    </xf>
    <xf numFmtId="0" fontId="10" fillId="34" borderId="46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30" xfId="0" applyNumberFormat="1" applyFont="1" applyFill="1" applyBorder="1" applyAlignment="1">
      <alignment horizontal="center" vertical="top"/>
    </xf>
    <xf numFmtId="49" fontId="3" fillId="34" borderId="19" xfId="0" applyNumberFormat="1" applyFont="1" applyFill="1" applyBorder="1" applyAlignment="1">
      <alignment horizontal="center" vertical="top"/>
    </xf>
    <xf numFmtId="49" fontId="3" fillId="34" borderId="26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49" fontId="2" fillId="34" borderId="43" xfId="0" applyNumberFormat="1" applyFont="1" applyFill="1" applyBorder="1" applyAlignment="1">
      <alignment horizontal="right" vertical="top"/>
    </xf>
    <xf numFmtId="49" fontId="2" fillId="34" borderId="44" xfId="0" applyNumberFormat="1" applyFont="1" applyFill="1" applyBorder="1" applyAlignment="1">
      <alignment horizontal="right" vertical="top"/>
    </xf>
    <xf numFmtId="49" fontId="2" fillId="34" borderId="45" xfId="0" applyNumberFormat="1" applyFont="1" applyFill="1" applyBorder="1" applyAlignment="1">
      <alignment horizontal="right" vertical="top"/>
    </xf>
    <xf numFmtId="49" fontId="2" fillId="33" borderId="21" xfId="0" applyNumberFormat="1" applyFont="1" applyFill="1" applyBorder="1" applyAlignment="1">
      <alignment horizontal="right" vertical="top"/>
    </xf>
    <xf numFmtId="49" fontId="2" fillId="33" borderId="38" xfId="0" applyNumberFormat="1" applyFont="1" applyFill="1" applyBorder="1" applyAlignment="1">
      <alignment horizontal="right" vertical="top"/>
    </xf>
    <xf numFmtId="0" fontId="2" fillId="37" borderId="37" xfId="0" applyFont="1" applyFill="1" applyBorder="1" applyAlignment="1">
      <alignment horizontal="right" vertical="top"/>
    </xf>
    <xf numFmtId="0" fontId="2" fillId="37" borderId="38" xfId="0" applyFont="1" applyFill="1" applyBorder="1" applyAlignment="1">
      <alignment horizontal="right" vertical="top"/>
    </xf>
    <xf numFmtId="0" fontId="2" fillId="37" borderId="47" xfId="0" applyFont="1" applyFill="1" applyBorder="1" applyAlignment="1">
      <alignment horizontal="right" vertical="top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4"/>
  <sheetViews>
    <sheetView tabSelected="1" zoomScalePageLayoutView="0" workbookViewId="0" topLeftCell="A54">
      <selection activeCell="L52" sqref="L52"/>
    </sheetView>
  </sheetViews>
  <sheetFormatPr defaultColWidth="9.140625" defaultRowHeight="12.75"/>
  <cols>
    <col min="1" max="3" width="2.7109375" style="1" customWidth="1"/>
    <col min="4" max="4" width="26.7109375" style="1" customWidth="1"/>
    <col min="5" max="5" width="2.7109375" style="1" customWidth="1"/>
    <col min="6" max="6" width="11.57421875" style="1" customWidth="1"/>
    <col min="7" max="7" width="7.421875" style="1" customWidth="1"/>
    <col min="8" max="9" width="6.8515625" style="1" customWidth="1"/>
    <col min="10" max="10" width="5.8515625" style="1" customWidth="1"/>
    <col min="11" max="11" width="7.421875" style="1" customWidth="1"/>
    <col min="12" max="13" width="6.8515625" style="1" customWidth="1"/>
    <col min="14" max="14" width="5.8515625" style="1" customWidth="1"/>
    <col min="15" max="15" width="7.421875" style="1" customWidth="1"/>
    <col min="16" max="17" width="6.8515625" style="1" customWidth="1"/>
    <col min="18" max="18" width="5.8515625" style="1" customWidth="1"/>
    <col min="19" max="20" width="7.7109375" style="1" customWidth="1"/>
    <col min="21" max="16384" width="9.140625" style="1" customWidth="1"/>
  </cols>
  <sheetData>
    <row r="1" spans="1:20" s="58" customFormat="1" ht="15.7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59" customFormat="1" ht="15.75" customHeight="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s="59" customFormat="1" ht="15.75" customHeight="1">
      <c r="A3" s="95" t="s">
        <v>83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58" customFormat="1" ht="15" customHeight="1">
      <c r="A4" s="96" t="s">
        <v>70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15.75" customHeight="1" thickBot="1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s="43" customFormat="1" ht="15.75" customHeight="1">
      <c r="A6" s="98" t="s">
        <v>1</v>
      </c>
      <c r="B6" s="101" t="s">
        <v>2</v>
      </c>
      <c r="C6" s="101" t="s">
        <v>3</v>
      </c>
      <c r="D6" s="104" t="s">
        <v>4</v>
      </c>
      <c r="E6" s="101" t="s">
        <v>5</v>
      </c>
      <c r="F6" s="112" t="s">
        <v>6</v>
      </c>
      <c r="G6" s="115" t="s">
        <v>93</v>
      </c>
      <c r="H6" s="116"/>
      <c r="I6" s="116"/>
      <c r="J6" s="117"/>
      <c r="K6" s="118" t="s">
        <v>94</v>
      </c>
      <c r="L6" s="119"/>
      <c r="M6" s="119"/>
      <c r="N6" s="120"/>
      <c r="O6" s="118" t="s">
        <v>95</v>
      </c>
      <c r="P6" s="119"/>
      <c r="Q6" s="119"/>
      <c r="R6" s="120"/>
      <c r="S6" s="124" t="s">
        <v>66</v>
      </c>
      <c r="T6" s="124" t="s">
        <v>96</v>
      </c>
    </row>
    <row r="7" spans="1:20" s="43" customFormat="1" ht="13.5" customHeight="1">
      <c r="A7" s="99"/>
      <c r="B7" s="102"/>
      <c r="C7" s="102"/>
      <c r="D7" s="105"/>
      <c r="E7" s="102"/>
      <c r="F7" s="113"/>
      <c r="G7" s="109" t="s">
        <v>7</v>
      </c>
      <c r="H7" s="111" t="s">
        <v>8</v>
      </c>
      <c r="I7" s="111"/>
      <c r="J7" s="107" t="s">
        <v>9</v>
      </c>
      <c r="K7" s="109" t="s">
        <v>7</v>
      </c>
      <c r="L7" s="111" t="s">
        <v>8</v>
      </c>
      <c r="M7" s="111"/>
      <c r="N7" s="107" t="s">
        <v>9</v>
      </c>
      <c r="O7" s="109" t="s">
        <v>7</v>
      </c>
      <c r="P7" s="111" t="s">
        <v>8</v>
      </c>
      <c r="Q7" s="111"/>
      <c r="R7" s="107" t="s">
        <v>9</v>
      </c>
      <c r="S7" s="125"/>
      <c r="T7" s="125"/>
    </row>
    <row r="8" spans="1:20" s="43" customFormat="1" ht="93.75" customHeight="1" thickBot="1">
      <c r="A8" s="100"/>
      <c r="B8" s="103"/>
      <c r="C8" s="103"/>
      <c r="D8" s="106"/>
      <c r="E8" s="103"/>
      <c r="F8" s="114"/>
      <c r="G8" s="110"/>
      <c r="H8" s="60" t="s">
        <v>7</v>
      </c>
      <c r="I8" s="61" t="s">
        <v>10</v>
      </c>
      <c r="J8" s="108"/>
      <c r="K8" s="110"/>
      <c r="L8" s="60" t="s">
        <v>7</v>
      </c>
      <c r="M8" s="61" t="s">
        <v>10</v>
      </c>
      <c r="N8" s="108"/>
      <c r="O8" s="110"/>
      <c r="P8" s="60" t="s">
        <v>7</v>
      </c>
      <c r="Q8" s="61" t="s">
        <v>10</v>
      </c>
      <c r="R8" s="108"/>
      <c r="S8" s="126"/>
      <c r="T8" s="126"/>
    </row>
    <row r="9" spans="1:21" ht="29.25" customHeight="1" thickBot="1">
      <c r="A9" s="122" t="s">
        <v>77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2"/>
    </row>
    <row r="10" spans="1:21" ht="15.75" customHeight="1" thickBot="1">
      <c r="A10" s="128" t="s">
        <v>58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"/>
    </row>
    <row r="11" spans="1:21" ht="16.5" customHeight="1" thickBot="1">
      <c r="A11" s="3" t="s">
        <v>11</v>
      </c>
      <c r="B11" s="130" t="s">
        <v>12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2"/>
    </row>
    <row r="12" spans="1:21" ht="16.5" customHeight="1" thickBot="1">
      <c r="A12" s="4" t="s">
        <v>11</v>
      </c>
      <c r="B12" s="5" t="s">
        <v>11</v>
      </c>
      <c r="C12" s="132" t="s">
        <v>13</v>
      </c>
      <c r="D12" s="133"/>
      <c r="E12" s="134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2"/>
    </row>
    <row r="13" spans="1:21" ht="13.5" customHeight="1">
      <c r="A13" s="89" t="s">
        <v>11</v>
      </c>
      <c r="B13" s="90" t="s">
        <v>11</v>
      </c>
      <c r="C13" s="91" t="s">
        <v>11</v>
      </c>
      <c r="D13" s="121" t="s">
        <v>79</v>
      </c>
      <c r="E13" s="86">
        <v>188747184</v>
      </c>
      <c r="F13" s="6" t="s">
        <v>14</v>
      </c>
      <c r="G13" s="7">
        <f>H13+J13</f>
        <v>79.1</v>
      </c>
      <c r="H13" s="7">
        <v>79.1</v>
      </c>
      <c r="I13" s="7">
        <v>53.6</v>
      </c>
      <c r="J13" s="7">
        <v>0</v>
      </c>
      <c r="K13" s="75">
        <f>L13+N13</f>
        <v>92</v>
      </c>
      <c r="L13" s="75">
        <v>92</v>
      </c>
      <c r="M13" s="75">
        <v>67.1</v>
      </c>
      <c r="N13" s="75"/>
      <c r="O13" s="75">
        <f>P13+R13</f>
        <v>92</v>
      </c>
      <c r="P13" s="75">
        <v>92</v>
      </c>
      <c r="Q13" s="7">
        <v>67.1</v>
      </c>
      <c r="R13" s="7"/>
      <c r="S13" s="39">
        <v>115</v>
      </c>
      <c r="T13" s="53">
        <v>120</v>
      </c>
      <c r="U13" s="2"/>
    </row>
    <row r="14" spans="1:21" ht="12.75" customHeight="1">
      <c r="A14" s="82"/>
      <c r="B14" s="83"/>
      <c r="C14" s="84"/>
      <c r="D14" s="92"/>
      <c r="E14" s="87"/>
      <c r="F14" s="6" t="s">
        <v>15</v>
      </c>
      <c r="G14" s="7">
        <f>H14+J14</f>
        <v>0</v>
      </c>
      <c r="H14" s="7"/>
      <c r="I14" s="7"/>
      <c r="J14" s="7"/>
      <c r="K14" s="75">
        <f>L14+N14</f>
        <v>0</v>
      </c>
      <c r="L14" s="75"/>
      <c r="M14" s="75"/>
      <c r="N14" s="75"/>
      <c r="O14" s="75">
        <f>P14+R14</f>
        <v>0</v>
      </c>
      <c r="P14" s="75"/>
      <c r="Q14" s="7"/>
      <c r="R14" s="7"/>
      <c r="S14" s="54"/>
      <c r="T14" s="55"/>
      <c r="U14" s="2"/>
    </row>
    <row r="15" spans="1:21" s="10" customFormat="1" ht="13.5" customHeight="1">
      <c r="A15" s="82"/>
      <c r="B15" s="83"/>
      <c r="C15" s="84"/>
      <c r="D15" s="92"/>
      <c r="E15" s="88"/>
      <c r="F15" s="8" t="s">
        <v>71</v>
      </c>
      <c r="G15" s="11">
        <f aca="true" t="shared" si="0" ref="G15:M15">SUM(G13:G14)</f>
        <v>79.1</v>
      </c>
      <c r="H15" s="11">
        <f t="shared" si="0"/>
        <v>79.1</v>
      </c>
      <c r="I15" s="11">
        <f t="shared" si="0"/>
        <v>53.6</v>
      </c>
      <c r="J15" s="11">
        <f t="shared" si="0"/>
        <v>0</v>
      </c>
      <c r="K15" s="75">
        <f t="shared" si="0"/>
        <v>92</v>
      </c>
      <c r="L15" s="75">
        <f t="shared" si="0"/>
        <v>92</v>
      </c>
      <c r="M15" s="75">
        <f t="shared" si="0"/>
        <v>67.1</v>
      </c>
      <c r="N15" s="75">
        <f aca="true" t="shared" si="1" ref="N15:T15">SUM(N13:N14)</f>
        <v>0</v>
      </c>
      <c r="O15" s="75">
        <f>SUM(O13:O14)</f>
        <v>92</v>
      </c>
      <c r="P15" s="75">
        <f>SUM(P13:P14)</f>
        <v>92</v>
      </c>
      <c r="Q15" s="11">
        <f>SUM(Q13:Q14)</f>
        <v>67.1</v>
      </c>
      <c r="R15" s="11">
        <f>SUM(R13:R14)</f>
        <v>0</v>
      </c>
      <c r="S15" s="14">
        <f t="shared" si="1"/>
        <v>115</v>
      </c>
      <c r="T15" s="15">
        <f t="shared" si="1"/>
        <v>120</v>
      </c>
      <c r="U15" s="9"/>
    </row>
    <row r="16" spans="1:21" ht="13.5" customHeight="1">
      <c r="A16" s="89" t="s">
        <v>11</v>
      </c>
      <c r="B16" s="90" t="s">
        <v>11</v>
      </c>
      <c r="C16" s="91" t="s">
        <v>16</v>
      </c>
      <c r="D16" s="127" t="s">
        <v>75</v>
      </c>
      <c r="E16" s="86">
        <v>188747184</v>
      </c>
      <c r="F16" s="6" t="s">
        <v>14</v>
      </c>
      <c r="G16" s="7">
        <f>H16+J16</f>
        <v>15.6</v>
      </c>
      <c r="H16" s="7">
        <v>15.6</v>
      </c>
      <c r="I16" s="7"/>
      <c r="J16" s="7">
        <v>0</v>
      </c>
      <c r="K16" s="75">
        <f>L16+N16</f>
        <v>20</v>
      </c>
      <c r="L16" s="75">
        <v>20</v>
      </c>
      <c r="M16" s="75"/>
      <c r="N16" s="75"/>
      <c r="O16" s="75">
        <f>P16+R16</f>
        <v>20</v>
      </c>
      <c r="P16" s="75">
        <v>20</v>
      </c>
      <c r="Q16" s="7"/>
      <c r="R16" s="7">
        <v>0</v>
      </c>
      <c r="S16" s="39"/>
      <c r="T16" s="62"/>
      <c r="U16" s="2"/>
    </row>
    <row r="17" spans="1:21" ht="12.75" customHeight="1">
      <c r="A17" s="82"/>
      <c r="B17" s="83"/>
      <c r="C17" s="84"/>
      <c r="D17" s="92"/>
      <c r="E17" s="87"/>
      <c r="F17" s="6" t="s">
        <v>15</v>
      </c>
      <c r="G17" s="7">
        <f>H17+J17</f>
        <v>0</v>
      </c>
      <c r="H17" s="7"/>
      <c r="I17" s="7"/>
      <c r="J17" s="7"/>
      <c r="K17" s="75">
        <f>L17+N17</f>
        <v>0</v>
      </c>
      <c r="L17" s="75"/>
      <c r="M17" s="75"/>
      <c r="N17" s="75"/>
      <c r="O17" s="75">
        <f>P17+R17</f>
        <v>0</v>
      </c>
      <c r="P17" s="75"/>
      <c r="Q17" s="7"/>
      <c r="R17" s="7"/>
      <c r="S17" s="54"/>
      <c r="T17" s="55"/>
      <c r="U17" s="2"/>
    </row>
    <row r="18" spans="1:21" s="10" customFormat="1" ht="13.5" customHeight="1">
      <c r="A18" s="82"/>
      <c r="B18" s="83"/>
      <c r="C18" s="84"/>
      <c r="D18" s="93"/>
      <c r="E18" s="88"/>
      <c r="F18" s="8" t="s">
        <v>71</v>
      </c>
      <c r="G18" s="11">
        <f>SUM(G16:G17)</f>
        <v>15.6</v>
      </c>
      <c r="H18" s="11">
        <f>SUM(H16:H17)</f>
        <v>15.6</v>
      </c>
      <c r="I18" s="11">
        <f>SUM(I16:I17)</f>
        <v>0</v>
      </c>
      <c r="J18" s="11">
        <f>SUM(J16:J17)</f>
        <v>0</v>
      </c>
      <c r="K18" s="75">
        <f aca="true" t="shared" si="2" ref="K18:T18">SUM(K16:K17)</f>
        <v>20</v>
      </c>
      <c r="L18" s="75">
        <f t="shared" si="2"/>
        <v>20</v>
      </c>
      <c r="M18" s="75">
        <f t="shared" si="2"/>
        <v>0</v>
      </c>
      <c r="N18" s="75">
        <f t="shared" si="2"/>
        <v>0</v>
      </c>
      <c r="O18" s="75">
        <f t="shared" si="2"/>
        <v>20</v>
      </c>
      <c r="P18" s="75">
        <f t="shared" si="2"/>
        <v>20</v>
      </c>
      <c r="Q18" s="11">
        <f t="shared" si="2"/>
        <v>0</v>
      </c>
      <c r="R18" s="11">
        <f t="shared" si="2"/>
        <v>0</v>
      </c>
      <c r="S18" s="14">
        <f t="shared" si="2"/>
        <v>0</v>
      </c>
      <c r="T18" s="15">
        <f t="shared" si="2"/>
        <v>0</v>
      </c>
      <c r="U18" s="9"/>
    </row>
    <row r="19" spans="1:21" ht="13.5" customHeight="1">
      <c r="A19" s="89" t="s">
        <v>11</v>
      </c>
      <c r="B19" s="90" t="s">
        <v>11</v>
      </c>
      <c r="C19" s="91" t="s">
        <v>17</v>
      </c>
      <c r="D19" s="92" t="s">
        <v>76</v>
      </c>
      <c r="E19" s="86">
        <v>188747184</v>
      </c>
      <c r="F19" s="6" t="s">
        <v>14</v>
      </c>
      <c r="G19" s="7">
        <f>H19+J19</f>
        <v>25</v>
      </c>
      <c r="H19" s="7">
        <v>25</v>
      </c>
      <c r="I19" s="7"/>
      <c r="J19" s="7">
        <v>0</v>
      </c>
      <c r="K19" s="75">
        <f>L19+N19</f>
        <v>20</v>
      </c>
      <c r="L19" s="75">
        <v>20</v>
      </c>
      <c r="M19" s="75"/>
      <c r="N19" s="75"/>
      <c r="O19" s="75">
        <f>P19+R19</f>
        <v>20</v>
      </c>
      <c r="P19" s="75">
        <v>20</v>
      </c>
      <c r="Q19" s="7"/>
      <c r="R19" s="7"/>
      <c r="S19" s="39"/>
      <c r="T19" s="62"/>
      <c r="U19" s="2"/>
    </row>
    <row r="20" spans="1:21" ht="12.75" customHeight="1">
      <c r="A20" s="82"/>
      <c r="B20" s="83"/>
      <c r="C20" s="84"/>
      <c r="D20" s="92"/>
      <c r="E20" s="87"/>
      <c r="F20" s="6" t="s">
        <v>15</v>
      </c>
      <c r="G20" s="7">
        <f>H20+J20</f>
        <v>0</v>
      </c>
      <c r="H20" s="7"/>
      <c r="I20" s="7"/>
      <c r="J20" s="7"/>
      <c r="K20" s="75">
        <f>L20+N20</f>
        <v>0</v>
      </c>
      <c r="L20" s="75"/>
      <c r="M20" s="75"/>
      <c r="N20" s="75"/>
      <c r="O20" s="75">
        <f>P20+R20</f>
        <v>0</v>
      </c>
      <c r="P20" s="75"/>
      <c r="Q20" s="7"/>
      <c r="R20" s="7"/>
      <c r="S20" s="54"/>
      <c r="T20" s="55"/>
      <c r="U20" s="2"/>
    </row>
    <row r="21" spans="1:21" s="10" customFormat="1" ht="13.5" customHeight="1">
      <c r="A21" s="82"/>
      <c r="B21" s="83"/>
      <c r="C21" s="84"/>
      <c r="D21" s="93"/>
      <c r="E21" s="88"/>
      <c r="F21" s="8" t="s">
        <v>71</v>
      </c>
      <c r="G21" s="11">
        <f>SUM(G19:G20)</f>
        <v>25</v>
      </c>
      <c r="H21" s="11">
        <f>SUM(H19:H20)</f>
        <v>25</v>
      </c>
      <c r="I21" s="11">
        <f>SUM(I19:I20)</f>
        <v>0</v>
      </c>
      <c r="J21" s="11">
        <f>SUM(J19:J20)</f>
        <v>0</v>
      </c>
      <c r="K21" s="11">
        <f aca="true" t="shared" si="3" ref="K21:T21">SUM(K19:K20)</f>
        <v>20</v>
      </c>
      <c r="L21" s="11">
        <f t="shared" si="3"/>
        <v>20</v>
      </c>
      <c r="M21" s="11">
        <f t="shared" si="3"/>
        <v>0</v>
      </c>
      <c r="N21" s="11">
        <f t="shared" si="3"/>
        <v>0</v>
      </c>
      <c r="O21" s="11">
        <f t="shared" si="3"/>
        <v>20</v>
      </c>
      <c r="P21" s="11">
        <f t="shared" si="3"/>
        <v>20</v>
      </c>
      <c r="Q21" s="11">
        <f t="shared" si="3"/>
        <v>0</v>
      </c>
      <c r="R21" s="11">
        <f t="shared" si="3"/>
        <v>0</v>
      </c>
      <c r="S21" s="14">
        <f t="shared" si="3"/>
        <v>0</v>
      </c>
      <c r="T21" s="14">
        <f t="shared" si="3"/>
        <v>0</v>
      </c>
      <c r="U21" s="9"/>
    </row>
    <row r="22" spans="1:21" ht="12.75" customHeight="1">
      <c r="A22" s="82" t="s">
        <v>11</v>
      </c>
      <c r="B22" s="83" t="s">
        <v>11</v>
      </c>
      <c r="C22" s="84" t="s">
        <v>19</v>
      </c>
      <c r="D22" s="85" t="s">
        <v>78</v>
      </c>
      <c r="E22" s="86">
        <v>188747184</v>
      </c>
      <c r="F22" s="6" t="s">
        <v>14</v>
      </c>
      <c r="G22" s="11">
        <f>H22+J22</f>
        <v>64.4</v>
      </c>
      <c r="H22" s="11">
        <v>64.4</v>
      </c>
      <c r="I22" s="11">
        <v>46.6</v>
      </c>
      <c r="J22" s="11">
        <v>0</v>
      </c>
      <c r="K22" s="11">
        <f>L22+N22</f>
        <v>68.2</v>
      </c>
      <c r="L22" s="11">
        <v>68.2</v>
      </c>
      <c r="M22" s="11">
        <v>48.8</v>
      </c>
      <c r="N22" s="11"/>
      <c r="O22" s="11">
        <f>P22+R22</f>
        <v>68.2</v>
      </c>
      <c r="P22" s="11">
        <v>68.2</v>
      </c>
      <c r="Q22" s="11">
        <v>48.8</v>
      </c>
      <c r="R22" s="11"/>
      <c r="S22" s="14">
        <v>70</v>
      </c>
      <c r="T22" s="15">
        <v>72</v>
      </c>
      <c r="U22" s="2"/>
    </row>
    <row r="23" spans="1:21" ht="12.75" customHeight="1">
      <c r="A23" s="82"/>
      <c r="B23" s="83"/>
      <c r="C23" s="84"/>
      <c r="D23" s="85"/>
      <c r="E23" s="87"/>
      <c r="F23" s="6" t="s">
        <v>15</v>
      </c>
      <c r="G23" s="11">
        <f>H23+J23</f>
        <v>0</v>
      </c>
      <c r="H23" s="11"/>
      <c r="I23" s="11"/>
      <c r="J23" s="50"/>
      <c r="K23" s="11">
        <f>L23+N23</f>
        <v>0</v>
      </c>
      <c r="L23" s="11"/>
      <c r="M23" s="11"/>
      <c r="N23" s="11"/>
      <c r="O23" s="11">
        <f>P23+R23</f>
        <v>0</v>
      </c>
      <c r="P23" s="11"/>
      <c r="Q23" s="11"/>
      <c r="R23" s="50"/>
      <c r="S23" s="14"/>
      <c r="T23" s="15"/>
      <c r="U23" s="2"/>
    </row>
    <row r="24" spans="1:21" s="10" customFormat="1" ht="15" customHeight="1">
      <c r="A24" s="82"/>
      <c r="B24" s="83"/>
      <c r="C24" s="84"/>
      <c r="D24" s="85"/>
      <c r="E24" s="88"/>
      <c r="F24" s="8" t="s">
        <v>71</v>
      </c>
      <c r="G24" s="11">
        <f aca="true" t="shared" si="4" ref="G24:N24">SUM(G22:G23)</f>
        <v>64.4</v>
      </c>
      <c r="H24" s="11">
        <f t="shared" si="4"/>
        <v>64.4</v>
      </c>
      <c r="I24" s="11">
        <f t="shared" si="4"/>
        <v>46.6</v>
      </c>
      <c r="J24" s="11">
        <f t="shared" si="4"/>
        <v>0</v>
      </c>
      <c r="K24" s="11">
        <f t="shared" si="4"/>
        <v>68.2</v>
      </c>
      <c r="L24" s="11">
        <f t="shared" si="4"/>
        <v>68.2</v>
      </c>
      <c r="M24" s="11">
        <f t="shared" si="4"/>
        <v>48.8</v>
      </c>
      <c r="N24" s="11">
        <f t="shared" si="4"/>
        <v>0</v>
      </c>
      <c r="O24" s="11">
        <f aca="true" t="shared" si="5" ref="O24:T24">SUM(O22:O23)</f>
        <v>68.2</v>
      </c>
      <c r="P24" s="11">
        <f t="shared" si="5"/>
        <v>68.2</v>
      </c>
      <c r="Q24" s="11">
        <f t="shared" si="5"/>
        <v>48.8</v>
      </c>
      <c r="R24" s="11">
        <f t="shared" si="5"/>
        <v>0</v>
      </c>
      <c r="S24" s="11">
        <f t="shared" si="5"/>
        <v>70</v>
      </c>
      <c r="T24" s="11">
        <f t="shared" si="5"/>
        <v>72</v>
      </c>
      <c r="U24" s="9"/>
    </row>
    <row r="25" spans="1:21" ht="12.75" customHeight="1">
      <c r="A25" s="82" t="s">
        <v>11</v>
      </c>
      <c r="B25" s="83" t="s">
        <v>11</v>
      </c>
      <c r="C25" s="84" t="s">
        <v>20</v>
      </c>
      <c r="D25" s="85" t="s">
        <v>84</v>
      </c>
      <c r="E25" s="86">
        <v>188747184</v>
      </c>
      <c r="F25" s="6" t="s">
        <v>14</v>
      </c>
      <c r="G25" s="11">
        <f>H25+J25</f>
        <v>1535.3</v>
      </c>
      <c r="H25" s="11">
        <v>1526.3</v>
      </c>
      <c r="I25" s="11">
        <v>913.2</v>
      </c>
      <c r="J25" s="11">
        <v>9</v>
      </c>
      <c r="K25" s="75">
        <f>L25+N25</f>
        <v>1203.3</v>
      </c>
      <c r="L25" s="75">
        <v>1133.3</v>
      </c>
      <c r="M25" s="75">
        <v>719.6</v>
      </c>
      <c r="N25" s="75">
        <v>70</v>
      </c>
      <c r="O25" s="76">
        <f>P25+R25</f>
        <v>1203.3</v>
      </c>
      <c r="P25" s="75">
        <v>1133.3</v>
      </c>
      <c r="Q25" s="75">
        <v>719.6</v>
      </c>
      <c r="R25" s="11">
        <v>70</v>
      </c>
      <c r="S25" s="14">
        <v>1600</v>
      </c>
      <c r="T25" s="15">
        <v>1700</v>
      </c>
      <c r="U25" s="2"/>
    </row>
    <row r="26" spans="1:21" ht="12" customHeight="1">
      <c r="A26" s="82"/>
      <c r="B26" s="83"/>
      <c r="C26" s="84"/>
      <c r="D26" s="85"/>
      <c r="E26" s="87"/>
      <c r="F26" s="6" t="s">
        <v>18</v>
      </c>
      <c r="G26" s="11">
        <f>H26+J26</f>
        <v>120</v>
      </c>
      <c r="H26" s="11">
        <v>120</v>
      </c>
      <c r="I26" s="11"/>
      <c r="J26" s="11">
        <v>0</v>
      </c>
      <c r="K26" s="11">
        <f>L26+N26</f>
        <v>50</v>
      </c>
      <c r="L26" s="11">
        <v>50</v>
      </c>
      <c r="M26" s="11"/>
      <c r="N26" s="11"/>
      <c r="O26" s="11">
        <f>P26+R26</f>
        <v>50</v>
      </c>
      <c r="P26" s="11">
        <v>50</v>
      </c>
      <c r="Q26" s="11"/>
      <c r="R26" s="11"/>
      <c r="S26" s="14">
        <v>50</v>
      </c>
      <c r="T26" s="15">
        <v>50</v>
      </c>
      <c r="U26" s="2"/>
    </row>
    <row r="27" spans="1:21" ht="13.5" customHeight="1">
      <c r="A27" s="82"/>
      <c r="B27" s="83"/>
      <c r="C27" s="84"/>
      <c r="D27" s="85"/>
      <c r="E27" s="87"/>
      <c r="F27" s="6" t="s">
        <v>62</v>
      </c>
      <c r="G27" s="11">
        <f>H27+J27</f>
        <v>37.9</v>
      </c>
      <c r="H27" s="11">
        <v>37.9</v>
      </c>
      <c r="I27" s="11"/>
      <c r="J27" s="50"/>
      <c r="K27" s="11">
        <f>L27+N27</f>
        <v>13</v>
      </c>
      <c r="L27" s="11">
        <v>13</v>
      </c>
      <c r="M27" s="50"/>
      <c r="N27" s="50"/>
      <c r="O27" s="11">
        <f>P27+R27</f>
        <v>13</v>
      </c>
      <c r="P27" s="11">
        <v>13</v>
      </c>
      <c r="Q27" s="11"/>
      <c r="R27" s="50"/>
      <c r="S27" s="14">
        <v>15</v>
      </c>
      <c r="T27" s="15">
        <v>15</v>
      </c>
      <c r="U27" s="2"/>
    </row>
    <row r="28" spans="1:21" s="10" customFormat="1" ht="11.25" customHeight="1">
      <c r="A28" s="82"/>
      <c r="B28" s="83"/>
      <c r="C28" s="84"/>
      <c r="D28" s="85"/>
      <c r="E28" s="88"/>
      <c r="F28" s="8" t="s">
        <v>71</v>
      </c>
      <c r="G28" s="11">
        <f aca="true" t="shared" si="6" ref="G28:N28">SUM(G25:G27)</f>
        <v>1693.2</v>
      </c>
      <c r="H28" s="11">
        <f t="shared" si="6"/>
        <v>1684.2</v>
      </c>
      <c r="I28" s="11">
        <f t="shared" si="6"/>
        <v>913.2</v>
      </c>
      <c r="J28" s="11">
        <f t="shared" si="6"/>
        <v>9</v>
      </c>
      <c r="K28" s="11">
        <f t="shared" si="6"/>
        <v>1266.3</v>
      </c>
      <c r="L28" s="11">
        <f t="shared" si="6"/>
        <v>1196.3</v>
      </c>
      <c r="M28" s="11">
        <f t="shared" si="6"/>
        <v>719.6</v>
      </c>
      <c r="N28" s="11">
        <f t="shared" si="6"/>
        <v>70</v>
      </c>
      <c r="O28" s="11">
        <f aca="true" t="shared" si="7" ref="O28:T28">SUM(O25:O27)</f>
        <v>1266.3</v>
      </c>
      <c r="P28" s="11">
        <f t="shared" si="7"/>
        <v>1196.3</v>
      </c>
      <c r="Q28" s="11">
        <f t="shared" si="7"/>
        <v>719.6</v>
      </c>
      <c r="R28" s="11">
        <f t="shared" si="7"/>
        <v>70</v>
      </c>
      <c r="S28" s="11">
        <f t="shared" si="7"/>
        <v>1665</v>
      </c>
      <c r="T28" s="11">
        <f t="shared" si="7"/>
        <v>1765</v>
      </c>
      <c r="U28" s="9"/>
    </row>
    <row r="29" spans="1:21" ht="12.75" customHeight="1">
      <c r="A29" s="82" t="s">
        <v>11</v>
      </c>
      <c r="B29" s="83" t="s">
        <v>11</v>
      </c>
      <c r="C29" s="84" t="s">
        <v>22</v>
      </c>
      <c r="D29" s="85" t="s">
        <v>21</v>
      </c>
      <c r="E29" s="86">
        <v>188747184</v>
      </c>
      <c r="F29" s="6" t="s">
        <v>14</v>
      </c>
      <c r="G29" s="18">
        <f>H29+J29</f>
        <v>5.7</v>
      </c>
      <c r="H29" s="18">
        <v>5.7</v>
      </c>
      <c r="I29" s="18">
        <v>0</v>
      </c>
      <c r="J29" s="18">
        <v>0</v>
      </c>
      <c r="K29" s="18">
        <f>L29+N29</f>
        <v>5.4</v>
      </c>
      <c r="L29" s="18">
        <v>5.4</v>
      </c>
      <c r="M29" s="18"/>
      <c r="N29" s="18"/>
      <c r="O29" s="18">
        <f>P29+R29</f>
        <v>5.4</v>
      </c>
      <c r="P29" s="18">
        <v>5.4</v>
      </c>
      <c r="Q29" s="18"/>
      <c r="R29" s="18"/>
      <c r="S29" s="15">
        <v>5.4</v>
      </c>
      <c r="T29" s="15">
        <v>5.4</v>
      </c>
      <c r="U29" s="2"/>
    </row>
    <row r="30" spans="1:21" ht="13.5" customHeight="1">
      <c r="A30" s="82"/>
      <c r="B30" s="83"/>
      <c r="C30" s="84"/>
      <c r="D30" s="85"/>
      <c r="E30" s="87"/>
      <c r="F30" s="6" t="s">
        <v>15</v>
      </c>
      <c r="G30" s="18">
        <f>H30+J30</f>
        <v>0</v>
      </c>
      <c r="H30" s="18"/>
      <c r="I30" s="18"/>
      <c r="J30" s="18"/>
      <c r="K30" s="18">
        <f>L30+N30</f>
        <v>0</v>
      </c>
      <c r="L30" s="18"/>
      <c r="M30" s="18"/>
      <c r="N30" s="18"/>
      <c r="O30" s="18">
        <f>P30+R30</f>
        <v>0</v>
      </c>
      <c r="P30" s="18"/>
      <c r="Q30" s="18"/>
      <c r="R30" s="18"/>
      <c r="S30" s="15"/>
      <c r="T30" s="15"/>
      <c r="U30" s="2"/>
    </row>
    <row r="31" spans="1:21" s="10" customFormat="1" ht="13.5" customHeight="1">
      <c r="A31" s="82"/>
      <c r="B31" s="83"/>
      <c r="C31" s="84"/>
      <c r="D31" s="85"/>
      <c r="E31" s="88"/>
      <c r="F31" s="8" t="s">
        <v>71</v>
      </c>
      <c r="G31" s="18">
        <f aca="true" t="shared" si="8" ref="G31:N31">SUM(G29:G30)</f>
        <v>5.7</v>
      </c>
      <c r="H31" s="18">
        <f t="shared" si="8"/>
        <v>5.7</v>
      </c>
      <c r="I31" s="18">
        <f t="shared" si="8"/>
        <v>0</v>
      </c>
      <c r="J31" s="18">
        <f t="shared" si="8"/>
        <v>0</v>
      </c>
      <c r="K31" s="18">
        <f t="shared" si="8"/>
        <v>5.4</v>
      </c>
      <c r="L31" s="18">
        <f t="shared" si="8"/>
        <v>5.4</v>
      </c>
      <c r="M31" s="18">
        <f t="shared" si="8"/>
        <v>0</v>
      </c>
      <c r="N31" s="18">
        <f t="shared" si="8"/>
        <v>0</v>
      </c>
      <c r="O31" s="18">
        <f aca="true" t="shared" si="9" ref="O31:T31">SUM(O29:O30)</f>
        <v>5.4</v>
      </c>
      <c r="P31" s="18">
        <f t="shared" si="9"/>
        <v>5.4</v>
      </c>
      <c r="Q31" s="18">
        <f t="shared" si="9"/>
        <v>0</v>
      </c>
      <c r="R31" s="18">
        <f t="shared" si="9"/>
        <v>0</v>
      </c>
      <c r="S31" s="18">
        <f t="shared" si="9"/>
        <v>5.4</v>
      </c>
      <c r="T31" s="18">
        <f t="shared" si="9"/>
        <v>5.4</v>
      </c>
      <c r="U31" s="9"/>
    </row>
    <row r="32" spans="1:21" ht="15" customHeight="1">
      <c r="A32" s="82" t="s">
        <v>11</v>
      </c>
      <c r="B32" s="83" t="s">
        <v>11</v>
      </c>
      <c r="C32" s="84" t="s">
        <v>24</v>
      </c>
      <c r="D32" s="85" t="s">
        <v>23</v>
      </c>
      <c r="E32" s="86">
        <v>188747184</v>
      </c>
      <c r="F32" s="6" t="s">
        <v>14</v>
      </c>
      <c r="G32" s="16">
        <f>H32+J32</f>
        <v>265.4</v>
      </c>
      <c r="H32" s="16">
        <v>265.4</v>
      </c>
      <c r="I32" s="46"/>
      <c r="J32" s="46"/>
      <c r="K32" s="18">
        <f>L32+N32</f>
        <v>153.9</v>
      </c>
      <c r="L32" s="18">
        <v>153.9</v>
      </c>
      <c r="M32" s="46"/>
      <c r="N32" s="46"/>
      <c r="O32" s="16">
        <f>P32+R32</f>
        <v>153.9</v>
      </c>
      <c r="P32" s="16">
        <v>153.9</v>
      </c>
      <c r="Q32" s="46"/>
      <c r="R32" s="46"/>
      <c r="S32" s="15">
        <v>200</v>
      </c>
      <c r="T32" s="51">
        <v>240</v>
      </c>
      <c r="U32" s="2"/>
    </row>
    <row r="33" spans="1:21" ht="12.75" customHeight="1">
      <c r="A33" s="82"/>
      <c r="B33" s="83"/>
      <c r="C33" s="84"/>
      <c r="D33" s="85"/>
      <c r="E33" s="87"/>
      <c r="F33" s="6" t="s">
        <v>14</v>
      </c>
      <c r="G33" s="16"/>
      <c r="H33" s="16"/>
      <c r="I33" s="46"/>
      <c r="J33" s="46"/>
      <c r="K33" s="18">
        <f>L33+N33</f>
        <v>22</v>
      </c>
      <c r="L33" s="18">
        <v>22</v>
      </c>
      <c r="M33" s="46"/>
      <c r="N33" s="46"/>
      <c r="O33" s="16">
        <v>22</v>
      </c>
      <c r="P33" s="16">
        <v>22</v>
      </c>
      <c r="Q33" s="46"/>
      <c r="R33" s="46"/>
      <c r="S33" s="15">
        <v>22</v>
      </c>
      <c r="T33" s="51">
        <v>22</v>
      </c>
      <c r="U33" s="2"/>
    </row>
    <row r="34" spans="1:21" ht="11.25" customHeight="1">
      <c r="A34" s="82"/>
      <c r="B34" s="83"/>
      <c r="C34" s="84"/>
      <c r="D34" s="85"/>
      <c r="E34" s="87"/>
      <c r="F34" s="6" t="s">
        <v>15</v>
      </c>
      <c r="G34" s="18">
        <f>H34+J34</f>
        <v>0</v>
      </c>
      <c r="H34" s="18"/>
      <c r="I34" s="18"/>
      <c r="J34" s="18"/>
      <c r="K34" s="18">
        <f>L34+N34</f>
        <v>0</v>
      </c>
      <c r="L34" s="18"/>
      <c r="M34" s="18"/>
      <c r="N34" s="18"/>
      <c r="O34" s="18">
        <f>P34+R34</f>
        <v>0</v>
      </c>
      <c r="P34" s="18"/>
      <c r="Q34" s="18"/>
      <c r="R34" s="18"/>
      <c r="S34" s="17"/>
      <c r="T34" s="20"/>
      <c r="U34" s="2"/>
    </row>
    <row r="35" spans="1:21" s="10" customFormat="1" ht="12" customHeight="1">
      <c r="A35" s="82"/>
      <c r="B35" s="83"/>
      <c r="C35" s="84"/>
      <c r="D35" s="85"/>
      <c r="E35" s="88"/>
      <c r="F35" s="8" t="s">
        <v>71</v>
      </c>
      <c r="G35" s="18">
        <f aca="true" t="shared" si="10" ref="G35:N35">SUM(G32:G34)</f>
        <v>265.4</v>
      </c>
      <c r="H35" s="18">
        <f t="shared" si="10"/>
        <v>265.4</v>
      </c>
      <c r="I35" s="18">
        <f t="shared" si="10"/>
        <v>0</v>
      </c>
      <c r="J35" s="18">
        <f t="shared" si="10"/>
        <v>0</v>
      </c>
      <c r="K35" s="18">
        <f t="shared" si="10"/>
        <v>175.9</v>
      </c>
      <c r="L35" s="18">
        <f t="shared" si="10"/>
        <v>175.9</v>
      </c>
      <c r="M35" s="18">
        <f t="shared" si="10"/>
        <v>0</v>
      </c>
      <c r="N35" s="18">
        <f t="shared" si="10"/>
        <v>0</v>
      </c>
      <c r="O35" s="18">
        <f aca="true" t="shared" si="11" ref="O35:T35">SUM(O32:O34)</f>
        <v>175.9</v>
      </c>
      <c r="P35" s="18">
        <f t="shared" si="11"/>
        <v>175.9</v>
      </c>
      <c r="Q35" s="18">
        <f t="shared" si="11"/>
        <v>0</v>
      </c>
      <c r="R35" s="18">
        <f t="shared" si="11"/>
        <v>0</v>
      </c>
      <c r="S35" s="18">
        <f t="shared" si="11"/>
        <v>222</v>
      </c>
      <c r="T35" s="18">
        <f t="shared" si="11"/>
        <v>262</v>
      </c>
      <c r="U35" s="9"/>
    </row>
    <row r="36" spans="1:21" ht="12.75" customHeight="1">
      <c r="A36" s="82" t="s">
        <v>11</v>
      </c>
      <c r="B36" s="83" t="s">
        <v>11</v>
      </c>
      <c r="C36" s="84" t="s">
        <v>25</v>
      </c>
      <c r="D36" s="85" t="s">
        <v>80</v>
      </c>
      <c r="E36" s="86">
        <v>188747184</v>
      </c>
      <c r="F36" s="6" t="s">
        <v>14</v>
      </c>
      <c r="G36" s="18">
        <f>H36+J36</f>
        <v>19.1</v>
      </c>
      <c r="H36" s="18">
        <v>19.1</v>
      </c>
      <c r="I36" s="18"/>
      <c r="J36" s="18"/>
      <c r="K36" s="18">
        <f>L36+N36</f>
        <v>15</v>
      </c>
      <c r="L36" s="18">
        <v>15</v>
      </c>
      <c r="M36" s="18"/>
      <c r="N36" s="18"/>
      <c r="O36" s="18">
        <f>P36+R36</f>
        <v>15</v>
      </c>
      <c r="P36" s="18">
        <v>15</v>
      </c>
      <c r="Q36" s="18"/>
      <c r="R36" s="18"/>
      <c r="S36" s="17">
        <v>18</v>
      </c>
      <c r="T36" s="20">
        <v>20</v>
      </c>
      <c r="U36" s="2"/>
    </row>
    <row r="37" spans="1:21" ht="12.75" customHeight="1">
      <c r="A37" s="82"/>
      <c r="B37" s="83"/>
      <c r="C37" s="84"/>
      <c r="D37" s="85"/>
      <c r="E37" s="87"/>
      <c r="F37" s="6" t="s">
        <v>15</v>
      </c>
      <c r="G37" s="18">
        <f>H37+J37</f>
        <v>0</v>
      </c>
      <c r="H37" s="18"/>
      <c r="I37" s="18"/>
      <c r="J37" s="18"/>
      <c r="K37" s="18">
        <f>L37+N37</f>
        <v>0</v>
      </c>
      <c r="L37" s="18"/>
      <c r="M37" s="18"/>
      <c r="N37" s="18"/>
      <c r="O37" s="18">
        <f>P37+R37</f>
        <v>0</v>
      </c>
      <c r="P37" s="18"/>
      <c r="Q37" s="18"/>
      <c r="R37" s="18"/>
      <c r="S37" s="17"/>
      <c r="T37" s="20"/>
      <c r="U37" s="2"/>
    </row>
    <row r="38" spans="1:21" s="10" customFormat="1" ht="15" customHeight="1">
      <c r="A38" s="82"/>
      <c r="B38" s="83"/>
      <c r="C38" s="84"/>
      <c r="D38" s="85"/>
      <c r="E38" s="88"/>
      <c r="F38" s="8" t="s">
        <v>71</v>
      </c>
      <c r="G38" s="18">
        <f aca="true" t="shared" si="12" ref="G38:N38">SUM(G36:G37)</f>
        <v>19.1</v>
      </c>
      <c r="H38" s="18">
        <f t="shared" si="12"/>
        <v>19.1</v>
      </c>
      <c r="I38" s="18">
        <f t="shared" si="12"/>
        <v>0</v>
      </c>
      <c r="J38" s="18">
        <f t="shared" si="12"/>
        <v>0</v>
      </c>
      <c r="K38" s="18">
        <f t="shared" si="12"/>
        <v>15</v>
      </c>
      <c r="L38" s="18">
        <f t="shared" si="12"/>
        <v>15</v>
      </c>
      <c r="M38" s="18">
        <f t="shared" si="12"/>
        <v>0</v>
      </c>
      <c r="N38" s="18">
        <f t="shared" si="12"/>
        <v>0</v>
      </c>
      <c r="O38" s="18">
        <f aca="true" t="shared" si="13" ref="O38:T38">SUM(O36:O37)</f>
        <v>15</v>
      </c>
      <c r="P38" s="18">
        <f t="shared" si="13"/>
        <v>15</v>
      </c>
      <c r="Q38" s="18">
        <f t="shared" si="13"/>
        <v>0</v>
      </c>
      <c r="R38" s="18">
        <f t="shared" si="13"/>
        <v>0</v>
      </c>
      <c r="S38" s="18">
        <f t="shared" si="13"/>
        <v>18</v>
      </c>
      <c r="T38" s="18">
        <f t="shared" si="13"/>
        <v>20</v>
      </c>
      <c r="U38" s="9"/>
    </row>
    <row r="39" spans="1:21" ht="12" customHeight="1">
      <c r="A39" s="82" t="s">
        <v>11</v>
      </c>
      <c r="B39" s="83" t="s">
        <v>11</v>
      </c>
      <c r="C39" s="84" t="s">
        <v>27</v>
      </c>
      <c r="D39" s="85" t="s">
        <v>26</v>
      </c>
      <c r="E39" s="86">
        <v>188747184</v>
      </c>
      <c r="F39" s="6" t="s">
        <v>14</v>
      </c>
      <c r="G39" s="18">
        <f>H39+J39</f>
        <v>19.2</v>
      </c>
      <c r="H39" s="18">
        <v>19.2</v>
      </c>
      <c r="I39" s="18"/>
      <c r="J39" s="18"/>
      <c r="K39" s="18">
        <f>L39+N39</f>
        <v>19.2</v>
      </c>
      <c r="L39" s="18">
        <v>19.2</v>
      </c>
      <c r="M39" s="18"/>
      <c r="N39" s="18"/>
      <c r="O39" s="18">
        <f>P39+R39</f>
        <v>19.2</v>
      </c>
      <c r="P39" s="18">
        <v>19.2</v>
      </c>
      <c r="Q39" s="18"/>
      <c r="R39" s="18"/>
      <c r="S39" s="17">
        <v>19.2</v>
      </c>
      <c r="T39" s="20">
        <v>19.2</v>
      </c>
      <c r="U39" s="2"/>
    </row>
    <row r="40" spans="1:21" ht="11.25">
      <c r="A40" s="82"/>
      <c r="B40" s="83"/>
      <c r="C40" s="84"/>
      <c r="D40" s="85"/>
      <c r="E40" s="87"/>
      <c r="F40" s="6" t="s">
        <v>15</v>
      </c>
      <c r="G40" s="18">
        <f>H40+J40</f>
        <v>0</v>
      </c>
      <c r="H40" s="18"/>
      <c r="I40" s="18"/>
      <c r="J40" s="18"/>
      <c r="K40" s="18">
        <f>L40+N40</f>
        <v>0</v>
      </c>
      <c r="L40" s="18"/>
      <c r="M40" s="18"/>
      <c r="N40" s="18"/>
      <c r="O40" s="18">
        <f>P40+R40</f>
        <v>0</v>
      </c>
      <c r="P40" s="18"/>
      <c r="Q40" s="18"/>
      <c r="R40" s="18"/>
      <c r="S40" s="17"/>
      <c r="T40" s="20"/>
      <c r="U40" s="2"/>
    </row>
    <row r="41" spans="1:21" s="10" customFormat="1" ht="13.5" customHeight="1">
      <c r="A41" s="82"/>
      <c r="B41" s="83"/>
      <c r="C41" s="84"/>
      <c r="D41" s="85"/>
      <c r="E41" s="88"/>
      <c r="F41" s="8" t="s">
        <v>71</v>
      </c>
      <c r="G41" s="18">
        <f aca="true" t="shared" si="14" ref="G41:N41">SUM(G39:G40)</f>
        <v>19.2</v>
      </c>
      <c r="H41" s="18">
        <f t="shared" si="14"/>
        <v>19.2</v>
      </c>
      <c r="I41" s="18">
        <f t="shared" si="14"/>
        <v>0</v>
      </c>
      <c r="J41" s="18">
        <f t="shared" si="14"/>
        <v>0</v>
      </c>
      <c r="K41" s="18">
        <f t="shared" si="14"/>
        <v>19.2</v>
      </c>
      <c r="L41" s="18">
        <f t="shared" si="14"/>
        <v>19.2</v>
      </c>
      <c r="M41" s="18">
        <f t="shared" si="14"/>
        <v>0</v>
      </c>
      <c r="N41" s="18">
        <f t="shared" si="14"/>
        <v>0</v>
      </c>
      <c r="O41" s="18">
        <f aca="true" t="shared" si="15" ref="O41:T41">SUM(O39:O40)</f>
        <v>19.2</v>
      </c>
      <c r="P41" s="18">
        <f t="shared" si="15"/>
        <v>19.2</v>
      </c>
      <c r="Q41" s="18">
        <f t="shared" si="15"/>
        <v>0</v>
      </c>
      <c r="R41" s="18">
        <f t="shared" si="15"/>
        <v>0</v>
      </c>
      <c r="S41" s="18">
        <f t="shared" si="15"/>
        <v>19.2</v>
      </c>
      <c r="T41" s="18">
        <f t="shared" si="15"/>
        <v>19.2</v>
      </c>
      <c r="U41" s="9"/>
    </row>
    <row r="42" spans="1:21" ht="15" customHeight="1">
      <c r="A42" s="82" t="s">
        <v>11</v>
      </c>
      <c r="B42" s="83" t="s">
        <v>11</v>
      </c>
      <c r="C42" s="84" t="s">
        <v>29</v>
      </c>
      <c r="D42" s="85" t="s">
        <v>28</v>
      </c>
      <c r="E42" s="86">
        <v>188747184</v>
      </c>
      <c r="F42" s="6" t="s">
        <v>14</v>
      </c>
      <c r="G42" s="18">
        <f>H42+J42</f>
        <v>5.8</v>
      </c>
      <c r="H42" s="18">
        <v>5.8</v>
      </c>
      <c r="I42" s="18">
        <v>4.2</v>
      </c>
      <c r="J42" s="18"/>
      <c r="K42" s="18">
        <f>L42+N42</f>
        <v>10.2</v>
      </c>
      <c r="L42" s="18">
        <v>10.2</v>
      </c>
      <c r="M42" s="18">
        <v>7.8</v>
      </c>
      <c r="N42" s="18"/>
      <c r="O42" s="18">
        <f>P42+R42</f>
        <v>10.2</v>
      </c>
      <c r="P42" s="18">
        <v>10.2</v>
      </c>
      <c r="Q42" s="18">
        <v>7.8</v>
      </c>
      <c r="R42" s="18"/>
      <c r="S42" s="17">
        <v>5</v>
      </c>
      <c r="T42" s="20">
        <v>6</v>
      </c>
      <c r="U42" s="2"/>
    </row>
    <row r="43" spans="1:21" ht="11.25">
      <c r="A43" s="82"/>
      <c r="B43" s="83"/>
      <c r="C43" s="84"/>
      <c r="D43" s="85"/>
      <c r="E43" s="87"/>
      <c r="F43" s="6" t="s">
        <v>15</v>
      </c>
      <c r="G43" s="18">
        <f>H43+J43</f>
        <v>0</v>
      </c>
      <c r="H43" s="18"/>
      <c r="I43" s="18"/>
      <c r="J43" s="18"/>
      <c r="K43" s="18">
        <f>L43+N43</f>
        <v>0</v>
      </c>
      <c r="L43" s="18"/>
      <c r="M43" s="18"/>
      <c r="N43" s="18"/>
      <c r="O43" s="18">
        <f>P43+R43</f>
        <v>0</v>
      </c>
      <c r="P43" s="18"/>
      <c r="Q43" s="18"/>
      <c r="R43" s="18"/>
      <c r="S43" s="21"/>
      <c r="T43" s="22"/>
      <c r="U43" s="2"/>
    </row>
    <row r="44" spans="1:21" s="10" customFormat="1" ht="15.75" customHeight="1">
      <c r="A44" s="82"/>
      <c r="B44" s="83"/>
      <c r="C44" s="84"/>
      <c r="D44" s="85"/>
      <c r="E44" s="88"/>
      <c r="F44" s="8" t="s">
        <v>71</v>
      </c>
      <c r="G44" s="18">
        <f aca="true" t="shared" si="16" ref="G44:N44">SUM(G42:G43)</f>
        <v>5.8</v>
      </c>
      <c r="H44" s="18">
        <f t="shared" si="16"/>
        <v>5.8</v>
      </c>
      <c r="I44" s="18">
        <f t="shared" si="16"/>
        <v>4.2</v>
      </c>
      <c r="J44" s="18">
        <f t="shared" si="16"/>
        <v>0</v>
      </c>
      <c r="K44" s="18">
        <f t="shared" si="16"/>
        <v>10.2</v>
      </c>
      <c r="L44" s="18">
        <f t="shared" si="16"/>
        <v>10.2</v>
      </c>
      <c r="M44" s="18">
        <f t="shared" si="16"/>
        <v>7.8</v>
      </c>
      <c r="N44" s="18">
        <f t="shared" si="16"/>
        <v>0</v>
      </c>
      <c r="O44" s="18">
        <f aca="true" t="shared" si="17" ref="O44:T44">SUM(O42:O43)</f>
        <v>10.2</v>
      </c>
      <c r="P44" s="18">
        <f t="shared" si="17"/>
        <v>10.2</v>
      </c>
      <c r="Q44" s="18">
        <f t="shared" si="17"/>
        <v>7.8</v>
      </c>
      <c r="R44" s="18">
        <f t="shared" si="17"/>
        <v>0</v>
      </c>
      <c r="S44" s="18">
        <f t="shared" si="17"/>
        <v>5</v>
      </c>
      <c r="T44" s="18">
        <f t="shared" si="17"/>
        <v>6</v>
      </c>
      <c r="U44" s="9"/>
    </row>
    <row r="45" spans="1:21" ht="14.25" customHeight="1">
      <c r="A45" s="82" t="s">
        <v>11</v>
      </c>
      <c r="B45" s="83" t="s">
        <v>11</v>
      </c>
      <c r="C45" s="84" t="s">
        <v>31</v>
      </c>
      <c r="D45" s="85" t="s">
        <v>81</v>
      </c>
      <c r="E45" s="86">
        <v>188747184</v>
      </c>
      <c r="F45" s="6" t="s">
        <v>59</v>
      </c>
      <c r="G45" s="18">
        <f>H45+J45</f>
        <v>0</v>
      </c>
      <c r="H45" s="18">
        <v>0</v>
      </c>
      <c r="I45" s="18"/>
      <c r="J45" s="18">
        <v>0</v>
      </c>
      <c r="K45" s="18">
        <f>L45+N45</f>
        <v>0</v>
      </c>
      <c r="L45" s="18"/>
      <c r="M45" s="18"/>
      <c r="N45" s="18"/>
      <c r="O45" s="18">
        <f>P45+R45</f>
        <v>0</v>
      </c>
      <c r="P45" s="18"/>
      <c r="Q45" s="18"/>
      <c r="R45" s="18"/>
      <c r="S45" s="15">
        <v>0</v>
      </c>
      <c r="T45" s="51">
        <v>0</v>
      </c>
      <c r="U45" s="2"/>
    </row>
    <row r="46" spans="1:21" ht="12.75" customHeight="1">
      <c r="A46" s="82"/>
      <c r="B46" s="83"/>
      <c r="C46" s="84"/>
      <c r="D46" s="85"/>
      <c r="E46" s="87"/>
      <c r="F46" s="6" t="s">
        <v>34</v>
      </c>
      <c r="G46" s="18">
        <f>H46+J46</f>
        <v>130</v>
      </c>
      <c r="H46" s="18">
        <v>0</v>
      </c>
      <c r="I46" s="18"/>
      <c r="J46" s="18">
        <v>130</v>
      </c>
      <c r="K46" s="18">
        <f>L46+N46</f>
        <v>0</v>
      </c>
      <c r="L46" s="18"/>
      <c r="M46" s="18"/>
      <c r="N46" s="18"/>
      <c r="O46" s="18">
        <f>P46+R46</f>
        <v>0</v>
      </c>
      <c r="P46" s="18"/>
      <c r="Q46" s="18"/>
      <c r="R46" s="18"/>
      <c r="S46" s="71"/>
      <c r="T46" s="20"/>
      <c r="U46" s="2"/>
    </row>
    <row r="47" spans="1:21" ht="12.75" customHeight="1">
      <c r="A47" s="82"/>
      <c r="B47" s="83"/>
      <c r="C47" s="84"/>
      <c r="D47" s="85"/>
      <c r="E47" s="87"/>
      <c r="F47" s="6" t="s">
        <v>59</v>
      </c>
      <c r="G47" s="18">
        <f>H47+J47</f>
        <v>0</v>
      </c>
      <c r="H47" s="18">
        <v>0</v>
      </c>
      <c r="I47" s="18"/>
      <c r="J47" s="18"/>
      <c r="K47" s="74">
        <f>L47+N47</f>
        <v>30</v>
      </c>
      <c r="L47" s="74"/>
      <c r="M47" s="74"/>
      <c r="N47" s="74">
        <v>30</v>
      </c>
      <c r="O47" s="76">
        <f>P47+R47</f>
        <v>30</v>
      </c>
      <c r="P47" s="76"/>
      <c r="Q47" s="76"/>
      <c r="R47" s="76">
        <v>30</v>
      </c>
      <c r="S47" s="72"/>
      <c r="T47" s="22"/>
      <c r="U47" s="2"/>
    </row>
    <row r="48" spans="1:21" ht="12" customHeight="1">
      <c r="A48" s="82"/>
      <c r="B48" s="83"/>
      <c r="C48" s="84"/>
      <c r="D48" s="85"/>
      <c r="E48" s="88"/>
      <c r="F48" s="8" t="s">
        <v>71</v>
      </c>
      <c r="G48" s="18">
        <f>SUM(G45:G47)</f>
        <v>130</v>
      </c>
      <c r="H48" s="18">
        <f>SUM(H45:H47)</f>
        <v>0</v>
      </c>
      <c r="I48" s="18">
        <f>SUM(I45:I47)</f>
        <v>0</v>
      </c>
      <c r="J48" s="18">
        <f>SUM(J45:J47)</f>
        <v>130</v>
      </c>
      <c r="K48" s="74">
        <f aca="true" t="shared" si="18" ref="K48:T48">SUM(K45:K47)</f>
        <v>30</v>
      </c>
      <c r="L48" s="74">
        <f t="shared" si="18"/>
        <v>0</v>
      </c>
      <c r="M48" s="74">
        <f t="shared" si="18"/>
        <v>0</v>
      </c>
      <c r="N48" s="74">
        <f t="shared" si="18"/>
        <v>30</v>
      </c>
      <c r="O48" s="76">
        <f>SUM(O45:O47)</f>
        <v>30</v>
      </c>
      <c r="P48" s="76">
        <f>SUM(P45:P47)</f>
        <v>0</v>
      </c>
      <c r="Q48" s="76">
        <f>SUM(Q45:Q47)</f>
        <v>0</v>
      </c>
      <c r="R48" s="76">
        <f>SUM(R45:R47)</f>
        <v>30</v>
      </c>
      <c r="S48" s="18">
        <f t="shared" si="18"/>
        <v>0</v>
      </c>
      <c r="T48" s="18">
        <f t="shared" si="18"/>
        <v>0</v>
      </c>
      <c r="U48" s="2"/>
    </row>
    <row r="49" spans="1:21" ht="13.5" customHeight="1">
      <c r="A49" s="82" t="s">
        <v>11</v>
      </c>
      <c r="B49" s="83" t="s">
        <v>11</v>
      </c>
      <c r="C49" s="84" t="s">
        <v>33</v>
      </c>
      <c r="D49" s="85" t="s">
        <v>37</v>
      </c>
      <c r="E49" s="86">
        <v>188747184</v>
      </c>
      <c r="F49" s="6" t="s">
        <v>59</v>
      </c>
      <c r="G49" s="18">
        <v>0</v>
      </c>
      <c r="H49" s="18">
        <v>0</v>
      </c>
      <c r="I49" s="18"/>
      <c r="J49" s="18"/>
      <c r="K49" s="74">
        <f>L49+N49</f>
        <v>0</v>
      </c>
      <c r="L49" s="74">
        <v>0</v>
      </c>
      <c r="M49" s="74"/>
      <c r="N49" s="74">
        <v>0</v>
      </c>
      <c r="O49" s="76">
        <f>P49+R49</f>
        <v>0</v>
      </c>
      <c r="P49" s="76"/>
      <c r="Q49" s="76"/>
      <c r="R49" s="76">
        <v>0</v>
      </c>
      <c r="S49" s="71"/>
      <c r="T49" s="20"/>
      <c r="U49" s="2"/>
    </row>
    <row r="50" spans="1:21" ht="13.5" customHeight="1">
      <c r="A50" s="82"/>
      <c r="B50" s="83"/>
      <c r="C50" s="84"/>
      <c r="D50" s="85"/>
      <c r="E50" s="87"/>
      <c r="F50" s="6" t="s">
        <v>34</v>
      </c>
      <c r="G50" s="18">
        <f>H50+J50</f>
        <v>0</v>
      </c>
      <c r="H50" s="18">
        <v>0</v>
      </c>
      <c r="I50" s="18"/>
      <c r="J50" s="18"/>
      <c r="K50" s="74">
        <f>L50+N50</f>
        <v>0</v>
      </c>
      <c r="L50" s="74"/>
      <c r="M50" s="74"/>
      <c r="N50" s="74"/>
      <c r="O50" s="76">
        <f>P50+R50</f>
        <v>0</v>
      </c>
      <c r="P50" s="76"/>
      <c r="Q50" s="76"/>
      <c r="R50" s="76"/>
      <c r="S50" s="72"/>
      <c r="T50" s="22"/>
      <c r="U50" s="2"/>
    </row>
    <row r="51" spans="1:21" ht="12.75" customHeight="1">
      <c r="A51" s="82"/>
      <c r="B51" s="83"/>
      <c r="C51" s="84"/>
      <c r="D51" s="85"/>
      <c r="E51" s="88"/>
      <c r="F51" s="8" t="s">
        <v>71</v>
      </c>
      <c r="G51" s="18">
        <f aca="true" t="shared" si="19" ref="G51:T51">SUM(G49:G50)</f>
        <v>0</v>
      </c>
      <c r="H51" s="18">
        <f t="shared" si="19"/>
        <v>0</v>
      </c>
      <c r="I51" s="18">
        <f t="shared" si="19"/>
        <v>0</v>
      </c>
      <c r="J51" s="18">
        <f t="shared" si="19"/>
        <v>0</v>
      </c>
      <c r="K51" s="74">
        <f t="shared" si="19"/>
        <v>0</v>
      </c>
      <c r="L51" s="74">
        <f t="shared" si="19"/>
        <v>0</v>
      </c>
      <c r="M51" s="74">
        <f t="shared" si="19"/>
        <v>0</v>
      </c>
      <c r="N51" s="74">
        <f t="shared" si="19"/>
        <v>0</v>
      </c>
      <c r="O51" s="76">
        <f t="shared" si="19"/>
        <v>0</v>
      </c>
      <c r="P51" s="76">
        <f t="shared" si="19"/>
        <v>0</v>
      </c>
      <c r="Q51" s="76">
        <f t="shared" si="19"/>
        <v>0</v>
      </c>
      <c r="R51" s="76">
        <f t="shared" si="19"/>
        <v>0</v>
      </c>
      <c r="S51" s="18">
        <f t="shared" si="19"/>
        <v>0</v>
      </c>
      <c r="T51" s="18">
        <f t="shared" si="19"/>
        <v>0</v>
      </c>
      <c r="U51" s="2"/>
    </row>
    <row r="52" spans="1:21" ht="13.5" customHeight="1">
      <c r="A52" s="82" t="s">
        <v>11</v>
      </c>
      <c r="B52" s="83" t="s">
        <v>11</v>
      </c>
      <c r="C52" s="84" t="s">
        <v>85</v>
      </c>
      <c r="D52" s="85" t="s">
        <v>35</v>
      </c>
      <c r="E52" s="86">
        <v>188747184</v>
      </c>
      <c r="F52" s="6" t="s">
        <v>59</v>
      </c>
      <c r="G52" s="18">
        <v>0</v>
      </c>
      <c r="H52" s="18">
        <v>0</v>
      </c>
      <c r="I52" s="18"/>
      <c r="J52" s="18">
        <v>0</v>
      </c>
      <c r="K52" s="74">
        <f>L52+N52</f>
        <v>40</v>
      </c>
      <c r="L52" s="74"/>
      <c r="M52" s="74"/>
      <c r="N52" s="74">
        <v>40</v>
      </c>
      <c r="O52" s="76">
        <f>P52+R52</f>
        <v>40</v>
      </c>
      <c r="P52" s="76"/>
      <c r="Q52" s="76"/>
      <c r="R52" s="76">
        <v>40</v>
      </c>
      <c r="S52" s="15"/>
      <c r="T52" s="20"/>
      <c r="U52" s="2"/>
    </row>
    <row r="53" spans="1:21" ht="12" customHeight="1">
      <c r="A53" s="82"/>
      <c r="B53" s="83"/>
      <c r="C53" s="84"/>
      <c r="D53" s="85"/>
      <c r="E53" s="87"/>
      <c r="F53" s="6" t="s">
        <v>34</v>
      </c>
      <c r="G53" s="18">
        <f>H53+J53</f>
        <v>983</v>
      </c>
      <c r="H53" s="18">
        <v>0</v>
      </c>
      <c r="I53" s="18"/>
      <c r="J53" s="18">
        <v>983</v>
      </c>
      <c r="K53" s="74">
        <f>L53+N53</f>
        <v>0</v>
      </c>
      <c r="L53" s="74"/>
      <c r="M53" s="74"/>
      <c r="N53" s="74"/>
      <c r="O53" s="76">
        <f>P53+R53</f>
        <v>0</v>
      </c>
      <c r="P53" s="76"/>
      <c r="Q53" s="76"/>
      <c r="R53" s="76"/>
      <c r="S53" s="15"/>
      <c r="T53" s="45"/>
      <c r="U53" s="2"/>
    </row>
    <row r="54" spans="1:21" ht="12" customHeight="1">
      <c r="A54" s="82"/>
      <c r="B54" s="83"/>
      <c r="C54" s="84"/>
      <c r="D54" s="85"/>
      <c r="E54" s="88"/>
      <c r="F54" s="8" t="s">
        <v>71</v>
      </c>
      <c r="G54" s="18">
        <f>SUM(G52:G53)</f>
        <v>983</v>
      </c>
      <c r="H54" s="18">
        <f>SUM(H52:H53)</f>
        <v>0</v>
      </c>
      <c r="I54" s="18">
        <f>SUM(I52:I53)</f>
        <v>0</v>
      </c>
      <c r="J54" s="18">
        <f>SUM(J52:J53)</f>
        <v>983</v>
      </c>
      <c r="K54" s="18">
        <f aca="true" t="shared" si="20" ref="K54:T54">SUM(K52:K53)</f>
        <v>40</v>
      </c>
      <c r="L54" s="18">
        <f t="shared" si="20"/>
        <v>0</v>
      </c>
      <c r="M54" s="18">
        <f t="shared" si="20"/>
        <v>0</v>
      </c>
      <c r="N54" s="18">
        <f t="shared" si="20"/>
        <v>40</v>
      </c>
      <c r="O54" s="18">
        <f t="shared" si="20"/>
        <v>40</v>
      </c>
      <c r="P54" s="18">
        <f t="shared" si="20"/>
        <v>0</v>
      </c>
      <c r="Q54" s="18">
        <f t="shared" si="20"/>
        <v>0</v>
      </c>
      <c r="R54" s="18">
        <f t="shared" si="20"/>
        <v>40</v>
      </c>
      <c r="S54" s="18">
        <f t="shared" si="20"/>
        <v>0</v>
      </c>
      <c r="T54" s="18">
        <f t="shared" si="20"/>
        <v>0</v>
      </c>
      <c r="U54" s="2"/>
    </row>
    <row r="55" spans="1:21" s="48" customFormat="1" ht="13.5" customHeight="1">
      <c r="A55" s="82" t="s">
        <v>11</v>
      </c>
      <c r="B55" s="83" t="s">
        <v>11</v>
      </c>
      <c r="C55" s="84" t="s">
        <v>36</v>
      </c>
      <c r="D55" s="85" t="s">
        <v>86</v>
      </c>
      <c r="E55" s="86">
        <v>188747184</v>
      </c>
      <c r="F55" s="56" t="s">
        <v>14</v>
      </c>
      <c r="G55" s="16">
        <f>H55+J55</f>
        <v>631.1</v>
      </c>
      <c r="H55" s="16">
        <v>631.1</v>
      </c>
      <c r="I55" s="16">
        <v>412.3</v>
      </c>
      <c r="J55" s="18"/>
      <c r="K55" s="16">
        <f>L55+N55</f>
        <v>649</v>
      </c>
      <c r="L55" s="16">
        <v>649</v>
      </c>
      <c r="M55" s="16">
        <v>432.5</v>
      </c>
      <c r="N55" s="16"/>
      <c r="O55" s="16">
        <f>P55+R55</f>
        <v>649</v>
      </c>
      <c r="P55" s="16">
        <v>649</v>
      </c>
      <c r="Q55" s="16">
        <v>432.5</v>
      </c>
      <c r="R55" s="16"/>
      <c r="S55" s="15">
        <v>660</v>
      </c>
      <c r="T55" s="51">
        <v>680</v>
      </c>
      <c r="U55" s="47"/>
    </row>
    <row r="56" spans="1:21" s="48" customFormat="1" ht="12" customHeight="1">
      <c r="A56" s="82"/>
      <c r="B56" s="83"/>
      <c r="C56" s="84"/>
      <c r="D56" s="85"/>
      <c r="E56" s="87"/>
      <c r="F56" s="56" t="s">
        <v>63</v>
      </c>
      <c r="G56" s="16">
        <f>H56+J56</f>
        <v>0</v>
      </c>
      <c r="H56" s="16"/>
      <c r="I56" s="16"/>
      <c r="J56" s="18">
        <v>0</v>
      </c>
      <c r="K56" s="16">
        <f>L56+N56</f>
        <v>0</v>
      </c>
      <c r="L56" s="16"/>
      <c r="M56" s="16"/>
      <c r="N56" s="16"/>
      <c r="O56" s="16">
        <f>P56+R56</f>
        <v>0</v>
      </c>
      <c r="P56" s="16"/>
      <c r="Q56" s="16"/>
      <c r="R56" s="16"/>
      <c r="S56" s="15"/>
      <c r="T56" s="45"/>
      <c r="U56" s="47"/>
    </row>
    <row r="57" spans="1:21" s="48" customFormat="1" ht="13.5" customHeight="1">
      <c r="A57" s="82"/>
      <c r="B57" s="83"/>
      <c r="C57" s="84"/>
      <c r="D57" s="85"/>
      <c r="E57" s="88"/>
      <c r="F57" s="70" t="s">
        <v>71</v>
      </c>
      <c r="G57" s="16">
        <f>SUM(G55:G56)</f>
        <v>631.1</v>
      </c>
      <c r="H57" s="16">
        <f>SUM(H55:H56)</f>
        <v>631.1</v>
      </c>
      <c r="I57" s="16">
        <f>SUM(I55:I56)</f>
        <v>412.3</v>
      </c>
      <c r="J57" s="16">
        <f>SUM(J55:J56)</f>
        <v>0</v>
      </c>
      <c r="K57" s="16">
        <f aca="true" t="shared" si="21" ref="K57:T57">SUM(K55:K56)</f>
        <v>649</v>
      </c>
      <c r="L57" s="16">
        <f t="shared" si="21"/>
        <v>649</v>
      </c>
      <c r="M57" s="16">
        <f t="shared" si="21"/>
        <v>432.5</v>
      </c>
      <c r="N57" s="16">
        <f t="shared" si="21"/>
        <v>0</v>
      </c>
      <c r="O57" s="16">
        <f t="shared" si="21"/>
        <v>649</v>
      </c>
      <c r="P57" s="16">
        <f t="shared" si="21"/>
        <v>649</v>
      </c>
      <c r="Q57" s="16">
        <f t="shared" si="21"/>
        <v>432.5</v>
      </c>
      <c r="R57" s="16">
        <f t="shared" si="21"/>
        <v>0</v>
      </c>
      <c r="S57" s="18">
        <f t="shared" si="21"/>
        <v>660</v>
      </c>
      <c r="T57" s="18">
        <f t="shared" si="21"/>
        <v>680</v>
      </c>
      <c r="U57" s="47"/>
    </row>
    <row r="58" spans="1:21" s="48" customFormat="1" ht="13.5" customHeight="1">
      <c r="A58" s="82" t="s">
        <v>11</v>
      </c>
      <c r="B58" s="83" t="s">
        <v>11</v>
      </c>
      <c r="C58" s="84" t="s">
        <v>38</v>
      </c>
      <c r="D58" s="85" t="s">
        <v>91</v>
      </c>
      <c r="E58" s="86">
        <v>188747184</v>
      </c>
      <c r="F58" s="56" t="s">
        <v>14</v>
      </c>
      <c r="G58" s="16">
        <f>H58+J58</f>
        <v>360.2</v>
      </c>
      <c r="H58" s="16">
        <v>357.9</v>
      </c>
      <c r="I58" s="16">
        <v>148.7</v>
      </c>
      <c r="J58" s="16">
        <v>2.3</v>
      </c>
      <c r="K58" s="16">
        <f>L58+N58</f>
        <v>359.5</v>
      </c>
      <c r="L58" s="16">
        <v>351.2</v>
      </c>
      <c r="M58" s="16">
        <v>168.2</v>
      </c>
      <c r="N58" s="16">
        <v>8.3</v>
      </c>
      <c r="O58" s="16">
        <f>P58+R58</f>
        <v>359.5</v>
      </c>
      <c r="P58" s="16">
        <v>351.2</v>
      </c>
      <c r="Q58" s="16">
        <v>168.2</v>
      </c>
      <c r="R58" s="16">
        <v>8.3</v>
      </c>
      <c r="S58" s="15">
        <v>370</v>
      </c>
      <c r="T58" s="51">
        <v>390</v>
      </c>
      <c r="U58" s="47"/>
    </row>
    <row r="59" spans="1:21" s="48" customFormat="1" ht="13.5" customHeight="1">
      <c r="A59" s="82"/>
      <c r="B59" s="83"/>
      <c r="C59" s="84"/>
      <c r="D59" s="85"/>
      <c r="E59" s="87"/>
      <c r="F59" s="56" t="s">
        <v>14</v>
      </c>
      <c r="G59" s="16">
        <f>H59+J59</f>
        <v>107.9</v>
      </c>
      <c r="H59" s="16">
        <v>107.9</v>
      </c>
      <c r="I59" s="16"/>
      <c r="J59" s="16"/>
      <c r="K59" s="16">
        <f>L59+N59</f>
        <v>80.4</v>
      </c>
      <c r="L59" s="16">
        <v>80.4</v>
      </c>
      <c r="M59" s="16"/>
      <c r="N59" s="16"/>
      <c r="O59" s="16">
        <f>P59+R59</f>
        <v>80.4</v>
      </c>
      <c r="P59" s="16">
        <v>80.4</v>
      </c>
      <c r="Q59" s="16"/>
      <c r="R59" s="16"/>
      <c r="S59" s="15">
        <v>90</v>
      </c>
      <c r="T59" s="51">
        <v>100</v>
      </c>
      <c r="U59" s="47"/>
    </row>
    <row r="60" spans="1:21" s="48" customFormat="1" ht="12" customHeight="1">
      <c r="A60" s="82"/>
      <c r="B60" s="83"/>
      <c r="C60" s="84"/>
      <c r="D60" s="85"/>
      <c r="E60" s="87"/>
      <c r="F60" s="56" t="s">
        <v>62</v>
      </c>
      <c r="G60" s="16">
        <f>H60+J60</f>
        <v>31.3</v>
      </c>
      <c r="H60" s="16">
        <v>31.3</v>
      </c>
      <c r="I60" s="16"/>
      <c r="J60" s="16"/>
      <c r="K60" s="16">
        <f>L60+N60</f>
        <v>28</v>
      </c>
      <c r="L60" s="16">
        <v>28</v>
      </c>
      <c r="M60" s="16"/>
      <c r="N60" s="16"/>
      <c r="O60" s="16">
        <f>P60+R60</f>
        <v>28</v>
      </c>
      <c r="P60" s="16">
        <v>28</v>
      </c>
      <c r="Q60" s="16"/>
      <c r="R60" s="16"/>
      <c r="S60" s="18">
        <v>30</v>
      </c>
      <c r="T60" s="18">
        <v>30</v>
      </c>
      <c r="U60" s="47"/>
    </row>
    <row r="61" spans="1:21" s="48" customFormat="1" ht="13.5" customHeight="1">
      <c r="A61" s="82"/>
      <c r="B61" s="83"/>
      <c r="C61" s="84"/>
      <c r="D61" s="85"/>
      <c r="E61" s="88"/>
      <c r="F61" s="70" t="s">
        <v>71</v>
      </c>
      <c r="G61" s="16">
        <f>SUM(G58:G60)</f>
        <v>499.40000000000003</v>
      </c>
      <c r="H61" s="16">
        <f>SUM(H58:H60)</f>
        <v>497.09999999999997</v>
      </c>
      <c r="I61" s="16">
        <f>SUM(I58:I60)</f>
        <v>148.7</v>
      </c>
      <c r="J61" s="16">
        <f>SUM(J58:J60)</f>
        <v>2.3</v>
      </c>
      <c r="K61" s="16">
        <f aca="true" t="shared" si="22" ref="K61:T61">SUM(K58:K60)</f>
        <v>467.9</v>
      </c>
      <c r="L61" s="16">
        <f t="shared" si="22"/>
        <v>459.6</v>
      </c>
      <c r="M61" s="16">
        <f t="shared" si="22"/>
        <v>168.2</v>
      </c>
      <c r="N61" s="16">
        <f t="shared" si="22"/>
        <v>8.3</v>
      </c>
      <c r="O61" s="16">
        <f t="shared" si="22"/>
        <v>467.9</v>
      </c>
      <c r="P61" s="16">
        <f t="shared" si="22"/>
        <v>459.6</v>
      </c>
      <c r="Q61" s="16">
        <f t="shared" si="22"/>
        <v>168.2</v>
      </c>
      <c r="R61" s="16">
        <f t="shared" si="22"/>
        <v>8.3</v>
      </c>
      <c r="S61" s="18">
        <f t="shared" si="22"/>
        <v>490</v>
      </c>
      <c r="T61" s="18">
        <f t="shared" si="22"/>
        <v>520</v>
      </c>
      <c r="U61" s="47"/>
    </row>
    <row r="62" spans="1:21" s="10" customFormat="1" ht="18" customHeight="1" thickBot="1">
      <c r="A62" s="23" t="s">
        <v>11</v>
      </c>
      <c r="B62" s="24" t="s">
        <v>11</v>
      </c>
      <c r="C62" s="135" t="s">
        <v>72</v>
      </c>
      <c r="D62" s="136"/>
      <c r="E62" s="136"/>
      <c r="F62" s="137"/>
      <c r="G62" s="25">
        <f>G15+G24+G28+G31+G35+G38+G41+G44+G48+G54+G18+G21+G57+G61</f>
        <v>4436</v>
      </c>
      <c r="H62" s="25">
        <f>H15+H24+H28+H31+H35+H38+H41+H44+H48+H54+H18+H21+H57+H61</f>
        <v>3311.7</v>
      </c>
      <c r="I62" s="25">
        <f>I15+I24+I28+I31+I35+I38+I41+I44+I48+I54+I18+I21+I57+I61</f>
        <v>1578.6000000000001</v>
      </c>
      <c r="J62" s="25">
        <f>J15+J24+J28+J31+J35+J38+J41+J44+J48+J54+J18+J21+J57+J61</f>
        <v>1124.3</v>
      </c>
      <c r="K62" s="25">
        <f>K15+K24+K28+K31+K35+K38+K41+K44+K48+K54+K18+K21+K57+K61+K51</f>
        <v>2879.1000000000004</v>
      </c>
      <c r="L62" s="25">
        <f aca="true" t="shared" si="23" ref="L62:T62">L15+L24+L28+L31+L35+L38+L41+L44+L48+L54+L18+L21+L57+L61+L51</f>
        <v>2730.8</v>
      </c>
      <c r="M62" s="25">
        <f t="shared" si="23"/>
        <v>1444</v>
      </c>
      <c r="N62" s="25">
        <f t="shared" si="23"/>
        <v>148.3</v>
      </c>
      <c r="O62" s="25">
        <f t="shared" si="23"/>
        <v>2879.1000000000004</v>
      </c>
      <c r="P62" s="25">
        <f t="shared" si="23"/>
        <v>2730.8</v>
      </c>
      <c r="Q62" s="25">
        <f t="shared" si="23"/>
        <v>1444</v>
      </c>
      <c r="R62" s="25">
        <f t="shared" si="23"/>
        <v>148.3</v>
      </c>
      <c r="S62" s="25">
        <f t="shared" si="23"/>
        <v>3269.6</v>
      </c>
      <c r="T62" s="25">
        <f t="shared" si="23"/>
        <v>3469.6</v>
      </c>
      <c r="U62" s="9"/>
    </row>
    <row r="63" spans="1:21" ht="16.5" customHeight="1" thickBot="1">
      <c r="A63" s="26" t="s">
        <v>11</v>
      </c>
      <c r="B63" s="77" t="s">
        <v>16</v>
      </c>
      <c r="C63" s="138" t="s">
        <v>39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9"/>
      <c r="U63" s="31"/>
    </row>
    <row r="64" spans="1:21" ht="13.5" customHeight="1">
      <c r="A64" s="89" t="s">
        <v>11</v>
      </c>
      <c r="B64" s="90" t="s">
        <v>16</v>
      </c>
      <c r="C64" s="91" t="s">
        <v>11</v>
      </c>
      <c r="D64" s="140" t="s">
        <v>30</v>
      </c>
      <c r="E64" s="87">
        <v>188747184</v>
      </c>
      <c r="F64" s="78" t="s">
        <v>40</v>
      </c>
      <c r="G64" s="79">
        <f>H64+J64</f>
        <v>58</v>
      </c>
      <c r="H64" s="79">
        <v>58</v>
      </c>
      <c r="I64" s="79">
        <v>38.2</v>
      </c>
      <c r="J64" s="79"/>
      <c r="K64" s="79">
        <f>L64+N64</f>
        <v>58.3</v>
      </c>
      <c r="L64" s="79">
        <v>58.3</v>
      </c>
      <c r="M64" s="79">
        <v>38.5</v>
      </c>
      <c r="N64" s="79"/>
      <c r="O64" s="79">
        <f>P64+R64</f>
        <v>58.3</v>
      </c>
      <c r="P64" s="79">
        <v>58.3</v>
      </c>
      <c r="Q64" s="79">
        <v>38.5</v>
      </c>
      <c r="R64" s="79"/>
      <c r="S64" s="79">
        <v>58.5</v>
      </c>
      <c r="T64" s="80">
        <v>59</v>
      </c>
      <c r="U64" s="2"/>
    </row>
    <row r="65" spans="1:21" ht="12" customHeight="1">
      <c r="A65" s="82"/>
      <c r="B65" s="83"/>
      <c r="C65" s="84"/>
      <c r="D65" s="141"/>
      <c r="E65" s="87"/>
      <c r="F65" s="6" t="s">
        <v>15</v>
      </c>
      <c r="G65" s="7">
        <f>H65+J65</f>
        <v>0</v>
      </c>
      <c r="H65" s="7"/>
      <c r="I65" s="7"/>
      <c r="J65" s="7"/>
      <c r="K65" s="7">
        <f aca="true" t="shared" si="24" ref="K65:K92">L65+N65</f>
        <v>0</v>
      </c>
      <c r="L65" s="7"/>
      <c r="M65" s="7"/>
      <c r="N65" s="7"/>
      <c r="O65" s="7">
        <f>P65+R65</f>
        <v>0</v>
      </c>
      <c r="P65" s="7"/>
      <c r="Q65" s="7"/>
      <c r="R65" s="7"/>
      <c r="S65" s="7"/>
      <c r="T65" s="27"/>
      <c r="U65" s="2"/>
    </row>
    <row r="66" spans="1:21" s="10" customFormat="1" ht="14.25" customHeight="1">
      <c r="A66" s="82"/>
      <c r="B66" s="83"/>
      <c r="C66" s="84"/>
      <c r="D66" s="141"/>
      <c r="E66" s="88"/>
      <c r="F66" s="8" t="s">
        <v>71</v>
      </c>
      <c r="G66" s="11">
        <f aca="true" t="shared" si="25" ref="G66:N66">SUM(G64:G65)</f>
        <v>58</v>
      </c>
      <c r="H66" s="11">
        <f t="shared" si="25"/>
        <v>58</v>
      </c>
      <c r="I66" s="11">
        <f t="shared" si="25"/>
        <v>38.2</v>
      </c>
      <c r="J66" s="11">
        <f t="shared" si="25"/>
        <v>0</v>
      </c>
      <c r="K66" s="11">
        <f t="shared" si="25"/>
        <v>58.3</v>
      </c>
      <c r="L66" s="11">
        <f t="shared" si="25"/>
        <v>58.3</v>
      </c>
      <c r="M66" s="11">
        <f t="shared" si="25"/>
        <v>38.5</v>
      </c>
      <c r="N66" s="11">
        <f t="shared" si="25"/>
        <v>0</v>
      </c>
      <c r="O66" s="11">
        <f aca="true" t="shared" si="26" ref="O66:T66">SUM(O64:O65)</f>
        <v>58.3</v>
      </c>
      <c r="P66" s="11">
        <f t="shared" si="26"/>
        <v>58.3</v>
      </c>
      <c r="Q66" s="11">
        <f t="shared" si="26"/>
        <v>38.5</v>
      </c>
      <c r="R66" s="11">
        <f t="shared" si="26"/>
        <v>0</v>
      </c>
      <c r="S66" s="11">
        <f t="shared" si="26"/>
        <v>58.5</v>
      </c>
      <c r="T66" s="11">
        <f t="shared" si="26"/>
        <v>59</v>
      </c>
      <c r="U66" s="9"/>
    </row>
    <row r="67" spans="1:21" ht="13.5" customHeight="1">
      <c r="A67" s="82" t="s">
        <v>11</v>
      </c>
      <c r="B67" s="83" t="s">
        <v>16</v>
      </c>
      <c r="C67" s="84" t="s">
        <v>16</v>
      </c>
      <c r="D67" s="141" t="s">
        <v>41</v>
      </c>
      <c r="E67" s="86">
        <v>188747184</v>
      </c>
      <c r="F67" s="6" t="s">
        <v>40</v>
      </c>
      <c r="G67" s="11">
        <f>H67+J67</f>
        <v>0.5</v>
      </c>
      <c r="H67" s="11">
        <v>0.5</v>
      </c>
      <c r="I67" s="11">
        <v>0.4</v>
      </c>
      <c r="J67" s="11"/>
      <c r="K67" s="11">
        <f t="shared" si="24"/>
        <v>0.5</v>
      </c>
      <c r="L67" s="11">
        <v>0.5</v>
      </c>
      <c r="M67" s="11">
        <v>0.4</v>
      </c>
      <c r="N67" s="11"/>
      <c r="O67" s="11">
        <f>P67+R67</f>
        <v>0.5</v>
      </c>
      <c r="P67" s="11">
        <v>0.5</v>
      </c>
      <c r="Q67" s="11">
        <v>0.4</v>
      </c>
      <c r="R67" s="11"/>
      <c r="S67" s="11">
        <v>0.5</v>
      </c>
      <c r="T67" s="18">
        <v>0.5</v>
      </c>
      <c r="U67" s="2"/>
    </row>
    <row r="68" spans="1:21" ht="12.75" customHeight="1">
      <c r="A68" s="82"/>
      <c r="B68" s="83"/>
      <c r="C68" s="84"/>
      <c r="D68" s="141"/>
      <c r="E68" s="87"/>
      <c r="F68" s="6" t="s">
        <v>15</v>
      </c>
      <c r="G68" s="11">
        <f>H68+J68</f>
        <v>0</v>
      </c>
      <c r="H68" s="11"/>
      <c r="I68" s="11"/>
      <c r="J68" s="11"/>
      <c r="K68" s="11">
        <f t="shared" si="24"/>
        <v>0</v>
      </c>
      <c r="L68" s="11"/>
      <c r="M68" s="11"/>
      <c r="N68" s="11"/>
      <c r="O68" s="11">
        <f>P68+R68</f>
        <v>0</v>
      </c>
      <c r="P68" s="11"/>
      <c r="Q68" s="11"/>
      <c r="R68" s="11"/>
      <c r="S68" s="11"/>
      <c r="T68" s="18"/>
      <c r="U68" s="2"/>
    </row>
    <row r="69" spans="1:21" s="10" customFormat="1" ht="13.5" customHeight="1">
      <c r="A69" s="82"/>
      <c r="B69" s="83"/>
      <c r="C69" s="84"/>
      <c r="D69" s="141"/>
      <c r="E69" s="88"/>
      <c r="F69" s="8" t="s">
        <v>71</v>
      </c>
      <c r="G69" s="11">
        <f aca="true" t="shared" si="27" ref="G69:N69">SUM(G67:G68)</f>
        <v>0.5</v>
      </c>
      <c r="H69" s="11">
        <f t="shared" si="27"/>
        <v>0.5</v>
      </c>
      <c r="I69" s="11">
        <f t="shared" si="27"/>
        <v>0.4</v>
      </c>
      <c r="J69" s="11">
        <f t="shared" si="27"/>
        <v>0</v>
      </c>
      <c r="K69" s="11">
        <f t="shared" si="27"/>
        <v>0.5</v>
      </c>
      <c r="L69" s="11">
        <f t="shared" si="27"/>
        <v>0.5</v>
      </c>
      <c r="M69" s="11">
        <f t="shared" si="27"/>
        <v>0.4</v>
      </c>
      <c r="N69" s="11">
        <f t="shared" si="27"/>
        <v>0</v>
      </c>
      <c r="O69" s="11">
        <f aca="true" t="shared" si="28" ref="O69:T69">SUM(O67:O68)</f>
        <v>0.5</v>
      </c>
      <c r="P69" s="11">
        <f t="shared" si="28"/>
        <v>0.5</v>
      </c>
      <c r="Q69" s="11">
        <f t="shared" si="28"/>
        <v>0.4</v>
      </c>
      <c r="R69" s="11">
        <f t="shared" si="28"/>
        <v>0</v>
      </c>
      <c r="S69" s="11">
        <f t="shared" si="28"/>
        <v>0.5</v>
      </c>
      <c r="T69" s="11">
        <f t="shared" si="28"/>
        <v>0.5</v>
      </c>
      <c r="U69" s="9"/>
    </row>
    <row r="70" spans="1:21" ht="13.5" customHeight="1">
      <c r="A70" s="82" t="s">
        <v>11</v>
      </c>
      <c r="B70" s="83" t="s">
        <v>16</v>
      </c>
      <c r="C70" s="84" t="s">
        <v>17</v>
      </c>
      <c r="D70" s="142" t="s">
        <v>42</v>
      </c>
      <c r="E70" s="86">
        <v>188747184</v>
      </c>
      <c r="F70" s="6" t="s">
        <v>40</v>
      </c>
      <c r="G70" s="18">
        <f>H70+J70</f>
        <v>2</v>
      </c>
      <c r="H70" s="18">
        <v>2</v>
      </c>
      <c r="I70" s="18"/>
      <c r="J70" s="18"/>
      <c r="K70" s="18">
        <f t="shared" si="24"/>
        <v>2</v>
      </c>
      <c r="L70" s="18">
        <v>2</v>
      </c>
      <c r="M70" s="18">
        <v>1.5</v>
      </c>
      <c r="N70" s="18"/>
      <c r="O70" s="18">
        <f>P70+R70</f>
        <v>2</v>
      </c>
      <c r="P70" s="18">
        <v>2</v>
      </c>
      <c r="Q70" s="18">
        <v>1.5</v>
      </c>
      <c r="R70" s="18"/>
      <c r="S70" s="16">
        <v>2</v>
      </c>
      <c r="T70" s="28">
        <v>2</v>
      </c>
      <c r="U70" s="2"/>
    </row>
    <row r="71" spans="1:21" ht="10.5" customHeight="1">
      <c r="A71" s="82"/>
      <c r="B71" s="83"/>
      <c r="C71" s="84"/>
      <c r="D71" s="141"/>
      <c r="E71" s="87"/>
      <c r="F71" s="6" t="s">
        <v>15</v>
      </c>
      <c r="G71" s="18">
        <f>H71+J71</f>
        <v>0</v>
      </c>
      <c r="H71" s="18"/>
      <c r="I71" s="18"/>
      <c r="J71" s="18"/>
      <c r="K71" s="18">
        <f t="shared" si="24"/>
        <v>0</v>
      </c>
      <c r="L71" s="18"/>
      <c r="M71" s="18"/>
      <c r="N71" s="18"/>
      <c r="O71" s="18">
        <f>P71+R71</f>
        <v>0</v>
      </c>
      <c r="P71" s="18"/>
      <c r="Q71" s="18"/>
      <c r="R71" s="18"/>
      <c r="S71" s="16"/>
      <c r="T71" s="28"/>
      <c r="U71" s="2"/>
    </row>
    <row r="72" spans="1:21" s="10" customFormat="1" ht="12.75" customHeight="1">
      <c r="A72" s="82"/>
      <c r="B72" s="83"/>
      <c r="C72" s="84"/>
      <c r="D72" s="141"/>
      <c r="E72" s="88"/>
      <c r="F72" s="8" t="s">
        <v>71</v>
      </c>
      <c r="G72" s="18">
        <f aca="true" t="shared" si="29" ref="G72:N72">SUM(G70:G71)</f>
        <v>2</v>
      </c>
      <c r="H72" s="18">
        <f t="shared" si="29"/>
        <v>2</v>
      </c>
      <c r="I72" s="18">
        <f t="shared" si="29"/>
        <v>0</v>
      </c>
      <c r="J72" s="18">
        <f t="shared" si="29"/>
        <v>0</v>
      </c>
      <c r="K72" s="18">
        <f t="shared" si="29"/>
        <v>2</v>
      </c>
      <c r="L72" s="18">
        <f t="shared" si="29"/>
        <v>2</v>
      </c>
      <c r="M72" s="18">
        <f t="shared" si="29"/>
        <v>1.5</v>
      </c>
      <c r="N72" s="18">
        <f t="shared" si="29"/>
        <v>0</v>
      </c>
      <c r="O72" s="18">
        <f aca="true" t="shared" si="30" ref="O72:T72">SUM(O70:O71)</f>
        <v>2</v>
      </c>
      <c r="P72" s="18">
        <f t="shared" si="30"/>
        <v>2</v>
      </c>
      <c r="Q72" s="18">
        <f t="shared" si="30"/>
        <v>1.5</v>
      </c>
      <c r="R72" s="18">
        <f t="shared" si="30"/>
        <v>0</v>
      </c>
      <c r="S72" s="16">
        <f t="shared" si="30"/>
        <v>2</v>
      </c>
      <c r="T72" s="16">
        <f t="shared" si="30"/>
        <v>2</v>
      </c>
      <c r="U72" s="9"/>
    </row>
    <row r="73" spans="1:21" ht="12.75" customHeight="1">
      <c r="A73" s="143" t="s">
        <v>11</v>
      </c>
      <c r="B73" s="145" t="s">
        <v>16</v>
      </c>
      <c r="C73" s="147" t="s">
        <v>19</v>
      </c>
      <c r="D73" s="149" t="s">
        <v>43</v>
      </c>
      <c r="E73" s="86">
        <v>188747184</v>
      </c>
      <c r="F73" s="6" t="s">
        <v>40</v>
      </c>
      <c r="G73" s="18">
        <f>H73+J73</f>
        <v>42.8</v>
      </c>
      <c r="H73" s="18">
        <v>42.8</v>
      </c>
      <c r="I73" s="18">
        <v>31.8</v>
      </c>
      <c r="J73" s="18"/>
      <c r="K73" s="18">
        <f t="shared" si="24"/>
        <v>45.7</v>
      </c>
      <c r="L73" s="18">
        <v>45.7</v>
      </c>
      <c r="M73" s="18">
        <v>32.1</v>
      </c>
      <c r="N73" s="18"/>
      <c r="O73" s="18">
        <f>P73+R73</f>
        <v>45.7</v>
      </c>
      <c r="P73" s="18">
        <v>45.7</v>
      </c>
      <c r="Q73" s="18">
        <v>32.1</v>
      </c>
      <c r="R73" s="18"/>
      <c r="S73" s="16">
        <v>46</v>
      </c>
      <c r="T73" s="28">
        <v>47</v>
      </c>
      <c r="U73" s="2"/>
    </row>
    <row r="74" spans="1:21" ht="11.25" customHeight="1">
      <c r="A74" s="144"/>
      <c r="B74" s="146"/>
      <c r="C74" s="148"/>
      <c r="D74" s="150"/>
      <c r="E74" s="87"/>
      <c r="F74" s="56" t="s">
        <v>14</v>
      </c>
      <c r="G74" s="18">
        <f>H74+J74</f>
        <v>0</v>
      </c>
      <c r="H74" s="18"/>
      <c r="I74" s="18"/>
      <c r="J74" s="18"/>
      <c r="K74" s="18">
        <f t="shared" si="24"/>
        <v>0</v>
      </c>
      <c r="L74" s="18"/>
      <c r="M74" s="18"/>
      <c r="N74" s="18"/>
      <c r="O74" s="18">
        <f>P74+R74</f>
        <v>0</v>
      </c>
      <c r="P74" s="18"/>
      <c r="Q74" s="18"/>
      <c r="R74" s="18"/>
      <c r="S74" s="16"/>
      <c r="T74" s="28"/>
      <c r="U74" s="2"/>
    </row>
    <row r="75" spans="1:21" ht="14.25" customHeight="1">
      <c r="A75" s="89"/>
      <c r="B75" s="90"/>
      <c r="C75" s="91"/>
      <c r="D75" s="140"/>
      <c r="E75" s="88"/>
      <c r="F75" s="8" t="s">
        <v>71</v>
      </c>
      <c r="G75" s="18">
        <f aca="true" t="shared" si="31" ref="G75:N75">SUM(G73:G74)</f>
        <v>42.8</v>
      </c>
      <c r="H75" s="18">
        <f t="shared" si="31"/>
        <v>42.8</v>
      </c>
      <c r="I75" s="18">
        <f t="shared" si="31"/>
        <v>31.8</v>
      </c>
      <c r="J75" s="18">
        <f t="shared" si="31"/>
        <v>0</v>
      </c>
      <c r="K75" s="18">
        <f t="shared" si="31"/>
        <v>45.7</v>
      </c>
      <c r="L75" s="18">
        <f t="shared" si="31"/>
        <v>45.7</v>
      </c>
      <c r="M75" s="18">
        <f t="shared" si="31"/>
        <v>32.1</v>
      </c>
      <c r="N75" s="18">
        <f t="shared" si="31"/>
        <v>0</v>
      </c>
      <c r="O75" s="18">
        <f aca="true" t="shared" si="32" ref="O75:T75">SUM(O73:O74)</f>
        <v>45.7</v>
      </c>
      <c r="P75" s="18">
        <f t="shared" si="32"/>
        <v>45.7</v>
      </c>
      <c r="Q75" s="18">
        <f t="shared" si="32"/>
        <v>32.1</v>
      </c>
      <c r="R75" s="18">
        <f t="shared" si="32"/>
        <v>0</v>
      </c>
      <c r="S75" s="18">
        <f t="shared" si="32"/>
        <v>46</v>
      </c>
      <c r="T75" s="18">
        <f t="shared" si="32"/>
        <v>47</v>
      </c>
      <c r="U75" s="2"/>
    </row>
    <row r="76" spans="1:21" ht="15" customHeight="1">
      <c r="A76" s="82" t="s">
        <v>11</v>
      </c>
      <c r="B76" s="83" t="s">
        <v>16</v>
      </c>
      <c r="C76" s="84" t="s">
        <v>20</v>
      </c>
      <c r="D76" s="140" t="s">
        <v>47</v>
      </c>
      <c r="E76" s="86">
        <v>188747184</v>
      </c>
      <c r="F76" s="6" t="s">
        <v>40</v>
      </c>
      <c r="G76" s="18">
        <f>H76+J76</f>
        <v>6.2</v>
      </c>
      <c r="H76" s="18">
        <v>6.2</v>
      </c>
      <c r="I76" s="18">
        <v>4.7</v>
      </c>
      <c r="J76" s="18"/>
      <c r="K76" s="18">
        <f t="shared" si="24"/>
        <v>6.2</v>
      </c>
      <c r="L76" s="18">
        <v>6.2</v>
      </c>
      <c r="M76" s="18">
        <v>4.7</v>
      </c>
      <c r="N76" s="18"/>
      <c r="O76" s="18">
        <f>P76+R76</f>
        <v>6.2</v>
      </c>
      <c r="P76" s="18">
        <v>6.2</v>
      </c>
      <c r="Q76" s="18">
        <v>4.7</v>
      </c>
      <c r="R76" s="18"/>
      <c r="S76" s="16">
        <v>6.3</v>
      </c>
      <c r="T76" s="28">
        <v>6.4</v>
      </c>
      <c r="U76" s="2"/>
    </row>
    <row r="77" spans="1:21" ht="11.25" customHeight="1">
      <c r="A77" s="82"/>
      <c r="B77" s="83"/>
      <c r="C77" s="84"/>
      <c r="D77" s="141"/>
      <c r="E77" s="87"/>
      <c r="F77" s="6" t="s">
        <v>15</v>
      </c>
      <c r="G77" s="18">
        <f>H77+J77</f>
        <v>0</v>
      </c>
      <c r="H77" s="18"/>
      <c r="I77" s="18"/>
      <c r="J77" s="18"/>
      <c r="K77" s="18">
        <f t="shared" si="24"/>
        <v>0</v>
      </c>
      <c r="L77" s="18"/>
      <c r="M77" s="18"/>
      <c r="N77" s="18"/>
      <c r="O77" s="18">
        <f>P77+R77</f>
        <v>0</v>
      </c>
      <c r="P77" s="18"/>
      <c r="Q77" s="18"/>
      <c r="R77" s="18"/>
      <c r="S77" s="16"/>
      <c r="T77" s="28"/>
      <c r="U77" s="2"/>
    </row>
    <row r="78" spans="1:21" ht="13.5" customHeight="1">
      <c r="A78" s="82"/>
      <c r="B78" s="83"/>
      <c r="C78" s="84"/>
      <c r="D78" s="141"/>
      <c r="E78" s="88"/>
      <c r="F78" s="8" t="s">
        <v>71</v>
      </c>
      <c r="G78" s="18">
        <f aca="true" t="shared" si="33" ref="G78:N78">SUM(G76:G77)</f>
        <v>6.2</v>
      </c>
      <c r="H78" s="18">
        <f t="shared" si="33"/>
        <v>6.2</v>
      </c>
      <c r="I78" s="18">
        <f t="shared" si="33"/>
        <v>4.7</v>
      </c>
      <c r="J78" s="18">
        <f t="shared" si="33"/>
        <v>0</v>
      </c>
      <c r="K78" s="18">
        <f t="shared" si="33"/>
        <v>6.2</v>
      </c>
      <c r="L78" s="18">
        <f t="shared" si="33"/>
        <v>6.2</v>
      </c>
      <c r="M78" s="18">
        <f t="shared" si="33"/>
        <v>4.7</v>
      </c>
      <c r="N78" s="18">
        <f t="shared" si="33"/>
        <v>0</v>
      </c>
      <c r="O78" s="18">
        <f aca="true" t="shared" si="34" ref="O78:T78">SUM(O76:O77)</f>
        <v>6.2</v>
      </c>
      <c r="P78" s="18">
        <f t="shared" si="34"/>
        <v>6.2</v>
      </c>
      <c r="Q78" s="18">
        <f t="shared" si="34"/>
        <v>4.7</v>
      </c>
      <c r="R78" s="18">
        <f t="shared" si="34"/>
        <v>0</v>
      </c>
      <c r="S78" s="18">
        <f t="shared" si="34"/>
        <v>6.3</v>
      </c>
      <c r="T78" s="18">
        <f t="shared" si="34"/>
        <v>6.4</v>
      </c>
      <c r="U78" s="31"/>
    </row>
    <row r="79" spans="1:21" ht="15.75" customHeight="1">
      <c r="A79" s="82" t="s">
        <v>11</v>
      </c>
      <c r="B79" s="83" t="s">
        <v>16</v>
      </c>
      <c r="C79" s="84" t="s">
        <v>22</v>
      </c>
      <c r="D79" s="142" t="s">
        <v>28</v>
      </c>
      <c r="E79" s="86">
        <v>188747184</v>
      </c>
      <c r="F79" s="6" t="s">
        <v>40</v>
      </c>
      <c r="G79" s="18">
        <f>H79+J79</f>
        <v>26.5</v>
      </c>
      <c r="H79" s="18">
        <v>26.5</v>
      </c>
      <c r="I79" s="18">
        <v>20</v>
      </c>
      <c r="J79" s="18"/>
      <c r="K79" s="18">
        <f t="shared" si="24"/>
        <v>26.5</v>
      </c>
      <c r="L79" s="18">
        <v>26.5</v>
      </c>
      <c r="M79" s="18">
        <v>20.2</v>
      </c>
      <c r="N79" s="18"/>
      <c r="O79" s="18">
        <f>P79+R79</f>
        <v>26.5</v>
      </c>
      <c r="P79" s="18">
        <v>26.5</v>
      </c>
      <c r="Q79" s="18">
        <v>20.2</v>
      </c>
      <c r="R79" s="18"/>
      <c r="S79" s="16">
        <v>27</v>
      </c>
      <c r="T79" s="28">
        <v>28</v>
      </c>
      <c r="U79" s="2"/>
    </row>
    <row r="80" spans="1:21" ht="13.5" customHeight="1">
      <c r="A80" s="82"/>
      <c r="B80" s="83"/>
      <c r="C80" s="84"/>
      <c r="D80" s="142"/>
      <c r="E80" s="87"/>
      <c r="F80" s="6" t="s">
        <v>15</v>
      </c>
      <c r="G80" s="18">
        <f>H80+J80</f>
        <v>0</v>
      </c>
      <c r="H80" s="18"/>
      <c r="I80" s="18"/>
      <c r="J80" s="18"/>
      <c r="K80" s="18">
        <f t="shared" si="24"/>
        <v>0</v>
      </c>
      <c r="L80" s="18"/>
      <c r="M80" s="18"/>
      <c r="N80" s="18"/>
      <c r="O80" s="18">
        <f>P80+R80</f>
        <v>0</v>
      </c>
      <c r="P80" s="18"/>
      <c r="Q80" s="18"/>
      <c r="R80" s="18"/>
      <c r="S80" s="16"/>
      <c r="T80" s="28"/>
      <c r="U80" s="2"/>
    </row>
    <row r="81" spans="1:21" ht="12" customHeight="1">
      <c r="A81" s="82"/>
      <c r="B81" s="83"/>
      <c r="C81" s="84"/>
      <c r="D81" s="142"/>
      <c r="E81" s="88"/>
      <c r="F81" s="8" t="s">
        <v>71</v>
      </c>
      <c r="G81" s="18">
        <f aca="true" t="shared" si="35" ref="G81:N81">SUM(G79:G80)</f>
        <v>26.5</v>
      </c>
      <c r="H81" s="18">
        <f t="shared" si="35"/>
        <v>26.5</v>
      </c>
      <c r="I81" s="18">
        <f t="shared" si="35"/>
        <v>20</v>
      </c>
      <c r="J81" s="18">
        <f t="shared" si="35"/>
        <v>0</v>
      </c>
      <c r="K81" s="18">
        <f t="shared" si="35"/>
        <v>26.5</v>
      </c>
      <c r="L81" s="18">
        <f t="shared" si="35"/>
        <v>26.5</v>
      </c>
      <c r="M81" s="18">
        <f t="shared" si="35"/>
        <v>20.2</v>
      </c>
      <c r="N81" s="18">
        <f t="shared" si="35"/>
        <v>0</v>
      </c>
      <c r="O81" s="18">
        <f aca="true" t="shared" si="36" ref="O81:T81">SUM(O79:O80)</f>
        <v>26.5</v>
      </c>
      <c r="P81" s="18">
        <f t="shared" si="36"/>
        <v>26.5</v>
      </c>
      <c r="Q81" s="18">
        <f t="shared" si="36"/>
        <v>20.2</v>
      </c>
      <c r="R81" s="18">
        <f t="shared" si="36"/>
        <v>0</v>
      </c>
      <c r="S81" s="18">
        <f t="shared" si="36"/>
        <v>27</v>
      </c>
      <c r="T81" s="18">
        <f t="shared" si="36"/>
        <v>28</v>
      </c>
      <c r="U81" s="2"/>
    </row>
    <row r="82" spans="1:21" ht="15.75" customHeight="1">
      <c r="A82" s="82" t="s">
        <v>11</v>
      </c>
      <c r="B82" s="83" t="s">
        <v>16</v>
      </c>
      <c r="C82" s="84" t="s">
        <v>24</v>
      </c>
      <c r="D82" s="141" t="s">
        <v>32</v>
      </c>
      <c r="E82" s="86">
        <v>188747184</v>
      </c>
      <c r="F82" s="6" t="s">
        <v>40</v>
      </c>
      <c r="G82" s="18">
        <f>H82+J82</f>
        <v>19.1</v>
      </c>
      <c r="H82" s="18">
        <v>19.1</v>
      </c>
      <c r="I82" s="18">
        <v>12.4</v>
      </c>
      <c r="J82" s="18"/>
      <c r="K82" s="18">
        <f t="shared" si="24"/>
        <v>19.1</v>
      </c>
      <c r="L82" s="18">
        <v>19.1</v>
      </c>
      <c r="M82" s="18">
        <v>11.5</v>
      </c>
      <c r="N82" s="18"/>
      <c r="O82" s="18">
        <f>P82+R82</f>
        <v>19.1</v>
      </c>
      <c r="P82" s="18">
        <v>19.1</v>
      </c>
      <c r="Q82" s="18">
        <v>11.5</v>
      </c>
      <c r="R82" s="18"/>
      <c r="S82" s="16">
        <v>19.1</v>
      </c>
      <c r="T82" s="28">
        <v>19.1</v>
      </c>
      <c r="U82" s="2"/>
    </row>
    <row r="83" spans="1:21" ht="14.25" customHeight="1">
      <c r="A83" s="82"/>
      <c r="B83" s="83"/>
      <c r="C83" s="84"/>
      <c r="D83" s="141"/>
      <c r="E83" s="87"/>
      <c r="F83" s="6" t="s">
        <v>15</v>
      </c>
      <c r="G83" s="18">
        <f>H83+J83</f>
        <v>0</v>
      </c>
      <c r="H83" s="18"/>
      <c r="I83" s="18"/>
      <c r="J83" s="18"/>
      <c r="K83" s="18">
        <f t="shared" si="24"/>
        <v>0</v>
      </c>
      <c r="L83" s="18"/>
      <c r="M83" s="18"/>
      <c r="N83" s="18"/>
      <c r="O83" s="18">
        <f>P83+R83</f>
        <v>0</v>
      </c>
      <c r="P83" s="18"/>
      <c r="Q83" s="18"/>
      <c r="R83" s="18"/>
      <c r="S83" s="19"/>
      <c r="T83" s="22"/>
      <c r="U83" s="2"/>
    </row>
    <row r="84" spans="1:21" ht="12.75" customHeight="1">
      <c r="A84" s="82"/>
      <c r="B84" s="83"/>
      <c r="C84" s="84"/>
      <c r="D84" s="141"/>
      <c r="E84" s="88"/>
      <c r="F84" s="8" t="s">
        <v>71</v>
      </c>
      <c r="G84" s="18">
        <f aca="true" t="shared" si="37" ref="G84:N84">SUM(G82:G83)</f>
        <v>19.1</v>
      </c>
      <c r="H84" s="18">
        <f t="shared" si="37"/>
        <v>19.1</v>
      </c>
      <c r="I84" s="18">
        <f t="shared" si="37"/>
        <v>12.4</v>
      </c>
      <c r="J84" s="18">
        <f t="shared" si="37"/>
        <v>0</v>
      </c>
      <c r="K84" s="18">
        <f t="shared" si="37"/>
        <v>19.1</v>
      </c>
      <c r="L84" s="18">
        <f t="shared" si="37"/>
        <v>19.1</v>
      </c>
      <c r="M84" s="18">
        <f t="shared" si="37"/>
        <v>11.5</v>
      </c>
      <c r="N84" s="18">
        <f t="shared" si="37"/>
        <v>0</v>
      </c>
      <c r="O84" s="18">
        <f aca="true" t="shared" si="38" ref="O84:T84">SUM(O82:O83)</f>
        <v>19.1</v>
      </c>
      <c r="P84" s="18">
        <f t="shared" si="38"/>
        <v>19.1</v>
      </c>
      <c r="Q84" s="18">
        <f t="shared" si="38"/>
        <v>11.5</v>
      </c>
      <c r="R84" s="18">
        <f t="shared" si="38"/>
        <v>0</v>
      </c>
      <c r="S84" s="18">
        <f t="shared" si="38"/>
        <v>19.1</v>
      </c>
      <c r="T84" s="18">
        <f t="shared" si="38"/>
        <v>19.1</v>
      </c>
      <c r="U84" s="2"/>
    </row>
    <row r="85" spans="1:21" ht="15.75" customHeight="1">
      <c r="A85" s="82" t="s">
        <v>11</v>
      </c>
      <c r="B85" s="83" t="s">
        <v>16</v>
      </c>
      <c r="C85" s="84" t="s">
        <v>25</v>
      </c>
      <c r="D85" s="141" t="s">
        <v>67</v>
      </c>
      <c r="E85" s="86">
        <v>188747184</v>
      </c>
      <c r="F85" s="6" t="s">
        <v>44</v>
      </c>
      <c r="G85" s="18">
        <f>H85+J85</f>
        <v>9.4</v>
      </c>
      <c r="H85" s="18">
        <v>9.4</v>
      </c>
      <c r="I85" s="18">
        <v>6.4</v>
      </c>
      <c r="J85" s="18"/>
      <c r="K85" s="18">
        <f t="shared" si="24"/>
        <v>9.6</v>
      </c>
      <c r="L85" s="18">
        <v>9.6</v>
      </c>
      <c r="M85" s="18">
        <v>6.6</v>
      </c>
      <c r="N85" s="18"/>
      <c r="O85" s="18">
        <f>P85+R85</f>
        <v>9.6</v>
      </c>
      <c r="P85" s="18">
        <v>9.6</v>
      </c>
      <c r="Q85" s="18">
        <v>6.6</v>
      </c>
      <c r="R85" s="18"/>
      <c r="S85" s="16">
        <v>9.7</v>
      </c>
      <c r="T85" s="28">
        <v>9.8</v>
      </c>
      <c r="U85" s="2"/>
    </row>
    <row r="86" spans="1:21" ht="12.75" customHeight="1">
      <c r="A86" s="82"/>
      <c r="B86" s="83"/>
      <c r="C86" s="84"/>
      <c r="D86" s="141"/>
      <c r="E86" s="87"/>
      <c r="F86" s="56" t="s">
        <v>14</v>
      </c>
      <c r="G86" s="18">
        <f>H86+J86</f>
        <v>0.5</v>
      </c>
      <c r="H86" s="18">
        <v>0.5</v>
      </c>
      <c r="I86" s="18">
        <v>0.4</v>
      </c>
      <c r="J86" s="18"/>
      <c r="K86" s="18">
        <f t="shared" si="24"/>
        <v>0</v>
      </c>
      <c r="L86" s="18"/>
      <c r="M86" s="18"/>
      <c r="N86" s="18"/>
      <c r="O86" s="18">
        <f>P86+R86</f>
        <v>0</v>
      </c>
      <c r="P86" s="18"/>
      <c r="Q86" s="18"/>
      <c r="R86" s="18"/>
      <c r="S86" s="16"/>
      <c r="T86" s="28"/>
      <c r="U86" s="2"/>
    </row>
    <row r="87" spans="1:21" ht="12.75" customHeight="1">
      <c r="A87" s="82"/>
      <c r="B87" s="83"/>
      <c r="C87" s="84"/>
      <c r="D87" s="141"/>
      <c r="E87" s="88"/>
      <c r="F87" s="8" t="s">
        <v>71</v>
      </c>
      <c r="G87" s="18">
        <f aca="true" t="shared" si="39" ref="G87:N87">SUM(G85:G86)</f>
        <v>9.9</v>
      </c>
      <c r="H87" s="18">
        <f t="shared" si="39"/>
        <v>9.9</v>
      </c>
      <c r="I87" s="18">
        <f t="shared" si="39"/>
        <v>6.800000000000001</v>
      </c>
      <c r="J87" s="18">
        <f t="shared" si="39"/>
        <v>0</v>
      </c>
      <c r="K87" s="18">
        <f t="shared" si="39"/>
        <v>9.6</v>
      </c>
      <c r="L87" s="18">
        <f t="shared" si="39"/>
        <v>9.6</v>
      </c>
      <c r="M87" s="18">
        <f t="shared" si="39"/>
        <v>6.6</v>
      </c>
      <c r="N87" s="18">
        <f t="shared" si="39"/>
        <v>0</v>
      </c>
      <c r="O87" s="18">
        <f aca="true" t="shared" si="40" ref="O87:T87">SUM(O85:O86)</f>
        <v>9.6</v>
      </c>
      <c r="P87" s="18">
        <f t="shared" si="40"/>
        <v>9.6</v>
      </c>
      <c r="Q87" s="18">
        <f t="shared" si="40"/>
        <v>6.6</v>
      </c>
      <c r="R87" s="18">
        <f t="shared" si="40"/>
        <v>0</v>
      </c>
      <c r="S87" s="16">
        <f t="shared" si="40"/>
        <v>9.7</v>
      </c>
      <c r="T87" s="16">
        <f t="shared" si="40"/>
        <v>9.8</v>
      </c>
      <c r="U87" s="2"/>
    </row>
    <row r="88" spans="1:21" ht="12.75" customHeight="1">
      <c r="A88" s="82" t="s">
        <v>11</v>
      </c>
      <c r="B88" s="83" t="s">
        <v>16</v>
      </c>
      <c r="C88" s="84" t="s">
        <v>27</v>
      </c>
      <c r="D88" s="141" t="s">
        <v>45</v>
      </c>
      <c r="E88" s="86">
        <v>188747184</v>
      </c>
      <c r="F88" s="6" t="s">
        <v>40</v>
      </c>
      <c r="G88" s="18">
        <f>H88+J88</f>
        <v>84.9</v>
      </c>
      <c r="H88" s="18">
        <v>84.9</v>
      </c>
      <c r="I88" s="18">
        <v>55.9</v>
      </c>
      <c r="J88" s="18"/>
      <c r="K88" s="18">
        <f>L88+N88</f>
        <v>108.2</v>
      </c>
      <c r="L88" s="18">
        <v>108.2</v>
      </c>
      <c r="M88" s="18">
        <v>77.6</v>
      </c>
      <c r="N88" s="18"/>
      <c r="O88" s="18">
        <f>P88+R88</f>
        <v>108.2</v>
      </c>
      <c r="P88" s="18">
        <v>108.2</v>
      </c>
      <c r="Q88" s="18">
        <v>77.6</v>
      </c>
      <c r="R88" s="18"/>
      <c r="S88" s="16">
        <v>110</v>
      </c>
      <c r="T88" s="28">
        <v>112</v>
      </c>
      <c r="U88" s="2"/>
    </row>
    <row r="89" spans="1:21" ht="11.25" customHeight="1">
      <c r="A89" s="82"/>
      <c r="B89" s="83"/>
      <c r="C89" s="84"/>
      <c r="D89" s="141"/>
      <c r="E89" s="87"/>
      <c r="F89" s="6" t="s">
        <v>15</v>
      </c>
      <c r="G89" s="18">
        <f>H89+J89</f>
        <v>0</v>
      </c>
      <c r="H89" s="18"/>
      <c r="I89" s="18"/>
      <c r="J89" s="18"/>
      <c r="K89" s="18">
        <f t="shared" si="24"/>
        <v>0</v>
      </c>
      <c r="L89" s="18"/>
      <c r="M89" s="18"/>
      <c r="N89" s="18"/>
      <c r="O89" s="18">
        <f>P89+R89</f>
        <v>0</v>
      </c>
      <c r="P89" s="18"/>
      <c r="Q89" s="18"/>
      <c r="R89" s="18"/>
      <c r="S89" s="16"/>
      <c r="T89" s="28"/>
      <c r="U89" s="2"/>
    </row>
    <row r="90" spans="1:21" ht="13.5" customHeight="1">
      <c r="A90" s="82"/>
      <c r="B90" s="83"/>
      <c r="C90" s="84"/>
      <c r="D90" s="141"/>
      <c r="E90" s="88"/>
      <c r="F90" s="8" t="s">
        <v>71</v>
      </c>
      <c r="G90" s="18">
        <f aca="true" t="shared" si="41" ref="G90:N90">SUM(G88:G89)</f>
        <v>84.9</v>
      </c>
      <c r="H90" s="18">
        <f t="shared" si="41"/>
        <v>84.9</v>
      </c>
      <c r="I90" s="18">
        <f t="shared" si="41"/>
        <v>55.9</v>
      </c>
      <c r="J90" s="18">
        <f t="shared" si="41"/>
        <v>0</v>
      </c>
      <c r="K90" s="18">
        <f t="shared" si="41"/>
        <v>108.2</v>
      </c>
      <c r="L90" s="18">
        <f t="shared" si="41"/>
        <v>108.2</v>
      </c>
      <c r="M90" s="18">
        <f t="shared" si="41"/>
        <v>77.6</v>
      </c>
      <c r="N90" s="18">
        <f t="shared" si="41"/>
        <v>0</v>
      </c>
      <c r="O90" s="18">
        <f aca="true" t="shared" si="42" ref="O90:T90">SUM(O88:O89)</f>
        <v>108.2</v>
      </c>
      <c r="P90" s="18">
        <f t="shared" si="42"/>
        <v>108.2</v>
      </c>
      <c r="Q90" s="18">
        <f t="shared" si="42"/>
        <v>77.6</v>
      </c>
      <c r="R90" s="18">
        <f t="shared" si="42"/>
        <v>0</v>
      </c>
      <c r="S90" s="16">
        <f t="shared" si="42"/>
        <v>110</v>
      </c>
      <c r="T90" s="16">
        <f t="shared" si="42"/>
        <v>112</v>
      </c>
      <c r="U90" s="2"/>
    </row>
    <row r="91" spans="1:21" ht="12.75" customHeight="1">
      <c r="A91" s="82" t="s">
        <v>11</v>
      </c>
      <c r="B91" s="83" t="s">
        <v>16</v>
      </c>
      <c r="C91" s="84" t="s">
        <v>29</v>
      </c>
      <c r="D91" s="140" t="s">
        <v>46</v>
      </c>
      <c r="E91" s="86">
        <v>188747184</v>
      </c>
      <c r="F91" s="6" t="s">
        <v>40</v>
      </c>
      <c r="G91" s="18">
        <f>H91+J91</f>
        <v>15.2</v>
      </c>
      <c r="H91" s="18">
        <v>15.2</v>
      </c>
      <c r="I91" s="18">
        <v>11.5</v>
      </c>
      <c r="J91" s="18"/>
      <c r="K91" s="18">
        <f t="shared" si="24"/>
        <v>11.7</v>
      </c>
      <c r="L91" s="18">
        <v>11.7</v>
      </c>
      <c r="M91" s="18">
        <v>8.9</v>
      </c>
      <c r="N91" s="18"/>
      <c r="O91" s="18">
        <f>P91+R91</f>
        <v>11.7</v>
      </c>
      <c r="P91" s="18">
        <v>11.7</v>
      </c>
      <c r="Q91" s="18">
        <v>8.9</v>
      </c>
      <c r="R91" s="18"/>
      <c r="S91" s="16">
        <v>12</v>
      </c>
      <c r="T91" s="28">
        <v>12.5</v>
      </c>
      <c r="U91" s="2"/>
    </row>
    <row r="92" spans="1:21" ht="13.5" customHeight="1">
      <c r="A92" s="82"/>
      <c r="B92" s="83"/>
      <c r="C92" s="84"/>
      <c r="D92" s="141"/>
      <c r="E92" s="87"/>
      <c r="F92" s="6" t="s">
        <v>15</v>
      </c>
      <c r="G92" s="18">
        <f>H92+J92</f>
        <v>0</v>
      </c>
      <c r="H92" s="18"/>
      <c r="I92" s="18"/>
      <c r="J92" s="18"/>
      <c r="K92" s="18">
        <f t="shared" si="24"/>
        <v>0</v>
      </c>
      <c r="L92" s="18"/>
      <c r="M92" s="18"/>
      <c r="N92" s="18"/>
      <c r="O92" s="18">
        <f>P92+R92</f>
        <v>0</v>
      </c>
      <c r="P92" s="18"/>
      <c r="Q92" s="18"/>
      <c r="R92" s="18"/>
      <c r="S92" s="16"/>
      <c r="T92" s="28"/>
      <c r="U92" s="2"/>
    </row>
    <row r="93" spans="1:21" ht="12.75" customHeight="1">
      <c r="A93" s="82"/>
      <c r="B93" s="83"/>
      <c r="C93" s="84"/>
      <c r="D93" s="141"/>
      <c r="E93" s="88"/>
      <c r="F93" s="8" t="s">
        <v>71</v>
      </c>
      <c r="G93" s="18">
        <f aca="true" t="shared" si="43" ref="G93:N93">SUM(G91:G92)</f>
        <v>15.2</v>
      </c>
      <c r="H93" s="18">
        <f t="shared" si="43"/>
        <v>15.2</v>
      </c>
      <c r="I93" s="18">
        <f t="shared" si="43"/>
        <v>11.5</v>
      </c>
      <c r="J93" s="18">
        <f t="shared" si="43"/>
        <v>0</v>
      </c>
      <c r="K93" s="18">
        <f t="shared" si="43"/>
        <v>11.7</v>
      </c>
      <c r="L93" s="18">
        <f t="shared" si="43"/>
        <v>11.7</v>
      </c>
      <c r="M93" s="18">
        <f t="shared" si="43"/>
        <v>8.9</v>
      </c>
      <c r="N93" s="18">
        <f t="shared" si="43"/>
        <v>0</v>
      </c>
      <c r="O93" s="18">
        <f aca="true" t="shared" si="44" ref="O93:T93">SUM(O91:O92)</f>
        <v>11.7</v>
      </c>
      <c r="P93" s="18">
        <f t="shared" si="44"/>
        <v>11.7</v>
      </c>
      <c r="Q93" s="18">
        <f t="shared" si="44"/>
        <v>8.9</v>
      </c>
      <c r="R93" s="18">
        <f t="shared" si="44"/>
        <v>0</v>
      </c>
      <c r="S93" s="18">
        <f t="shared" si="44"/>
        <v>12</v>
      </c>
      <c r="T93" s="18">
        <f t="shared" si="44"/>
        <v>12.5</v>
      </c>
      <c r="U93" s="2"/>
    </row>
    <row r="94" spans="1:21" ht="12.75" customHeight="1">
      <c r="A94" s="82" t="s">
        <v>11</v>
      </c>
      <c r="B94" s="83" t="s">
        <v>16</v>
      </c>
      <c r="C94" s="84" t="s">
        <v>31</v>
      </c>
      <c r="D94" s="140" t="s">
        <v>48</v>
      </c>
      <c r="E94" s="86">
        <v>188747184</v>
      </c>
      <c r="F94" s="6" t="s">
        <v>40</v>
      </c>
      <c r="G94" s="18">
        <f>H94+J94</f>
        <v>12.9</v>
      </c>
      <c r="H94" s="18">
        <v>12.9</v>
      </c>
      <c r="I94" s="18">
        <v>0</v>
      </c>
      <c r="J94" s="18"/>
      <c r="K94" s="18">
        <f>L94+N94</f>
        <v>13</v>
      </c>
      <c r="L94" s="18">
        <v>13</v>
      </c>
      <c r="M94" s="18"/>
      <c r="N94" s="18"/>
      <c r="O94" s="18">
        <f>P94+R94</f>
        <v>13</v>
      </c>
      <c r="P94" s="18">
        <v>13</v>
      </c>
      <c r="Q94" s="18"/>
      <c r="R94" s="18"/>
      <c r="S94" s="16">
        <v>13</v>
      </c>
      <c r="T94" s="28">
        <v>13</v>
      </c>
      <c r="U94" s="2"/>
    </row>
    <row r="95" spans="1:21" ht="13.5" customHeight="1">
      <c r="A95" s="82"/>
      <c r="B95" s="83"/>
      <c r="C95" s="84"/>
      <c r="D95" s="141"/>
      <c r="E95" s="87"/>
      <c r="F95" s="6" t="s">
        <v>15</v>
      </c>
      <c r="G95" s="18">
        <f>H95+J95</f>
        <v>0</v>
      </c>
      <c r="H95" s="18"/>
      <c r="I95" s="18"/>
      <c r="J95" s="18"/>
      <c r="K95" s="18">
        <f>L95+N95</f>
        <v>0</v>
      </c>
      <c r="L95" s="18"/>
      <c r="M95" s="18"/>
      <c r="N95" s="18"/>
      <c r="O95" s="18">
        <f>P95+R95</f>
        <v>0</v>
      </c>
      <c r="P95" s="18"/>
      <c r="Q95" s="18"/>
      <c r="R95" s="18"/>
      <c r="S95" s="16"/>
      <c r="T95" s="28"/>
      <c r="U95" s="2"/>
    </row>
    <row r="96" spans="1:21" ht="12.75" customHeight="1">
      <c r="A96" s="82"/>
      <c r="B96" s="83"/>
      <c r="C96" s="84"/>
      <c r="D96" s="141"/>
      <c r="E96" s="88"/>
      <c r="F96" s="8" t="s">
        <v>71</v>
      </c>
      <c r="G96" s="11">
        <f aca="true" t="shared" si="45" ref="G96:N96">SUM(G94:G95)</f>
        <v>12.9</v>
      </c>
      <c r="H96" s="11">
        <f t="shared" si="45"/>
        <v>12.9</v>
      </c>
      <c r="I96" s="11">
        <f t="shared" si="45"/>
        <v>0</v>
      </c>
      <c r="J96" s="11">
        <f t="shared" si="45"/>
        <v>0</v>
      </c>
      <c r="K96" s="11">
        <f t="shared" si="45"/>
        <v>13</v>
      </c>
      <c r="L96" s="11">
        <f t="shared" si="45"/>
        <v>13</v>
      </c>
      <c r="M96" s="11">
        <f t="shared" si="45"/>
        <v>0</v>
      </c>
      <c r="N96" s="11">
        <f t="shared" si="45"/>
        <v>0</v>
      </c>
      <c r="O96" s="11">
        <f aca="true" t="shared" si="46" ref="O96:T96">SUM(O94:O95)</f>
        <v>13</v>
      </c>
      <c r="P96" s="11">
        <f t="shared" si="46"/>
        <v>13</v>
      </c>
      <c r="Q96" s="11">
        <f t="shared" si="46"/>
        <v>0</v>
      </c>
      <c r="R96" s="11">
        <f t="shared" si="46"/>
        <v>0</v>
      </c>
      <c r="S96" s="11">
        <f t="shared" si="46"/>
        <v>13</v>
      </c>
      <c r="T96" s="11">
        <f t="shared" si="46"/>
        <v>13</v>
      </c>
      <c r="U96" s="2"/>
    </row>
    <row r="97" spans="1:21" s="48" customFormat="1" ht="12.75" customHeight="1">
      <c r="A97" s="82" t="s">
        <v>11</v>
      </c>
      <c r="B97" s="83" t="s">
        <v>16</v>
      </c>
      <c r="C97" s="84" t="s">
        <v>33</v>
      </c>
      <c r="D97" s="140" t="s">
        <v>88</v>
      </c>
      <c r="E97" s="86">
        <v>188747184</v>
      </c>
      <c r="F97" s="6" t="s">
        <v>40</v>
      </c>
      <c r="G97" s="16">
        <f>H97+J97</f>
        <v>3</v>
      </c>
      <c r="H97" s="16">
        <v>3</v>
      </c>
      <c r="I97" s="16">
        <v>0</v>
      </c>
      <c r="J97" s="16"/>
      <c r="K97" s="16">
        <f>L97+N97</f>
        <v>1.9</v>
      </c>
      <c r="L97" s="16">
        <v>1.9</v>
      </c>
      <c r="M97" s="16"/>
      <c r="N97" s="16"/>
      <c r="O97" s="16">
        <f>P97+R97</f>
        <v>1.9</v>
      </c>
      <c r="P97" s="16">
        <v>1.9</v>
      </c>
      <c r="Q97" s="16"/>
      <c r="R97" s="16"/>
      <c r="S97" s="16">
        <v>2</v>
      </c>
      <c r="T97" s="28">
        <v>2.2</v>
      </c>
      <c r="U97" s="47"/>
    </row>
    <row r="98" spans="1:21" s="48" customFormat="1" ht="13.5" customHeight="1">
      <c r="A98" s="82"/>
      <c r="B98" s="83"/>
      <c r="C98" s="84"/>
      <c r="D98" s="141"/>
      <c r="E98" s="87"/>
      <c r="F98" s="6" t="s">
        <v>15</v>
      </c>
      <c r="G98" s="16">
        <f>H98+J98</f>
        <v>0</v>
      </c>
      <c r="H98" s="16"/>
      <c r="I98" s="16"/>
      <c r="J98" s="16"/>
      <c r="K98" s="16">
        <f>L98+N98</f>
        <v>0</v>
      </c>
      <c r="L98" s="16"/>
      <c r="M98" s="16"/>
      <c r="N98" s="16"/>
      <c r="O98" s="16">
        <f>P98+R98</f>
        <v>0</v>
      </c>
      <c r="P98" s="16"/>
      <c r="Q98" s="16"/>
      <c r="R98" s="16"/>
      <c r="S98" s="16"/>
      <c r="T98" s="28"/>
      <c r="U98" s="47"/>
    </row>
    <row r="99" spans="1:21" s="48" customFormat="1" ht="12.75" customHeight="1">
      <c r="A99" s="82"/>
      <c r="B99" s="83"/>
      <c r="C99" s="84"/>
      <c r="D99" s="141"/>
      <c r="E99" s="88"/>
      <c r="F99" s="65" t="s">
        <v>71</v>
      </c>
      <c r="G99" s="69">
        <f>SUM(G97:G98)</f>
        <v>3</v>
      </c>
      <c r="H99" s="69">
        <f>SUM(H97:H98)</f>
        <v>3</v>
      </c>
      <c r="I99" s="69">
        <f>SUM(I97:I98)</f>
        <v>0</v>
      </c>
      <c r="J99" s="69">
        <f>SUM(J97:J98)</f>
        <v>0</v>
      </c>
      <c r="K99" s="69">
        <f aca="true" t="shared" si="47" ref="K99:T99">SUM(K97:K98)</f>
        <v>1.9</v>
      </c>
      <c r="L99" s="69">
        <f t="shared" si="47"/>
        <v>1.9</v>
      </c>
      <c r="M99" s="69">
        <f t="shared" si="47"/>
        <v>0</v>
      </c>
      <c r="N99" s="69">
        <f t="shared" si="47"/>
        <v>0</v>
      </c>
      <c r="O99" s="69">
        <f t="shared" si="47"/>
        <v>1.9</v>
      </c>
      <c r="P99" s="69">
        <f t="shared" si="47"/>
        <v>1.9</v>
      </c>
      <c r="Q99" s="69">
        <f t="shared" si="47"/>
        <v>0</v>
      </c>
      <c r="R99" s="69">
        <f t="shared" si="47"/>
        <v>0</v>
      </c>
      <c r="S99" s="69">
        <f t="shared" si="47"/>
        <v>2</v>
      </c>
      <c r="T99" s="69">
        <f t="shared" si="47"/>
        <v>2.2</v>
      </c>
      <c r="U99" s="47"/>
    </row>
    <row r="100" spans="1:21" s="48" customFormat="1" ht="12.75" customHeight="1">
      <c r="A100" s="82" t="s">
        <v>11</v>
      </c>
      <c r="B100" s="83" t="s">
        <v>16</v>
      </c>
      <c r="C100" s="84" t="s">
        <v>85</v>
      </c>
      <c r="D100" s="140" t="s">
        <v>89</v>
      </c>
      <c r="E100" s="86">
        <v>188747184</v>
      </c>
      <c r="F100" s="6" t="s">
        <v>40</v>
      </c>
      <c r="G100" s="16">
        <f>H100+J100</f>
        <v>162.5</v>
      </c>
      <c r="H100" s="16">
        <v>162.5</v>
      </c>
      <c r="I100" s="16">
        <v>114.8</v>
      </c>
      <c r="J100" s="16"/>
      <c r="K100" s="16">
        <f>L100+N100</f>
        <v>176.3</v>
      </c>
      <c r="L100" s="16">
        <v>176.3</v>
      </c>
      <c r="M100" s="16">
        <v>122.5</v>
      </c>
      <c r="N100" s="16"/>
      <c r="O100" s="16">
        <f>P100+R100</f>
        <v>176.3</v>
      </c>
      <c r="P100" s="16">
        <v>176.3</v>
      </c>
      <c r="Q100" s="16">
        <v>122.5</v>
      </c>
      <c r="R100" s="16"/>
      <c r="S100" s="16">
        <v>180</v>
      </c>
      <c r="T100" s="28">
        <v>190</v>
      </c>
      <c r="U100" s="47"/>
    </row>
    <row r="101" spans="1:21" s="48" customFormat="1" ht="12.75" customHeight="1">
      <c r="A101" s="82"/>
      <c r="B101" s="83"/>
      <c r="C101" s="84"/>
      <c r="D101" s="140"/>
      <c r="E101" s="87"/>
      <c r="F101" s="56" t="s">
        <v>14</v>
      </c>
      <c r="G101" s="16"/>
      <c r="H101" s="16"/>
      <c r="I101" s="16"/>
      <c r="J101" s="16"/>
      <c r="K101" s="16">
        <f>L101+N101</f>
        <v>0</v>
      </c>
      <c r="L101" s="16"/>
      <c r="M101" s="16"/>
      <c r="N101" s="16"/>
      <c r="O101" s="16"/>
      <c r="P101" s="16"/>
      <c r="Q101" s="16"/>
      <c r="R101" s="16"/>
      <c r="S101" s="16"/>
      <c r="T101" s="28"/>
      <c r="U101" s="47"/>
    </row>
    <row r="102" spans="1:21" s="48" customFormat="1" ht="13.5" customHeight="1">
      <c r="A102" s="82"/>
      <c r="B102" s="83"/>
      <c r="C102" s="84"/>
      <c r="D102" s="141"/>
      <c r="E102" s="87"/>
      <c r="F102" s="6" t="s">
        <v>15</v>
      </c>
      <c r="G102" s="16">
        <f>H102+J102</f>
        <v>0</v>
      </c>
      <c r="H102" s="16"/>
      <c r="I102" s="16"/>
      <c r="J102" s="16"/>
      <c r="K102" s="16">
        <f>L102+N102</f>
        <v>0</v>
      </c>
      <c r="L102" s="16"/>
      <c r="M102" s="16"/>
      <c r="N102" s="16"/>
      <c r="O102" s="16">
        <f>P102+R102</f>
        <v>0</v>
      </c>
      <c r="P102" s="16"/>
      <c r="Q102" s="16"/>
      <c r="R102" s="16"/>
      <c r="S102" s="16"/>
      <c r="T102" s="28"/>
      <c r="U102" s="47"/>
    </row>
    <row r="103" spans="1:21" s="48" customFormat="1" ht="12.75" customHeight="1">
      <c r="A103" s="82"/>
      <c r="B103" s="83"/>
      <c r="C103" s="84"/>
      <c r="D103" s="141"/>
      <c r="E103" s="88"/>
      <c r="F103" s="65" t="s">
        <v>71</v>
      </c>
      <c r="G103" s="69">
        <f>SUM(G100:G102)</f>
        <v>162.5</v>
      </c>
      <c r="H103" s="69">
        <f>SUM(H100:H102)</f>
        <v>162.5</v>
      </c>
      <c r="I103" s="69">
        <f>SUM(I100:I102)</f>
        <v>114.8</v>
      </c>
      <c r="J103" s="69">
        <f>SUM(J100:J102)</f>
        <v>0</v>
      </c>
      <c r="K103" s="69">
        <f aca="true" t="shared" si="48" ref="K103:T103">SUM(K100:K102)</f>
        <v>176.3</v>
      </c>
      <c r="L103" s="69">
        <f t="shared" si="48"/>
        <v>176.3</v>
      </c>
      <c r="M103" s="69">
        <f t="shared" si="48"/>
        <v>122.5</v>
      </c>
      <c r="N103" s="69">
        <f t="shared" si="48"/>
        <v>0</v>
      </c>
      <c r="O103" s="69">
        <f t="shared" si="48"/>
        <v>176.3</v>
      </c>
      <c r="P103" s="69">
        <f t="shared" si="48"/>
        <v>176.3</v>
      </c>
      <c r="Q103" s="69">
        <f t="shared" si="48"/>
        <v>122.5</v>
      </c>
      <c r="R103" s="69">
        <f t="shared" si="48"/>
        <v>0</v>
      </c>
      <c r="S103" s="69">
        <f t="shared" si="48"/>
        <v>180</v>
      </c>
      <c r="T103" s="69">
        <f t="shared" si="48"/>
        <v>190</v>
      </c>
      <c r="U103" s="47"/>
    </row>
    <row r="104" spans="1:21" s="48" customFormat="1" ht="12.75" customHeight="1">
      <c r="A104" s="82" t="s">
        <v>11</v>
      </c>
      <c r="B104" s="83" t="s">
        <v>16</v>
      </c>
      <c r="C104" s="84" t="s">
        <v>36</v>
      </c>
      <c r="D104" s="140" t="s">
        <v>87</v>
      </c>
      <c r="E104" s="86">
        <v>188747184</v>
      </c>
      <c r="F104" s="6" t="s">
        <v>40</v>
      </c>
      <c r="G104" s="16">
        <f>H104+J104</f>
        <v>2.9</v>
      </c>
      <c r="H104" s="16">
        <v>2.9</v>
      </c>
      <c r="I104" s="16">
        <v>2.2</v>
      </c>
      <c r="J104" s="16"/>
      <c r="K104" s="16">
        <f>L104+N104</f>
        <v>2.8</v>
      </c>
      <c r="L104" s="16">
        <v>2.8</v>
      </c>
      <c r="M104" s="16">
        <v>2.2</v>
      </c>
      <c r="N104" s="16"/>
      <c r="O104" s="16">
        <f>P104+R104</f>
        <v>2.8</v>
      </c>
      <c r="P104" s="16">
        <v>2.8</v>
      </c>
      <c r="Q104" s="16">
        <v>2.2</v>
      </c>
      <c r="R104" s="16"/>
      <c r="S104" s="16">
        <v>2.9</v>
      </c>
      <c r="T104" s="28">
        <v>3</v>
      </c>
      <c r="U104" s="47"/>
    </row>
    <row r="105" spans="1:21" s="48" customFormat="1" ht="13.5" customHeight="1">
      <c r="A105" s="82"/>
      <c r="B105" s="83"/>
      <c r="C105" s="84"/>
      <c r="D105" s="141"/>
      <c r="E105" s="87"/>
      <c r="F105" s="6" t="s">
        <v>15</v>
      </c>
      <c r="G105" s="16">
        <f>H105+J105</f>
        <v>0</v>
      </c>
      <c r="H105" s="16"/>
      <c r="I105" s="16"/>
      <c r="J105" s="16"/>
      <c r="K105" s="16">
        <f>L105+N105</f>
        <v>0</v>
      </c>
      <c r="L105" s="16"/>
      <c r="M105" s="16"/>
      <c r="N105" s="16"/>
      <c r="O105" s="16">
        <f>P105+R105</f>
        <v>0</v>
      </c>
      <c r="P105" s="16"/>
      <c r="Q105" s="16"/>
      <c r="R105" s="16"/>
      <c r="S105" s="16"/>
      <c r="T105" s="28"/>
      <c r="U105" s="47"/>
    </row>
    <row r="106" spans="1:21" s="48" customFormat="1" ht="12.75" customHeight="1">
      <c r="A106" s="82"/>
      <c r="B106" s="83"/>
      <c r="C106" s="84"/>
      <c r="D106" s="141"/>
      <c r="E106" s="88"/>
      <c r="F106" s="65" t="s">
        <v>71</v>
      </c>
      <c r="G106" s="69">
        <f>SUM(G104:G105)</f>
        <v>2.9</v>
      </c>
      <c r="H106" s="69">
        <f>SUM(H104:H105)</f>
        <v>2.9</v>
      </c>
      <c r="I106" s="69">
        <f>SUM(I104:I105)</f>
        <v>2.2</v>
      </c>
      <c r="J106" s="69">
        <f>SUM(J104:J105)</f>
        <v>0</v>
      </c>
      <c r="K106" s="69">
        <f aca="true" t="shared" si="49" ref="K106:T106">SUM(K104:K105)</f>
        <v>2.8</v>
      </c>
      <c r="L106" s="69">
        <f t="shared" si="49"/>
        <v>2.8</v>
      </c>
      <c r="M106" s="69">
        <f t="shared" si="49"/>
        <v>2.2</v>
      </c>
      <c r="N106" s="69">
        <f t="shared" si="49"/>
        <v>0</v>
      </c>
      <c r="O106" s="69">
        <f t="shared" si="49"/>
        <v>2.8</v>
      </c>
      <c r="P106" s="69">
        <f t="shared" si="49"/>
        <v>2.8</v>
      </c>
      <c r="Q106" s="69">
        <f t="shared" si="49"/>
        <v>2.2</v>
      </c>
      <c r="R106" s="69">
        <f t="shared" si="49"/>
        <v>0</v>
      </c>
      <c r="S106" s="69">
        <f t="shared" si="49"/>
        <v>2.9</v>
      </c>
      <c r="T106" s="69">
        <f t="shared" si="49"/>
        <v>3</v>
      </c>
      <c r="U106" s="47"/>
    </row>
    <row r="107" spans="1:21" ht="17.25" customHeight="1" thickBot="1">
      <c r="A107" s="32" t="s">
        <v>11</v>
      </c>
      <c r="B107" s="33" t="s">
        <v>16</v>
      </c>
      <c r="C107" s="151" t="s">
        <v>72</v>
      </c>
      <c r="D107" s="152"/>
      <c r="E107" s="152"/>
      <c r="F107" s="153"/>
      <c r="G107" s="34">
        <f>G66+G69+G72+G75+G78+G81+G84+G87+G90+G93+G96++G99+G103+G106</f>
        <v>446.4</v>
      </c>
      <c r="H107" s="34">
        <f>H66+H69+H72+H75+H78+H81+H84+H87+H90+H93+H96++H99+H103+H106</f>
        <v>446.4</v>
      </c>
      <c r="I107" s="34">
        <f>I66+I69+I72+I75+I78+I81+I84+I87+I90+I93+I96++I99+I103+I106</f>
        <v>298.7</v>
      </c>
      <c r="J107" s="34">
        <f>J66+J69+J72+J75+J78+J81+J84+J87+J90+J93+J96++J99+J103+J106</f>
        <v>0</v>
      </c>
      <c r="K107" s="34">
        <f>K66+K69+K72+K75+K78+K81+K84+K87+K90+K93+K96++K99+K103+K106</f>
        <v>481.79999999999995</v>
      </c>
      <c r="L107" s="34">
        <f aca="true" t="shared" si="50" ref="L107:S107">L66+L69+L72+L75+L78+L81+L84+L87+L90+L93+L96++L99+L103+L106</f>
        <v>481.79999999999995</v>
      </c>
      <c r="M107" s="34">
        <f t="shared" si="50"/>
        <v>326.7</v>
      </c>
      <c r="N107" s="34">
        <f t="shared" si="50"/>
        <v>0</v>
      </c>
      <c r="O107" s="34">
        <f t="shared" si="50"/>
        <v>481.79999999999995</v>
      </c>
      <c r="P107" s="34">
        <f t="shared" si="50"/>
        <v>481.79999999999995</v>
      </c>
      <c r="Q107" s="34">
        <f t="shared" si="50"/>
        <v>326.7</v>
      </c>
      <c r="R107" s="34">
        <f t="shared" si="50"/>
        <v>0</v>
      </c>
      <c r="S107" s="34">
        <f t="shared" si="50"/>
        <v>489</v>
      </c>
      <c r="T107" s="34">
        <f>T66+T69+T72+T75+T78+T81+T84+T87+T90+T93+T96++T99+T103+T106</f>
        <v>504.5</v>
      </c>
      <c r="U107" s="2"/>
    </row>
    <row r="108" spans="1:21" ht="16.5" customHeight="1" thickBot="1">
      <c r="A108" s="35" t="s">
        <v>11</v>
      </c>
      <c r="B108" s="154" t="s">
        <v>73</v>
      </c>
      <c r="C108" s="155"/>
      <c r="D108" s="155"/>
      <c r="E108" s="155"/>
      <c r="F108" s="155"/>
      <c r="G108" s="34">
        <f>G62+G107</f>
        <v>4882.4</v>
      </c>
      <c r="H108" s="34">
        <f aca="true" t="shared" si="51" ref="H108:T108">H62+H107</f>
        <v>3758.1</v>
      </c>
      <c r="I108" s="34">
        <f t="shared" si="51"/>
        <v>1877.3000000000002</v>
      </c>
      <c r="J108" s="34">
        <f t="shared" si="51"/>
        <v>1124.3</v>
      </c>
      <c r="K108" s="34">
        <f t="shared" si="51"/>
        <v>3360.9000000000005</v>
      </c>
      <c r="L108" s="34">
        <f t="shared" si="51"/>
        <v>3212.6000000000004</v>
      </c>
      <c r="M108" s="34">
        <f t="shared" si="51"/>
        <v>1770.7</v>
      </c>
      <c r="N108" s="34">
        <f t="shared" si="51"/>
        <v>148.3</v>
      </c>
      <c r="O108" s="34">
        <f t="shared" si="51"/>
        <v>3360.9000000000005</v>
      </c>
      <c r="P108" s="34">
        <f t="shared" si="51"/>
        <v>3212.6000000000004</v>
      </c>
      <c r="Q108" s="34">
        <f t="shared" si="51"/>
        <v>1770.7</v>
      </c>
      <c r="R108" s="34">
        <f t="shared" si="51"/>
        <v>148.3</v>
      </c>
      <c r="S108" s="34">
        <f t="shared" si="51"/>
        <v>3758.6</v>
      </c>
      <c r="T108" s="34">
        <f t="shared" si="51"/>
        <v>3974.1</v>
      </c>
      <c r="U108" s="36"/>
    </row>
    <row r="109" spans="1:21" ht="16.5" customHeight="1" thickBot="1">
      <c r="A109" s="37" t="s">
        <v>16</v>
      </c>
      <c r="B109" s="130" t="s">
        <v>49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31"/>
    </row>
    <row r="110" spans="1:21" ht="17.25" customHeight="1" thickBot="1">
      <c r="A110" s="26" t="s">
        <v>16</v>
      </c>
      <c r="B110" s="5" t="s">
        <v>11</v>
      </c>
      <c r="C110" s="132" t="s">
        <v>50</v>
      </c>
      <c r="D110" s="133"/>
      <c r="E110" s="134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31"/>
    </row>
    <row r="111" spans="1:21" ht="12.75" customHeight="1">
      <c r="A111" s="82" t="s">
        <v>16</v>
      </c>
      <c r="B111" s="145" t="s">
        <v>11</v>
      </c>
      <c r="C111" s="84" t="s">
        <v>11</v>
      </c>
      <c r="D111" s="140" t="s">
        <v>51</v>
      </c>
      <c r="E111" s="86">
        <v>188747184</v>
      </c>
      <c r="F111" s="6" t="s">
        <v>14</v>
      </c>
      <c r="G111" s="7">
        <f>H111+J111</f>
        <v>19.4</v>
      </c>
      <c r="H111" s="7">
        <v>19.4</v>
      </c>
      <c r="I111" s="7"/>
      <c r="J111" s="7"/>
      <c r="K111" s="7">
        <f>L111+N111</f>
        <v>20</v>
      </c>
      <c r="L111" s="7">
        <v>20</v>
      </c>
      <c r="M111" s="7"/>
      <c r="N111" s="7"/>
      <c r="O111" s="7">
        <f>P111+R111</f>
        <v>20</v>
      </c>
      <c r="P111" s="7">
        <v>20</v>
      </c>
      <c r="Q111" s="7"/>
      <c r="R111" s="7"/>
      <c r="S111" s="39">
        <v>20</v>
      </c>
      <c r="T111" s="39">
        <v>20</v>
      </c>
      <c r="U111" s="31"/>
    </row>
    <row r="112" spans="1:21" ht="12.75" customHeight="1">
      <c r="A112" s="82"/>
      <c r="B112" s="146"/>
      <c r="C112" s="84"/>
      <c r="D112" s="141"/>
      <c r="E112" s="87"/>
      <c r="F112" s="6" t="s">
        <v>15</v>
      </c>
      <c r="G112" s="7">
        <f>H112+J112</f>
        <v>0</v>
      </c>
      <c r="H112" s="7"/>
      <c r="I112" s="7"/>
      <c r="J112" s="7"/>
      <c r="K112" s="7">
        <f>L112+N112</f>
        <v>0</v>
      </c>
      <c r="L112" s="7"/>
      <c r="M112" s="7"/>
      <c r="N112" s="7"/>
      <c r="O112" s="7">
        <f>P112+R112</f>
        <v>0</v>
      </c>
      <c r="P112" s="7"/>
      <c r="Q112" s="7"/>
      <c r="R112" s="7"/>
      <c r="S112" s="39"/>
      <c r="T112" s="39"/>
      <c r="U112" s="31"/>
    </row>
    <row r="113" spans="1:21" ht="12.75" customHeight="1">
      <c r="A113" s="82"/>
      <c r="B113" s="90"/>
      <c r="C113" s="84"/>
      <c r="D113" s="141"/>
      <c r="E113" s="88"/>
      <c r="F113" s="8" t="s">
        <v>71</v>
      </c>
      <c r="G113" s="11">
        <f aca="true" t="shared" si="52" ref="G113:N113">SUM(G111:G112)</f>
        <v>19.4</v>
      </c>
      <c r="H113" s="11">
        <f t="shared" si="52"/>
        <v>19.4</v>
      </c>
      <c r="I113" s="11">
        <f t="shared" si="52"/>
        <v>0</v>
      </c>
      <c r="J113" s="11">
        <f t="shared" si="52"/>
        <v>0</v>
      </c>
      <c r="K113" s="11">
        <f t="shared" si="52"/>
        <v>20</v>
      </c>
      <c r="L113" s="11">
        <f t="shared" si="52"/>
        <v>20</v>
      </c>
      <c r="M113" s="11">
        <f t="shared" si="52"/>
        <v>0</v>
      </c>
      <c r="N113" s="11">
        <f t="shared" si="52"/>
        <v>0</v>
      </c>
      <c r="O113" s="11">
        <f aca="true" t="shared" si="53" ref="O113:T113">SUM(O111:O112)</f>
        <v>20</v>
      </c>
      <c r="P113" s="11">
        <f t="shared" si="53"/>
        <v>20</v>
      </c>
      <c r="Q113" s="11">
        <f t="shared" si="53"/>
        <v>0</v>
      </c>
      <c r="R113" s="11">
        <f t="shared" si="53"/>
        <v>0</v>
      </c>
      <c r="S113" s="14">
        <f t="shared" si="53"/>
        <v>20</v>
      </c>
      <c r="T113" s="14">
        <f t="shared" si="53"/>
        <v>20</v>
      </c>
      <c r="U113" s="31"/>
    </row>
    <row r="114" spans="1:21" ht="12.75" customHeight="1">
      <c r="A114" s="89" t="s">
        <v>16</v>
      </c>
      <c r="B114" s="90" t="s">
        <v>11</v>
      </c>
      <c r="C114" s="91" t="s">
        <v>16</v>
      </c>
      <c r="D114" s="140" t="s">
        <v>52</v>
      </c>
      <c r="E114" s="86">
        <v>188747184</v>
      </c>
      <c r="F114" s="6" t="s">
        <v>14</v>
      </c>
      <c r="G114" s="11">
        <f>H114+J114</f>
        <v>50</v>
      </c>
      <c r="H114" s="11">
        <v>50</v>
      </c>
      <c r="I114" s="12"/>
      <c r="J114" s="12"/>
      <c r="K114" s="11">
        <f>L114+N114</f>
        <v>0</v>
      </c>
      <c r="L114" s="11">
        <v>0</v>
      </c>
      <c r="M114" s="12"/>
      <c r="N114" s="12"/>
      <c r="O114" s="11">
        <f>P114+R114</f>
        <v>0</v>
      </c>
      <c r="P114" s="11">
        <v>0</v>
      </c>
      <c r="Q114" s="12"/>
      <c r="R114" s="12"/>
      <c r="S114" s="14">
        <v>50</v>
      </c>
      <c r="T114" s="14">
        <v>50</v>
      </c>
      <c r="U114" s="31"/>
    </row>
    <row r="115" spans="1:21" ht="12.75" customHeight="1">
      <c r="A115" s="82"/>
      <c r="B115" s="83"/>
      <c r="C115" s="84"/>
      <c r="D115" s="141"/>
      <c r="E115" s="87"/>
      <c r="F115" s="6" t="s">
        <v>15</v>
      </c>
      <c r="G115" s="11">
        <f>H115+J115</f>
        <v>0</v>
      </c>
      <c r="H115" s="12"/>
      <c r="I115" s="12"/>
      <c r="J115" s="12"/>
      <c r="K115" s="11">
        <f>L115+N115</f>
        <v>0</v>
      </c>
      <c r="L115" s="12"/>
      <c r="M115" s="12"/>
      <c r="N115" s="12"/>
      <c r="O115" s="11">
        <f>P115+R115</f>
        <v>0</v>
      </c>
      <c r="P115" s="12"/>
      <c r="Q115" s="12"/>
      <c r="R115" s="12"/>
      <c r="S115" s="57"/>
      <c r="T115" s="57"/>
      <c r="U115" s="31"/>
    </row>
    <row r="116" spans="1:21" ht="14.25" customHeight="1">
      <c r="A116" s="82"/>
      <c r="B116" s="83"/>
      <c r="C116" s="84"/>
      <c r="D116" s="141"/>
      <c r="E116" s="88"/>
      <c r="F116" s="8" t="s">
        <v>71</v>
      </c>
      <c r="G116" s="11">
        <f aca="true" t="shared" si="54" ref="G116:N116">SUM(G114:G115)</f>
        <v>50</v>
      </c>
      <c r="H116" s="11">
        <f t="shared" si="54"/>
        <v>50</v>
      </c>
      <c r="I116" s="11">
        <f t="shared" si="54"/>
        <v>0</v>
      </c>
      <c r="J116" s="11">
        <f t="shared" si="54"/>
        <v>0</v>
      </c>
      <c r="K116" s="11">
        <f t="shared" si="54"/>
        <v>0</v>
      </c>
      <c r="L116" s="11">
        <f t="shared" si="54"/>
        <v>0</v>
      </c>
      <c r="M116" s="11">
        <f t="shared" si="54"/>
        <v>0</v>
      </c>
      <c r="N116" s="11">
        <f t="shared" si="54"/>
        <v>0</v>
      </c>
      <c r="O116" s="11">
        <f aca="true" t="shared" si="55" ref="O116:T116">SUM(O114:O115)</f>
        <v>0</v>
      </c>
      <c r="P116" s="11">
        <f t="shared" si="55"/>
        <v>0</v>
      </c>
      <c r="Q116" s="11">
        <f t="shared" si="55"/>
        <v>0</v>
      </c>
      <c r="R116" s="11">
        <f t="shared" si="55"/>
        <v>0</v>
      </c>
      <c r="S116" s="11">
        <f t="shared" si="55"/>
        <v>50</v>
      </c>
      <c r="T116" s="11">
        <f t="shared" si="55"/>
        <v>50</v>
      </c>
      <c r="U116" s="31"/>
    </row>
    <row r="117" spans="1:21" ht="12.75" customHeight="1">
      <c r="A117" s="89" t="s">
        <v>16</v>
      </c>
      <c r="B117" s="90" t="s">
        <v>11</v>
      </c>
      <c r="C117" s="91" t="s">
        <v>17</v>
      </c>
      <c r="D117" s="140" t="s">
        <v>53</v>
      </c>
      <c r="E117" s="86">
        <v>188747184</v>
      </c>
      <c r="F117" s="6" t="s">
        <v>14</v>
      </c>
      <c r="G117" s="11">
        <f>H117+J117</f>
        <v>0.5</v>
      </c>
      <c r="H117" s="11">
        <v>0.5</v>
      </c>
      <c r="I117" s="12"/>
      <c r="J117" s="12"/>
      <c r="K117" s="11">
        <f>L117+N117</f>
        <v>0</v>
      </c>
      <c r="L117" s="11">
        <v>0</v>
      </c>
      <c r="M117" s="12"/>
      <c r="N117" s="12"/>
      <c r="O117" s="11">
        <f>P117+R117</f>
        <v>0</v>
      </c>
      <c r="P117" s="11">
        <v>0</v>
      </c>
      <c r="Q117" s="12"/>
      <c r="R117" s="12"/>
      <c r="S117" s="13">
        <v>0</v>
      </c>
      <c r="T117" s="13">
        <v>0</v>
      </c>
      <c r="U117" s="31"/>
    </row>
    <row r="118" spans="1:21" ht="13.5" customHeight="1">
      <c r="A118" s="82"/>
      <c r="B118" s="83"/>
      <c r="C118" s="84"/>
      <c r="D118" s="141"/>
      <c r="E118" s="87"/>
      <c r="F118" s="6" t="s">
        <v>15</v>
      </c>
      <c r="G118" s="11">
        <f>H118+J118</f>
        <v>0</v>
      </c>
      <c r="H118" s="12"/>
      <c r="I118" s="12"/>
      <c r="J118" s="12"/>
      <c r="K118" s="11">
        <f>L118+N118</f>
        <v>0</v>
      </c>
      <c r="L118" s="12"/>
      <c r="M118" s="12"/>
      <c r="N118" s="12"/>
      <c r="O118" s="11">
        <f>P118+R118</f>
        <v>0</v>
      </c>
      <c r="P118" s="12"/>
      <c r="Q118" s="12"/>
      <c r="R118" s="12"/>
      <c r="S118" s="40"/>
      <c r="T118" s="40"/>
      <c r="U118" s="31"/>
    </row>
    <row r="119" spans="1:21" ht="13.5" customHeight="1">
      <c r="A119" s="82"/>
      <c r="B119" s="83"/>
      <c r="C119" s="84"/>
      <c r="D119" s="141"/>
      <c r="E119" s="88"/>
      <c r="F119" s="8" t="s">
        <v>71</v>
      </c>
      <c r="G119" s="11">
        <f aca="true" t="shared" si="56" ref="G119:N119">SUM(G117:G118)</f>
        <v>0.5</v>
      </c>
      <c r="H119" s="11">
        <f t="shared" si="56"/>
        <v>0.5</v>
      </c>
      <c r="I119" s="11">
        <f t="shared" si="56"/>
        <v>0</v>
      </c>
      <c r="J119" s="11">
        <f t="shared" si="56"/>
        <v>0</v>
      </c>
      <c r="K119" s="11">
        <f t="shared" si="56"/>
        <v>0</v>
      </c>
      <c r="L119" s="11">
        <f t="shared" si="56"/>
        <v>0</v>
      </c>
      <c r="M119" s="11">
        <f t="shared" si="56"/>
        <v>0</v>
      </c>
      <c r="N119" s="11">
        <f t="shared" si="56"/>
        <v>0</v>
      </c>
      <c r="O119" s="11">
        <f aca="true" t="shared" si="57" ref="O119:T119">SUM(O117:O118)</f>
        <v>0</v>
      </c>
      <c r="P119" s="11">
        <f t="shared" si="57"/>
        <v>0</v>
      </c>
      <c r="Q119" s="11">
        <f t="shared" si="57"/>
        <v>0</v>
      </c>
      <c r="R119" s="11">
        <f t="shared" si="57"/>
        <v>0</v>
      </c>
      <c r="S119" s="11">
        <f t="shared" si="57"/>
        <v>0</v>
      </c>
      <c r="T119" s="11">
        <f t="shared" si="57"/>
        <v>0</v>
      </c>
      <c r="U119" s="31"/>
    </row>
    <row r="120" spans="1:21" ht="12.75" customHeight="1">
      <c r="A120" s="89" t="s">
        <v>16</v>
      </c>
      <c r="B120" s="90" t="s">
        <v>11</v>
      </c>
      <c r="C120" s="91" t="s">
        <v>19</v>
      </c>
      <c r="D120" s="140" t="s">
        <v>90</v>
      </c>
      <c r="E120" s="86">
        <v>188747184</v>
      </c>
      <c r="F120" s="6" t="s">
        <v>14</v>
      </c>
      <c r="G120" s="11">
        <f>H120+J120</f>
        <v>0</v>
      </c>
      <c r="H120" s="11"/>
      <c r="I120" s="12"/>
      <c r="J120" s="12"/>
      <c r="K120" s="11">
        <f>L120+N120</f>
        <v>0</v>
      </c>
      <c r="L120" s="11"/>
      <c r="M120" s="12"/>
      <c r="N120" s="12"/>
      <c r="O120" s="11">
        <f>P120+R120</f>
        <v>0</v>
      </c>
      <c r="P120" s="11"/>
      <c r="Q120" s="12"/>
      <c r="R120" s="12"/>
      <c r="S120" s="14"/>
      <c r="T120" s="14"/>
      <c r="U120" s="31"/>
    </row>
    <row r="121" spans="1:21" ht="13.5" customHeight="1">
      <c r="A121" s="82"/>
      <c r="B121" s="83"/>
      <c r="C121" s="84"/>
      <c r="D121" s="141"/>
      <c r="E121" s="87"/>
      <c r="F121" s="56" t="s">
        <v>82</v>
      </c>
      <c r="G121" s="11">
        <f>H121+J121</f>
        <v>15.3</v>
      </c>
      <c r="H121" s="11">
        <v>15.3</v>
      </c>
      <c r="I121" s="12"/>
      <c r="J121" s="12"/>
      <c r="K121" s="11">
        <f>L121+N121</f>
        <v>0</v>
      </c>
      <c r="L121" s="12"/>
      <c r="M121" s="12"/>
      <c r="N121" s="12"/>
      <c r="O121" s="11">
        <f>P121+R121</f>
        <v>0</v>
      </c>
      <c r="P121" s="11"/>
      <c r="Q121" s="12"/>
      <c r="R121" s="12"/>
      <c r="S121" s="57"/>
      <c r="T121" s="57"/>
      <c r="U121" s="31"/>
    </row>
    <row r="122" spans="1:21" ht="13.5" customHeight="1">
      <c r="A122" s="82"/>
      <c r="B122" s="83"/>
      <c r="C122" s="84"/>
      <c r="D122" s="141"/>
      <c r="E122" s="88"/>
      <c r="F122" s="65" t="s">
        <v>71</v>
      </c>
      <c r="G122" s="11">
        <f>SUM(G120:G121)</f>
        <v>15.3</v>
      </c>
      <c r="H122" s="11">
        <f>SUM(H120:H121)</f>
        <v>15.3</v>
      </c>
      <c r="I122" s="11">
        <f>SUM(I120:I121)</f>
        <v>0</v>
      </c>
      <c r="J122" s="11">
        <f>SUM(J120:J121)</f>
        <v>0</v>
      </c>
      <c r="K122" s="11">
        <f aca="true" t="shared" si="58" ref="K122:T122">SUM(K120:K121)</f>
        <v>0</v>
      </c>
      <c r="L122" s="11">
        <f t="shared" si="58"/>
        <v>0</v>
      </c>
      <c r="M122" s="11">
        <f t="shared" si="58"/>
        <v>0</v>
      </c>
      <c r="N122" s="11">
        <f t="shared" si="58"/>
        <v>0</v>
      </c>
      <c r="O122" s="11">
        <f t="shared" si="58"/>
        <v>0</v>
      </c>
      <c r="P122" s="11">
        <f t="shared" si="58"/>
        <v>0</v>
      </c>
      <c r="Q122" s="11">
        <f t="shared" si="58"/>
        <v>0</v>
      </c>
      <c r="R122" s="11">
        <f t="shared" si="58"/>
        <v>0</v>
      </c>
      <c r="S122" s="11">
        <f t="shared" si="58"/>
        <v>0</v>
      </c>
      <c r="T122" s="11">
        <f t="shared" si="58"/>
        <v>0</v>
      </c>
      <c r="U122" s="31"/>
    </row>
    <row r="123" spans="1:21" ht="15" customHeight="1" thickBot="1">
      <c r="A123" s="29" t="s">
        <v>16</v>
      </c>
      <c r="B123" s="30" t="s">
        <v>11</v>
      </c>
      <c r="C123" s="151" t="s">
        <v>72</v>
      </c>
      <c r="D123" s="152"/>
      <c r="E123" s="152"/>
      <c r="F123" s="152"/>
      <c r="G123" s="34">
        <f>G113+G116+G119+G122</f>
        <v>85.2</v>
      </c>
      <c r="H123" s="34">
        <f>H113+H116+H119+H122</f>
        <v>85.2</v>
      </c>
      <c r="I123" s="34">
        <f>I113+I116+I119+I122</f>
        <v>0</v>
      </c>
      <c r="J123" s="34">
        <f>J113+J116+J119+J122</f>
        <v>0</v>
      </c>
      <c r="K123" s="34">
        <f aca="true" t="shared" si="59" ref="K123:T123">K113+K116+K119+K122</f>
        <v>20</v>
      </c>
      <c r="L123" s="34">
        <f t="shared" si="59"/>
        <v>20</v>
      </c>
      <c r="M123" s="34">
        <f t="shared" si="59"/>
        <v>0</v>
      </c>
      <c r="N123" s="34">
        <f t="shared" si="59"/>
        <v>0</v>
      </c>
      <c r="O123" s="34">
        <f t="shared" si="59"/>
        <v>20</v>
      </c>
      <c r="P123" s="34">
        <f t="shared" si="59"/>
        <v>20</v>
      </c>
      <c r="Q123" s="34">
        <f t="shared" si="59"/>
        <v>0</v>
      </c>
      <c r="R123" s="34">
        <f t="shared" si="59"/>
        <v>0</v>
      </c>
      <c r="S123" s="34">
        <f t="shared" si="59"/>
        <v>70</v>
      </c>
      <c r="T123" s="34">
        <f t="shared" si="59"/>
        <v>70</v>
      </c>
      <c r="U123" s="31"/>
    </row>
    <row r="124" spans="1:21" ht="14.25" customHeight="1" thickBot="1">
      <c r="A124" s="35" t="s">
        <v>16</v>
      </c>
      <c r="B124" s="154" t="s">
        <v>73</v>
      </c>
      <c r="C124" s="155"/>
      <c r="D124" s="155"/>
      <c r="E124" s="155"/>
      <c r="F124" s="155"/>
      <c r="G124" s="34">
        <f>G123</f>
        <v>85.2</v>
      </c>
      <c r="H124" s="34">
        <f>H123</f>
        <v>85.2</v>
      </c>
      <c r="I124" s="34">
        <f>I123</f>
        <v>0</v>
      </c>
      <c r="J124" s="34">
        <f>J123</f>
        <v>0</v>
      </c>
      <c r="K124" s="34">
        <f aca="true" t="shared" si="60" ref="K124:T124">K123</f>
        <v>20</v>
      </c>
      <c r="L124" s="34">
        <f t="shared" si="60"/>
        <v>20</v>
      </c>
      <c r="M124" s="34">
        <f t="shared" si="60"/>
        <v>0</v>
      </c>
      <c r="N124" s="34">
        <f t="shared" si="60"/>
        <v>0</v>
      </c>
      <c r="O124" s="34">
        <f t="shared" si="60"/>
        <v>20</v>
      </c>
      <c r="P124" s="34">
        <f t="shared" si="60"/>
        <v>20</v>
      </c>
      <c r="Q124" s="34">
        <f t="shared" si="60"/>
        <v>0</v>
      </c>
      <c r="R124" s="34">
        <f t="shared" si="60"/>
        <v>0</v>
      </c>
      <c r="S124" s="34">
        <f t="shared" si="60"/>
        <v>70</v>
      </c>
      <c r="T124" s="34">
        <f t="shared" si="60"/>
        <v>70</v>
      </c>
      <c r="U124" s="38"/>
    </row>
    <row r="125" spans="1:34" ht="13.5" customHeight="1" thickBot="1">
      <c r="A125" s="156" t="s">
        <v>74</v>
      </c>
      <c r="B125" s="157"/>
      <c r="C125" s="157"/>
      <c r="D125" s="157"/>
      <c r="E125" s="157"/>
      <c r="F125" s="158"/>
      <c r="G125" s="41">
        <f>G108+G124</f>
        <v>4967.599999999999</v>
      </c>
      <c r="H125" s="41">
        <f aca="true" t="shared" si="61" ref="H125:T125">H108+H124</f>
        <v>3843.2999999999997</v>
      </c>
      <c r="I125" s="41">
        <f t="shared" si="61"/>
        <v>1877.3000000000002</v>
      </c>
      <c r="J125" s="41">
        <f t="shared" si="61"/>
        <v>1124.3</v>
      </c>
      <c r="K125" s="41">
        <f t="shared" si="61"/>
        <v>3380.9000000000005</v>
      </c>
      <c r="L125" s="41">
        <f t="shared" si="61"/>
        <v>3232.6000000000004</v>
      </c>
      <c r="M125" s="41">
        <f t="shared" si="61"/>
        <v>1770.7</v>
      </c>
      <c r="N125" s="41">
        <f t="shared" si="61"/>
        <v>148.3</v>
      </c>
      <c r="O125" s="41">
        <f t="shared" si="61"/>
        <v>3380.9000000000005</v>
      </c>
      <c r="P125" s="41">
        <f t="shared" si="61"/>
        <v>3232.6000000000004</v>
      </c>
      <c r="Q125" s="41">
        <f t="shared" si="61"/>
        <v>1770.7</v>
      </c>
      <c r="R125" s="41">
        <f t="shared" si="61"/>
        <v>148.3</v>
      </c>
      <c r="S125" s="41">
        <f t="shared" si="61"/>
        <v>3828.6</v>
      </c>
      <c r="T125" s="41">
        <f t="shared" si="61"/>
        <v>4044.1</v>
      </c>
      <c r="U125" s="38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</row>
    <row r="126" spans="5:20" ht="13.5" customHeight="1">
      <c r="E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4:18" s="58" customFormat="1" ht="15">
      <c r="D127" s="58" t="s">
        <v>69</v>
      </c>
      <c r="E127" s="81"/>
      <c r="O127" s="81"/>
      <c r="P127" s="81"/>
      <c r="Q127" s="81"/>
      <c r="R127" s="81" t="s">
        <v>65</v>
      </c>
    </row>
    <row r="128" spans="4:18" ht="12">
      <c r="D128" s="43"/>
      <c r="E128" s="42"/>
      <c r="O128" s="42"/>
      <c r="P128" s="42"/>
      <c r="Q128" s="42"/>
      <c r="R128" s="49"/>
    </row>
    <row r="129" spans="4:18" ht="12">
      <c r="D129" s="43"/>
      <c r="E129" s="42"/>
      <c r="O129" s="42"/>
      <c r="P129" s="42"/>
      <c r="Q129" s="42"/>
      <c r="R129" s="49"/>
    </row>
    <row r="130" spans="4:18" ht="12">
      <c r="D130" s="43"/>
      <c r="E130" s="42"/>
      <c r="O130" s="42"/>
      <c r="P130" s="42"/>
      <c r="Q130" s="42"/>
      <c r="R130" s="49"/>
    </row>
    <row r="131" spans="4:18" ht="12">
      <c r="D131" s="43"/>
      <c r="E131" s="42"/>
      <c r="O131" s="42"/>
      <c r="P131" s="42"/>
      <c r="Q131" s="42"/>
      <c r="R131" s="49"/>
    </row>
    <row r="132" spans="4:18" ht="12">
      <c r="D132" s="43"/>
      <c r="E132" s="42"/>
      <c r="O132" s="42"/>
      <c r="P132" s="42"/>
      <c r="Q132" s="42"/>
      <c r="R132" s="49"/>
    </row>
    <row r="133" spans="4:18" ht="12">
      <c r="D133" s="43"/>
      <c r="E133" s="42"/>
      <c r="O133" s="42"/>
      <c r="P133" s="42"/>
      <c r="Q133" s="42"/>
      <c r="R133" s="49"/>
    </row>
    <row r="134" spans="4:18" ht="12">
      <c r="D134" s="43"/>
      <c r="E134" s="42"/>
      <c r="O134" s="42"/>
      <c r="P134" s="42"/>
      <c r="Q134" s="42"/>
      <c r="R134" s="49"/>
    </row>
    <row r="135" spans="4:18" ht="12">
      <c r="D135" s="43"/>
      <c r="E135" s="42"/>
      <c r="O135" s="42"/>
      <c r="P135" s="42"/>
      <c r="Q135" s="42"/>
      <c r="R135" s="49"/>
    </row>
    <row r="136" spans="4:18" ht="12">
      <c r="D136" s="43"/>
      <c r="E136" s="42"/>
      <c r="O136" s="42"/>
      <c r="P136" s="42"/>
      <c r="Q136" s="42"/>
      <c r="R136" s="49"/>
    </row>
    <row r="137" spans="4:18" ht="12">
      <c r="D137" s="43"/>
      <c r="E137" s="42"/>
      <c r="O137" s="42"/>
      <c r="P137" s="42"/>
      <c r="Q137" s="42"/>
      <c r="R137" s="49"/>
    </row>
    <row r="138" spans="4:18" ht="12">
      <c r="D138" s="43"/>
      <c r="E138" s="42"/>
      <c r="O138" s="42"/>
      <c r="P138" s="42"/>
      <c r="Q138" s="42"/>
      <c r="R138" s="49"/>
    </row>
    <row r="139" spans="4:18" ht="12">
      <c r="D139" s="43"/>
      <c r="E139" s="42"/>
      <c r="O139" s="42"/>
      <c r="P139" s="42"/>
      <c r="Q139" s="42"/>
      <c r="R139" s="49"/>
    </row>
    <row r="140" spans="4:18" ht="12">
      <c r="D140" s="43"/>
      <c r="E140" s="42"/>
      <c r="O140" s="42"/>
      <c r="P140" s="42"/>
      <c r="Q140" s="42"/>
      <c r="R140" s="49"/>
    </row>
    <row r="141" spans="4:18" ht="12">
      <c r="D141" s="43"/>
      <c r="E141" s="42"/>
      <c r="O141" s="42"/>
      <c r="P141" s="42"/>
      <c r="Q141" s="42"/>
      <c r="R141" s="49"/>
    </row>
    <row r="142" spans="4:18" ht="12">
      <c r="D142" s="43"/>
      <c r="E142" s="42"/>
      <c r="O142" s="42"/>
      <c r="P142" s="42"/>
      <c r="Q142" s="42"/>
      <c r="R142" s="49"/>
    </row>
    <row r="143" spans="4:18" ht="12">
      <c r="D143" s="43"/>
      <c r="E143" s="42"/>
      <c r="O143" s="42"/>
      <c r="P143" s="42"/>
      <c r="Q143" s="42"/>
      <c r="R143" s="49"/>
    </row>
    <row r="144" spans="4:18" ht="12">
      <c r="D144" s="43"/>
      <c r="E144" s="42"/>
      <c r="O144" s="42"/>
      <c r="P144" s="42"/>
      <c r="Q144" s="42"/>
      <c r="R144" s="49"/>
    </row>
    <row r="145" spans="4:18" ht="12">
      <c r="D145" s="43"/>
      <c r="E145" s="42"/>
      <c r="O145" s="42"/>
      <c r="P145" s="42"/>
      <c r="Q145" s="42"/>
      <c r="R145" s="49"/>
    </row>
    <row r="146" spans="4:18" ht="12">
      <c r="D146" s="43"/>
      <c r="E146" s="42"/>
      <c r="O146" s="42"/>
      <c r="P146" s="42"/>
      <c r="Q146" s="42"/>
      <c r="R146" s="49"/>
    </row>
    <row r="147" spans="4:18" ht="12">
      <c r="D147" s="43"/>
      <c r="E147" s="42"/>
      <c r="O147" s="42"/>
      <c r="P147" s="42"/>
      <c r="Q147" s="42"/>
      <c r="R147" s="49"/>
    </row>
    <row r="148" spans="4:18" ht="12">
      <c r="D148" s="43"/>
      <c r="E148" s="42"/>
      <c r="O148" s="42"/>
      <c r="P148" s="42"/>
      <c r="Q148" s="42"/>
      <c r="R148" s="49"/>
    </row>
    <row r="149" spans="4:18" ht="12">
      <c r="D149" s="43"/>
      <c r="E149" s="42"/>
      <c r="O149" s="42"/>
      <c r="P149" s="42"/>
      <c r="Q149" s="42"/>
      <c r="R149" s="49"/>
    </row>
    <row r="150" spans="4:18" ht="12">
      <c r="D150" s="43"/>
      <c r="E150" s="42"/>
      <c r="O150" s="42"/>
      <c r="P150" s="42"/>
      <c r="Q150" s="42"/>
      <c r="R150" s="49"/>
    </row>
    <row r="151" spans="4:18" ht="12">
      <c r="D151" s="43"/>
      <c r="E151" s="42"/>
      <c r="O151" s="42"/>
      <c r="P151" s="42"/>
      <c r="Q151" s="42"/>
      <c r="R151" s="49"/>
    </row>
    <row r="152" spans="4:18" ht="12">
      <c r="D152" s="43"/>
      <c r="E152" s="42"/>
      <c r="O152" s="42"/>
      <c r="P152" s="42"/>
      <c r="Q152" s="42"/>
      <c r="R152" s="49"/>
    </row>
    <row r="153" spans="4:18" ht="12">
      <c r="D153" s="43"/>
      <c r="E153" s="42"/>
      <c r="O153" s="42"/>
      <c r="P153" s="42"/>
      <c r="Q153" s="42"/>
      <c r="R153" s="49"/>
    </row>
    <row r="154" spans="4:18" ht="12">
      <c r="D154" s="43"/>
      <c r="E154" s="42"/>
      <c r="O154" s="42"/>
      <c r="P154" s="42"/>
      <c r="Q154" s="42"/>
      <c r="R154" s="49"/>
    </row>
    <row r="155" spans="6:20" ht="11.25">
      <c r="F155" s="1" t="s">
        <v>14</v>
      </c>
      <c r="G155" s="42">
        <f>G13+G22+G25+G29+G32+G36+G39+G42+G111+G114+G117+G74+G86+G16+G19+G55+G58+G59+G101</f>
        <v>3204.2</v>
      </c>
      <c r="H155" s="42">
        <f>H13+H22+H25+H29+H32+H36+H39+H42+H111+H114+H117+H74+H86+H16+H19+H55+H58+H59+H101</f>
        <v>3192.9</v>
      </c>
      <c r="I155" s="42">
        <f>I13+I22+I25+I29+I32+I36+I39+I42+I111+I114+I117+I74+I86+I16+I19+I55+I58+I59+I101</f>
        <v>1579.0000000000002</v>
      </c>
      <c r="J155" s="42">
        <f>J13+J22+J25+J29+J32+J36+J39+J42+J111+J114+J117+J74+J86+J16+J19+J55+J58+J59+J101</f>
        <v>11.3</v>
      </c>
      <c r="K155" s="42">
        <f>K13+K22+K25+K29+K32+K36+K39+K42+K111+K114+K117+K74+K86+K16+K19+K55+K58+K59+K101+K33</f>
        <v>2738.1000000000004</v>
      </c>
      <c r="L155" s="42">
        <f aca="true" t="shared" si="62" ref="L155:T155">L13+L22+L25+L29+L32+L36+L39+L42+L111+L114+L117+L74+L86+L16+L19+L55+L58+L59+L101+L33</f>
        <v>2659.8</v>
      </c>
      <c r="M155" s="42">
        <f t="shared" si="62"/>
        <v>1444</v>
      </c>
      <c r="N155" s="42">
        <f t="shared" si="62"/>
        <v>78.3</v>
      </c>
      <c r="O155" s="42">
        <f t="shared" si="62"/>
        <v>2738.1000000000004</v>
      </c>
      <c r="P155" s="42">
        <f t="shared" si="62"/>
        <v>2659.8</v>
      </c>
      <c r="Q155" s="42">
        <f t="shared" si="62"/>
        <v>1444</v>
      </c>
      <c r="R155" s="42">
        <f t="shared" si="62"/>
        <v>78.3</v>
      </c>
      <c r="S155" s="42">
        <f t="shared" si="62"/>
        <v>3244.6000000000004</v>
      </c>
      <c r="T155" s="42">
        <f t="shared" si="62"/>
        <v>3444.6</v>
      </c>
    </row>
    <row r="156" spans="6:20" ht="11.25">
      <c r="F156" s="1" t="s">
        <v>54</v>
      </c>
      <c r="G156" s="42">
        <f>G64+G67+G70+G73+G76+G79+G82+G85+G88+G91+G94+G97+G100+G104</f>
        <v>445.9</v>
      </c>
      <c r="H156" s="42">
        <f aca="true" t="shared" si="63" ref="H156:T156">H64+H67+H70+H73+H76+H79+H82+H85+H88+H91+H94+H97+H100+H104</f>
        <v>445.9</v>
      </c>
      <c r="I156" s="42">
        <f t="shared" si="63"/>
        <v>298.3</v>
      </c>
      <c r="J156" s="42">
        <f t="shared" si="63"/>
        <v>0</v>
      </c>
      <c r="K156" s="63">
        <f t="shared" si="63"/>
        <v>481.79999999999995</v>
      </c>
      <c r="L156" s="42">
        <f t="shared" si="63"/>
        <v>481.79999999999995</v>
      </c>
      <c r="M156" s="42">
        <f t="shared" si="63"/>
        <v>326.7</v>
      </c>
      <c r="N156" s="42">
        <f t="shared" si="63"/>
        <v>0</v>
      </c>
      <c r="O156" s="63">
        <f t="shared" si="63"/>
        <v>481.79999999999995</v>
      </c>
      <c r="P156" s="42">
        <f t="shared" si="63"/>
        <v>481.79999999999995</v>
      </c>
      <c r="Q156" s="42">
        <f t="shared" si="63"/>
        <v>326.7</v>
      </c>
      <c r="R156" s="42">
        <f t="shared" si="63"/>
        <v>0</v>
      </c>
      <c r="S156" s="63">
        <f t="shared" si="63"/>
        <v>489</v>
      </c>
      <c r="T156" s="42">
        <f t="shared" si="63"/>
        <v>504.5</v>
      </c>
    </row>
    <row r="157" spans="6:20" ht="11.25">
      <c r="F157" s="1" t="s">
        <v>55</v>
      </c>
      <c r="G157" s="42">
        <f aca="true" t="shared" si="64" ref="G157:T157">G27+G60</f>
        <v>69.2</v>
      </c>
      <c r="H157" s="42">
        <f t="shared" si="64"/>
        <v>69.2</v>
      </c>
      <c r="I157" s="42">
        <f t="shared" si="64"/>
        <v>0</v>
      </c>
      <c r="J157" s="42">
        <f t="shared" si="64"/>
        <v>0</v>
      </c>
      <c r="K157" s="63">
        <f t="shared" si="64"/>
        <v>41</v>
      </c>
      <c r="L157" s="42">
        <f t="shared" si="64"/>
        <v>41</v>
      </c>
      <c r="M157" s="42">
        <f t="shared" si="64"/>
        <v>0</v>
      </c>
      <c r="N157" s="42">
        <f t="shared" si="64"/>
        <v>0</v>
      </c>
      <c r="O157" s="63">
        <f t="shared" si="64"/>
        <v>41</v>
      </c>
      <c r="P157" s="42">
        <f t="shared" si="64"/>
        <v>41</v>
      </c>
      <c r="Q157" s="42">
        <f t="shared" si="64"/>
        <v>0</v>
      </c>
      <c r="R157" s="42">
        <f t="shared" si="64"/>
        <v>0</v>
      </c>
      <c r="S157" s="63">
        <f t="shared" si="64"/>
        <v>45</v>
      </c>
      <c r="T157" s="42">
        <f t="shared" si="64"/>
        <v>45</v>
      </c>
    </row>
    <row r="158" spans="7:20" ht="11.25">
      <c r="G158" s="44">
        <f>SUM(G155:G157)</f>
        <v>3719.2999999999997</v>
      </c>
      <c r="H158" s="44">
        <f aca="true" t="shared" si="65" ref="H158:M158">SUM(H155:H157)</f>
        <v>3708</v>
      </c>
      <c r="I158" s="44">
        <f t="shared" si="65"/>
        <v>1877.3000000000002</v>
      </c>
      <c r="J158" s="44">
        <f t="shared" si="65"/>
        <v>11.3</v>
      </c>
      <c r="K158" s="64">
        <f t="shared" si="65"/>
        <v>3260.9000000000005</v>
      </c>
      <c r="L158" s="44">
        <f t="shared" si="65"/>
        <v>3182.6000000000004</v>
      </c>
      <c r="M158" s="44">
        <f t="shared" si="65"/>
        <v>1770.7</v>
      </c>
      <c r="N158" s="44">
        <f aca="true" t="shared" si="66" ref="N158:T158">SUM(N155:N157)</f>
        <v>78.3</v>
      </c>
      <c r="O158" s="64">
        <f t="shared" si="66"/>
        <v>3260.9000000000005</v>
      </c>
      <c r="P158" s="44">
        <f t="shared" si="66"/>
        <v>3182.6000000000004</v>
      </c>
      <c r="Q158" s="44">
        <f t="shared" si="66"/>
        <v>1770.7</v>
      </c>
      <c r="R158" s="44">
        <f t="shared" si="66"/>
        <v>78.3</v>
      </c>
      <c r="S158" s="64">
        <f t="shared" si="66"/>
        <v>3778.6000000000004</v>
      </c>
      <c r="T158" s="44">
        <f t="shared" si="66"/>
        <v>3994.1</v>
      </c>
    </row>
    <row r="159" spans="6:20" ht="11.25">
      <c r="F159" s="1" t="s">
        <v>56</v>
      </c>
      <c r="G159" s="42">
        <f>G46+G53</f>
        <v>1113</v>
      </c>
      <c r="H159" s="42">
        <f aca="true" t="shared" si="67" ref="H159:T159">H46+H53</f>
        <v>0</v>
      </c>
      <c r="I159" s="42">
        <f t="shared" si="67"/>
        <v>0</v>
      </c>
      <c r="J159" s="42">
        <f t="shared" si="67"/>
        <v>1113</v>
      </c>
      <c r="K159" s="63">
        <f t="shared" si="67"/>
        <v>0</v>
      </c>
      <c r="L159" s="42">
        <f t="shared" si="67"/>
        <v>0</v>
      </c>
      <c r="M159" s="42">
        <f t="shared" si="67"/>
        <v>0</v>
      </c>
      <c r="N159" s="42">
        <f t="shared" si="67"/>
        <v>0</v>
      </c>
      <c r="O159" s="63">
        <f t="shared" si="67"/>
        <v>0</v>
      </c>
      <c r="P159" s="42">
        <f t="shared" si="67"/>
        <v>0</v>
      </c>
      <c r="Q159" s="42">
        <f t="shared" si="67"/>
        <v>0</v>
      </c>
      <c r="R159" s="42">
        <f t="shared" si="67"/>
        <v>0</v>
      </c>
      <c r="S159" s="63">
        <f t="shared" si="67"/>
        <v>0</v>
      </c>
      <c r="T159" s="42">
        <f t="shared" si="67"/>
        <v>0</v>
      </c>
    </row>
    <row r="160" spans="6:20" ht="11.25">
      <c r="F160" s="1" t="s">
        <v>60</v>
      </c>
      <c r="G160" s="42">
        <f>G45+G52</f>
        <v>0</v>
      </c>
      <c r="H160" s="42">
        <f>H45+H52</f>
        <v>0</v>
      </c>
      <c r="I160" s="42">
        <f>I45+I52</f>
        <v>0</v>
      </c>
      <c r="J160" s="42">
        <f>J45+J52</f>
        <v>0</v>
      </c>
      <c r="K160" s="63">
        <f>SUM(K47+K49+K52)</f>
        <v>70</v>
      </c>
      <c r="L160" s="73">
        <f aca="true" t="shared" si="68" ref="L160:T160">SUM(L47+L49+L52)</f>
        <v>0</v>
      </c>
      <c r="M160" s="73">
        <f t="shared" si="68"/>
        <v>0</v>
      </c>
      <c r="N160" s="73">
        <f t="shared" si="68"/>
        <v>70</v>
      </c>
      <c r="O160" s="63">
        <f t="shared" si="68"/>
        <v>70</v>
      </c>
      <c r="P160" s="73">
        <f t="shared" si="68"/>
        <v>0</v>
      </c>
      <c r="Q160" s="73">
        <f t="shared" si="68"/>
        <v>0</v>
      </c>
      <c r="R160" s="73">
        <f t="shared" si="68"/>
        <v>70</v>
      </c>
      <c r="S160" s="63">
        <f t="shared" si="68"/>
        <v>0</v>
      </c>
      <c r="T160" s="73">
        <f t="shared" si="68"/>
        <v>0</v>
      </c>
    </row>
    <row r="161" spans="6:20" ht="11.25">
      <c r="F161" s="52" t="s">
        <v>61</v>
      </c>
      <c r="G161" s="42">
        <f>G121</f>
        <v>15.3</v>
      </c>
      <c r="H161" s="42">
        <f aca="true" t="shared" si="69" ref="H161:T161">H121</f>
        <v>15.3</v>
      </c>
      <c r="I161" s="42">
        <f t="shared" si="69"/>
        <v>0</v>
      </c>
      <c r="J161" s="42">
        <f t="shared" si="69"/>
        <v>0</v>
      </c>
      <c r="K161" s="63">
        <f t="shared" si="69"/>
        <v>0</v>
      </c>
      <c r="L161" s="42">
        <f t="shared" si="69"/>
        <v>0</v>
      </c>
      <c r="M161" s="42">
        <f t="shared" si="69"/>
        <v>0</v>
      </c>
      <c r="N161" s="42">
        <f t="shared" si="69"/>
        <v>0</v>
      </c>
      <c r="O161" s="63">
        <f t="shared" si="69"/>
        <v>0</v>
      </c>
      <c r="P161" s="42">
        <f t="shared" si="69"/>
        <v>0</v>
      </c>
      <c r="Q161" s="42">
        <f t="shared" si="69"/>
        <v>0</v>
      </c>
      <c r="R161" s="42">
        <f t="shared" si="69"/>
        <v>0</v>
      </c>
      <c r="S161" s="63">
        <f t="shared" si="69"/>
        <v>0</v>
      </c>
      <c r="T161" s="42">
        <f t="shared" si="69"/>
        <v>0</v>
      </c>
    </row>
    <row r="162" spans="6:20" ht="11.25">
      <c r="F162" s="1" t="s">
        <v>64</v>
      </c>
      <c r="G162" s="42">
        <f aca="true" t="shared" si="70" ref="G162:T162">G26</f>
        <v>120</v>
      </c>
      <c r="H162" s="42">
        <f t="shared" si="70"/>
        <v>120</v>
      </c>
      <c r="I162" s="42">
        <f t="shared" si="70"/>
        <v>0</v>
      </c>
      <c r="J162" s="42">
        <f t="shared" si="70"/>
        <v>0</v>
      </c>
      <c r="K162" s="63">
        <f t="shared" si="70"/>
        <v>50</v>
      </c>
      <c r="L162" s="42">
        <f t="shared" si="70"/>
        <v>50</v>
      </c>
      <c r="M162" s="42">
        <f t="shared" si="70"/>
        <v>0</v>
      </c>
      <c r="N162" s="42">
        <f t="shared" si="70"/>
        <v>0</v>
      </c>
      <c r="O162" s="63">
        <f t="shared" si="70"/>
        <v>50</v>
      </c>
      <c r="P162" s="42">
        <f t="shared" si="70"/>
        <v>50</v>
      </c>
      <c r="Q162" s="42">
        <f t="shared" si="70"/>
        <v>0</v>
      </c>
      <c r="R162" s="42">
        <f t="shared" si="70"/>
        <v>0</v>
      </c>
      <c r="S162" s="63">
        <f t="shared" si="70"/>
        <v>50</v>
      </c>
      <c r="T162" s="42">
        <f t="shared" si="70"/>
        <v>50</v>
      </c>
    </row>
    <row r="163" spans="6:20" ht="11.25">
      <c r="F163" s="52"/>
      <c r="G163" s="44">
        <f>SUM(G159:G162)</f>
        <v>1248.3</v>
      </c>
      <c r="H163" s="44">
        <f aca="true" t="shared" si="71" ref="H163:T163">SUM(H159:H162)</f>
        <v>135.3</v>
      </c>
      <c r="I163" s="44">
        <f t="shared" si="71"/>
        <v>0</v>
      </c>
      <c r="J163" s="44">
        <f t="shared" si="71"/>
        <v>1113</v>
      </c>
      <c r="K163" s="64">
        <f t="shared" si="71"/>
        <v>120</v>
      </c>
      <c r="L163" s="44">
        <f t="shared" si="71"/>
        <v>50</v>
      </c>
      <c r="M163" s="44">
        <f t="shared" si="71"/>
        <v>0</v>
      </c>
      <c r="N163" s="44">
        <f t="shared" si="71"/>
        <v>70</v>
      </c>
      <c r="O163" s="64">
        <f t="shared" si="71"/>
        <v>120</v>
      </c>
      <c r="P163" s="44">
        <f t="shared" si="71"/>
        <v>50</v>
      </c>
      <c r="Q163" s="44">
        <f t="shared" si="71"/>
        <v>0</v>
      </c>
      <c r="R163" s="44">
        <f t="shared" si="71"/>
        <v>70</v>
      </c>
      <c r="S163" s="64">
        <f t="shared" si="71"/>
        <v>50</v>
      </c>
      <c r="T163" s="44">
        <f t="shared" si="71"/>
        <v>50</v>
      </c>
    </row>
    <row r="164" spans="6:20" s="66" customFormat="1" ht="10.5">
      <c r="F164" s="66" t="s">
        <v>57</v>
      </c>
      <c r="G164" s="67">
        <f aca="true" t="shared" si="72" ref="G164:T164">G158+G163</f>
        <v>4967.599999999999</v>
      </c>
      <c r="H164" s="67">
        <f t="shared" si="72"/>
        <v>3843.3</v>
      </c>
      <c r="I164" s="67">
        <f t="shared" si="72"/>
        <v>1877.3000000000002</v>
      </c>
      <c r="J164" s="67">
        <f t="shared" si="72"/>
        <v>1124.3</v>
      </c>
      <c r="K164" s="68">
        <f t="shared" si="72"/>
        <v>3380.9000000000005</v>
      </c>
      <c r="L164" s="67">
        <f t="shared" si="72"/>
        <v>3232.6000000000004</v>
      </c>
      <c r="M164" s="67">
        <f t="shared" si="72"/>
        <v>1770.7</v>
      </c>
      <c r="N164" s="67">
        <f t="shared" si="72"/>
        <v>148.3</v>
      </c>
      <c r="O164" s="68">
        <f t="shared" si="72"/>
        <v>3380.9000000000005</v>
      </c>
      <c r="P164" s="67">
        <f t="shared" si="72"/>
        <v>3232.6000000000004</v>
      </c>
      <c r="Q164" s="67">
        <f t="shared" si="72"/>
        <v>1770.7</v>
      </c>
      <c r="R164" s="67">
        <f t="shared" si="72"/>
        <v>148.3</v>
      </c>
      <c r="S164" s="68">
        <f t="shared" si="72"/>
        <v>3828.6000000000004</v>
      </c>
      <c r="T164" s="67">
        <f t="shared" si="72"/>
        <v>4044.1</v>
      </c>
    </row>
  </sheetData>
  <sheetProtection/>
  <mergeCells count="203">
    <mergeCell ref="D104:D106"/>
    <mergeCell ref="D97:D99"/>
    <mergeCell ref="E104:E106"/>
    <mergeCell ref="A120:A122"/>
    <mergeCell ref="B120:B122"/>
    <mergeCell ref="C120:C122"/>
    <mergeCell ref="D120:D122"/>
    <mergeCell ref="E120:E122"/>
    <mergeCell ref="A104:A106"/>
    <mergeCell ref="B104:B106"/>
    <mergeCell ref="C104:C106"/>
    <mergeCell ref="D55:D57"/>
    <mergeCell ref="E97:E99"/>
    <mergeCell ref="A100:A103"/>
    <mergeCell ref="B100:B103"/>
    <mergeCell ref="C100:C103"/>
    <mergeCell ref="D100:D103"/>
    <mergeCell ref="E100:E103"/>
    <mergeCell ref="A97:A99"/>
    <mergeCell ref="B97:B99"/>
    <mergeCell ref="C97:C99"/>
    <mergeCell ref="E114:E116"/>
    <mergeCell ref="A125:F125"/>
    <mergeCell ref="C123:F123"/>
    <mergeCell ref="B124:F124"/>
    <mergeCell ref="E117:E119"/>
    <mergeCell ref="B117:B119"/>
    <mergeCell ref="C117:C119"/>
    <mergeCell ref="D117:D119"/>
    <mergeCell ref="A117:A119"/>
    <mergeCell ref="E55:E57"/>
    <mergeCell ref="A58:A61"/>
    <mergeCell ref="B58:B61"/>
    <mergeCell ref="C58:C61"/>
    <mergeCell ref="D58:D61"/>
    <mergeCell ref="A114:A116"/>
    <mergeCell ref="B114:B116"/>
    <mergeCell ref="C114:C116"/>
    <mergeCell ref="D114:D116"/>
    <mergeCell ref="B109:T109"/>
    <mergeCell ref="C110:T110"/>
    <mergeCell ref="C107:F107"/>
    <mergeCell ref="B108:F108"/>
    <mergeCell ref="E111:E113"/>
    <mergeCell ref="A111:A113"/>
    <mergeCell ref="B111:B113"/>
    <mergeCell ref="C111:C113"/>
    <mergeCell ref="D111:D113"/>
    <mergeCell ref="E91:E93"/>
    <mergeCell ref="A91:A93"/>
    <mergeCell ref="B91:B93"/>
    <mergeCell ref="C91:C93"/>
    <mergeCell ref="D91:D93"/>
    <mergeCell ref="E94:E96"/>
    <mergeCell ref="A94:A96"/>
    <mergeCell ref="B94:B96"/>
    <mergeCell ref="C94:C96"/>
    <mergeCell ref="D94:D96"/>
    <mergeCell ref="E85:E87"/>
    <mergeCell ref="A85:A87"/>
    <mergeCell ref="B85:B87"/>
    <mergeCell ref="C85:C87"/>
    <mergeCell ref="D85:D87"/>
    <mergeCell ref="E88:E90"/>
    <mergeCell ref="A88:A90"/>
    <mergeCell ref="B88:B90"/>
    <mergeCell ref="C88:C90"/>
    <mergeCell ref="D88:D90"/>
    <mergeCell ref="E79:E81"/>
    <mergeCell ref="A79:A81"/>
    <mergeCell ref="B79:B81"/>
    <mergeCell ref="C79:C81"/>
    <mergeCell ref="D79:D81"/>
    <mergeCell ref="E82:E84"/>
    <mergeCell ref="A82:A84"/>
    <mergeCell ref="B82:B84"/>
    <mergeCell ref="C82:C84"/>
    <mergeCell ref="D82:D84"/>
    <mergeCell ref="E73:E75"/>
    <mergeCell ref="A73:A75"/>
    <mergeCell ref="B73:B75"/>
    <mergeCell ref="C73:C75"/>
    <mergeCell ref="D73:D75"/>
    <mergeCell ref="E76:E78"/>
    <mergeCell ref="A76:A78"/>
    <mergeCell ref="B76:B78"/>
    <mergeCell ref="C76:C78"/>
    <mergeCell ref="D76:D78"/>
    <mergeCell ref="E67:E69"/>
    <mergeCell ref="A67:A69"/>
    <mergeCell ref="B67:B69"/>
    <mergeCell ref="C67:C69"/>
    <mergeCell ref="D67:D69"/>
    <mergeCell ref="E70:E72"/>
    <mergeCell ref="A70:A72"/>
    <mergeCell ref="B70:B72"/>
    <mergeCell ref="C70:C72"/>
    <mergeCell ref="D70:D72"/>
    <mergeCell ref="C63:T63"/>
    <mergeCell ref="A64:A66"/>
    <mergeCell ref="B64:B66"/>
    <mergeCell ref="C64:C66"/>
    <mergeCell ref="D64:D66"/>
    <mergeCell ref="E64:E66"/>
    <mergeCell ref="E52:E54"/>
    <mergeCell ref="A52:A54"/>
    <mergeCell ref="B52:B54"/>
    <mergeCell ref="C52:C54"/>
    <mergeCell ref="D52:D54"/>
    <mergeCell ref="C62:F62"/>
    <mergeCell ref="E58:E61"/>
    <mergeCell ref="A55:A57"/>
    <mergeCell ref="B55:B57"/>
    <mergeCell ref="C55:C57"/>
    <mergeCell ref="E42:E44"/>
    <mergeCell ref="A42:A44"/>
    <mergeCell ref="B42:B44"/>
    <mergeCell ref="C42:C44"/>
    <mergeCell ref="D42:D44"/>
    <mergeCell ref="E45:E48"/>
    <mergeCell ref="A45:A48"/>
    <mergeCell ref="B45:B48"/>
    <mergeCell ref="C45:C48"/>
    <mergeCell ref="D45:D48"/>
    <mergeCell ref="E36:E38"/>
    <mergeCell ref="A36:A38"/>
    <mergeCell ref="B36:B38"/>
    <mergeCell ref="C36:C38"/>
    <mergeCell ref="D36:D38"/>
    <mergeCell ref="E39:E41"/>
    <mergeCell ref="A39:A41"/>
    <mergeCell ref="B39:B41"/>
    <mergeCell ref="C39:C41"/>
    <mergeCell ref="D39:D41"/>
    <mergeCell ref="E29:E31"/>
    <mergeCell ref="A29:A31"/>
    <mergeCell ref="B29:B31"/>
    <mergeCell ref="C29:C31"/>
    <mergeCell ref="D29:D31"/>
    <mergeCell ref="E32:E35"/>
    <mergeCell ref="A32:A35"/>
    <mergeCell ref="B32:B35"/>
    <mergeCell ref="C32:C35"/>
    <mergeCell ref="D32:D35"/>
    <mergeCell ref="E16:E18"/>
    <mergeCell ref="E25:E28"/>
    <mergeCell ref="A25:A28"/>
    <mergeCell ref="B25:B28"/>
    <mergeCell ref="C25:C28"/>
    <mergeCell ref="D25:D28"/>
    <mergeCell ref="B22:B24"/>
    <mergeCell ref="C22:C24"/>
    <mergeCell ref="D22:D24"/>
    <mergeCell ref="A16:A18"/>
    <mergeCell ref="B16:B18"/>
    <mergeCell ref="C16:C18"/>
    <mergeCell ref="D16:D18"/>
    <mergeCell ref="E22:E24"/>
    <mergeCell ref="A10:T10"/>
    <mergeCell ref="B11:T11"/>
    <mergeCell ref="C12:T12"/>
    <mergeCell ref="A13:A15"/>
    <mergeCell ref="B13:B15"/>
    <mergeCell ref="C13:C15"/>
    <mergeCell ref="D13:D15"/>
    <mergeCell ref="E13:E15"/>
    <mergeCell ref="A22:A24"/>
    <mergeCell ref="A9:T9"/>
    <mergeCell ref="P7:Q7"/>
    <mergeCell ref="R7:R8"/>
    <mergeCell ref="S6:S8"/>
    <mergeCell ref="T6:T8"/>
    <mergeCell ref="G7:G8"/>
    <mergeCell ref="H7:I7"/>
    <mergeCell ref="J7:J8"/>
    <mergeCell ref="K7:K8"/>
    <mergeCell ref="L7:M7"/>
    <mergeCell ref="F6:F8"/>
    <mergeCell ref="N7:N8"/>
    <mergeCell ref="O7:O8"/>
    <mergeCell ref="G6:J6"/>
    <mergeCell ref="K6:N6"/>
    <mergeCell ref="O6:R6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A49:A51"/>
    <mergeCell ref="B49:B51"/>
    <mergeCell ref="C49:C51"/>
    <mergeCell ref="D49:D51"/>
    <mergeCell ref="E49:E51"/>
    <mergeCell ref="E19:E21"/>
    <mergeCell ref="A19:A21"/>
    <mergeCell ref="B19:B21"/>
    <mergeCell ref="C19:C21"/>
    <mergeCell ref="D19:D2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2013-02-18T08:15:18Z</cp:lastPrinted>
  <dcterms:created xsi:type="dcterms:W3CDTF">1996-10-14T23:33:28Z</dcterms:created>
  <dcterms:modified xsi:type="dcterms:W3CDTF">2013-02-18T08:15:25Z</dcterms:modified>
  <cp:category/>
  <cp:version/>
  <cp:contentType/>
  <cp:contentStatus/>
</cp:coreProperties>
</file>