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<sst xmlns="http://schemas.openxmlformats.org/spreadsheetml/2006/main" count="240" uniqueCount="84">
  <si>
    <t xml:space="preserve">VISUOMENĖS UGDYMO </t>
  </si>
  <si>
    <t xml:space="preserve">                                                                                           PROGRAMOS                                                                                           </t>
  </si>
  <si>
    <t>tūkst. Lt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</si>
  <si>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</si>
  <si>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</si>
  <si>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</si>
  <si>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</si>
  <si>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</si>
  <si>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</si>
  <si>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</si>
  <si>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</si>
  <si>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</si>
  <si>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</si>
  <si>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</si>
  <si>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Teikti kokybiškas švietimo paslaugas saugioje aplinkoje</t>
  </si>
  <si>
    <t>Bendrojo lavinimo švietimo įstaigų aplinkos finansavimas</t>
  </si>
  <si>
    <t>SB</t>
  </si>
  <si>
    <t>Kt. (2 proc.)</t>
  </si>
  <si>
    <t>02</t>
  </si>
  <si>
    <t>Speciali tikslinė dotacija mokinio krepšeliui finansuoti (priešmok. ugdymas, pradinės, pagrindinės mokyklos ir gimnazija, PPT)</t>
  </si>
  <si>
    <t>SB (MK)</t>
  </si>
  <si>
    <t>Kt.</t>
  </si>
  <si>
    <t>03</t>
  </si>
  <si>
    <t>Ikimokyklinio ir neformalaus ugdymo įstaigų finansavimas</t>
  </si>
  <si>
    <t>04</t>
  </si>
  <si>
    <t>05</t>
  </si>
  <si>
    <t>06</t>
  </si>
  <si>
    <t xml:space="preserve">Centrinės institucijos išlaikymas (švietimas)      </t>
  </si>
  <si>
    <t xml:space="preserve">Iš viso uždaviniui </t>
  </si>
  <si>
    <t>Iš viso tikslui</t>
  </si>
  <si>
    <t>Sudaryti sąlygas kultūros tęstinumui, plėtrai ir sklaidai, laisvai visuomenės kultūros raiškai ir dalyvavimui kultūrinėje veikloje</t>
  </si>
  <si>
    <t>Rietavo kultūros centro su filialais veiklos finansavimas</t>
  </si>
  <si>
    <t>Rietavo Oginskių kultūros istorijos muziejaus veiklos finansavimas</t>
  </si>
  <si>
    <t>Centrinės institucijos išlaikymas (kultūra)</t>
  </si>
  <si>
    <t>Iš viso uždaviniui</t>
  </si>
  <si>
    <t>Plėtoti kūno kultūrą ir sportą visiems, sudaryti galimybes ir palankią aplinką įvairaus amžiaus žmonių laisvalaikio užimtumui, fiziniam aktyvumui ir sveikos gyvensenos ugdymui</t>
  </si>
  <si>
    <t>Užtikrinti efektyvią Rietavo savivaldybės administracijos Švietimo, kultūros ir sporto srities ir Savivaldybės klubų veiklą</t>
  </si>
  <si>
    <t>Savivaldybės sporto klubų veiklos finansavimas</t>
  </si>
  <si>
    <t>Centralizuotų sporto renginių organizavimas ir rėmimas</t>
  </si>
  <si>
    <t>Kūno kultūros ir sporto plėtros įgyvendinimas</t>
  </si>
  <si>
    <t>Sudaryti sąlygas plėtoti jaunimo politiką Savivaldybėje</t>
  </si>
  <si>
    <t>Jaunimo politikos plėtros įgyvendinimo Rietavo savivaldybėje finansavimas iš specialiosios tikslinės dotacijos</t>
  </si>
  <si>
    <t>SB (VF)</t>
  </si>
  <si>
    <t>Iš viso programai</t>
  </si>
  <si>
    <t>Lidija Rėkašienė</t>
  </si>
  <si>
    <t>MK</t>
  </si>
  <si>
    <t>VF</t>
  </si>
  <si>
    <t>2 proc.</t>
  </si>
  <si>
    <t>Viso</t>
  </si>
  <si>
    <t>188747184</t>
  </si>
  <si>
    <t>Atviro jaunimo centro išlaikymas</t>
  </si>
  <si>
    <t>SB (ĮP)</t>
  </si>
  <si>
    <t>Rėmėjai</t>
  </si>
  <si>
    <t>Centralizuotos priemonės (švietimas)</t>
  </si>
  <si>
    <t>Mokslo ir studijų rėmimas</t>
  </si>
  <si>
    <t>ĮP</t>
  </si>
  <si>
    <t>Biudzetas</t>
  </si>
  <si>
    <t>2014 m. projektas</t>
  </si>
  <si>
    <t>Kt. Viso</t>
  </si>
  <si>
    <t>Kitos priemonės (kultūra)</t>
  </si>
  <si>
    <t>Programos koordinatorė</t>
  </si>
  <si>
    <t>TIKSLŲ, PROGRAMŲ TIKSLŲ, UŽDAVINIŲ IR PRIEMONIŲ IŠLAIDŲ SUVESTINĖ</t>
  </si>
  <si>
    <t>03 strateginis tikslas - užtikrinti Savivaldybės valdymo kokybę, racionalų jos turto ir lėšų panaudojimą, gerinti švietimo, kultūros, sporto ir jaunimo užimtumo sistemą</t>
  </si>
  <si>
    <t xml:space="preserve">01 programa - visuomenės ugdymo programa </t>
  </si>
  <si>
    <t>iš viso</t>
  </si>
  <si>
    <t>Užtikrinti efektyvią Rietavo savivaldybės biudžetinių kultūros įstaigų ir Švietimo, kultūros ir sporto skyriaus vaiklą</t>
  </si>
  <si>
    <t>Rietavo Irenėjaus Oginskio viešosios bibliotekos su filialais veiklos finansavimas</t>
  </si>
  <si>
    <t xml:space="preserve">Jaunimo organizacijų finansavimas pagal projektus </t>
  </si>
  <si>
    <t>Kt.(VB)</t>
  </si>
  <si>
    <t>Kt. (ES)</t>
  </si>
  <si>
    <t>Kt. VB</t>
  </si>
  <si>
    <t>Kt. ES</t>
  </si>
  <si>
    <t>Kt. (VB)</t>
  </si>
  <si>
    <t>Kt. (PSDF)</t>
  </si>
  <si>
    <t>PSDF</t>
  </si>
  <si>
    <t>2013 M.  RIETAVO SAVIVALDYBĖS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</si>
  <si>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1 lentelė</t>
  </si>
  <si>
    <t>2012 m. išlaidos</t>
  </si>
  <si>
    <t>2013 m. išlaidų projektas</t>
  </si>
  <si>
    <t>2013 m. patvirtinta taryboje</t>
  </si>
  <si>
    <t>2015 m. projektas</t>
  </si>
  <si>
    <t xml:space="preserve">Užtikrinti ugdymo programų įvairovę ir ugdymo kokybę šiuolaikiškai aprūpintose švietimo įstaigose, užtikrinti efektyvią švietimo, kultūros ir sporto skyriaus veiklą </t>
  </si>
  <si>
    <t>Skatinti jaunimą aktyviai dalyvauti tarptautiniame šalies ir Savivaldybės visuomeniniame gyvenime, užtikrinant jų veiklos finansavimą</t>
  </si>
  <si>
    <t>Kt. (rėmėj.)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</si>
</sst>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3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4" fillId="33" borderId="10" xfId="0" applyNumberFormat="1" applyFont="1" applyFill="1" applyBorder="1" applyAlignment="1">
      <alignment horizontal="center" vertical="top"/>
    </xf>
    <xf numFmtId="49" fontId="4" fillId="34" borderId="11" xfId="0" applyNumberFormat="1" applyFont="1" applyFill="1" applyBorder="1" applyAlignment="1">
      <alignment horizontal="center" vertical="top"/>
    </xf>
    <xf numFmtId="172" fontId="1" fillId="0" borderId="12" xfId="0" applyNumberFormat="1" applyFont="1" applyFill="1" applyBorder="1" applyAlignment="1">
      <alignment horizontal="right" vertical="center"/>
    </xf>
    <xf numFmtId="172" fontId="1" fillId="35" borderId="13" xfId="0" applyNumberFormat="1" applyFont="1" applyFill="1" applyBorder="1" applyAlignment="1">
      <alignment horizontal="right" vertical="center"/>
    </xf>
    <xf numFmtId="172" fontId="1" fillId="0" borderId="14" xfId="0" applyNumberFormat="1" applyFont="1" applyFill="1" applyBorder="1" applyAlignment="1">
      <alignment horizontal="right" vertical="center"/>
    </xf>
    <xf numFmtId="172" fontId="1" fillId="0" borderId="15" xfId="0" applyNumberFormat="1" applyFont="1" applyFill="1" applyBorder="1" applyAlignment="1">
      <alignment horizontal="right" vertical="center"/>
    </xf>
    <xf numFmtId="172" fontId="1" fillId="35" borderId="15" xfId="0" applyNumberFormat="1" applyFont="1" applyFill="1" applyBorder="1" applyAlignment="1">
      <alignment horizontal="right" vertical="center"/>
    </xf>
    <xf numFmtId="172" fontId="1" fillId="35" borderId="14" xfId="0" applyNumberFormat="1" applyFont="1" applyFill="1" applyBorder="1" applyAlignment="1">
      <alignment horizontal="right" vertical="center"/>
    </xf>
    <xf numFmtId="0" fontId="2" fillId="36" borderId="16" xfId="0" applyFont="1" applyFill="1" applyBorder="1" applyAlignment="1">
      <alignment horizontal="right" vertical="top" wrapText="1"/>
    </xf>
    <xf numFmtId="172" fontId="6" fillId="35" borderId="15" xfId="0" applyNumberFormat="1" applyFont="1" applyFill="1" applyBorder="1" applyAlignment="1">
      <alignment horizontal="right" vertical="center"/>
    </xf>
    <xf numFmtId="172" fontId="6" fillId="35" borderId="14" xfId="0" applyNumberFormat="1" applyFont="1" applyFill="1" applyBorder="1" applyAlignment="1">
      <alignment horizontal="right" vertical="center"/>
    </xf>
    <xf numFmtId="0" fontId="2" fillId="36" borderId="17" xfId="0" applyFont="1" applyFill="1" applyBorder="1" applyAlignment="1">
      <alignment horizontal="right" vertical="top" wrapText="1"/>
    </xf>
    <xf numFmtId="49" fontId="2" fillId="33" borderId="18" xfId="0" applyNumberFormat="1" applyFont="1" applyFill="1" applyBorder="1" applyAlignment="1">
      <alignment horizontal="center" vertical="top"/>
    </xf>
    <xf numFmtId="49" fontId="2" fillId="34" borderId="19" xfId="0" applyNumberFormat="1" applyFont="1" applyFill="1" applyBorder="1" applyAlignment="1">
      <alignment horizontal="center" vertical="top"/>
    </xf>
    <xf numFmtId="172" fontId="1" fillId="35" borderId="20" xfId="0" applyNumberFormat="1" applyFont="1" applyFill="1" applyBorder="1" applyAlignment="1">
      <alignment horizontal="right" vertical="top"/>
    </xf>
    <xf numFmtId="172" fontId="1" fillId="35" borderId="21" xfId="0" applyNumberFormat="1" applyFont="1" applyFill="1" applyBorder="1" applyAlignment="1">
      <alignment horizontal="right" vertical="top"/>
    </xf>
    <xf numFmtId="49" fontId="2" fillId="33" borderId="22" xfId="0" applyNumberFormat="1" applyFont="1" applyFill="1" applyBorder="1" applyAlignment="1">
      <alignment horizontal="center" vertical="top"/>
    </xf>
    <xf numFmtId="172" fontId="1" fillId="35" borderId="23" xfId="0" applyNumberFormat="1" applyFont="1" applyFill="1" applyBorder="1" applyAlignment="1">
      <alignment vertical="top"/>
    </xf>
    <xf numFmtId="49" fontId="4" fillId="33" borderId="22" xfId="0" applyNumberFormat="1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/>
    </xf>
    <xf numFmtId="172" fontId="1" fillId="35" borderId="24" xfId="0" applyNumberFormat="1" applyFont="1" applyFill="1" applyBorder="1" applyAlignment="1">
      <alignment horizontal="right" vertical="top"/>
    </xf>
    <xf numFmtId="172" fontId="1" fillId="35" borderId="24" xfId="0" applyNumberFormat="1" applyFont="1" applyFill="1" applyBorder="1" applyAlignment="1">
      <alignment vertical="top"/>
    </xf>
    <xf numFmtId="49" fontId="2" fillId="33" borderId="25" xfId="0" applyNumberFormat="1" applyFont="1" applyFill="1" applyBorder="1" applyAlignment="1">
      <alignment horizontal="center" vertical="top"/>
    </xf>
    <xf numFmtId="49" fontId="2" fillId="34" borderId="17" xfId="0" applyNumberFormat="1" applyFont="1" applyFill="1" applyBorder="1" applyAlignment="1">
      <alignment horizontal="center" vertical="top"/>
    </xf>
    <xf numFmtId="172" fontId="2" fillId="35" borderId="21" xfId="0" applyNumberFormat="1" applyFont="1" applyFill="1" applyBorder="1" applyAlignment="1">
      <alignment horizontal="right" vertical="top"/>
    </xf>
    <xf numFmtId="172" fontId="2" fillId="35" borderId="24" xfId="0" applyNumberFormat="1" applyFont="1" applyFill="1" applyBorder="1" applyAlignment="1">
      <alignment vertical="top"/>
    </xf>
    <xf numFmtId="172" fontId="2" fillId="35" borderId="24" xfId="0" applyNumberFormat="1" applyFont="1" applyFill="1" applyBorder="1" applyAlignment="1">
      <alignment vertical="top"/>
    </xf>
    <xf numFmtId="172" fontId="2" fillId="37" borderId="24" xfId="0" applyNumberFormat="1" applyFont="1" applyFill="1" applyBorder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26" xfId="0" applyNumberFormat="1" applyFont="1" applyBorder="1" applyAlignment="1">
      <alignment vertical="top"/>
    </xf>
    <xf numFmtId="172" fontId="1" fillId="0" borderId="27" xfId="0" applyNumberFormat="1" applyFont="1" applyFill="1" applyBorder="1" applyAlignment="1">
      <alignment horizontal="center" vertical="center"/>
    </xf>
    <xf numFmtId="172" fontId="1" fillId="0" borderId="28" xfId="0" applyNumberFormat="1" applyFont="1" applyFill="1" applyBorder="1" applyAlignment="1">
      <alignment horizontal="center" vertical="center"/>
    </xf>
    <xf numFmtId="172" fontId="1" fillId="0" borderId="16" xfId="0" applyNumberFormat="1" applyFont="1" applyFill="1" applyBorder="1" applyAlignment="1">
      <alignment horizontal="center" vertical="center"/>
    </xf>
    <xf numFmtId="172" fontId="1" fillId="35" borderId="29" xfId="0" applyNumberFormat="1" applyFont="1" applyFill="1" applyBorder="1" applyAlignment="1">
      <alignment horizontal="right" vertical="center"/>
    </xf>
    <xf numFmtId="172" fontId="1" fillId="0" borderId="29" xfId="0" applyNumberFormat="1" applyFont="1" applyFill="1" applyBorder="1" applyAlignment="1">
      <alignment horizontal="right" vertical="center"/>
    </xf>
    <xf numFmtId="172" fontId="6" fillId="0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top"/>
    </xf>
    <xf numFmtId="172" fontId="2" fillId="0" borderId="0" xfId="0" applyNumberFormat="1" applyFont="1" applyAlignment="1">
      <alignment vertical="top"/>
    </xf>
    <xf numFmtId="172" fontId="2" fillId="0" borderId="26" xfId="0" applyNumberFormat="1" applyFont="1" applyBorder="1" applyAlignment="1">
      <alignment vertical="top"/>
    </xf>
    <xf numFmtId="0" fontId="1" fillId="0" borderId="16" xfId="0" applyFont="1" applyBorder="1" applyAlignment="1">
      <alignment horizontal="center" vertical="top"/>
    </xf>
    <xf numFmtId="172" fontId="1" fillId="0" borderId="13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top"/>
    </xf>
    <xf numFmtId="49" fontId="3" fillId="34" borderId="11" xfId="0" applyNumberFormat="1" applyFont="1" applyFill="1" applyBorder="1" applyAlignment="1">
      <alignment horizontal="center" vertical="top"/>
    </xf>
    <xf numFmtId="0" fontId="7" fillId="0" borderId="30" xfId="0" applyFont="1" applyBorder="1" applyAlignment="1">
      <alignment horizontal="center" vertical="top" textRotation="90" wrapText="1"/>
    </xf>
    <xf numFmtId="0" fontId="7" fillId="0" borderId="30" xfId="0" applyFont="1" applyBorder="1" applyAlignment="1">
      <alignment vertical="top" textRotation="90" wrapText="1"/>
    </xf>
    <xf numFmtId="0" fontId="7" fillId="0" borderId="30" xfId="0" applyFont="1" applyFill="1" applyBorder="1" applyAlignment="1">
      <alignment vertical="center" textRotation="90" wrapText="1"/>
    </xf>
    <xf numFmtId="0" fontId="14" fillId="0" borderId="0" xfId="0" applyFont="1" applyBorder="1" applyAlignment="1">
      <alignment vertical="top"/>
    </xf>
    <xf numFmtId="172" fontId="14" fillId="0" borderId="0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172" fontId="6" fillId="0" borderId="14" xfId="0" applyNumberFormat="1" applyFont="1" applyFill="1" applyBorder="1" applyAlignment="1">
      <alignment horizontal="right" vertical="center"/>
    </xf>
    <xf numFmtId="172" fontId="2" fillId="35" borderId="21" xfId="0" applyNumberFormat="1" applyFont="1" applyFill="1" applyBorder="1" applyAlignment="1">
      <alignment horizontal="right" vertical="top"/>
    </xf>
    <xf numFmtId="172" fontId="2" fillId="0" borderId="0" xfId="0" applyNumberFormat="1" applyFont="1" applyAlignment="1">
      <alignment vertical="top"/>
    </xf>
    <xf numFmtId="172" fontId="2" fillId="0" borderId="26" xfId="0" applyNumberFormat="1" applyFont="1" applyBorder="1" applyAlignment="1">
      <alignment vertical="top"/>
    </xf>
    <xf numFmtId="0" fontId="1" fillId="0" borderId="17" xfId="0" applyFont="1" applyFill="1" applyBorder="1" applyAlignment="1">
      <alignment horizontal="center" vertical="top" wrapText="1"/>
    </xf>
    <xf numFmtId="172" fontId="2" fillId="0" borderId="0" xfId="0" applyNumberFormat="1" applyFont="1" applyBorder="1" applyAlignment="1">
      <alignment vertical="top"/>
    </xf>
    <xf numFmtId="172" fontId="7" fillId="38" borderId="14" xfId="0" applyNumberFormat="1" applyFont="1" applyFill="1" applyBorder="1" applyAlignment="1">
      <alignment horizontal="right" vertical="center"/>
    </xf>
    <xf numFmtId="172" fontId="1" fillId="38" borderId="14" xfId="0" applyNumberFormat="1" applyFont="1" applyFill="1" applyBorder="1" applyAlignment="1">
      <alignment horizontal="right" vertical="center"/>
    </xf>
    <xf numFmtId="172" fontId="1" fillId="38" borderId="15" xfId="0" applyNumberFormat="1" applyFont="1" applyFill="1" applyBorder="1" applyAlignment="1">
      <alignment horizontal="right" vertical="center"/>
    </xf>
    <xf numFmtId="172" fontId="1" fillId="38" borderId="13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top"/>
    </xf>
    <xf numFmtId="172" fontId="1" fillId="35" borderId="31" xfId="0" applyNumberFormat="1" applyFont="1" applyFill="1" applyBorder="1" applyAlignment="1">
      <alignment vertical="top"/>
    </xf>
    <xf numFmtId="172" fontId="2" fillId="35" borderId="31" xfId="0" applyNumberFormat="1" applyFont="1" applyFill="1" applyBorder="1" applyAlignment="1">
      <alignment vertical="top"/>
    </xf>
    <xf numFmtId="172" fontId="2" fillId="37" borderId="31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32" xfId="0" applyFont="1" applyBorder="1" applyAlignment="1">
      <alignment horizontal="center" vertical="top"/>
    </xf>
    <xf numFmtId="172" fontId="52" fillId="0" borderId="14" xfId="0" applyNumberFormat="1" applyFont="1" applyFill="1" applyBorder="1" applyAlignment="1">
      <alignment horizontal="right" vertical="center"/>
    </xf>
    <xf numFmtId="172" fontId="52" fillId="0" borderId="33" xfId="0" applyNumberFormat="1" applyFont="1" applyFill="1" applyBorder="1" applyAlignment="1">
      <alignment horizontal="right" vertical="center"/>
    </xf>
    <xf numFmtId="172" fontId="52" fillId="35" borderId="13" xfId="0" applyNumberFormat="1" applyFont="1" applyFill="1" applyBorder="1" applyAlignment="1">
      <alignment vertical="center"/>
    </xf>
    <xf numFmtId="172" fontId="52" fillId="35" borderId="34" xfId="0" applyNumberFormat="1" applyFont="1" applyFill="1" applyBorder="1" applyAlignment="1">
      <alignment vertical="top"/>
    </xf>
    <xf numFmtId="172" fontId="52" fillId="0" borderId="12" xfId="0" applyNumberFormat="1" applyFont="1" applyFill="1" applyBorder="1" applyAlignment="1">
      <alignment vertical="center"/>
    </xf>
    <xf numFmtId="172" fontId="52" fillId="0" borderId="35" xfId="0" applyNumberFormat="1" applyFont="1" applyFill="1" applyBorder="1" applyAlignment="1">
      <alignment vertical="center"/>
    </xf>
    <xf numFmtId="172" fontId="7" fillId="38" borderId="15" xfId="0" applyNumberFormat="1" applyFont="1" applyFill="1" applyBorder="1" applyAlignment="1">
      <alignment horizontal="right" vertical="center"/>
    </xf>
    <xf numFmtId="172" fontId="1" fillId="35" borderId="36" xfId="0" applyNumberFormat="1" applyFont="1" applyFill="1" applyBorder="1" applyAlignment="1">
      <alignment horizontal="right" vertical="top"/>
    </xf>
    <xf numFmtId="172" fontId="1" fillId="0" borderId="33" xfId="0" applyNumberFormat="1" applyFont="1" applyFill="1" applyBorder="1" applyAlignment="1">
      <alignment horizontal="right"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35" xfId="0" applyNumberFormat="1" applyFont="1" applyFill="1" applyBorder="1" applyAlignment="1">
      <alignment vertical="center"/>
    </xf>
    <xf numFmtId="172" fontId="1" fillId="35" borderId="14" xfId="0" applyNumberFormat="1" applyFont="1" applyFill="1" applyBorder="1" applyAlignment="1">
      <alignment vertical="center"/>
    </xf>
    <xf numFmtId="172" fontId="1" fillId="35" borderId="33" xfId="0" applyNumberFormat="1" applyFont="1" applyFill="1" applyBorder="1" applyAlignment="1">
      <alignment horizontal="right" vertical="center"/>
    </xf>
    <xf numFmtId="172" fontId="1" fillId="35" borderId="36" xfId="0" applyNumberFormat="1" applyFont="1" applyFill="1" applyBorder="1" applyAlignment="1">
      <alignment horizontal="right" vertical="center"/>
    </xf>
    <xf numFmtId="172" fontId="1" fillId="0" borderId="36" xfId="0" applyNumberFormat="1" applyFont="1" applyFill="1" applyBorder="1" applyAlignment="1">
      <alignment horizontal="right" vertical="top"/>
    </xf>
    <xf numFmtId="172" fontId="1" fillId="0" borderId="14" xfId="0" applyNumberFormat="1" applyFont="1" applyFill="1" applyBorder="1" applyAlignment="1">
      <alignment vertical="center"/>
    </xf>
    <xf numFmtId="172" fontId="1" fillId="0" borderId="33" xfId="0" applyNumberFormat="1" applyFont="1" applyFill="1" applyBorder="1" applyAlignment="1">
      <alignment vertical="center"/>
    </xf>
    <xf numFmtId="172" fontId="1" fillId="35" borderId="33" xfId="0" applyNumberFormat="1" applyFont="1" applyFill="1" applyBorder="1" applyAlignment="1">
      <alignment vertical="center"/>
    </xf>
    <xf numFmtId="172" fontId="1" fillId="35" borderId="21" xfId="0" applyNumberFormat="1" applyFont="1" applyFill="1" applyBorder="1" applyAlignment="1">
      <alignment vertical="top"/>
    </xf>
    <xf numFmtId="172" fontId="1" fillId="35" borderId="37" xfId="0" applyNumberFormat="1" applyFont="1" applyFill="1" applyBorder="1" applyAlignment="1">
      <alignment vertical="top"/>
    </xf>
    <xf numFmtId="172" fontId="1" fillId="35" borderId="15" xfId="0" applyNumberFormat="1" applyFont="1" applyFill="1" applyBorder="1" applyAlignment="1">
      <alignment vertical="center"/>
    </xf>
    <xf numFmtId="172" fontId="1" fillId="35" borderId="36" xfId="0" applyNumberFormat="1" applyFont="1" applyFill="1" applyBorder="1" applyAlignment="1">
      <alignment vertical="top"/>
    </xf>
    <xf numFmtId="172" fontId="1" fillId="0" borderId="14" xfId="0" applyNumberFormat="1" applyFont="1" applyFill="1" applyBorder="1" applyAlignment="1">
      <alignment horizontal="right" vertical="center"/>
    </xf>
    <xf numFmtId="172" fontId="1" fillId="35" borderId="13" xfId="0" applyNumberFormat="1" applyFont="1" applyFill="1" applyBorder="1" applyAlignment="1">
      <alignment vertical="center"/>
    </xf>
    <xf numFmtId="172" fontId="1" fillId="35" borderId="34" xfId="0" applyNumberFormat="1" applyFont="1" applyFill="1" applyBorder="1" applyAlignment="1">
      <alignment vertical="top"/>
    </xf>
    <xf numFmtId="172" fontId="1" fillId="35" borderId="37" xfId="0" applyNumberFormat="1" applyFont="1" applyFill="1" applyBorder="1" applyAlignment="1">
      <alignment horizontal="right" vertical="top"/>
    </xf>
    <xf numFmtId="172" fontId="1" fillId="35" borderId="38" xfId="0" applyNumberFormat="1" applyFont="1" applyFill="1" applyBorder="1" applyAlignment="1">
      <alignment vertical="top"/>
    </xf>
    <xf numFmtId="172" fontId="1" fillId="35" borderId="39" xfId="0" applyNumberFormat="1" applyFont="1" applyFill="1" applyBorder="1" applyAlignment="1">
      <alignment horizontal="right" vertical="top"/>
    </xf>
    <xf numFmtId="172" fontId="1" fillId="35" borderId="31" xfId="0" applyNumberFormat="1" applyFont="1" applyFill="1" applyBorder="1" applyAlignment="1">
      <alignment horizontal="right" vertical="top"/>
    </xf>
    <xf numFmtId="49" fontId="8" fillId="33" borderId="40" xfId="0" applyNumberFormat="1" applyFont="1" applyFill="1" applyBorder="1" applyAlignment="1">
      <alignment horizontal="right" vertical="top"/>
    </xf>
    <xf numFmtId="49" fontId="8" fillId="33" borderId="41" xfId="0" applyNumberFormat="1" applyFont="1" applyFill="1" applyBorder="1" applyAlignment="1">
      <alignment horizontal="right" vertical="top"/>
    </xf>
    <xf numFmtId="49" fontId="8" fillId="33" borderId="42" xfId="0" applyNumberFormat="1" applyFont="1" applyFill="1" applyBorder="1" applyAlignment="1">
      <alignment horizontal="right" vertical="top"/>
    </xf>
    <xf numFmtId="0" fontId="8" fillId="37" borderId="22" xfId="0" applyFont="1" applyFill="1" applyBorder="1" applyAlignment="1">
      <alignment horizontal="right" vertical="top"/>
    </xf>
    <xf numFmtId="0" fontId="8" fillId="37" borderId="41" xfId="0" applyFont="1" applyFill="1" applyBorder="1" applyAlignment="1">
      <alignment horizontal="right" vertical="top"/>
    </xf>
    <xf numFmtId="0" fontId="8" fillId="37" borderId="42" xfId="0" applyFont="1" applyFill="1" applyBorder="1" applyAlignment="1">
      <alignment horizontal="right" vertical="top"/>
    </xf>
    <xf numFmtId="49" fontId="10" fillId="0" borderId="30" xfId="0" applyNumberFormat="1" applyFont="1" applyBorder="1" applyAlignment="1">
      <alignment horizontal="center" vertical="top" textRotation="90"/>
    </xf>
    <xf numFmtId="49" fontId="10" fillId="0" borderId="43" xfId="0" applyNumberFormat="1" applyFont="1" applyBorder="1" applyAlignment="1">
      <alignment horizontal="center" vertical="top" textRotation="90"/>
    </xf>
    <xf numFmtId="49" fontId="10" fillId="0" borderId="13" xfId="0" applyNumberFormat="1" applyFont="1" applyBorder="1" applyAlignment="1">
      <alignment horizontal="center" vertical="top" textRotation="90"/>
    </xf>
    <xf numFmtId="49" fontId="2" fillId="33" borderId="44" xfId="0" applyNumberFormat="1" applyFont="1" applyFill="1" applyBorder="1" applyAlignment="1">
      <alignment horizontal="center" vertical="top"/>
    </xf>
    <xf numFmtId="49" fontId="2" fillId="34" borderId="30" xfId="0" applyNumberFormat="1" applyFont="1" applyFill="1" applyBorder="1" applyAlignment="1">
      <alignment horizontal="center" vertical="top"/>
    </xf>
    <xf numFmtId="49" fontId="2" fillId="34" borderId="43" xfId="0" applyNumberFormat="1" applyFont="1" applyFill="1" applyBorder="1" applyAlignment="1">
      <alignment horizontal="center" vertical="top"/>
    </xf>
    <xf numFmtId="49" fontId="2" fillId="34" borderId="13" xfId="0" applyNumberFormat="1" applyFont="1" applyFill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30" xfId="0" applyNumberFormat="1" applyFont="1" applyBorder="1" applyAlignment="1">
      <alignment horizontal="center" vertical="top"/>
    </xf>
    <xf numFmtId="0" fontId="7" fillId="0" borderId="15" xfId="0" applyFont="1" applyFill="1" applyBorder="1" applyAlignment="1">
      <alignment horizontal="left" vertical="top" wrapText="1"/>
    </xf>
    <xf numFmtId="49" fontId="10" fillId="0" borderId="43" xfId="0" applyNumberFormat="1" applyFont="1" applyBorder="1" applyAlignment="1">
      <alignment horizontal="left" vertical="top" textRotation="90"/>
    </xf>
    <xf numFmtId="49" fontId="10" fillId="0" borderId="13" xfId="0" applyNumberFormat="1" applyFont="1" applyBorder="1" applyAlignment="1">
      <alignment horizontal="left" vertical="top" textRotation="90"/>
    </xf>
    <xf numFmtId="49" fontId="2" fillId="33" borderId="45" xfId="0" applyNumberFormat="1" applyFont="1" applyFill="1" applyBorder="1" applyAlignment="1">
      <alignment horizontal="center" vertical="top"/>
    </xf>
    <xf numFmtId="49" fontId="2" fillId="34" borderId="15" xfId="0" applyNumberFormat="1" applyFont="1" applyFill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7" fillId="0" borderId="13" xfId="0" applyFont="1" applyFill="1" applyBorder="1" applyAlignment="1">
      <alignment horizontal="left" vertical="top" wrapText="1"/>
    </xf>
    <xf numFmtId="49" fontId="8" fillId="34" borderId="22" xfId="0" applyNumberFormat="1" applyFont="1" applyFill="1" applyBorder="1" applyAlignment="1">
      <alignment horizontal="right" vertical="top"/>
    </xf>
    <xf numFmtId="49" fontId="8" fillId="34" borderId="41" xfId="0" applyNumberFormat="1" applyFont="1" applyFill="1" applyBorder="1" applyAlignment="1">
      <alignment horizontal="right" vertical="top"/>
    </xf>
    <xf numFmtId="49" fontId="8" fillId="34" borderId="42" xfId="0" applyNumberFormat="1" applyFont="1" applyFill="1" applyBorder="1" applyAlignment="1">
      <alignment horizontal="right" vertical="top"/>
    </xf>
    <xf numFmtId="49" fontId="10" fillId="0" borderId="30" xfId="0" applyNumberFormat="1" applyFont="1" applyBorder="1" applyAlignment="1">
      <alignment horizontal="left" vertical="top" textRotation="90"/>
    </xf>
    <xf numFmtId="49" fontId="10" fillId="0" borderId="24" xfId="0" applyNumberFormat="1" applyFont="1" applyBorder="1" applyAlignment="1">
      <alignment horizontal="left" vertical="top" textRotation="90"/>
    </xf>
    <xf numFmtId="0" fontId="7" fillId="0" borderId="30" xfId="0" applyFont="1" applyFill="1" applyBorder="1" applyAlignment="1">
      <alignment horizontal="left" vertical="top" wrapText="1"/>
    </xf>
    <xf numFmtId="49" fontId="10" fillId="0" borderId="23" xfId="0" applyNumberFormat="1" applyFont="1" applyBorder="1" applyAlignment="1">
      <alignment horizontal="center" vertical="top" textRotation="90"/>
    </xf>
    <xf numFmtId="49" fontId="10" fillId="0" borderId="23" xfId="0" applyNumberFormat="1" applyFont="1" applyBorder="1" applyAlignment="1">
      <alignment horizontal="left" vertical="top" textRotation="90"/>
    </xf>
    <xf numFmtId="49" fontId="10" fillId="0" borderId="24" xfId="0" applyNumberFormat="1" applyFont="1" applyBorder="1" applyAlignment="1">
      <alignment horizontal="center" vertical="top" textRotation="90"/>
    </xf>
    <xf numFmtId="0" fontId="7" fillId="0" borderId="15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0" fontId="3" fillId="33" borderId="40" xfId="0" applyFont="1" applyFill="1" applyBorder="1" applyAlignment="1">
      <alignment horizontal="left" vertical="top" wrapText="1"/>
    </xf>
    <xf numFmtId="0" fontId="3" fillId="33" borderId="41" xfId="0" applyFont="1" applyFill="1" applyBorder="1" applyAlignment="1">
      <alignment horizontal="left" vertical="top" wrapText="1"/>
    </xf>
    <xf numFmtId="0" fontId="3" fillId="33" borderId="46" xfId="0" applyFont="1" applyFill="1" applyBorder="1" applyAlignment="1">
      <alignment horizontal="left" vertical="top" wrapText="1"/>
    </xf>
    <xf numFmtId="0" fontId="3" fillId="33" borderId="47" xfId="0" applyFont="1" applyFill="1" applyBorder="1" applyAlignment="1">
      <alignment horizontal="left" vertical="top" wrapText="1"/>
    </xf>
    <xf numFmtId="0" fontId="3" fillId="34" borderId="40" xfId="0" applyFont="1" applyFill="1" applyBorder="1" applyAlignment="1">
      <alignment horizontal="left" vertical="top" wrapText="1"/>
    </xf>
    <xf numFmtId="0" fontId="5" fillId="34" borderId="41" xfId="0" applyFont="1" applyFill="1" applyBorder="1" applyAlignment="1">
      <alignment horizontal="left" vertical="top" wrapText="1"/>
    </xf>
    <xf numFmtId="0" fontId="5" fillId="34" borderId="48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49" fontId="3" fillId="39" borderId="22" xfId="0" applyNumberFormat="1" applyFont="1" applyFill="1" applyBorder="1" applyAlignment="1">
      <alignment horizontal="left" vertical="top" wrapText="1"/>
    </xf>
    <xf numFmtId="49" fontId="3" fillId="39" borderId="41" xfId="0" applyNumberFormat="1" applyFont="1" applyFill="1" applyBorder="1" applyAlignment="1">
      <alignment horizontal="left" vertical="top" wrapText="1"/>
    </xf>
    <xf numFmtId="49" fontId="3" fillId="39" borderId="48" xfId="0" applyNumberFormat="1" applyFont="1" applyFill="1" applyBorder="1" applyAlignment="1">
      <alignment horizontal="left" vertical="top" wrapText="1"/>
    </xf>
    <xf numFmtId="0" fontId="3" fillId="37" borderId="22" xfId="0" applyFont="1" applyFill="1" applyBorder="1" applyAlignment="1">
      <alignment horizontal="left" vertical="top" wrapText="1"/>
    </xf>
    <xf numFmtId="0" fontId="3" fillId="37" borderId="41" xfId="0" applyFont="1" applyFill="1" applyBorder="1" applyAlignment="1">
      <alignment horizontal="left" vertical="top" wrapText="1"/>
    </xf>
    <xf numFmtId="0" fontId="3" fillId="37" borderId="48" xfId="0" applyFont="1" applyFill="1" applyBorder="1" applyAlignment="1">
      <alignment horizontal="left" vertical="top" wrapText="1"/>
    </xf>
    <xf numFmtId="0" fontId="7" fillId="0" borderId="49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textRotation="90" wrapText="1"/>
    </xf>
    <xf numFmtId="0" fontId="7" fillId="0" borderId="25" xfId="0" applyFont="1" applyBorder="1" applyAlignment="1">
      <alignment horizontal="center" vertical="top" textRotation="90" wrapText="1"/>
    </xf>
    <xf numFmtId="0" fontId="7" fillId="0" borderId="15" xfId="0" applyFont="1" applyBorder="1" applyAlignment="1">
      <alignment horizontal="center" vertical="top"/>
    </xf>
    <xf numFmtId="0" fontId="7" fillId="0" borderId="36" xfId="0" applyFont="1" applyFill="1" applyBorder="1" applyAlignment="1">
      <alignment horizontal="center" vertical="top" textRotation="90" wrapText="1"/>
    </xf>
    <xf numFmtId="0" fontId="7" fillId="0" borderId="52" xfId="0" applyFont="1" applyFill="1" applyBorder="1" applyAlignment="1">
      <alignment horizontal="center" vertical="top" textRotation="90" wrapText="1"/>
    </xf>
    <xf numFmtId="0" fontId="7" fillId="0" borderId="53" xfId="0" applyFont="1" applyBorder="1" applyAlignment="1">
      <alignment horizontal="center" vertical="top" textRotation="90" wrapText="1"/>
    </xf>
    <xf numFmtId="0" fontId="7" fillId="0" borderId="36" xfId="0" applyFont="1" applyBorder="1" applyAlignment="1">
      <alignment horizontal="center" vertical="top" textRotation="90" wrapText="1"/>
    </xf>
    <xf numFmtId="0" fontId="7" fillId="0" borderId="52" xfId="0" applyFont="1" applyBorder="1" applyAlignment="1">
      <alignment horizontal="center" vertical="top" textRotation="90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top" textRotation="90" wrapText="1"/>
    </xf>
    <xf numFmtId="0" fontId="7" fillId="0" borderId="15" xfId="0" applyFont="1" applyBorder="1" applyAlignment="1">
      <alignment horizontal="center" vertical="top" textRotation="90" wrapText="1"/>
    </xf>
    <xf numFmtId="0" fontId="7" fillId="0" borderId="30" xfId="0" applyFont="1" applyBorder="1" applyAlignment="1">
      <alignment horizontal="center" vertical="top" textRotation="90" wrapText="1"/>
    </xf>
    <xf numFmtId="0" fontId="7" fillId="0" borderId="2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left" vertical="top" wrapText="1"/>
    </xf>
    <xf numFmtId="0" fontId="3" fillId="33" borderId="41" xfId="0" applyFont="1" applyFill="1" applyBorder="1" applyAlignment="1">
      <alignment horizontal="left" vertical="top" wrapText="1"/>
    </xf>
    <xf numFmtId="0" fontId="3" fillId="33" borderId="48" xfId="0" applyFont="1" applyFill="1" applyBorder="1" applyAlignment="1">
      <alignment horizontal="left" vertical="top" wrapText="1"/>
    </xf>
    <xf numFmtId="49" fontId="8" fillId="33" borderId="48" xfId="0" applyNumberFormat="1" applyFont="1" applyFill="1" applyBorder="1" applyAlignment="1">
      <alignment horizontal="right" vertical="top"/>
    </xf>
    <xf numFmtId="49" fontId="8" fillId="34" borderId="48" xfId="0" applyNumberFormat="1" applyFont="1" applyFill="1" applyBorder="1" applyAlignment="1">
      <alignment horizontal="right" vertical="top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" fillId="0" borderId="46" xfId="0" applyFont="1" applyBorder="1" applyAlignment="1">
      <alignment horizontal="right" vertical="top"/>
    </xf>
    <xf numFmtId="0" fontId="7" fillId="0" borderId="57" xfId="0" applyFont="1" applyBorder="1" applyAlignment="1">
      <alignment horizontal="center" vertical="top" textRotation="90" wrapText="1"/>
    </xf>
    <xf numFmtId="0" fontId="7" fillId="0" borderId="58" xfId="0" applyFont="1" applyBorder="1" applyAlignment="1">
      <alignment horizontal="center" vertical="top" textRotation="90" wrapText="1"/>
    </xf>
    <xf numFmtId="0" fontId="7" fillId="0" borderId="18" xfId="0" applyFont="1" applyBorder="1" applyAlignment="1">
      <alignment horizontal="center" vertical="top" textRotation="90" wrapText="1"/>
    </xf>
    <xf numFmtId="0" fontId="3" fillId="34" borderId="41" xfId="0" applyFont="1" applyFill="1" applyBorder="1" applyAlignment="1">
      <alignment horizontal="left" vertical="top" wrapText="1"/>
    </xf>
    <xf numFmtId="0" fontId="3" fillId="34" borderId="48" xfId="0" applyFont="1" applyFill="1" applyBorder="1" applyAlignment="1">
      <alignment horizontal="left" vertical="top" wrapText="1"/>
    </xf>
    <xf numFmtId="0" fontId="3" fillId="33" borderId="48" xfId="0" applyFont="1" applyFill="1" applyBorder="1" applyAlignment="1">
      <alignment horizontal="left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30"/>
  <sheetViews>
    <sheetView tabSelected="1" zoomScalePageLayoutView="0" workbookViewId="0" topLeftCell="A81">
      <selection activeCell="G100" sqref="G100"/>
    </sheetView>
  </sheetViews>
  <sheetFormatPr defaultColWidth="9.140625" defaultRowHeight="12.75"/>
  <cols>
    <col min="1" max="3" width="2.7109375" style="1" customWidth="1"/>
    <col min="4" max="4" width="31.7109375" style="1" customWidth="1"/>
    <col min="5" max="5" width="3.421875" style="1" customWidth="1"/>
    <col min="6" max="6" width="9.140625" style="1" customWidth="1"/>
    <col min="7" max="7" width="6.7109375" style="1" customWidth="1"/>
    <col min="8" max="9" width="6.57421875" style="1" customWidth="1"/>
    <col min="10" max="10" width="6.421875" style="1" customWidth="1"/>
    <col min="11" max="13" width="6.57421875" style="34" customWidth="1"/>
    <col min="14" max="14" width="6.421875" style="1" customWidth="1"/>
    <col min="15" max="18" width="6.57421875" style="1" customWidth="1"/>
    <col min="19" max="20" width="7.57421875" style="1" customWidth="1"/>
    <col min="21" max="16384" width="9.140625" style="1" customWidth="1"/>
  </cols>
  <sheetData>
    <row r="1" spans="1:20" ht="15.75" customHeight="1">
      <c r="A1" s="178" t="s">
        <v>76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</row>
    <row r="2" spans="1:20" s="2" customFormat="1" ht="15.75" customHeight="1">
      <c r="A2" s="180" t="s">
        <v>75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</row>
    <row r="3" spans="1:20" s="2" customFormat="1" ht="15.75" customHeight="1">
      <c r="A3" s="181" t="s">
        <v>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</row>
    <row r="4" spans="1:20" s="2" customFormat="1" ht="15.75" customHeight="1">
      <c r="A4" s="181" t="s">
        <v>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</row>
    <row r="5" spans="1:20" ht="15" customHeight="1">
      <c r="A5" s="182" t="s">
        <v>61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15" customHeight="1" thickBot="1">
      <c r="A6" s="183" t="s">
        <v>2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</row>
    <row r="7" spans="1:21" ht="25.5" customHeight="1">
      <c r="A7" s="184" t="s">
        <v>3</v>
      </c>
      <c r="B7" s="167" t="s">
        <v>4</v>
      </c>
      <c r="C7" s="167" t="s">
        <v>5</v>
      </c>
      <c r="D7" s="170" t="s">
        <v>6</v>
      </c>
      <c r="E7" s="167" t="s">
        <v>7</v>
      </c>
      <c r="F7" s="158" t="s">
        <v>8</v>
      </c>
      <c r="G7" s="161" t="s">
        <v>77</v>
      </c>
      <c r="H7" s="162"/>
      <c r="I7" s="162"/>
      <c r="J7" s="163"/>
      <c r="K7" s="164" t="s">
        <v>78</v>
      </c>
      <c r="L7" s="165"/>
      <c r="M7" s="165"/>
      <c r="N7" s="166"/>
      <c r="O7" s="164" t="s">
        <v>79</v>
      </c>
      <c r="P7" s="165"/>
      <c r="Q7" s="165"/>
      <c r="R7" s="166"/>
      <c r="S7" s="150" t="s">
        <v>57</v>
      </c>
      <c r="T7" s="150" t="s">
        <v>80</v>
      </c>
      <c r="U7" s="3"/>
    </row>
    <row r="8" spans="1:21" ht="15.75" customHeight="1">
      <c r="A8" s="185"/>
      <c r="B8" s="168"/>
      <c r="C8" s="168"/>
      <c r="D8" s="171"/>
      <c r="E8" s="168"/>
      <c r="F8" s="159"/>
      <c r="G8" s="153" t="s">
        <v>9</v>
      </c>
      <c r="H8" s="155" t="s">
        <v>10</v>
      </c>
      <c r="I8" s="155"/>
      <c r="J8" s="156" t="s">
        <v>11</v>
      </c>
      <c r="K8" s="153" t="s">
        <v>9</v>
      </c>
      <c r="L8" s="155" t="s">
        <v>10</v>
      </c>
      <c r="M8" s="155"/>
      <c r="N8" s="156" t="s">
        <v>11</v>
      </c>
      <c r="O8" s="153" t="s">
        <v>9</v>
      </c>
      <c r="P8" s="155" t="s">
        <v>10</v>
      </c>
      <c r="Q8" s="155"/>
      <c r="R8" s="156" t="s">
        <v>11</v>
      </c>
      <c r="S8" s="151"/>
      <c r="T8" s="151"/>
      <c r="U8" s="3"/>
    </row>
    <row r="9" spans="1:21" ht="88.5" customHeight="1" thickBot="1">
      <c r="A9" s="186"/>
      <c r="B9" s="169"/>
      <c r="C9" s="169"/>
      <c r="D9" s="172"/>
      <c r="E9" s="169"/>
      <c r="F9" s="160"/>
      <c r="G9" s="154"/>
      <c r="H9" s="52" t="s">
        <v>9</v>
      </c>
      <c r="I9" s="53" t="s">
        <v>12</v>
      </c>
      <c r="J9" s="157"/>
      <c r="K9" s="154"/>
      <c r="L9" s="51" t="s">
        <v>9</v>
      </c>
      <c r="M9" s="53" t="s">
        <v>12</v>
      </c>
      <c r="N9" s="157"/>
      <c r="O9" s="154"/>
      <c r="P9" s="51" t="s">
        <v>9</v>
      </c>
      <c r="Q9" s="53" t="s">
        <v>12</v>
      </c>
      <c r="R9" s="157"/>
      <c r="S9" s="152"/>
      <c r="T9" s="152"/>
      <c r="U9" s="3"/>
    </row>
    <row r="10" spans="1:21" ht="16.5" customHeight="1" thickBot="1">
      <c r="A10" s="144" t="s">
        <v>62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6"/>
      <c r="U10" s="3"/>
    </row>
    <row r="11" spans="1:21" ht="17.25" customHeight="1" thickBot="1">
      <c r="A11" s="147" t="s">
        <v>63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9"/>
      <c r="U11" s="3"/>
    </row>
    <row r="12" spans="1:21" ht="15.75" customHeight="1" thickBot="1">
      <c r="A12" s="48" t="s">
        <v>13</v>
      </c>
      <c r="B12" s="136" t="s">
        <v>14</v>
      </c>
      <c r="C12" s="137"/>
      <c r="D12" s="137"/>
      <c r="E12" s="137"/>
      <c r="F12" s="137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9"/>
      <c r="U12" s="3"/>
    </row>
    <row r="13" spans="1:21" ht="29.25" customHeight="1" thickBot="1">
      <c r="A13" s="49" t="s">
        <v>13</v>
      </c>
      <c r="B13" s="50" t="s">
        <v>13</v>
      </c>
      <c r="C13" s="140" t="s">
        <v>81</v>
      </c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2"/>
      <c r="U13" s="3"/>
    </row>
    <row r="14" spans="1:21" ht="13.5" customHeight="1">
      <c r="A14" s="121" t="s">
        <v>13</v>
      </c>
      <c r="B14" s="115" t="s">
        <v>13</v>
      </c>
      <c r="C14" s="123" t="s">
        <v>13</v>
      </c>
      <c r="D14" s="143" t="s">
        <v>15</v>
      </c>
      <c r="E14" s="132" t="s">
        <v>49</v>
      </c>
      <c r="F14" s="37" t="s">
        <v>16</v>
      </c>
      <c r="G14" s="40">
        <f>H14+J14</f>
        <v>1862.7</v>
      </c>
      <c r="H14" s="7">
        <v>1862.7</v>
      </c>
      <c r="I14" s="7">
        <v>948.5</v>
      </c>
      <c r="J14" s="7"/>
      <c r="K14" s="7">
        <f>L14+N14</f>
        <v>1976.1</v>
      </c>
      <c r="L14" s="7">
        <v>1961.1</v>
      </c>
      <c r="M14" s="7">
        <v>1065.4</v>
      </c>
      <c r="N14" s="7">
        <v>15</v>
      </c>
      <c r="O14" s="7">
        <f>P14+R14</f>
        <v>1976.1</v>
      </c>
      <c r="P14" s="7">
        <v>1961.1</v>
      </c>
      <c r="Q14" s="7">
        <v>1065.4</v>
      </c>
      <c r="R14" s="7">
        <v>15</v>
      </c>
      <c r="S14" s="97">
        <v>1990</v>
      </c>
      <c r="T14" s="98">
        <v>2010</v>
      </c>
      <c r="U14" s="3"/>
    </row>
    <row r="15" spans="1:21" ht="13.5" customHeight="1">
      <c r="A15" s="121"/>
      <c r="B15" s="115"/>
      <c r="C15" s="123"/>
      <c r="D15" s="143"/>
      <c r="E15" s="119"/>
      <c r="F15" s="37" t="s">
        <v>51</v>
      </c>
      <c r="G15" s="7">
        <f>H15+J15</f>
        <v>123.3</v>
      </c>
      <c r="H15" s="7">
        <v>123.3</v>
      </c>
      <c r="I15" s="7"/>
      <c r="J15" s="7"/>
      <c r="K15" s="7">
        <f>L15+N15</f>
        <v>105.4</v>
      </c>
      <c r="L15" s="7">
        <v>105.4</v>
      </c>
      <c r="M15" s="7"/>
      <c r="N15" s="7"/>
      <c r="O15" s="7">
        <f>P15+R15</f>
        <v>105.4</v>
      </c>
      <c r="P15" s="7">
        <v>105.4</v>
      </c>
      <c r="Q15" s="7"/>
      <c r="R15" s="7"/>
      <c r="S15" s="97">
        <v>104.4</v>
      </c>
      <c r="T15" s="98">
        <v>104.4</v>
      </c>
      <c r="U15" s="3"/>
    </row>
    <row r="16" spans="1:21" ht="13.5" customHeight="1">
      <c r="A16" s="121"/>
      <c r="B16" s="115"/>
      <c r="C16" s="123"/>
      <c r="D16" s="143"/>
      <c r="E16" s="119"/>
      <c r="F16" s="37" t="s">
        <v>73</v>
      </c>
      <c r="G16" s="67">
        <f>H16+J16</f>
        <v>1</v>
      </c>
      <c r="H16" s="67">
        <v>1</v>
      </c>
      <c r="I16" s="7"/>
      <c r="J16" s="7"/>
      <c r="K16" s="7">
        <f>L16+N16</f>
        <v>0</v>
      </c>
      <c r="L16" s="7"/>
      <c r="M16" s="7"/>
      <c r="N16" s="7"/>
      <c r="O16" s="7">
        <f>P16+R16</f>
        <v>0</v>
      </c>
      <c r="P16" s="7"/>
      <c r="Q16" s="7"/>
      <c r="R16" s="7"/>
      <c r="S16" s="76"/>
      <c r="T16" s="77"/>
      <c r="U16" s="3"/>
    </row>
    <row r="17" spans="1:21" ht="13.5" customHeight="1">
      <c r="A17" s="112"/>
      <c r="B17" s="122"/>
      <c r="C17" s="116"/>
      <c r="D17" s="134"/>
      <c r="E17" s="119"/>
      <c r="F17" s="38" t="s">
        <v>72</v>
      </c>
      <c r="G17" s="67">
        <f>H17+J17</f>
        <v>1.9</v>
      </c>
      <c r="H17" s="66">
        <v>1.9</v>
      </c>
      <c r="I17" s="10"/>
      <c r="J17" s="10"/>
      <c r="K17" s="7">
        <f>L17+N17</f>
        <v>0</v>
      </c>
      <c r="L17" s="10"/>
      <c r="M17" s="10"/>
      <c r="N17" s="10"/>
      <c r="O17" s="7">
        <f>P17+R17</f>
        <v>0</v>
      </c>
      <c r="P17" s="10"/>
      <c r="Q17" s="10"/>
      <c r="R17" s="10"/>
      <c r="S17" s="94">
        <v>0</v>
      </c>
      <c r="T17" s="81">
        <v>0</v>
      </c>
      <c r="U17" s="3"/>
    </row>
    <row r="18" spans="1:21" ht="12" customHeight="1">
      <c r="A18" s="112"/>
      <c r="B18" s="122"/>
      <c r="C18" s="116"/>
      <c r="D18" s="134"/>
      <c r="E18" s="119"/>
      <c r="F18" s="39" t="s">
        <v>17</v>
      </c>
      <c r="G18" s="67">
        <f>H18+J18</f>
        <v>6.7</v>
      </c>
      <c r="H18" s="65">
        <v>6.7</v>
      </c>
      <c r="I18" s="11"/>
      <c r="J18" s="11"/>
      <c r="K18" s="7">
        <f>L18+N18</f>
        <v>6.8</v>
      </c>
      <c r="L18" s="11">
        <v>6.8</v>
      </c>
      <c r="M18" s="11"/>
      <c r="N18" s="11"/>
      <c r="O18" s="7">
        <f>P18+R18</f>
        <v>6.8</v>
      </c>
      <c r="P18" s="11">
        <v>6.8</v>
      </c>
      <c r="Q18" s="11"/>
      <c r="R18" s="11"/>
      <c r="S18" s="10">
        <v>6.4</v>
      </c>
      <c r="T18" s="81">
        <v>6.5</v>
      </c>
      <c r="U18" s="3"/>
    </row>
    <row r="19" spans="1:21" ht="12" customHeight="1">
      <c r="A19" s="112"/>
      <c r="B19" s="122"/>
      <c r="C19" s="116"/>
      <c r="D19" s="134"/>
      <c r="E19" s="120"/>
      <c r="F19" s="12" t="s">
        <v>64</v>
      </c>
      <c r="G19" s="10">
        <f>SUM(G14:G18)</f>
        <v>1995.6000000000001</v>
      </c>
      <c r="H19" s="11">
        <f>SUM(H14:H18)</f>
        <v>1995.6000000000001</v>
      </c>
      <c r="I19" s="11">
        <f>SUM(I14:I18)</f>
        <v>948.5</v>
      </c>
      <c r="J19" s="11">
        <f>SUM(J14:J18)</f>
        <v>0</v>
      </c>
      <c r="K19" s="11">
        <f aca="true" t="shared" si="0" ref="K19:T19">SUM(K14:K18)</f>
        <v>2088.3</v>
      </c>
      <c r="L19" s="11">
        <f t="shared" si="0"/>
        <v>2073.3</v>
      </c>
      <c r="M19" s="11">
        <f t="shared" si="0"/>
        <v>1065.4</v>
      </c>
      <c r="N19" s="11">
        <f t="shared" si="0"/>
        <v>15</v>
      </c>
      <c r="O19" s="11">
        <f>SUM(O14:O18)</f>
        <v>2088.3</v>
      </c>
      <c r="P19" s="11">
        <f>SUM(P14:P18)</f>
        <v>2073.3</v>
      </c>
      <c r="Q19" s="11">
        <f>SUM(Q14:Q18)</f>
        <v>1065.4</v>
      </c>
      <c r="R19" s="11">
        <f>SUM(R14:R18)</f>
        <v>15</v>
      </c>
      <c r="S19" s="8">
        <f t="shared" si="0"/>
        <v>2100.8</v>
      </c>
      <c r="T19" s="82">
        <f t="shared" si="0"/>
        <v>2120.9</v>
      </c>
      <c r="U19" s="3"/>
    </row>
    <row r="20" spans="1:21" ht="13.5" customHeight="1">
      <c r="A20" s="112" t="s">
        <v>13</v>
      </c>
      <c r="B20" s="122" t="s">
        <v>13</v>
      </c>
      <c r="C20" s="116" t="s">
        <v>18</v>
      </c>
      <c r="D20" s="134" t="s">
        <v>19</v>
      </c>
      <c r="E20" s="128" t="s">
        <v>49</v>
      </c>
      <c r="F20" s="38" t="s">
        <v>20</v>
      </c>
      <c r="G20" s="10">
        <f>H20+J20</f>
        <v>5942.4</v>
      </c>
      <c r="H20" s="10">
        <v>5933.4</v>
      </c>
      <c r="I20" s="10">
        <v>4389.6</v>
      </c>
      <c r="J20" s="10">
        <v>9</v>
      </c>
      <c r="K20" s="10">
        <f>L20+N20</f>
        <v>5706</v>
      </c>
      <c r="L20" s="10">
        <v>5706</v>
      </c>
      <c r="M20" s="10">
        <v>4208</v>
      </c>
      <c r="N20" s="10"/>
      <c r="O20" s="10">
        <f>P20+R20</f>
        <v>5706</v>
      </c>
      <c r="P20" s="10">
        <v>5706</v>
      </c>
      <c r="Q20" s="10">
        <v>4208</v>
      </c>
      <c r="R20" s="10"/>
      <c r="S20" s="94">
        <v>5750</v>
      </c>
      <c r="T20" s="95">
        <v>5700</v>
      </c>
      <c r="U20" s="3"/>
    </row>
    <row r="21" spans="1:21" ht="13.5" customHeight="1">
      <c r="A21" s="112"/>
      <c r="B21" s="122"/>
      <c r="C21" s="116"/>
      <c r="D21" s="134"/>
      <c r="E21" s="119"/>
      <c r="F21" s="38" t="s">
        <v>21</v>
      </c>
      <c r="G21" s="10">
        <v>0</v>
      </c>
      <c r="H21" s="10"/>
      <c r="I21" s="10"/>
      <c r="J21" s="10"/>
      <c r="K21" s="10">
        <v>0</v>
      </c>
      <c r="L21" s="10"/>
      <c r="M21" s="10"/>
      <c r="N21" s="10"/>
      <c r="O21" s="10">
        <v>0</v>
      </c>
      <c r="P21" s="10"/>
      <c r="Q21" s="10"/>
      <c r="R21" s="10"/>
      <c r="S21" s="94">
        <v>0</v>
      </c>
      <c r="T21" s="95">
        <v>0</v>
      </c>
      <c r="U21" s="3"/>
    </row>
    <row r="22" spans="1:21" ht="12.75" customHeight="1" thickBot="1">
      <c r="A22" s="112"/>
      <c r="B22" s="122"/>
      <c r="C22" s="116"/>
      <c r="D22" s="134"/>
      <c r="E22" s="129"/>
      <c r="F22" s="12" t="s">
        <v>64</v>
      </c>
      <c r="G22" s="10">
        <f>SUM(G20:G21)</f>
        <v>5942.4</v>
      </c>
      <c r="H22" s="11">
        <f>SUM(H20:H21)</f>
        <v>5933.4</v>
      </c>
      <c r="I22" s="11">
        <f>SUM(I20:I21)</f>
        <v>4389.6</v>
      </c>
      <c r="J22" s="11">
        <f>SUM(J20:J21)</f>
        <v>9</v>
      </c>
      <c r="K22" s="11">
        <f aca="true" t="shared" si="1" ref="K22:T22">SUM(K20:K21)</f>
        <v>5706</v>
      </c>
      <c r="L22" s="11">
        <f t="shared" si="1"/>
        <v>5706</v>
      </c>
      <c r="M22" s="11">
        <f t="shared" si="1"/>
        <v>4208</v>
      </c>
      <c r="N22" s="11">
        <f t="shared" si="1"/>
        <v>0</v>
      </c>
      <c r="O22" s="11">
        <f>SUM(O20:O21)</f>
        <v>5706</v>
      </c>
      <c r="P22" s="11">
        <f>SUM(P20:P21)</f>
        <v>5706</v>
      </c>
      <c r="Q22" s="11">
        <f>SUM(Q20:Q21)</f>
        <v>4208</v>
      </c>
      <c r="R22" s="11">
        <f>SUM(R20:R21)</f>
        <v>0</v>
      </c>
      <c r="S22" s="8">
        <f t="shared" si="1"/>
        <v>5750</v>
      </c>
      <c r="T22" s="82">
        <f t="shared" si="1"/>
        <v>5700</v>
      </c>
      <c r="U22" s="3"/>
    </row>
    <row r="23" spans="1:21" ht="13.5" customHeight="1">
      <c r="A23" s="112" t="s">
        <v>13</v>
      </c>
      <c r="B23" s="122" t="s">
        <v>13</v>
      </c>
      <c r="C23" s="116" t="s">
        <v>22</v>
      </c>
      <c r="D23" s="134" t="s">
        <v>23</v>
      </c>
      <c r="E23" s="132" t="s">
        <v>49</v>
      </c>
      <c r="F23" s="38" t="s">
        <v>16</v>
      </c>
      <c r="G23" s="10">
        <f>H23+J23</f>
        <v>1428.3</v>
      </c>
      <c r="H23" s="10">
        <v>1428.3</v>
      </c>
      <c r="I23" s="10">
        <v>954.3</v>
      </c>
      <c r="J23" s="10"/>
      <c r="K23" s="10">
        <f aca="true" t="shared" si="2" ref="K23:K32">L23+N23</f>
        <v>1519.9</v>
      </c>
      <c r="L23" s="10">
        <v>1519.9</v>
      </c>
      <c r="M23" s="10">
        <v>1052.2</v>
      </c>
      <c r="N23" s="10">
        <v>0</v>
      </c>
      <c r="O23" s="10">
        <f>P23+R23</f>
        <v>1519.9</v>
      </c>
      <c r="P23" s="10">
        <v>1519.9</v>
      </c>
      <c r="Q23" s="10">
        <v>1052.2</v>
      </c>
      <c r="R23" s="10">
        <v>0</v>
      </c>
      <c r="S23" s="10">
        <v>1550</v>
      </c>
      <c r="T23" s="81">
        <v>1590</v>
      </c>
      <c r="U23" s="3"/>
    </row>
    <row r="24" spans="1:21" ht="12.75" customHeight="1">
      <c r="A24" s="112"/>
      <c r="B24" s="122"/>
      <c r="C24" s="116"/>
      <c r="D24" s="134"/>
      <c r="E24" s="119"/>
      <c r="F24" s="38" t="s">
        <v>51</v>
      </c>
      <c r="G24" s="10">
        <f>H24+J24</f>
        <v>167.6</v>
      </c>
      <c r="H24" s="10">
        <v>158.2</v>
      </c>
      <c r="I24" s="10"/>
      <c r="J24" s="10">
        <v>9.4</v>
      </c>
      <c r="K24" s="10">
        <f t="shared" si="2"/>
        <v>130</v>
      </c>
      <c r="L24" s="10">
        <v>115</v>
      </c>
      <c r="M24" s="10"/>
      <c r="N24" s="10">
        <v>15</v>
      </c>
      <c r="O24" s="10">
        <f>P24+R24</f>
        <v>130</v>
      </c>
      <c r="P24" s="10">
        <v>115</v>
      </c>
      <c r="Q24" s="10"/>
      <c r="R24" s="10">
        <v>15</v>
      </c>
      <c r="S24" s="10">
        <v>144.3</v>
      </c>
      <c r="T24" s="81">
        <v>148.6</v>
      </c>
      <c r="U24" s="3"/>
    </row>
    <row r="25" spans="1:21" ht="12.75" customHeight="1">
      <c r="A25" s="112"/>
      <c r="B25" s="122"/>
      <c r="C25" s="116"/>
      <c r="D25" s="134"/>
      <c r="E25" s="119"/>
      <c r="F25" s="39" t="s">
        <v>17</v>
      </c>
      <c r="G25" s="66">
        <f>H25+J25</f>
        <v>6.1</v>
      </c>
      <c r="H25" s="66">
        <v>6.1</v>
      </c>
      <c r="I25" s="10"/>
      <c r="J25" s="10"/>
      <c r="K25" s="10">
        <f t="shared" si="2"/>
        <v>6.2</v>
      </c>
      <c r="L25" s="10">
        <v>6.2</v>
      </c>
      <c r="M25" s="13"/>
      <c r="N25" s="10"/>
      <c r="O25" s="10">
        <f>P25+R25</f>
        <v>6.2</v>
      </c>
      <c r="P25" s="10">
        <v>6.2</v>
      </c>
      <c r="Q25" s="13"/>
      <c r="R25" s="10"/>
      <c r="S25" s="10">
        <v>6.4</v>
      </c>
      <c r="T25" s="81">
        <v>6.7</v>
      </c>
      <c r="U25" s="3"/>
    </row>
    <row r="26" spans="1:21" ht="12.75" customHeight="1">
      <c r="A26" s="112"/>
      <c r="B26" s="122"/>
      <c r="C26" s="116"/>
      <c r="D26" s="134"/>
      <c r="E26" s="119"/>
      <c r="F26" s="38" t="s">
        <v>73</v>
      </c>
      <c r="G26" s="66">
        <f>H26+J26</f>
        <v>2</v>
      </c>
      <c r="H26" s="66">
        <v>2</v>
      </c>
      <c r="I26" s="10"/>
      <c r="J26" s="10"/>
      <c r="K26" s="11">
        <v>0</v>
      </c>
      <c r="L26" s="11"/>
      <c r="M26" s="14"/>
      <c r="N26" s="11"/>
      <c r="O26" s="11">
        <v>0</v>
      </c>
      <c r="P26" s="11"/>
      <c r="Q26" s="14"/>
      <c r="R26" s="11"/>
      <c r="S26" s="10">
        <f>T26+V26</f>
        <v>0</v>
      </c>
      <c r="T26" s="87">
        <f>U26+W26</f>
        <v>0</v>
      </c>
      <c r="U26" s="3"/>
    </row>
    <row r="27" spans="1:21" ht="12.75" customHeight="1">
      <c r="A27" s="112"/>
      <c r="B27" s="122"/>
      <c r="C27" s="116"/>
      <c r="D27" s="134"/>
      <c r="E27" s="120"/>
      <c r="F27" s="12" t="s">
        <v>64</v>
      </c>
      <c r="G27" s="9">
        <f>SUM(G23:G26)</f>
        <v>1603.9999999999998</v>
      </c>
      <c r="H27" s="8">
        <f>SUM(H23:H26)</f>
        <v>1594.6</v>
      </c>
      <c r="I27" s="8">
        <f>SUM(I23:I25)</f>
        <v>954.3</v>
      </c>
      <c r="J27" s="8">
        <f>SUM(J23:J25)</f>
        <v>9.4</v>
      </c>
      <c r="K27" s="8">
        <f aca="true" t="shared" si="3" ref="K27:T27">SUM(K23:K25)</f>
        <v>1656.1000000000001</v>
      </c>
      <c r="L27" s="8">
        <f t="shared" si="3"/>
        <v>1641.1000000000001</v>
      </c>
      <c r="M27" s="8">
        <f t="shared" si="3"/>
        <v>1052.2</v>
      </c>
      <c r="N27" s="8">
        <f t="shared" si="3"/>
        <v>15</v>
      </c>
      <c r="O27" s="8">
        <f>SUM(O23:O25)</f>
        <v>1656.1000000000001</v>
      </c>
      <c r="P27" s="8">
        <f>SUM(P23:P25)</f>
        <v>1641.1000000000001</v>
      </c>
      <c r="Q27" s="8">
        <f>SUM(Q23:Q25)</f>
        <v>1052.2</v>
      </c>
      <c r="R27" s="8">
        <f>SUM(R23:R25)</f>
        <v>15</v>
      </c>
      <c r="S27" s="8">
        <f t="shared" si="3"/>
        <v>1700.7</v>
      </c>
      <c r="T27" s="82">
        <f t="shared" si="3"/>
        <v>1745.3</v>
      </c>
      <c r="U27" s="3"/>
    </row>
    <row r="28" spans="1:21" ht="13.5" customHeight="1">
      <c r="A28" s="112" t="s">
        <v>13</v>
      </c>
      <c r="B28" s="113" t="s">
        <v>13</v>
      </c>
      <c r="C28" s="116" t="s">
        <v>24</v>
      </c>
      <c r="D28" s="134" t="s">
        <v>53</v>
      </c>
      <c r="E28" s="109" t="s">
        <v>49</v>
      </c>
      <c r="F28" s="39" t="s">
        <v>16</v>
      </c>
      <c r="G28" s="9">
        <f>H28+J28</f>
        <v>30</v>
      </c>
      <c r="H28" s="9">
        <v>30</v>
      </c>
      <c r="I28" s="9"/>
      <c r="J28" s="9"/>
      <c r="K28" s="9">
        <f t="shared" si="2"/>
        <v>30</v>
      </c>
      <c r="L28" s="9">
        <v>30</v>
      </c>
      <c r="M28" s="9"/>
      <c r="N28" s="9"/>
      <c r="O28" s="9">
        <f>P28+R28</f>
        <v>30</v>
      </c>
      <c r="P28" s="9">
        <v>30</v>
      </c>
      <c r="Q28" s="9"/>
      <c r="R28" s="9"/>
      <c r="S28" s="10">
        <v>40</v>
      </c>
      <c r="T28" s="81">
        <v>40</v>
      </c>
      <c r="U28" s="3"/>
    </row>
    <row r="29" spans="1:21" ht="13.5" customHeight="1">
      <c r="A29" s="112"/>
      <c r="B29" s="114"/>
      <c r="C29" s="116"/>
      <c r="D29" s="134"/>
      <c r="E29" s="110"/>
      <c r="F29" s="39" t="s">
        <v>21</v>
      </c>
      <c r="G29" s="9">
        <f>H29+J29</f>
        <v>0</v>
      </c>
      <c r="H29" s="9"/>
      <c r="I29" s="9"/>
      <c r="J29" s="9"/>
      <c r="K29" s="9">
        <f t="shared" si="2"/>
        <v>0</v>
      </c>
      <c r="L29" s="9"/>
      <c r="M29" s="9"/>
      <c r="N29" s="9"/>
      <c r="O29" s="9">
        <f>P29+R29</f>
        <v>0</v>
      </c>
      <c r="P29" s="9"/>
      <c r="Q29" s="9"/>
      <c r="R29" s="9"/>
      <c r="S29" s="10">
        <v>0</v>
      </c>
      <c r="T29" s="81">
        <v>0</v>
      </c>
      <c r="U29" s="3"/>
    </row>
    <row r="30" spans="1:21" ht="13.5" customHeight="1">
      <c r="A30" s="112"/>
      <c r="B30" s="115"/>
      <c r="C30" s="116"/>
      <c r="D30" s="134"/>
      <c r="E30" s="111"/>
      <c r="F30" s="12" t="s">
        <v>64</v>
      </c>
      <c r="G30" s="9">
        <f>SUM(G28:G29)</f>
        <v>30</v>
      </c>
      <c r="H30" s="8">
        <f>SUM(H28:H29)</f>
        <v>30</v>
      </c>
      <c r="I30" s="8">
        <f>SUM(I28:I29)</f>
        <v>0</v>
      </c>
      <c r="J30" s="8">
        <f>SUM(J28:J29)</f>
        <v>0</v>
      </c>
      <c r="K30" s="8">
        <f aca="true" t="shared" si="4" ref="K30:T30">SUM(K28:K29)</f>
        <v>30</v>
      </c>
      <c r="L30" s="8">
        <f t="shared" si="4"/>
        <v>30</v>
      </c>
      <c r="M30" s="8">
        <f t="shared" si="4"/>
        <v>0</v>
      </c>
      <c r="N30" s="8">
        <f t="shared" si="4"/>
        <v>0</v>
      </c>
      <c r="O30" s="8">
        <f>SUM(O28:O29)</f>
        <v>30</v>
      </c>
      <c r="P30" s="8">
        <f>SUM(P28:P29)</f>
        <v>30</v>
      </c>
      <c r="Q30" s="8">
        <f>SUM(Q28:Q29)</f>
        <v>0</v>
      </c>
      <c r="R30" s="8">
        <f>SUM(R28:R29)</f>
        <v>0</v>
      </c>
      <c r="S30" s="8">
        <f t="shared" si="4"/>
        <v>40</v>
      </c>
      <c r="T30" s="82">
        <f t="shared" si="4"/>
        <v>40</v>
      </c>
      <c r="U30" s="3"/>
    </row>
    <row r="31" spans="1:21" ht="13.5" customHeight="1">
      <c r="A31" s="112" t="s">
        <v>13</v>
      </c>
      <c r="B31" s="122" t="s">
        <v>13</v>
      </c>
      <c r="C31" s="116" t="s">
        <v>25</v>
      </c>
      <c r="D31" s="134" t="s">
        <v>54</v>
      </c>
      <c r="E31" s="109" t="s">
        <v>49</v>
      </c>
      <c r="F31" s="23" t="s">
        <v>16</v>
      </c>
      <c r="G31" s="9">
        <f>H31+J31</f>
        <v>11.2</v>
      </c>
      <c r="H31" s="9">
        <v>11.2</v>
      </c>
      <c r="I31" s="9"/>
      <c r="J31" s="9"/>
      <c r="K31" s="9">
        <f t="shared" si="2"/>
        <v>12</v>
      </c>
      <c r="L31" s="9">
        <v>12</v>
      </c>
      <c r="M31" s="9"/>
      <c r="N31" s="9"/>
      <c r="O31" s="9">
        <f>P31+R31</f>
        <v>12</v>
      </c>
      <c r="P31" s="9">
        <v>12</v>
      </c>
      <c r="Q31" s="9"/>
      <c r="R31" s="9"/>
      <c r="S31" s="10">
        <v>20</v>
      </c>
      <c r="T31" s="81">
        <v>20</v>
      </c>
      <c r="U31" s="3"/>
    </row>
    <row r="32" spans="1:21" ht="10.5" customHeight="1">
      <c r="A32" s="112"/>
      <c r="B32" s="122"/>
      <c r="C32" s="116"/>
      <c r="D32" s="134"/>
      <c r="E32" s="110"/>
      <c r="F32" s="23" t="s">
        <v>21</v>
      </c>
      <c r="G32" s="9">
        <f>H32+J32</f>
        <v>0</v>
      </c>
      <c r="H32" s="9"/>
      <c r="I32" s="9"/>
      <c r="J32" s="9"/>
      <c r="K32" s="9">
        <f t="shared" si="2"/>
        <v>0</v>
      </c>
      <c r="L32" s="9"/>
      <c r="M32" s="9"/>
      <c r="N32" s="9"/>
      <c r="O32" s="9">
        <f>P32+R32</f>
        <v>0</v>
      </c>
      <c r="P32" s="9"/>
      <c r="Q32" s="9"/>
      <c r="R32" s="9"/>
      <c r="S32" s="10">
        <v>0</v>
      </c>
      <c r="T32" s="81">
        <v>0</v>
      </c>
      <c r="U32" s="3"/>
    </row>
    <row r="33" spans="1:21" ht="13.5" customHeight="1">
      <c r="A33" s="112"/>
      <c r="B33" s="122"/>
      <c r="C33" s="116"/>
      <c r="D33" s="134"/>
      <c r="E33" s="111"/>
      <c r="F33" s="12" t="s">
        <v>64</v>
      </c>
      <c r="G33" s="9">
        <f>SUM(G31:G32)</f>
        <v>11.2</v>
      </c>
      <c r="H33" s="8">
        <f>SUM(H31:H32)</f>
        <v>11.2</v>
      </c>
      <c r="I33" s="8">
        <f>SUM(I31:I32)</f>
        <v>0</v>
      </c>
      <c r="J33" s="8">
        <f>SUM(J31:J32)</f>
        <v>0</v>
      </c>
      <c r="K33" s="8">
        <f aca="true" t="shared" si="5" ref="K33:T33">SUM(K31:K32)</f>
        <v>12</v>
      </c>
      <c r="L33" s="8">
        <f t="shared" si="5"/>
        <v>12</v>
      </c>
      <c r="M33" s="8">
        <f t="shared" si="5"/>
        <v>0</v>
      </c>
      <c r="N33" s="8">
        <f t="shared" si="5"/>
        <v>0</v>
      </c>
      <c r="O33" s="8">
        <f>SUM(O31:O32)</f>
        <v>12</v>
      </c>
      <c r="P33" s="8">
        <f>SUM(P31:P32)</f>
        <v>12</v>
      </c>
      <c r="Q33" s="8">
        <f>SUM(Q31:Q32)</f>
        <v>0</v>
      </c>
      <c r="R33" s="8">
        <f>SUM(R31:R32)</f>
        <v>0</v>
      </c>
      <c r="S33" s="8">
        <f t="shared" si="5"/>
        <v>20</v>
      </c>
      <c r="T33" s="82">
        <f t="shared" si="5"/>
        <v>20</v>
      </c>
      <c r="U33" s="3"/>
    </row>
    <row r="34" spans="1:21" ht="13.5" customHeight="1">
      <c r="A34" s="112" t="s">
        <v>13</v>
      </c>
      <c r="B34" s="122" t="s">
        <v>13</v>
      </c>
      <c r="C34" s="116" t="s">
        <v>26</v>
      </c>
      <c r="D34" s="134" t="s">
        <v>27</v>
      </c>
      <c r="E34" s="109" t="s">
        <v>49</v>
      </c>
      <c r="F34" s="23" t="s">
        <v>16</v>
      </c>
      <c r="G34" s="9">
        <f>H34+J34</f>
        <v>179.9</v>
      </c>
      <c r="H34" s="9">
        <v>179.9</v>
      </c>
      <c r="I34" s="9">
        <v>125.7</v>
      </c>
      <c r="J34" s="9"/>
      <c r="K34" s="9">
        <f>L34+N34</f>
        <v>163.8</v>
      </c>
      <c r="L34" s="9">
        <v>163.8</v>
      </c>
      <c r="M34" s="9">
        <v>113.8</v>
      </c>
      <c r="N34" s="9"/>
      <c r="O34" s="9">
        <f>P34+R34</f>
        <v>163.8</v>
      </c>
      <c r="P34" s="9">
        <v>163.8</v>
      </c>
      <c r="Q34" s="9">
        <v>113.8</v>
      </c>
      <c r="R34" s="9"/>
      <c r="S34" s="10">
        <v>190</v>
      </c>
      <c r="T34" s="81">
        <v>200</v>
      </c>
      <c r="U34" s="3"/>
    </row>
    <row r="35" spans="1:21" ht="10.5" customHeight="1">
      <c r="A35" s="112"/>
      <c r="B35" s="122"/>
      <c r="C35" s="116"/>
      <c r="D35" s="134"/>
      <c r="E35" s="110"/>
      <c r="F35" s="23" t="s">
        <v>21</v>
      </c>
      <c r="G35" s="9">
        <f>H35+J35</f>
        <v>0</v>
      </c>
      <c r="H35" s="9"/>
      <c r="I35" s="9"/>
      <c r="J35" s="9"/>
      <c r="K35" s="9">
        <f>L35+N35</f>
        <v>0</v>
      </c>
      <c r="L35" s="9"/>
      <c r="M35" s="9"/>
      <c r="N35" s="9"/>
      <c r="O35" s="9">
        <f>P35+R35</f>
        <v>0</v>
      </c>
      <c r="P35" s="9"/>
      <c r="Q35" s="9"/>
      <c r="R35" s="9"/>
      <c r="S35" s="9">
        <v>0</v>
      </c>
      <c r="T35" s="88">
        <v>0</v>
      </c>
      <c r="U35" s="3"/>
    </row>
    <row r="36" spans="1:21" ht="13.5" customHeight="1" thickBot="1">
      <c r="A36" s="112"/>
      <c r="B36" s="122"/>
      <c r="C36" s="117"/>
      <c r="D36" s="135"/>
      <c r="E36" s="133"/>
      <c r="F36" s="15" t="s">
        <v>64</v>
      </c>
      <c r="G36" s="9">
        <f>SUM(G34:G35)</f>
        <v>179.9</v>
      </c>
      <c r="H36" s="8">
        <f>SUM(H34:H35)</f>
        <v>179.9</v>
      </c>
      <c r="I36" s="8">
        <f>SUM(I34:I35)</f>
        <v>125.7</v>
      </c>
      <c r="J36" s="8">
        <f>SUM(J34:J35)</f>
        <v>0</v>
      </c>
      <c r="K36" s="8">
        <f aca="true" t="shared" si="6" ref="K36:T36">SUM(K34:K35)</f>
        <v>163.8</v>
      </c>
      <c r="L36" s="8">
        <f t="shared" si="6"/>
        <v>163.8</v>
      </c>
      <c r="M36" s="8">
        <f t="shared" si="6"/>
        <v>113.8</v>
      </c>
      <c r="N36" s="8">
        <f t="shared" si="6"/>
        <v>0</v>
      </c>
      <c r="O36" s="8">
        <f>SUM(O34:O35)</f>
        <v>163.8</v>
      </c>
      <c r="P36" s="8">
        <f>SUM(P34:P35)</f>
        <v>163.8</v>
      </c>
      <c r="Q36" s="8">
        <f>SUM(Q34:Q35)</f>
        <v>113.8</v>
      </c>
      <c r="R36" s="8">
        <f>SUM(R34:R35)</f>
        <v>0</v>
      </c>
      <c r="S36" s="8">
        <f t="shared" si="6"/>
        <v>190</v>
      </c>
      <c r="T36" s="82">
        <f t="shared" si="6"/>
        <v>200</v>
      </c>
      <c r="U36" s="3"/>
    </row>
    <row r="37" spans="1:21" ht="15" customHeight="1" thickBot="1">
      <c r="A37" s="16" t="s">
        <v>13</v>
      </c>
      <c r="B37" s="17" t="s">
        <v>13</v>
      </c>
      <c r="C37" s="125" t="s">
        <v>28</v>
      </c>
      <c r="D37" s="126"/>
      <c r="E37" s="126"/>
      <c r="F37" s="177"/>
      <c r="G37" s="19">
        <f>SUM(G19+G22+G27+G30+G33+G36)</f>
        <v>9763.1</v>
      </c>
      <c r="H37" s="19">
        <f>SUM(H19+H22+H27+H30+H33+H36)</f>
        <v>9744.7</v>
      </c>
      <c r="I37" s="19">
        <f>SUM(I19+I22+I27+I30+I33+I36)</f>
        <v>6418.1</v>
      </c>
      <c r="J37" s="19">
        <f>SUM(J19+J22+J27+J30+J33+J36)</f>
        <v>18.4</v>
      </c>
      <c r="K37" s="19">
        <f aca="true" t="shared" si="7" ref="K37:T37">SUM(K19+K22+K27+K30+K33+K36)</f>
        <v>9656.199999999999</v>
      </c>
      <c r="L37" s="19">
        <f t="shared" si="7"/>
        <v>9626.199999999999</v>
      </c>
      <c r="M37" s="19">
        <f t="shared" si="7"/>
        <v>6439.4</v>
      </c>
      <c r="N37" s="19">
        <f t="shared" si="7"/>
        <v>30</v>
      </c>
      <c r="O37" s="19">
        <f t="shared" si="7"/>
        <v>9656.199999999999</v>
      </c>
      <c r="P37" s="19">
        <f t="shared" si="7"/>
        <v>9626.199999999999</v>
      </c>
      <c r="Q37" s="19">
        <f t="shared" si="7"/>
        <v>6439.4</v>
      </c>
      <c r="R37" s="19">
        <f t="shared" si="7"/>
        <v>30</v>
      </c>
      <c r="S37" s="19">
        <f t="shared" si="7"/>
        <v>9801.5</v>
      </c>
      <c r="T37" s="99">
        <f t="shared" si="7"/>
        <v>9826.199999999999</v>
      </c>
      <c r="U37" s="3"/>
    </row>
    <row r="38" spans="1:21" ht="14.25" customHeight="1" thickBot="1">
      <c r="A38" s="20" t="s">
        <v>13</v>
      </c>
      <c r="B38" s="103" t="s">
        <v>29</v>
      </c>
      <c r="C38" s="104"/>
      <c r="D38" s="104"/>
      <c r="E38" s="104"/>
      <c r="F38" s="176"/>
      <c r="G38" s="21">
        <f>SUM(G37)</f>
        <v>9763.1</v>
      </c>
      <c r="H38" s="21">
        <f>SUM(H37)</f>
        <v>9744.7</v>
      </c>
      <c r="I38" s="21">
        <f>SUM(I37)</f>
        <v>6418.1</v>
      </c>
      <c r="J38" s="21">
        <f>SUM(J37)</f>
        <v>18.4</v>
      </c>
      <c r="K38" s="21">
        <f aca="true" t="shared" si="8" ref="K38:R38">SUM(K37)</f>
        <v>9656.199999999999</v>
      </c>
      <c r="L38" s="21">
        <f t="shared" si="8"/>
        <v>9626.199999999999</v>
      </c>
      <c r="M38" s="21">
        <f t="shared" si="8"/>
        <v>6439.4</v>
      </c>
      <c r="N38" s="21">
        <f t="shared" si="8"/>
        <v>30</v>
      </c>
      <c r="O38" s="21">
        <f t="shared" si="8"/>
        <v>9656.199999999999</v>
      </c>
      <c r="P38" s="21">
        <f t="shared" si="8"/>
        <v>9626.199999999999</v>
      </c>
      <c r="Q38" s="21">
        <f t="shared" si="8"/>
        <v>6439.4</v>
      </c>
      <c r="R38" s="21">
        <f t="shared" si="8"/>
        <v>30</v>
      </c>
      <c r="S38" s="21">
        <f>SUM(S37)</f>
        <v>9801.5</v>
      </c>
      <c r="T38" s="100">
        <f>SUM(T37)</f>
        <v>9826.199999999999</v>
      </c>
      <c r="U38" s="68"/>
    </row>
    <row r="39" spans="1:21" ht="18" customHeight="1" thickBot="1">
      <c r="A39" s="22" t="s">
        <v>18</v>
      </c>
      <c r="B39" s="173" t="s">
        <v>30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5"/>
      <c r="U39" s="3"/>
    </row>
    <row r="40" spans="1:21" ht="16.5" customHeight="1" thickBot="1">
      <c r="A40" s="4" t="s">
        <v>18</v>
      </c>
      <c r="B40" s="5" t="s">
        <v>13</v>
      </c>
      <c r="C40" s="140" t="s">
        <v>65</v>
      </c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8"/>
      <c r="U40" s="3"/>
    </row>
    <row r="41" spans="1:21" ht="13.5" customHeight="1">
      <c r="A41" s="112" t="s">
        <v>18</v>
      </c>
      <c r="B41" s="113" t="s">
        <v>13</v>
      </c>
      <c r="C41" s="116" t="s">
        <v>13</v>
      </c>
      <c r="D41" s="124" t="s">
        <v>31</v>
      </c>
      <c r="E41" s="132" t="s">
        <v>49</v>
      </c>
      <c r="F41" s="23" t="s">
        <v>16</v>
      </c>
      <c r="G41" s="41">
        <f>H41+J41</f>
        <v>399.4</v>
      </c>
      <c r="H41" s="8">
        <v>399.4</v>
      </c>
      <c r="I41" s="8">
        <v>218.8</v>
      </c>
      <c r="J41" s="8"/>
      <c r="K41" s="8">
        <f>L41+N41</f>
        <v>404.3</v>
      </c>
      <c r="L41" s="8">
        <v>404.3</v>
      </c>
      <c r="M41" s="8">
        <v>223</v>
      </c>
      <c r="N41" s="8"/>
      <c r="O41" s="8">
        <f>P41+R41</f>
        <v>404.3</v>
      </c>
      <c r="P41" s="8">
        <v>404.3</v>
      </c>
      <c r="Q41" s="8">
        <v>223</v>
      </c>
      <c r="R41" s="8"/>
      <c r="S41" s="8">
        <v>415.5</v>
      </c>
      <c r="T41" s="82">
        <v>421.2</v>
      </c>
      <c r="U41" s="3"/>
    </row>
    <row r="42" spans="1:21" ht="13.5" customHeight="1">
      <c r="A42" s="112"/>
      <c r="B42" s="114"/>
      <c r="C42" s="116"/>
      <c r="D42" s="124"/>
      <c r="E42" s="119"/>
      <c r="F42" s="23" t="s">
        <v>51</v>
      </c>
      <c r="G42" s="9">
        <f>H42+J42</f>
        <v>8</v>
      </c>
      <c r="H42" s="8">
        <v>8</v>
      </c>
      <c r="I42" s="8"/>
      <c r="J42" s="8"/>
      <c r="K42" s="8">
        <f>L42+N42</f>
        <v>1.6</v>
      </c>
      <c r="L42" s="8">
        <v>1.6</v>
      </c>
      <c r="M42" s="8"/>
      <c r="N42" s="8"/>
      <c r="O42" s="8">
        <f>P42+R42</f>
        <v>1.6</v>
      </c>
      <c r="P42" s="8">
        <v>1.6</v>
      </c>
      <c r="Q42" s="8"/>
      <c r="R42" s="8"/>
      <c r="S42" s="8">
        <v>8</v>
      </c>
      <c r="T42" s="82">
        <v>8</v>
      </c>
      <c r="U42" s="3"/>
    </row>
    <row r="43" spans="1:21" ht="13.5" customHeight="1">
      <c r="A43" s="112"/>
      <c r="B43" s="114"/>
      <c r="C43" s="116"/>
      <c r="D43" s="124"/>
      <c r="E43" s="119"/>
      <c r="F43" s="23" t="s">
        <v>72</v>
      </c>
      <c r="G43" s="66">
        <f>H43+J43</f>
        <v>4</v>
      </c>
      <c r="H43" s="65">
        <v>4</v>
      </c>
      <c r="I43" s="8"/>
      <c r="J43" s="8"/>
      <c r="K43" s="8">
        <f>L43+N43</f>
        <v>0</v>
      </c>
      <c r="L43" s="8"/>
      <c r="M43" s="8"/>
      <c r="N43" s="8"/>
      <c r="O43" s="8">
        <f>P43+R43</f>
        <v>0</v>
      </c>
      <c r="P43" s="8"/>
      <c r="Q43" s="8"/>
      <c r="R43" s="8"/>
      <c r="S43" s="74"/>
      <c r="T43" s="75"/>
      <c r="U43" s="3"/>
    </row>
    <row r="44" spans="1:21" ht="12" customHeight="1">
      <c r="A44" s="112"/>
      <c r="B44" s="114"/>
      <c r="C44" s="116"/>
      <c r="D44" s="118"/>
      <c r="E44" s="119"/>
      <c r="F44" s="23" t="s">
        <v>17</v>
      </c>
      <c r="G44" s="9">
        <f>H44+J44</f>
        <v>0.2</v>
      </c>
      <c r="H44" s="8">
        <v>0.2</v>
      </c>
      <c r="I44" s="8"/>
      <c r="J44" s="8"/>
      <c r="K44" s="8">
        <f aca="true" t="shared" si="9" ref="K44:K58">L44+N44</f>
        <v>0.3</v>
      </c>
      <c r="L44" s="8">
        <v>0.3</v>
      </c>
      <c r="M44" s="8"/>
      <c r="N44" s="8"/>
      <c r="O44" s="8">
        <f>P44+R44</f>
        <v>0.3</v>
      </c>
      <c r="P44" s="8">
        <v>0.3</v>
      </c>
      <c r="Q44" s="8"/>
      <c r="R44" s="8"/>
      <c r="S44" s="11">
        <v>0.3</v>
      </c>
      <c r="T44" s="86">
        <v>0.3</v>
      </c>
      <c r="U44" s="3"/>
    </row>
    <row r="45" spans="1:21" ht="12.75" customHeight="1" thickBot="1">
      <c r="A45" s="112"/>
      <c r="B45" s="115"/>
      <c r="C45" s="116"/>
      <c r="D45" s="118"/>
      <c r="E45" s="120"/>
      <c r="F45" s="12" t="s">
        <v>64</v>
      </c>
      <c r="G45" s="9">
        <f>SUM(G41:G44)</f>
        <v>411.59999999999997</v>
      </c>
      <c r="H45" s="8">
        <f>SUM(H41:H44)</f>
        <v>411.59999999999997</v>
      </c>
      <c r="I45" s="8">
        <f>SUM(I41:I44)</f>
        <v>218.8</v>
      </c>
      <c r="J45" s="8">
        <f>SUM(J41:J44)</f>
        <v>0</v>
      </c>
      <c r="K45" s="8">
        <f aca="true" t="shared" si="10" ref="K45:T45">SUM(K41:K44)</f>
        <v>406.20000000000005</v>
      </c>
      <c r="L45" s="8">
        <f t="shared" si="10"/>
        <v>406.20000000000005</v>
      </c>
      <c r="M45" s="8">
        <f t="shared" si="10"/>
        <v>223</v>
      </c>
      <c r="N45" s="8">
        <f t="shared" si="10"/>
        <v>0</v>
      </c>
      <c r="O45" s="8">
        <f>SUM(O41:O44)</f>
        <v>406.20000000000005</v>
      </c>
      <c r="P45" s="8">
        <f>SUM(P41:P44)</f>
        <v>406.20000000000005</v>
      </c>
      <c r="Q45" s="8">
        <f>SUM(Q41:Q44)</f>
        <v>223</v>
      </c>
      <c r="R45" s="8">
        <f>SUM(R41:R44)</f>
        <v>0</v>
      </c>
      <c r="S45" s="8">
        <f t="shared" si="10"/>
        <v>423.8</v>
      </c>
      <c r="T45" s="82">
        <f t="shared" si="10"/>
        <v>429.5</v>
      </c>
      <c r="U45" s="3"/>
    </row>
    <row r="46" spans="1:21" ht="13.5" customHeight="1">
      <c r="A46" s="112" t="s">
        <v>18</v>
      </c>
      <c r="B46" s="113" t="s">
        <v>13</v>
      </c>
      <c r="C46" s="116" t="s">
        <v>18</v>
      </c>
      <c r="D46" s="118" t="s">
        <v>66</v>
      </c>
      <c r="E46" s="132" t="s">
        <v>49</v>
      </c>
      <c r="F46" s="23" t="s">
        <v>16</v>
      </c>
      <c r="G46" s="9">
        <f>H46+J46</f>
        <v>294</v>
      </c>
      <c r="H46" s="8">
        <v>292.8</v>
      </c>
      <c r="I46" s="8">
        <v>177.3</v>
      </c>
      <c r="J46" s="8">
        <v>1.2</v>
      </c>
      <c r="K46" s="8">
        <f t="shared" si="9"/>
        <v>293.3</v>
      </c>
      <c r="L46" s="8">
        <v>293.3</v>
      </c>
      <c r="M46" s="8">
        <v>177</v>
      </c>
      <c r="N46" s="8"/>
      <c r="O46" s="8">
        <f>P46+R46</f>
        <v>293.3</v>
      </c>
      <c r="P46" s="8">
        <v>293.3</v>
      </c>
      <c r="Q46" s="8">
        <v>177</v>
      </c>
      <c r="R46" s="8"/>
      <c r="S46" s="11">
        <v>334.1</v>
      </c>
      <c r="T46" s="86">
        <v>334.4</v>
      </c>
      <c r="U46" s="3"/>
    </row>
    <row r="47" spans="1:21" ht="13.5" customHeight="1">
      <c r="A47" s="112"/>
      <c r="B47" s="114"/>
      <c r="C47" s="116"/>
      <c r="D47" s="118"/>
      <c r="E47" s="119"/>
      <c r="F47" s="23" t="s">
        <v>51</v>
      </c>
      <c r="G47" s="9">
        <f>H47+J47</f>
        <v>2.4</v>
      </c>
      <c r="H47" s="8">
        <v>2.4</v>
      </c>
      <c r="I47" s="8"/>
      <c r="J47" s="8"/>
      <c r="K47" s="8">
        <f t="shared" si="9"/>
        <v>2</v>
      </c>
      <c r="L47" s="8">
        <v>2</v>
      </c>
      <c r="M47" s="8"/>
      <c r="N47" s="8"/>
      <c r="O47" s="8">
        <f>P47+R47</f>
        <v>2</v>
      </c>
      <c r="P47" s="8">
        <v>2</v>
      </c>
      <c r="Q47" s="8"/>
      <c r="R47" s="8"/>
      <c r="S47" s="11">
        <v>2</v>
      </c>
      <c r="T47" s="86">
        <v>2</v>
      </c>
      <c r="U47" s="3"/>
    </row>
    <row r="48" spans="1:21" ht="12.75" customHeight="1">
      <c r="A48" s="112"/>
      <c r="B48" s="114"/>
      <c r="C48" s="116"/>
      <c r="D48" s="118"/>
      <c r="E48" s="119"/>
      <c r="F48" s="23" t="s">
        <v>72</v>
      </c>
      <c r="G48" s="66">
        <f>H48+J48</f>
        <v>28.9</v>
      </c>
      <c r="H48" s="65">
        <v>28.9</v>
      </c>
      <c r="I48" s="8"/>
      <c r="J48" s="8"/>
      <c r="K48" s="8">
        <f t="shared" si="9"/>
        <v>28.9</v>
      </c>
      <c r="L48" s="8">
        <v>28.9</v>
      </c>
      <c r="M48" s="8"/>
      <c r="N48" s="8"/>
      <c r="O48" s="8">
        <f>P48+R48</f>
        <v>28.9</v>
      </c>
      <c r="P48" s="8">
        <v>28.9</v>
      </c>
      <c r="Q48" s="8"/>
      <c r="R48" s="8"/>
      <c r="S48" s="11">
        <v>28.9</v>
      </c>
      <c r="T48" s="86">
        <v>28.9</v>
      </c>
      <c r="U48" s="3"/>
    </row>
    <row r="49" spans="1:21" ht="12.75" customHeight="1">
      <c r="A49" s="112"/>
      <c r="B49" s="114"/>
      <c r="C49" s="116"/>
      <c r="D49" s="118"/>
      <c r="E49" s="119"/>
      <c r="F49" s="23" t="s">
        <v>17</v>
      </c>
      <c r="G49" s="9">
        <f>H49+J49</f>
        <v>0.3</v>
      </c>
      <c r="H49" s="8">
        <v>0.3</v>
      </c>
      <c r="I49" s="8"/>
      <c r="J49" s="8"/>
      <c r="K49" s="8">
        <f t="shared" si="9"/>
        <v>0</v>
      </c>
      <c r="L49" s="8">
        <v>0</v>
      </c>
      <c r="M49" s="8"/>
      <c r="N49" s="8"/>
      <c r="O49" s="8">
        <f>P49+R49</f>
        <v>0</v>
      </c>
      <c r="P49" s="8">
        <v>0</v>
      </c>
      <c r="Q49" s="8"/>
      <c r="R49" s="8"/>
      <c r="S49" s="11">
        <v>0</v>
      </c>
      <c r="T49" s="86">
        <v>0</v>
      </c>
      <c r="U49" s="3"/>
    </row>
    <row r="50" spans="1:21" ht="9.75" customHeight="1">
      <c r="A50" s="112"/>
      <c r="B50" s="115"/>
      <c r="C50" s="116"/>
      <c r="D50" s="118"/>
      <c r="E50" s="120"/>
      <c r="F50" s="12" t="s">
        <v>64</v>
      </c>
      <c r="G50" s="9">
        <f>SUM(G46:G49)</f>
        <v>325.59999999999997</v>
      </c>
      <c r="H50" s="8">
        <f>SUM(H46:H49)</f>
        <v>324.4</v>
      </c>
      <c r="I50" s="8">
        <f>SUM(I46:I49)</f>
        <v>177.3</v>
      </c>
      <c r="J50" s="8">
        <f>SUM(J46:J49)</f>
        <v>1.2</v>
      </c>
      <c r="K50" s="8">
        <f aca="true" t="shared" si="11" ref="K50:T50">SUM(K46:K49)</f>
        <v>324.2</v>
      </c>
      <c r="L50" s="8">
        <f t="shared" si="11"/>
        <v>324.2</v>
      </c>
      <c r="M50" s="8">
        <f t="shared" si="11"/>
        <v>177</v>
      </c>
      <c r="N50" s="8">
        <f t="shared" si="11"/>
        <v>0</v>
      </c>
      <c r="O50" s="8">
        <f>SUM(O46:O49)</f>
        <v>324.2</v>
      </c>
      <c r="P50" s="8">
        <f>SUM(P46:P49)</f>
        <v>324.2</v>
      </c>
      <c r="Q50" s="8">
        <f>SUM(Q46:Q49)</f>
        <v>177</v>
      </c>
      <c r="R50" s="8">
        <f>SUM(R46:R49)</f>
        <v>0</v>
      </c>
      <c r="S50" s="8">
        <f t="shared" si="11"/>
        <v>365</v>
      </c>
      <c r="T50" s="82">
        <f t="shared" si="11"/>
        <v>365.29999999999995</v>
      </c>
      <c r="U50" s="3"/>
    </row>
    <row r="51" spans="1:21" ht="13.5" customHeight="1">
      <c r="A51" s="112" t="s">
        <v>18</v>
      </c>
      <c r="B51" s="113" t="s">
        <v>13</v>
      </c>
      <c r="C51" s="116" t="s">
        <v>22</v>
      </c>
      <c r="D51" s="118" t="s">
        <v>32</v>
      </c>
      <c r="E51" s="109" t="s">
        <v>49</v>
      </c>
      <c r="F51" s="23" t="s">
        <v>16</v>
      </c>
      <c r="G51" s="9">
        <f>H51+J51</f>
        <v>231.8</v>
      </c>
      <c r="H51" s="8">
        <v>231.8</v>
      </c>
      <c r="I51" s="8">
        <v>137</v>
      </c>
      <c r="J51" s="8"/>
      <c r="K51" s="8">
        <f t="shared" si="9"/>
        <v>271.2</v>
      </c>
      <c r="L51" s="8">
        <v>241.2</v>
      </c>
      <c r="M51" s="8">
        <v>145.5</v>
      </c>
      <c r="N51" s="8">
        <v>30</v>
      </c>
      <c r="O51" s="8">
        <f>P51+R51</f>
        <v>271.2</v>
      </c>
      <c r="P51" s="8">
        <v>241.2</v>
      </c>
      <c r="Q51" s="8">
        <v>145.5</v>
      </c>
      <c r="R51" s="8">
        <v>30</v>
      </c>
      <c r="S51" s="11">
        <v>242.3</v>
      </c>
      <c r="T51" s="86">
        <v>242.3</v>
      </c>
      <c r="U51" s="3"/>
    </row>
    <row r="52" spans="1:21" ht="12.75" customHeight="1">
      <c r="A52" s="112"/>
      <c r="B52" s="114"/>
      <c r="C52" s="116"/>
      <c r="D52" s="118"/>
      <c r="E52" s="110"/>
      <c r="F52" s="23" t="s">
        <v>51</v>
      </c>
      <c r="G52" s="9">
        <f>H52+J52</f>
        <v>5</v>
      </c>
      <c r="H52" s="8">
        <v>5</v>
      </c>
      <c r="I52" s="8"/>
      <c r="J52" s="8"/>
      <c r="K52" s="8">
        <f t="shared" si="9"/>
        <v>5</v>
      </c>
      <c r="L52" s="8">
        <v>5</v>
      </c>
      <c r="M52" s="8"/>
      <c r="N52" s="8"/>
      <c r="O52" s="8">
        <f>P52+R52</f>
        <v>5</v>
      </c>
      <c r="P52" s="8">
        <v>5</v>
      </c>
      <c r="Q52" s="8"/>
      <c r="R52" s="8"/>
      <c r="S52" s="11">
        <v>4</v>
      </c>
      <c r="T52" s="86">
        <v>4</v>
      </c>
      <c r="U52" s="3"/>
    </row>
    <row r="53" spans="1:21" ht="12.75" customHeight="1">
      <c r="A53" s="112"/>
      <c r="B53" s="114"/>
      <c r="C53" s="116"/>
      <c r="D53" s="118"/>
      <c r="E53" s="110"/>
      <c r="F53" s="23" t="s">
        <v>72</v>
      </c>
      <c r="G53" s="9">
        <f>H53+J53</f>
        <v>55</v>
      </c>
      <c r="H53" s="8">
        <v>55</v>
      </c>
      <c r="I53" s="8"/>
      <c r="J53" s="8"/>
      <c r="K53" s="8">
        <f t="shared" si="9"/>
        <v>50</v>
      </c>
      <c r="L53" s="8">
        <v>50</v>
      </c>
      <c r="M53" s="8"/>
      <c r="N53" s="8"/>
      <c r="O53" s="8">
        <f>P53+R53</f>
        <v>50</v>
      </c>
      <c r="P53" s="8">
        <v>50</v>
      </c>
      <c r="Q53" s="8"/>
      <c r="R53" s="8"/>
      <c r="S53" s="11">
        <v>50</v>
      </c>
      <c r="T53" s="86">
        <v>50</v>
      </c>
      <c r="U53" s="3"/>
    </row>
    <row r="54" spans="1:21" ht="12.75" customHeight="1">
      <c r="A54" s="112"/>
      <c r="B54" s="114"/>
      <c r="C54" s="116"/>
      <c r="D54" s="118"/>
      <c r="E54" s="110"/>
      <c r="F54" s="23" t="s">
        <v>83</v>
      </c>
      <c r="G54" s="9">
        <f>H54+J54</f>
        <v>0</v>
      </c>
      <c r="H54" s="8"/>
      <c r="I54" s="8"/>
      <c r="J54" s="8"/>
      <c r="K54" s="8">
        <f t="shared" si="9"/>
        <v>12</v>
      </c>
      <c r="L54" s="8">
        <v>12</v>
      </c>
      <c r="M54" s="8"/>
      <c r="N54" s="8"/>
      <c r="O54" s="8">
        <f>P54+R54</f>
        <v>12</v>
      </c>
      <c r="P54" s="8">
        <v>12</v>
      </c>
      <c r="Q54" s="8"/>
      <c r="R54" s="8"/>
      <c r="S54" s="11">
        <v>12</v>
      </c>
      <c r="T54" s="86">
        <v>12</v>
      </c>
      <c r="U54" s="3"/>
    </row>
    <row r="55" spans="1:21" ht="12.75" customHeight="1">
      <c r="A55" s="112"/>
      <c r="B55" s="114"/>
      <c r="C55" s="116"/>
      <c r="D55" s="118"/>
      <c r="E55" s="110"/>
      <c r="F55" s="23" t="s">
        <v>17</v>
      </c>
      <c r="G55" s="9">
        <f>H55+J55</f>
        <v>0.7</v>
      </c>
      <c r="H55" s="8">
        <v>0.7</v>
      </c>
      <c r="I55" s="8"/>
      <c r="J55" s="8"/>
      <c r="K55" s="8">
        <f t="shared" si="9"/>
        <v>0.7</v>
      </c>
      <c r="L55" s="8">
        <v>0.7</v>
      </c>
      <c r="M55" s="8"/>
      <c r="N55" s="8"/>
      <c r="O55" s="8">
        <f>P55+R55</f>
        <v>0.7</v>
      </c>
      <c r="P55" s="8">
        <v>0.7</v>
      </c>
      <c r="Q55" s="8"/>
      <c r="R55" s="8"/>
      <c r="S55" s="11">
        <v>0.7</v>
      </c>
      <c r="T55" s="86">
        <v>0.7</v>
      </c>
      <c r="U55" s="3"/>
    </row>
    <row r="56" spans="1:21" ht="12.75" customHeight="1">
      <c r="A56" s="112"/>
      <c r="B56" s="115"/>
      <c r="C56" s="116"/>
      <c r="D56" s="118"/>
      <c r="E56" s="111"/>
      <c r="F56" s="12" t="s">
        <v>64</v>
      </c>
      <c r="G56" s="9">
        <f aca="true" t="shared" si="12" ref="G56:N56">SUM(G51:G55)</f>
        <v>292.5</v>
      </c>
      <c r="H56" s="8">
        <f t="shared" si="12"/>
        <v>292.5</v>
      </c>
      <c r="I56" s="8">
        <f t="shared" si="12"/>
        <v>137</v>
      </c>
      <c r="J56" s="8">
        <f t="shared" si="12"/>
        <v>0</v>
      </c>
      <c r="K56" s="8">
        <f t="shared" si="12"/>
        <v>338.9</v>
      </c>
      <c r="L56" s="8">
        <f t="shared" si="12"/>
        <v>308.9</v>
      </c>
      <c r="M56" s="8">
        <f t="shared" si="12"/>
        <v>145.5</v>
      </c>
      <c r="N56" s="8">
        <f t="shared" si="12"/>
        <v>30</v>
      </c>
      <c r="O56" s="8">
        <f aca="true" t="shared" si="13" ref="O56:T56">SUM(O51:O55)</f>
        <v>338.9</v>
      </c>
      <c r="P56" s="8">
        <f>SUM(P51:P55)</f>
        <v>308.9</v>
      </c>
      <c r="Q56" s="8">
        <f>SUM(Q51:Q55)</f>
        <v>145.5</v>
      </c>
      <c r="R56" s="8">
        <f>SUM(R51:R55)</f>
        <v>30</v>
      </c>
      <c r="S56" s="8">
        <f t="shared" si="13"/>
        <v>309</v>
      </c>
      <c r="T56" s="82">
        <f t="shared" si="13"/>
        <v>309</v>
      </c>
      <c r="U56" s="3"/>
    </row>
    <row r="57" spans="1:21" ht="13.5" customHeight="1">
      <c r="A57" s="112" t="s">
        <v>18</v>
      </c>
      <c r="B57" s="113" t="s">
        <v>13</v>
      </c>
      <c r="C57" s="116" t="s">
        <v>24</v>
      </c>
      <c r="D57" s="118" t="s">
        <v>59</v>
      </c>
      <c r="E57" s="109" t="s">
        <v>49</v>
      </c>
      <c r="F57" s="23" t="s">
        <v>16</v>
      </c>
      <c r="G57" s="9">
        <f>H57+J57</f>
        <v>35</v>
      </c>
      <c r="H57" s="8">
        <v>35</v>
      </c>
      <c r="I57" s="8"/>
      <c r="J57" s="8"/>
      <c r="K57" s="8">
        <f t="shared" si="9"/>
        <v>33</v>
      </c>
      <c r="L57" s="8">
        <v>33</v>
      </c>
      <c r="M57" s="8"/>
      <c r="N57" s="8"/>
      <c r="O57" s="8">
        <f>P57+R57</f>
        <v>33</v>
      </c>
      <c r="P57" s="8">
        <v>33</v>
      </c>
      <c r="Q57" s="8"/>
      <c r="R57" s="8"/>
      <c r="S57" s="11">
        <v>45</v>
      </c>
      <c r="T57" s="86">
        <v>45</v>
      </c>
      <c r="U57" s="3"/>
    </row>
    <row r="58" spans="1:21" ht="10.5" customHeight="1">
      <c r="A58" s="112"/>
      <c r="B58" s="114"/>
      <c r="C58" s="116"/>
      <c r="D58" s="118"/>
      <c r="E58" s="110"/>
      <c r="F58" s="23" t="s">
        <v>21</v>
      </c>
      <c r="G58" s="9"/>
      <c r="H58" s="8"/>
      <c r="I58" s="8"/>
      <c r="J58" s="8"/>
      <c r="K58" s="8">
        <f t="shared" si="9"/>
        <v>0</v>
      </c>
      <c r="L58" s="8"/>
      <c r="M58" s="8"/>
      <c r="N58" s="8"/>
      <c r="O58" s="8"/>
      <c r="P58" s="8"/>
      <c r="Q58" s="8"/>
      <c r="R58" s="8"/>
      <c r="S58" s="11"/>
      <c r="T58" s="86"/>
      <c r="U58" s="3"/>
    </row>
    <row r="59" spans="1:21" ht="13.5" customHeight="1">
      <c r="A59" s="112"/>
      <c r="B59" s="115"/>
      <c r="C59" s="116"/>
      <c r="D59" s="118"/>
      <c r="E59" s="111"/>
      <c r="F59" s="12" t="s">
        <v>64</v>
      </c>
      <c r="G59" s="9">
        <f>SUM(G57:G58)</f>
        <v>35</v>
      </c>
      <c r="H59" s="8">
        <f>SUM(H57:H58)</f>
        <v>35</v>
      </c>
      <c r="I59" s="8">
        <f>SUM(I57:I58)</f>
        <v>0</v>
      </c>
      <c r="J59" s="8">
        <f>SUM(J57:J58)</f>
        <v>0</v>
      </c>
      <c r="K59" s="8">
        <f aca="true" t="shared" si="14" ref="K59:T59">SUM(K57:K58)</f>
        <v>33</v>
      </c>
      <c r="L59" s="8">
        <f t="shared" si="14"/>
        <v>33</v>
      </c>
      <c r="M59" s="8">
        <f t="shared" si="14"/>
        <v>0</v>
      </c>
      <c r="N59" s="8">
        <f t="shared" si="14"/>
        <v>0</v>
      </c>
      <c r="O59" s="8">
        <f>SUM(O57:O58)</f>
        <v>33</v>
      </c>
      <c r="P59" s="8">
        <f>SUM(P57:P58)</f>
        <v>33</v>
      </c>
      <c r="Q59" s="8">
        <f>SUM(Q57:Q58)</f>
        <v>0</v>
      </c>
      <c r="R59" s="8">
        <f>SUM(R57:R58)</f>
        <v>0</v>
      </c>
      <c r="S59" s="8">
        <f t="shared" si="14"/>
        <v>45</v>
      </c>
      <c r="T59" s="82">
        <f t="shared" si="14"/>
        <v>45</v>
      </c>
      <c r="U59" s="3"/>
    </row>
    <row r="60" spans="1:21" ht="13.5" customHeight="1">
      <c r="A60" s="112" t="s">
        <v>18</v>
      </c>
      <c r="B60" s="113" t="s">
        <v>13</v>
      </c>
      <c r="C60" s="116" t="s">
        <v>25</v>
      </c>
      <c r="D60" s="118" t="s">
        <v>33</v>
      </c>
      <c r="E60" s="109" t="s">
        <v>49</v>
      </c>
      <c r="F60" s="23" t="s">
        <v>16</v>
      </c>
      <c r="G60" s="9">
        <f>H60+J60</f>
        <v>52</v>
      </c>
      <c r="H60" s="8">
        <v>52</v>
      </c>
      <c r="I60" s="8">
        <v>37.9</v>
      </c>
      <c r="J60" s="8"/>
      <c r="K60" s="8">
        <f>L60+N60</f>
        <v>54.5</v>
      </c>
      <c r="L60" s="8">
        <v>54.5</v>
      </c>
      <c r="M60" s="8">
        <v>39.8</v>
      </c>
      <c r="N60" s="8"/>
      <c r="O60" s="8">
        <f>P60+R60</f>
        <v>54.5</v>
      </c>
      <c r="P60" s="8">
        <v>54.5</v>
      </c>
      <c r="Q60" s="8">
        <v>39.8</v>
      </c>
      <c r="R60" s="8"/>
      <c r="S60" s="11">
        <v>55</v>
      </c>
      <c r="T60" s="86">
        <v>58</v>
      </c>
      <c r="U60" s="3"/>
    </row>
    <row r="61" spans="1:21" ht="10.5" customHeight="1">
      <c r="A61" s="112"/>
      <c r="B61" s="114"/>
      <c r="C61" s="116"/>
      <c r="D61" s="118"/>
      <c r="E61" s="110"/>
      <c r="F61" s="23" t="s">
        <v>21</v>
      </c>
      <c r="G61" s="9">
        <f>H61+J61</f>
        <v>0</v>
      </c>
      <c r="H61" s="8"/>
      <c r="I61" s="8"/>
      <c r="J61" s="8"/>
      <c r="K61" s="8">
        <f>L61+N61</f>
        <v>0</v>
      </c>
      <c r="L61" s="8"/>
      <c r="M61" s="8"/>
      <c r="N61" s="8"/>
      <c r="O61" s="8">
        <f>P61+R61</f>
        <v>0</v>
      </c>
      <c r="P61" s="8"/>
      <c r="Q61" s="8"/>
      <c r="R61" s="8"/>
      <c r="S61" s="11"/>
      <c r="T61" s="86"/>
      <c r="U61" s="3"/>
    </row>
    <row r="62" spans="1:21" ht="13.5" customHeight="1" thickBot="1">
      <c r="A62" s="112"/>
      <c r="B62" s="115"/>
      <c r="C62" s="117"/>
      <c r="D62" s="130"/>
      <c r="E62" s="133"/>
      <c r="F62" s="15" t="s">
        <v>64</v>
      </c>
      <c r="G62" s="9">
        <f>SUM(G60:G61)</f>
        <v>52</v>
      </c>
      <c r="H62" s="8">
        <f>SUM(H60:H61)</f>
        <v>52</v>
      </c>
      <c r="I62" s="8">
        <f>SUM(I60:I61)</f>
        <v>37.9</v>
      </c>
      <c r="J62" s="8">
        <f>SUM(J60:J61)</f>
        <v>0</v>
      </c>
      <c r="K62" s="8">
        <f aca="true" t="shared" si="15" ref="K62:T62">SUM(K60:K61)</f>
        <v>54.5</v>
      </c>
      <c r="L62" s="8">
        <f t="shared" si="15"/>
        <v>54.5</v>
      </c>
      <c r="M62" s="8">
        <f t="shared" si="15"/>
        <v>39.8</v>
      </c>
      <c r="N62" s="8">
        <f t="shared" si="15"/>
        <v>0</v>
      </c>
      <c r="O62" s="8">
        <f t="shared" si="15"/>
        <v>54.5</v>
      </c>
      <c r="P62" s="8">
        <f t="shared" si="15"/>
        <v>54.5</v>
      </c>
      <c r="Q62" s="8">
        <f t="shared" si="15"/>
        <v>39.8</v>
      </c>
      <c r="R62" s="8">
        <f t="shared" si="15"/>
        <v>0</v>
      </c>
      <c r="S62" s="8">
        <f t="shared" si="15"/>
        <v>55</v>
      </c>
      <c r="T62" s="82">
        <f t="shared" si="15"/>
        <v>58</v>
      </c>
      <c r="U62" s="3"/>
    </row>
    <row r="63" spans="1:21" ht="12.75" customHeight="1" thickBot="1">
      <c r="A63" s="16" t="s">
        <v>18</v>
      </c>
      <c r="B63" s="17" t="s">
        <v>13</v>
      </c>
      <c r="C63" s="125" t="s">
        <v>34</v>
      </c>
      <c r="D63" s="126"/>
      <c r="E63" s="126"/>
      <c r="F63" s="127"/>
      <c r="G63" s="18">
        <f>SUM(G45+G50+G56+G59+G62)</f>
        <v>1116.6999999999998</v>
      </c>
      <c r="H63" s="18">
        <f>SUM(H45+H50+H56+H59+H62)</f>
        <v>1115.5</v>
      </c>
      <c r="I63" s="18">
        <f>SUM(I45+I50+I56+I59+I62)</f>
        <v>571</v>
      </c>
      <c r="J63" s="18">
        <f>SUM(J45+J50+J56+J59+J62)</f>
        <v>1.2</v>
      </c>
      <c r="K63" s="18">
        <f aca="true" t="shared" si="16" ref="K63:T63">SUM(K45+K50+K56+K59+K62)</f>
        <v>1156.8000000000002</v>
      </c>
      <c r="L63" s="18">
        <f t="shared" si="16"/>
        <v>1126.8000000000002</v>
      </c>
      <c r="M63" s="18">
        <f t="shared" si="16"/>
        <v>585.3</v>
      </c>
      <c r="N63" s="18">
        <f t="shared" si="16"/>
        <v>30</v>
      </c>
      <c r="O63" s="18">
        <f t="shared" si="16"/>
        <v>1156.8000000000002</v>
      </c>
      <c r="P63" s="18">
        <f t="shared" si="16"/>
        <v>1126.8000000000002</v>
      </c>
      <c r="Q63" s="18">
        <f t="shared" si="16"/>
        <v>585.3</v>
      </c>
      <c r="R63" s="18">
        <f t="shared" si="16"/>
        <v>30</v>
      </c>
      <c r="S63" s="18">
        <f t="shared" si="16"/>
        <v>1197.8</v>
      </c>
      <c r="T63" s="101">
        <f t="shared" si="16"/>
        <v>1206.8</v>
      </c>
      <c r="U63" s="68"/>
    </row>
    <row r="64" spans="1:21" ht="13.5" customHeight="1" thickBot="1">
      <c r="A64" s="24" t="s">
        <v>18</v>
      </c>
      <c r="B64" s="103" t="s">
        <v>29</v>
      </c>
      <c r="C64" s="104"/>
      <c r="D64" s="104"/>
      <c r="E64" s="104"/>
      <c r="F64" s="105"/>
      <c r="G64" s="25">
        <f>SUM(G63)</f>
        <v>1116.6999999999998</v>
      </c>
      <c r="H64" s="25">
        <f>SUM(H63)</f>
        <v>1115.5</v>
      </c>
      <c r="I64" s="25">
        <f>SUM(I63)</f>
        <v>571</v>
      </c>
      <c r="J64" s="25">
        <f>SUM(J63)</f>
        <v>1.2</v>
      </c>
      <c r="K64" s="25">
        <f aca="true" t="shared" si="17" ref="K64:R64">SUM(K63)</f>
        <v>1156.8000000000002</v>
      </c>
      <c r="L64" s="25">
        <f t="shared" si="17"/>
        <v>1126.8000000000002</v>
      </c>
      <c r="M64" s="25">
        <f t="shared" si="17"/>
        <v>585.3</v>
      </c>
      <c r="N64" s="25">
        <f t="shared" si="17"/>
        <v>30</v>
      </c>
      <c r="O64" s="25">
        <f t="shared" si="17"/>
        <v>1156.8000000000002</v>
      </c>
      <c r="P64" s="25">
        <f t="shared" si="17"/>
        <v>1126.8000000000002</v>
      </c>
      <c r="Q64" s="25">
        <f t="shared" si="17"/>
        <v>585.3</v>
      </c>
      <c r="R64" s="25">
        <f t="shared" si="17"/>
        <v>30</v>
      </c>
      <c r="S64" s="25">
        <f>SUM(S63)</f>
        <v>1197.8</v>
      </c>
      <c r="T64" s="102">
        <f>SUM(T63)</f>
        <v>1206.8</v>
      </c>
      <c r="U64" s="68"/>
    </row>
    <row r="65" spans="1:21" ht="29.25" customHeight="1" thickBot="1">
      <c r="A65" s="22" t="s">
        <v>22</v>
      </c>
      <c r="B65" s="136" t="s">
        <v>35</v>
      </c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89"/>
      <c r="U65" s="3"/>
    </row>
    <row r="66" spans="1:21" ht="12.75" customHeight="1" thickBot="1">
      <c r="A66" s="4" t="s">
        <v>22</v>
      </c>
      <c r="B66" s="5" t="s">
        <v>13</v>
      </c>
      <c r="C66" s="140" t="s">
        <v>36</v>
      </c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8"/>
      <c r="U66" s="3"/>
    </row>
    <row r="67" spans="1:21" ht="13.5" customHeight="1">
      <c r="A67" s="112" t="s">
        <v>22</v>
      </c>
      <c r="B67" s="113" t="s">
        <v>13</v>
      </c>
      <c r="C67" s="116" t="s">
        <v>13</v>
      </c>
      <c r="D67" s="124" t="s">
        <v>37</v>
      </c>
      <c r="E67" s="131" t="s">
        <v>49</v>
      </c>
      <c r="F67" s="23" t="s">
        <v>16</v>
      </c>
      <c r="G67" s="41">
        <f>H67+J67</f>
        <v>17</v>
      </c>
      <c r="H67" s="8">
        <v>17</v>
      </c>
      <c r="I67" s="8"/>
      <c r="J67" s="8"/>
      <c r="K67" s="96">
        <f>L67+N67</f>
        <v>17</v>
      </c>
      <c r="L67" s="96">
        <v>17</v>
      </c>
      <c r="M67" s="8"/>
      <c r="N67" s="8"/>
      <c r="O67" s="8">
        <f>P67+R67</f>
        <v>17</v>
      </c>
      <c r="P67" s="8">
        <v>17</v>
      </c>
      <c r="Q67" s="8"/>
      <c r="R67" s="8"/>
      <c r="S67" s="89">
        <v>22</v>
      </c>
      <c r="T67" s="90">
        <v>25</v>
      </c>
      <c r="U67" s="3"/>
    </row>
    <row r="68" spans="1:21" ht="12" customHeight="1">
      <c r="A68" s="112"/>
      <c r="B68" s="114"/>
      <c r="C68" s="116"/>
      <c r="D68" s="118"/>
      <c r="E68" s="110"/>
      <c r="F68" s="23" t="s">
        <v>21</v>
      </c>
      <c r="G68" s="9">
        <f>H68+J68</f>
        <v>0</v>
      </c>
      <c r="H68" s="8"/>
      <c r="I68" s="8"/>
      <c r="J68" s="8"/>
      <c r="K68" s="96">
        <f>L68+N68</f>
        <v>0</v>
      </c>
      <c r="L68" s="96"/>
      <c r="M68" s="8"/>
      <c r="N68" s="8"/>
      <c r="O68" s="8">
        <f>P68+R68</f>
        <v>0</v>
      </c>
      <c r="P68" s="8"/>
      <c r="Q68" s="8"/>
      <c r="R68" s="8"/>
      <c r="S68" s="89"/>
      <c r="T68" s="90"/>
      <c r="U68" s="3"/>
    </row>
    <row r="69" spans="1:21" ht="11.25" customHeight="1">
      <c r="A69" s="112"/>
      <c r="B69" s="115"/>
      <c r="C69" s="116"/>
      <c r="D69" s="118"/>
      <c r="E69" s="111"/>
      <c r="F69" s="12" t="s">
        <v>64</v>
      </c>
      <c r="G69" s="9">
        <f>SUM(G67:G68)</f>
        <v>17</v>
      </c>
      <c r="H69" s="8">
        <f>SUM(H67:H68)</f>
        <v>17</v>
      </c>
      <c r="I69" s="8">
        <f>SUM(I67:I68)</f>
        <v>0</v>
      </c>
      <c r="J69" s="8">
        <f>SUM(J67:J68)</f>
        <v>0</v>
      </c>
      <c r="K69" s="96">
        <f aca="true" t="shared" si="18" ref="K69:T69">SUM(K67:K68)</f>
        <v>17</v>
      </c>
      <c r="L69" s="96">
        <f t="shared" si="18"/>
        <v>17</v>
      </c>
      <c r="M69" s="8">
        <f t="shared" si="18"/>
        <v>0</v>
      </c>
      <c r="N69" s="8">
        <f t="shared" si="18"/>
        <v>0</v>
      </c>
      <c r="O69" s="8">
        <f>SUM(O67:O68)</f>
        <v>17</v>
      </c>
      <c r="P69" s="8">
        <f>SUM(P67:P68)</f>
        <v>17</v>
      </c>
      <c r="Q69" s="8">
        <f>SUM(Q67:Q68)</f>
        <v>0</v>
      </c>
      <c r="R69" s="8">
        <f>SUM(R67:R68)</f>
        <v>0</v>
      </c>
      <c r="S69" s="89">
        <f t="shared" si="18"/>
        <v>22</v>
      </c>
      <c r="T69" s="90">
        <f t="shared" si="18"/>
        <v>25</v>
      </c>
      <c r="U69" s="3"/>
    </row>
    <row r="70" spans="1:21" ht="13.5" customHeight="1">
      <c r="A70" s="121" t="s">
        <v>22</v>
      </c>
      <c r="B70" s="115" t="s">
        <v>13</v>
      </c>
      <c r="C70" s="123" t="s">
        <v>18</v>
      </c>
      <c r="D70" s="124" t="s">
        <v>38</v>
      </c>
      <c r="E70" s="128" t="s">
        <v>49</v>
      </c>
      <c r="F70" s="23" t="s">
        <v>16</v>
      </c>
      <c r="G70" s="9">
        <f>H70+J70</f>
        <v>23</v>
      </c>
      <c r="H70" s="8">
        <v>23</v>
      </c>
      <c r="I70" s="8"/>
      <c r="J70" s="8"/>
      <c r="K70" s="96">
        <f>L70+N70</f>
        <v>23</v>
      </c>
      <c r="L70" s="96">
        <v>23</v>
      </c>
      <c r="M70" s="8"/>
      <c r="N70" s="8"/>
      <c r="O70" s="8">
        <f>P70+R70</f>
        <v>23</v>
      </c>
      <c r="P70" s="8">
        <v>23</v>
      </c>
      <c r="Q70" s="8"/>
      <c r="R70" s="8"/>
      <c r="S70" s="85">
        <v>28</v>
      </c>
      <c r="T70" s="91">
        <v>35</v>
      </c>
      <c r="U70" s="3"/>
    </row>
    <row r="71" spans="1:21" ht="12" customHeight="1">
      <c r="A71" s="112"/>
      <c r="B71" s="122"/>
      <c r="C71" s="116"/>
      <c r="D71" s="118"/>
      <c r="E71" s="119"/>
      <c r="F71" s="23" t="s">
        <v>21</v>
      </c>
      <c r="G71" s="9">
        <f>H71+J71</f>
        <v>0</v>
      </c>
      <c r="H71" s="8"/>
      <c r="I71" s="8"/>
      <c r="J71" s="8"/>
      <c r="K71" s="96">
        <f>L71+N71</f>
        <v>0</v>
      </c>
      <c r="L71" s="96"/>
      <c r="M71" s="8"/>
      <c r="N71" s="8"/>
      <c r="O71" s="8">
        <f>P71+R71</f>
        <v>0</v>
      </c>
      <c r="P71" s="8"/>
      <c r="Q71" s="8"/>
      <c r="R71" s="8"/>
      <c r="S71" s="85"/>
      <c r="T71" s="91"/>
      <c r="U71" s="3"/>
    </row>
    <row r="72" spans="1:21" ht="13.5" customHeight="1">
      <c r="A72" s="112"/>
      <c r="B72" s="122"/>
      <c r="C72" s="116"/>
      <c r="D72" s="118"/>
      <c r="E72" s="120"/>
      <c r="F72" s="12" t="s">
        <v>64</v>
      </c>
      <c r="G72" s="9">
        <f>SUM(G70:G71)</f>
        <v>23</v>
      </c>
      <c r="H72" s="8">
        <f>SUM(H70:H71)</f>
        <v>23</v>
      </c>
      <c r="I72" s="8">
        <f>SUM(I70:I71)</f>
        <v>0</v>
      </c>
      <c r="J72" s="8">
        <f>SUM(J70:J71)</f>
        <v>0</v>
      </c>
      <c r="K72" s="8">
        <f aca="true" t="shared" si="19" ref="K72:T72">SUM(K70:K71)</f>
        <v>23</v>
      </c>
      <c r="L72" s="8">
        <f t="shared" si="19"/>
        <v>23</v>
      </c>
      <c r="M72" s="8">
        <f t="shared" si="19"/>
        <v>0</v>
      </c>
      <c r="N72" s="8">
        <f t="shared" si="19"/>
        <v>0</v>
      </c>
      <c r="O72" s="8">
        <f>SUM(O70:O71)</f>
        <v>23</v>
      </c>
      <c r="P72" s="8">
        <f>SUM(P70:P71)</f>
        <v>23</v>
      </c>
      <c r="Q72" s="8">
        <f>SUM(Q70:Q71)</f>
        <v>0</v>
      </c>
      <c r="R72" s="8">
        <f>SUM(R70:R71)</f>
        <v>0</v>
      </c>
      <c r="S72" s="89">
        <f t="shared" si="19"/>
        <v>28</v>
      </c>
      <c r="T72" s="90">
        <f t="shared" si="19"/>
        <v>35</v>
      </c>
      <c r="U72" s="3"/>
    </row>
    <row r="73" spans="1:21" ht="13.5" customHeight="1">
      <c r="A73" s="121" t="s">
        <v>22</v>
      </c>
      <c r="B73" s="115" t="s">
        <v>13</v>
      </c>
      <c r="C73" s="123" t="s">
        <v>22</v>
      </c>
      <c r="D73" s="124" t="s">
        <v>39</v>
      </c>
      <c r="E73" s="128" t="s">
        <v>49</v>
      </c>
      <c r="F73" s="23" t="s">
        <v>16</v>
      </c>
      <c r="G73" s="9">
        <f>H73+J73</f>
        <v>38.9</v>
      </c>
      <c r="H73" s="8">
        <v>38.9</v>
      </c>
      <c r="I73" s="8">
        <v>28.6</v>
      </c>
      <c r="J73" s="8"/>
      <c r="K73" s="8">
        <f>L73+N73</f>
        <v>38.9</v>
      </c>
      <c r="L73" s="8">
        <v>38.9</v>
      </c>
      <c r="M73" s="8">
        <v>28.1</v>
      </c>
      <c r="N73" s="8"/>
      <c r="O73" s="8">
        <f>P73+R73</f>
        <v>38.9</v>
      </c>
      <c r="P73" s="8">
        <v>38.9</v>
      </c>
      <c r="Q73" s="8">
        <v>28.1</v>
      </c>
      <c r="R73" s="8"/>
      <c r="S73" s="85">
        <v>42</v>
      </c>
      <c r="T73" s="91">
        <v>45</v>
      </c>
      <c r="U73" s="3"/>
    </row>
    <row r="74" spans="1:21" ht="12" customHeight="1">
      <c r="A74" s="112"/>
      <c r="B74" s="122"/>
      <c r="C74" s="116"/>
      <c r="D74" s="118"/>
      <c r="E74" s="119"/>
      <c r="F74" s="23" t="s">
        <v>21</v>
      </c>
      <c r="G74" s="9">
        <f>H74+J74</f>
        <v>0</v>
      </c>
      <c r="H74" s="8">
        <v>0</v>
      </c>
      <c r="I74" s="8"/>
      <c r="J74" s="8"/>
      <c r="K74" s="8">
        <f>L74+N74</f>
        <v>0</v>
      </c>
      <c r="L74" s="8"/>
      <c r="M74" s="8"/>
      <c r="N74" s="8"/>
      <c r="O74" s="8">
        <f>P74+R74</f>
        <v>0</v>
      </c>
      <c r="P74" s="8"/>
      <c r="Q74" s="8"/>
      <c r="R74" s="8"/>
      <c r="S74" s="85"/>
      <c r="T74" s="91"/>
      <c r="U74" s="3"/>
    </row>
    <row r="75" spans="1:21" ht="13.5" customHeight="1" thickBot="1">
      <c r="A75" s="112"/>
      <c r="B75" s="122"/>
      <c r="C75" s="117"/>
      <c r="D75" s="130"/>
      <c r="E75" s="129"/>
      <c r="F75" s="15" t="s">
        <v>64</v>
      </c>
      <c r="G75" s="9">
        <f>SUM(G73:G74)</f>
        <v>38.9</v>
      </c>
      <c r="H75" s="8">
        <f>SUM(H73:H74)</f>
        <v>38.9</v>
      </c>
      <c r="I75" s="8">
        <f>SUM(I73:I74)</f>
        <v>28.6</v>
      </c>
      <c r="J75" s="8">
        <f>SUM(J73:J74)</f>
        <v>0</v>
      </c>
      <c r="K75" s="8">
        <f aca="true" t="shared" si="20" ref="K75:T75">SUM(K73:K74)</f>
        <v>38.9</v>
      </c>
      <c r="L75" s="8">
        <f t="shared" si="20"/>
        <v>38.9</v>
      </c>
      <c r="M75" s="8">
        <f t="shared" si="20"/>
        <v>28.1</v>
      </c>
      <c r="N75" s="8">
        <f t="shared" si="20"/>
        <v>0</v>
      </c>
      <c r="O75" s="8">
        <f t="shared" si="20"/>
        <v>38.9</v>
      </c>
      <c r="P75" s="8">
        <f t="shared" si="20"/>
        <v>38.9</v>
      </c>
      <c r="Q75" s="8">
        <f t="shared" si="20"/>
        <v>28.1</v>
      </c>
      <c r="R75" s="8">
        <f t="shared" si="20"/>
        <v>0</v>
      </c>
      <c r="S75" s="89">
        <f t="shared" si="20"/>
        <v>42</v>
      </c>
      <c r="T75" s="90">
        <f t="shared" si="20"/>
        <v>45</v>
      </c>
      <c r="U75" s="3"/>
    </row>
    <row r="76" spans="1:21" ht="15" customHeight="1" thickBot="1">
      <c r="A76" s="16" t="s">
        <v>22</v>
      </c>
      <c r="B76" s="17" t="s">
        <v>13</v>
      </c>
      <c r="C76" s="125" t="s">
        <v>34</v>
      </c>
      <c r="D76" s="126"/>
      <c r="E76" s="126"/>
      <c r="F76" s="126"/>
      <c r="G76" s="19">
        <f>SUM(G69+G72+G75)</f>
        <v>78.9</v>
      </c>
      <c r="H76" s="19">
        <f>SUM(H69+H72+H75)</f>
        <v>78.9</v>
      </c>
      <c r="I76" s="19">
        <f>SUM(I69+I72+I75)</f>
        <v>28.6</v>
      </c>
      <c r="J76" s="19">
        <f>SUM(J69+J72+J75)</f>
        <v>0</v>
      </c>
      <c r="K76" s="19">
        <f>SUM(K69+K72+K75)</f>
        <v>78.9</v>
      </c>
      <c r="L76" s="19">
        <f aca="true" t="shared" si="21" ref="L76:R76">SUM(L69+L72+L75)</f>
        <v>78.9</v>
      </c>
      <c r="M76" s="19">
        <f t="shared" si="21"/>
        <v>28.1</v>
      </c>
      <c r="N76" s="19">
        <f t="shared" si="21"/>
        <v>0</v>
      </c>
      <c r="O76" s="19">
        <f t="shared" si="21"/>
        <v>78.9</v>
      </c>
      <c r="P76" s="19">
        <f t="shared" si="21"/>
        <v>78.9</v>
      </c>
      <c r="Q76" s="19">
        <f t="shared" si="21"/>
        <v>28.1</v>
      </c>
      <c r="R76" s="19">
        <f t="shared" si="21"/>
        <v>0</v>
      </c>
      <c r="S76" s="92">
        <f>SUM(S69+S72+S75)</f>
        <v>92</v>
      </c>
      <c r="T76" s="93">
        <f>SUM(T69+T72+T75)</f>
        <v>105</v>
      </c>
      <c r="U76" s="68"/>
    </row>
    <row r="77" spans="1:21" ht="13.5" customHeight="1" thickBot="1">
      <c r="A77" s="24" t="s">
        <v>22</v>
      </c>
      <c r="B77" s="103" t="s">
        <v>29</v>
      </c>
      <c r="C77" s="104"/>
      <c r="D77" s="104"/>
      <c r="E77" s="104"/>
      <c r="F77" s="105"/>
      <c r="G77" s="26">
        <f aca="true" t="shared" si="22" ref="G77:R77">SUM(G76)</f>
        <v>78.9</v>
      </c>
      <c r="H77" s="26">
        <f t="shared" si="22"/>
        <v>78.9</v>
      </c>
      <c r="I77" s="26">
        <f t="shared" si="22"/>
        <v>28.6</v>
      </c>
      <c r="J77" s="26">
        <f t="shared" si="22"/>
        <v>0</v>
      </c>
      <c r="K77" s="26">
        <f t="shared" si="22"/>
        <v>78.9</v>
      </c>
      <c r="L77" s="26">
        <f t="shared" si="22"/>
        <v>78.9</v>
      </c>
      <c r="M77" s="26">
        <f t="shared" si="22"/>
        <v>28.1</v>
      </c>
      <c r="N77" s="26">
        <f t="shared" si="22"/>
        <v>0</v>
      </c>
      <c r="O77" s="26">
        <f t="shared" si="22"/>
        <v>78.9</v>
      </c>
      <c r="P77" s="26">
        <f t="shared" si="22"/>
        <v>78.9</v>
      </c>
      <c r="Q77" s="26">
        <f t="shared" si="22"/>
        <v>28.1</v>
      </c>
      <c r="R77" s="26">
        <f t="shared" si="22"/>
        <v>0</v>
      </c>
      <c r="S77" s="26">
        <f>SUM(S76)</f>
        <v>92</v>
      </c>
      <c r="T77" s="69">
        <f>SUM(T76)</f>
        <v>105</v>
      </c>
      <c r="U77" s="68"/>
    </row>
    <row r="78" spans="1:21" ht="14.25" customHeight="1" thickBot="1">
      <c r="A78" s="22" t="s">
        <v>24</v>
      </c>
      <c r="B78" s="136" t="s">
        <v>40</v>
      </c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89"/>
      <c r="U78" s="3"/>
    </row>
    <row r="79" spans="1:21" ht="14.25" customHeight="1" thickBot="1">
      <c r="A79" s="4" t="s">
        <v>24</v>
      </c>
      <c r="B79" s="5" t="s">
        <v>13</v>
      </c>
      <c r="C79" s="140" t="s">
        <v>82</v>
      </c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8"/>
      <c r="U79" s="3"/>
    </row>
    <row r="80" spans="1:21" ht="13.5" customHeight="1">
      <c r="A80" s="121" t="s">
        <v>24</v>
      </c>
      <c r="B80" s="115" t="s">
        <v>13</v>
      </c>
      <c r="C80" s="123" t="s">
        <v>13</v>
      </c>
      <c r="D80" s="124" t="s">
        <v>41</v>
      </c>
      <c r="E80" s="119" t="s">
        <v>49</v>
      </c>
      <c r="F80" s="73" t="s">
        <v>42</v>
      </c>
      <c r="G80" s="41">
        <f>H80+J80</f>
        <v>33.2</v>
      </c>
      <c r="H80" s="6">
        <v>33.2</v>
      </c>
      <c r="I80" s="6">
        <v>23.2</v>
      </c>
      <c r="J80" s="42"/>
      <c r="K80" s="6">
        <f>L80+N80</f>
        <v>32.1</v>
      </c>
      <c r="L80" s="6">
        <v>32.1</v>
      </c>
      <c r="M80" s="6">
        <v>22.9</v>
      </c>
      <c r="N80" s="6"/>
      <c r="O80" s="6">
        <f>P80+R80</f>
        <v>32.1</v>
      </c>
      <c r="P80" s="6">
        <v>32.1</v>
      </c>
      <c r="Q80" s="6">
        <v>22.9</v>
      </c>
      <c r="R80" s="42"/>
      <c r="S80" s="83">
        <v>35</v>
      </c>
      <c r="T80" s="84">
        <v>37</v>
      </c>
      <c r="U80" s="3"/>
    </row>
    <row r="81" spans="1:21" ht="13.5" customHeight="1">
      <c r="A81" s="112"/>
      <c r="B81" s="122"/>
      <c r="C81" s="123"/>
      <c r="D81" s="124"/>
      <c r="E81" s="119"/>
      <c r="F81" s="46" t="s">
        <v>16</v>
      </c>
      <c r="G81" s="47">
        <f>H81+J81</f>
        <v>0</v>
      </c>
      <c r="H81" s="6"/>
      <c r="I81" s="6"/>
      <c r="J81" s="42"/>
      <c r="K81" s="6">
        <f>L81+N81</f>
        <v>0</v>
      </c>
      <c r="L81" s="6"/>
      <c r="M81" s="42"/>
      <c r="N81" s="6"/>
      <c r="O81" s="6">
        <f>P81+R81</f>
        <v>0</v>
      </c>
      <c r="P81" s="6"/>
      <c r="Q81" s="6"/>
      <c r="R81" s="42"/>
      <c r="S81" s="78"/>
      <c r="T81" s="79"/>
      <c r="U81" s="3"/>
    </row>
    <row r="82" spans="1:21" ht="13.5" customHeight="1">
      <c r="A82" s="112"/>
      <c r="B82" s="122"/>
      <c r="C82" s="116"/>
      <c r="D82" s="118"/>
      <c r="E82" s="119"/>
      <c r="F82" s="23" t="s">
        <v>21</v>
      </c>
      <c r="G82" s="9">
        <f>H82+J82</f>
        <v>0</v>
      </c>
      <c r="H82" s="8"/>
      <c r="I82" s="8"/>
      <c r="J82" s="58"/>
      <c r="K82" s="8">
        <f>L82+N82</f>
        <v>0</v>
      </c>
      <c r="L82" s="8"/>
      <c r="M82" s="8"/>
      <c r="N82" s="8"/>
      <c r="O82" s="8">
        <f>P82+R82</f>
        <v>0</v>
      </c>
      <c r="P82" s="8"/>
      <c r="Q82" s="8"/>
      <c r="R82" s="58"/>
      <c r="S82" s="74"/>
      <c r="T82" s="75"/>
      <c r="U82" s="3"/>
    </row>
    <row r="83" spans="1:21" ht="15" customHeight="1">
      <c r="A83" s="112"/>
      <c r="B83" s="122"/>
      <c r="C83" s="116"/>
      <c r="D83" s="118"/>
      <c r="E83" s="120"/>
      <c r="F83" s="12" t="s">
        <v>64</v>
      </c>
      <c r="G83" s="10">
        <f>SUM(G80:G82)</f>
        <v>33.2</v>
      </c>
      <c r="H83" s="11">
        <f>SUM(H80:H82)</f>
        <v>33.2</v>
      </c>
      <c r="I83" s="11">
        <f>SUM(I80:I82)</f>
        <v>23.2</v>
      </c>
      <c r="J83" s="11">
        <f>SUM(J80:J82)</f>
        <v>0</v>
      </c>
      <c r="K83" s="11">
        <f aca="true" t="shared" si="23" ref="K83:T83">SUM(K80:K82)</f>
        <v>32.1</v>
      </c>
      <c r="L83" s="11">
        <f t="shared" si="23"/>
        <v>32.1</v>
      </c>
      <c r="M83" s="11">
        <f t="shared" si="23"/>
        <v>22.9</v>
      </c>
      <c r="N83" s="11">
        <f t="shared" si="23"/>
        <v>0</v>
      </c>
      <c r="O83" s="11">
        <f>SUM(O80:O82)</f>
        <v>32.1</v>
      </c>
      <c r="P83" s="11">
        <f>SUM(P80:P82)</f>
        <v>32.1</v>
      </c>
      <c r="Q83" s="11">
        <f>SUM(Q80:Q82)</f>
        <v>22.9</v>
      </c>
      <c r="R83" s="11">
        <f>SUM(R80:R82)</f>
        <v>0</v>
      </c>
      <c r="S83" s="11">
        <f t="shared" si="23"/>
        <v>35</v>
      </c>
      <c r="T83" s="86">
        <f t="shared" si="23"/>
        <v>37</v>
      </c>
      <c r="U83" s="3"/>
    </row>
    <row r="84" spans="1:21" ht="13.5" customHeight="1">
      <c r="A84" s="112" t="s">
        <v>24</v>
      </c>
      <c r="B84" s="113" t="s">
        <v>13</v>
      </c>
      <c r="C84" s="116" t="s">
        <v>18</v>
      </c>
      <c r="D84" s="118" t="s">
        <v>67</v>
      </c>
      <c r="E84" s="109" t="s">
        <v>49</v>
      </c>
      <c r="F84" s="23" t="s">
        <v>16</v>
      </c>
      <c r="G84" s="10">
        <f>H84+J84</f>
        <v>3.3</v>
      </c>
      <c r="H84" s="11">
        <v>3.3</v>
      </c>
      <c r="I84" s="11"/>
      <c r="J84" s="11"/>
      <c r="K84" s="6">
        <f>L84+N84</f>
        <v>5</v>
      </c>
      <c r="L84" s="11">
        <v>5</v>
      </c>
      <c r="M84" s="11"/>
      <c r="N84" s="11"/>
      <c r="O84" s="11">
        <f>P84+R84</f>
        <v>5</v>
      </c>
      <c r="P84" s="11">
        <v>5</v>
      </c>
      <c r="Q84" s="11"/>
      <c r="R84" s="11"/>
      <c r="S84" s="85">
        <v>5</v>
      </c>
      <c r="T84" s="86">
        <v>5</v>
      </c>
      <c r="U84" s="3"/>
    </row>
    <row r="85" spans="1:21" ht="13.5" customHeight="1">
      <c r="A85" s="112"/>
      <c r="B85" s="114"/>
      <c r="C85" s="116"/>
      <c r="D85" s="118"/>
      <c r="E85" s="110"/>
      <c r="F85" s="23" t="s">
        <v>21</v>
      </c>
      <c r="G85" s="10">
        <f>H85+J85</f>
        <v>0</v>
      </c>
      <c r="H85" s="11"/>
      <c r="I85" s="11"/>
      <c r="J85" s="11"/>
      <c r="K85" s="6">
        <f>L85+N85</f>
        <v>0</v>
      </c>
      <c r="L85" s="11"/>
      <c r="M85" s="11"/>
      <c r="N85" s="11"/>
      <c r="O85" s="11">
        <f>P85+R85</f>
        <v>0</v>
      </c>
      <c r="P85" s="11"/>
      <c r="Q85" s="11"/>
      <c r="R85" s="11"/>
      <c r="S85" s="11">
        <v>0</v>
      </c>
      <c r="T85" s="86">
        <v>0</v>
      </c>
      <c r="U85" s="3"/>
    </row>
    <row r="86" spans="1:21" ht="13.5" customHeight="1">
      <c r="A86" s="112"/>
      <c r="B86" s="114"/>
      <c r="C86" s="117"/>
      <c r="D86" s="118"/>
      <c r="E86" s="110"/>
      <c r="F86" s="62" t="s">
        <v>68</v>
      </c>
      <c r="G86" s="80">
        <f>H86+J86</f>
        <v>4.6</v>
      </c>
      <c r="H86" s="64">
        <v>4.6</v>
      </c>
      <c r="I86" s="11"/>
      <c r="J86" s="11"/>
      <c r="K86" s="6">
        <f>L86+N86</f>
        <v>4</v>
      </c>
      <c r="L86" s="11">
        <v>4</v>
      </c>
      <c r="M86" s="11"/>
      <c r="N86" s="11"/>
      <c r="O86" s="64">
        <f>P86+R86</f>
        <v>4</v>
      </c>
      <c r="P86" s="64">
        <v>4</v>
      </c>
      <c r="Q86" s="11"/>
      <c r="R86" s="11"/>
      <c r="S86" s="11">
        <v>4</v>
      </c>
      <c r="T86" s="86">
        <v>4</v>
      </c>
      <c r="U86" s="3"/>
    </row>
    <row r="87" spans="1:21" ht="13.5" customHeight="1">
      <c r="A87" s="112"/>
      <c r="B87" s="114"/>
      <c r="C87" s="117"/>
      <c r="D87" s="118"/>
      <c r="E87" s="110"/>
      <c r="F87" s="62" t="s">
        <v>69</v>
      </c>
      <c r="G87" s="80">
        <f>H87+J87</f>
        <v>59.4</v>
      </c>
      <c r="H87" s="64">
        <v>59.4</v>
      </c>
      <c r="I87" s="11"/>
      <c r="J87" s="11"/>
      <c r="K87" s="6">
        <f>L87+N87</f>
        <v>30</v>
      </c>
      <c r="L87" s="11">
        <v>30</v>
      </c>
      <c r="M87" s="11"/>
      <c r="N87" s="11"/>
      <c r="O87" s="64">
        <f>P87+R87</f>
        <v>30</v>
      </c>
      <c r="P87" s="64">
        <v>30</v>
      </c>
      <c r="Q87" s="11"/>
      <c r="R87" s="11"/>
      <c r="S87" s="11">
        <v>30</v>
      </c>
      <c r="T87" s="86">
        <v>30</v>
      </c>
      <c r="U87" s="3"/>
    </row>
    <row r="88" spans="1:21" ht="13.5" customHeight="1">
      <c r="A88" s="112"/>
      <c r="B88" s="115"/>
      <c r="C88" s="117"/>
      <c r="D88" s="118"/>
      <c r="E88" s="111"/>
      <c r="F88" s="15" t="s">
        <v>64</v>
      </c>
      <c r="G88" s="10">
        <f>SUM(G84:G87)</f>
        <v>67.3</v>
      </c>
      <c r="H88" s="10">
        <f>SUM(H84:H87)</f>
        <v>67.3</v>
      </c>
      <c r="I88" s="10">
        <f>SUM(I84:I87)</f>
        <v>0</v>
      </c>
      <c r="J88" s="10">
        <f>SUM(J84:J87)</f>
        <v>0</v>
      </c>
      <c r="K88" s="10">
        <f>SUM(K84+K85+K86+K87)</f>
        <v>39</v>
      </c>
      <c r="L88" s="10">
        <f aca="true" t="shared" si="24" ref="L88:T88">SUM(L84+L85+L86+L87)</f>
        <v>39</v>
      </c>
      <c r="M88" s="10">
        <f t="shared" si="24"/>
        <v>0</v>
      </c>
      <c r="N88" s="10">
        <f t="shared" si="24"/>
        <v>0</v>
      </c>
      <c r="O88" s="10">
        <f t="shared" si="24"/>
        <v>39</v>
      </c>
      <c r="P88" s="10">
        <f t="shared" si="24"/>
        <v>39</v>
      </c>
      <c r="Q88" s="10">
        <f t="shared" si="24"/>
        <v>0</v>
      </c>
      <c r="R88" s="10">
        <f t="shared" si="24"/>
        <v>0</v>
      </c>
      <c r="S88" s="10">
        <f t="shared" si="24"/>
        <v>39</v>
      </c>
      <c r="T88" s="10">
        <f t="shared" si="24"/>
        <v>39</v>
      </c>
      <c r="U88" s="3"/>
    </row>
    <row r="89" spans="1:21" ht="13.5" customHeight="1">
      <c r="A89" s="112" t="s">
        <v>24</v>
      </c>
      <c r="B89" s="113" t="s">
        <v>13</v>
      </c>
      <c r="C89" s="116" t="s">
        <v>22</v>
      </c>
      <c r="D89" s="124" t="s">
        <v>50</v>
      </c>
      <c r="E89" s="110" t="s">
        <v>49</v>
      </c>
      <c r="F89" s="23" t="s">
        <v>16</v>
      </c>
      <c r="G89" s="10">
        <f>H89+J89</f>
        <v>43.1</v>
      </c>
      <c r="H89" s="11">
        <v>43.1</v>
      </c>
      <c r="I89" s="11">
        <v>24.8</v>
      </c>
      <c r="J89" s="11"/>
      <c r="K89" s="11">
        <f>L89+N89</f>
        <v>51.5</v>
      </c>
      <c r="L89" s="11">
        <v>51.5</v>
      </c>
      <c r="M89" s="11">
        <v>30.9</v>
      </c>
      <c r="N89" s="11"/>
      <c r="O89" s="11">
        <f>P89+R89</f>
        <v>51.5</v>
      </c>
      <c r="P89" s="11">
        <v>51.5</v>
      </c>
      <c r="Q89" s="11">
        <v>30.9</v>
      </c>
      <c r="R89" s="11"/>
      <c r="S89" s="85">
        <v>54</v>
      </c>
      <c r="T89" s="86">
        <v>58</v>
      </c>
      <c r="U89" s="3"/>
    </row>
    <row r="90" spans="1:21" ht="13.5" customHeight="1">
      <c r="A90" s="112"/>
      <c r="B90" s="114"/>
      <c r="C90" s="116"/>
      <c r="D90" s="118"/>
      <c r="E90" s="110"/>
      <c r="F90" s="23" t="s">
        <v>17</v>
      </c>
      <c r="G90" s="10">
        <f>H90+J90</f>
        <v>0.1</v>
      </c>
      <c r="H90" s="11">
        <v>0.1</v>
      </c>
      <c r="I90" s="11"/>
      <c r="J90" s="11"/>
      <c r="K90" s="11">
        <f>L90+N90</f>
        <v>0.1</v>
      </c>
      <c r="L90" s="11">
        <v>0.1</v>
      </c>
      <c r="M90" s="11"/>
      <c r="N90" s="11"/>
      <c r="O90" s="11">
        <f>P90+R90</f>
        <v>0.1</v>
      </c>
      <c r="P90" s="11">
        <v>0.1</v>
      </c>
      <c r="Q90" s="11"/>
      <c r="R90" s="11"/>
      <c r="S90" s="11">
        <v>0.1</v>
      </c>
      <c r="T90" s="86">
        <v>0.1</v>
      </c>
      <c r="U90" s="3"/>
    </row>
    <row r="91" spans="1:21" ht="12.75" customHeight="1" thickBot="1">
      <c r="A91" s="112"/>
      <c r="B91" s="115"/>
      <c r="C91" s="117"/>
      <c r="D91" s="130"/>
      <c r="E91" s="133"/>
      <c r="F91" s="15" t="s">
        <v>64</v>
      </c>
      <c r="G91" s="10">
        <f>SUM(G89:G90)</f>
        <v>43.2</v>
      </c>
      <c r="H91" s="10">
        <f>SUM(H89:H90)</f>
        <v>43.2</v>
      </c>
      <c r="I91" s="10">
        <f>SUM(I89:I90)</f>
        <v>24.8</v>
      </c>
      <c r="J91" s="10">
        <f>SUM(J89:J90)</f>
        <v>0</v>
      </c>
      <c r="K91" s="10">
        <f aca="true" t="shared" si="25" ref="K91:T91">SUM(K89:K90)</f>
        <v>51.6</v>
      </c>
      <c r="L91" s="10">
        <f t="shared" si="25"/>
        <v>51.6</v>
      </c>
      <c r="M91" s="10">
        <f t="shared" si="25"/>
        <v>30.9</v>
      </c>
      <c r="N91" s="10">
        <f t="shared" si="25"/>
        <v>0</v>
      </c>
      <c r="O91" s="10">
        <f t="shared" si="25"/>
        <v>51.6</v>
      </c>
      <c r="P91" s="10">
        <f t="shared" si="25"/>
        <v>51.6</v>
      </c>
      <c r="Q91" s="10">
        <f t="shared" si="25"/>
        <v>30.9</v>
      </c>
      <c r="R91" s="10">
        <f t="shared" si="25"/>
        <v>0</v>
      </c>
      <c r="S91" s="10">
        <f t="shared" si="25"/>
        <v>54.1</v>
      </c>
      <c r="T91" s="87">
        <f t="shared" si="25"/>
        <v>58.1</v>
      </c>
      <c r="U91" s="3"/>
    </row>
    <row r="92" spans="1:21" ht="12.75" customHeight="1" thickBot="1">
      <c r="A92" s="27" t="s">
        <v>24</v>
      </c>
      <c r="B92" s="28" t="s">
        <v>13</v>
      </c>
      <c r="C92" s="125" t="s">
        <v>34</v>
      </c>
      <c r="D92" s="126"/>
      <c r="E92" s="126"/>
      <c r="F92" s="127"/>
      <c r="G92" s="59">
        <f>SUM(G83+G88+G91)</f>
        <v>143.7</v>
      </c>
      <c r="H92" s="59">
        <f>SUM(H83+H88+H91)</f>
        <v>143.7</v>
      </c>
      <c r="I92" s="59">
        <f>SUM(I83+I88+I91)</f>
        <v>48</v>
      </c>
      <c r="J92" s="59">
        <f>SUM(J83+J88+J91)</f>
        <v>0</v>
      </c>
      <c r="K92" s="29">
        <f aca="true" t="shared" si="26" ref="K92:T92">SUM(K83+K88+K91)</f>
        <v>122.69999999999999</v>
      </c>
      <c r="L92" s="29">
        <f t="shared" si="26"/>
        <v>122.69999999999999</v>
      </c>
      <c r="M92" s="29">
        <f t="shared" si="26"/>
        <v>53.8</v>
      </c>
      <c r="N92" s="29">
        <f t="shared" si="26"/>
        <v>0</v>
      </c>
      <c r="O92" s="29">
        <f t="shared" si="26"/>
        <v>122.69999999999999</v>
      </c>
      <c r="P92" s="29">
        <f t="shared" si="26"/>
        <v>122.69999999999999</v>
      </c>
      <c r="Q92" s="29">
        <f t="shared" si="26"/>
        <v>53.8</v>
      </c>
      <c r="R92" s="29">
        <f t="shared" si="26"/>
        <v>0</v>
      </c>
      <c r="S92" s="29">
        <f t="shared" si="26"/>
        <v>128.1</v>
      </c>
      <c r="T92" s="29">
        <f t="shared" si="26"/>
        <v>134.1</v>
      </c>
      <c r="U92" s="3"/>
    </row>
    <row r="93" spans="1:21" ht="12" customHeight="1" thickBot="1">
      <c r="A93" s="24" t="s">
        <v>24</v>
      </c>
      <c r="B93" s="103" t="s">
        <v>29</v>
      </c>
      <c r="C93" s="104"/>
      <c r="D93" s="104"/>
      <c r="E93" s="104"/>
      <c r="F93" s="105"/>
      <c r="G93" s="30">
        <f>SUM(G92)</f>
        <v>143.7</v>
      </c>
      <c r="H93" s="30">
        <f aca="true" t="shared" si="27" ref="H93:R93">SUM(H92)</f>
        <v>143.7</v>
      </c>
      <c r="I93" s="30">
        <f t="shared" si="27"/>
        <v>48</v>
      </c>
      <c r="J93" s="30">
        <f t="shared" si="27"/>
        <v>0</v>
      </c>
      <c r="K93" s="31">
        <f t="shared" si="27"/>
        <v>122.69999999999999</v>
      </c>
      <c r="L93" s="31">
        <f t="shared" si="27"/>
        <v>122.69999999999999</v>
      </c>
      <c r="M93" s="31">
        <f t="shared" si="27"/>
        <v>53.8</v>
      </c>
      <c r="N93" s="30">
        <f t="shared" si="27"/>
        <v>0</v>
      </c>
      <c r="O93" s="30">
        <f t="shared" si="27"/>
        <v>122.69999999999999</v>
      </c>
      <c r="P93" s="30">
        <f t="shared" si="27"/>
        <v>122.69999999999999</v>
      </c>
      <c r="Q93" s="30">
        <f t="shared" si="27"/>
        <v>53.8</v>
      </c>
      <c r="R93" s="30">
        <f t="shared" si="27"/>
        <v>0</v>
      </c>
      <c r="S93" s="30">
        <f>SUM(S92)</f>
        <v>128.1</v>
      </c>
      <c r="T93" s="70">
        <f>SUM(T92)</f>
        <v>134.1</v>
      </c>
      <c r="U93" s="68"/>
    </row>
    <row r="94" spans="1:34" ht="15" customHeight="1" thickBot="1">
      <c r="A94" s="106" t="s">
        <v>43</v>
      </c>
      <c r="B94" s="107"/>
      <c r="C94" s="107"/>
      <c r="D94" s="107"/>
      <c r="E94" s="107"/>
      <c r="F94" s="108"/>
      <c r="G94" s="32">
        <f aca="true" t="shared" si="28" ref="G94:T94">SUM(G38+G64+G77+G93)</f>
        <v>11102.4</v>
      </c>
      <c r="H94" s="32">
        <f t="shared" si="28"/>
        <v>11082.800000000001</v>
      </c>
      <c r="I94" s="32">
        <f t="shared" si="28"/>
        <v>7065.700000000001</v>
      </c>
      <c r="J94" s="32">
        <f t="shared" si="28"/>
        <v>19.599999999999998</v>
      </c>
      <c r="K94" s="32">
        <f t="shared" si="28"/>
        <v>11014.6</v>
      </c>
      <c r="L94" s="32">
        <f t="shared" si="28"/>
        <v>10954.6</v>
      </c>
      <c r="M94" s="32">
        <f t="shared" si="28"/>
        <v>7106.6</v>
      </c>
      <c r="N94" s="32">
        <f t="shared" si="28"/>
        <v>60</v>
      </c>
      <c r="O94" s="32">
        <f t="shared" si="28"/>
        <v>11014.6</v>
      </c>
      <c r="P94" s="32">
        <f t="shared" si="28"/>
        <v>10954.6</v>
      </c>
      <c r="Q94" s="32">
        <f t="shared" si="28"/>
        <v>7106.6</v>
      </c>
      <c r="R94" s="32">
        <f t="shared" si="28"/>
        <v>60</v>
      </c>
      <c r="S94" s="32">
        <f t="shared" si="28"/>
        <v>11219.4</v>
      </c>
      <c r="T94" s="71">
        <f t="shared" si="28"/>
        <v>11272.099999999999</v>
      </c>
      <c r="U94" s="68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s="56" customFormat="1" ht="12.75">
      <c r="A95" s="54"/>
      <c r="B95" s="54"/>
      <c r="C95" s="54"/>
      <c r="E95" s="55"/>
      <c r="K95" s="57"/>
      <c r="L95" s="57"/>
      <c r="M95" s="57"/>
      <c r="P95" s="55"/>
      <c r="Q95" s="55"/>
      <c r="R95" s="55"/>
      <c r="T95" s="55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</row>
    <row r="96" spans="1:34" ht="12.75">
      <c r="A96" s="3"/>
      <c r="B96" s="3"/>
      <c r="C96" s="3"/>
      <c r="D96" s="54" t="s">
        <v>60</v>
      </c>
      <c r="E96" s="33"/>
      <c r="P96" s="33"/>
      <c r="Q96" s="33"/>
      <c r="R96" s="33"/>
      <c r="S96" s="55" t="s">
        <v>44</v>
      </c>
      <c r="T96" s="3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ht="12.75">
      <c r="A97" s="3"/>
      <c r="B97" s="3"/>
      <c r="C97" s="3"/>
      <c r="D97" s="54"/>
      <c r="E97" s="33"/>
      <c r="P97" s="33"/>
      <c r="Q97" s="33"/>
      <c r="R97" s="33"/>
      <c r="S97" s="55"/>
      <c r="T97" s="3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34" ht="12.75">
      <c r="A98" s="3"/>
      <c r="B98" s="3"/>
      <c r="C98" s="3"/>
      <c r="D98" s="54"/>
      <c r="E98" s="33"/>
      <c r="P98" s="33"/>
      <c r="Q98" s="33"/>
      <c r="R98" s="33"/>
      <c r="S98" s="55"/>
      <c r="T98" s="3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 ht="12.75">
      <c r="A99" s="3"/>
      <c r="B99" s="3"/>
      <c r="C99" s="3"/>
      <c r="D99" s="54"/>
      <c r="E99" s="33"/>
      <c r="P99" s="33"/>
      <c r="Q99" s="33"/>
      <c r="R99" s="33"/>
      <c r="S99" s="55"/>
      <c r="T99" s="3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 ht="12.75">
      <c r="A100" s="3"/>
      <c r="B100" s="3"/>
      <c r="C100" s="3"/>
      <c r="D100" s="54"/>
      <c r="E100" s="33"/>
      <c r="P100" s="33"/>
      <c r="Q100" s="33"/>
      <c r="R100" s="33"/>
      <c r="S100" s="55"/>
      <c r="T100" s="3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 ht="12.75">
      <c r="A101" s="3"/>
      <c r="B101" s="3"/>
      <c r="C101" s="3"/>
      <c r="D101" s="54"/>
      <c r="E101" s="33"/>
      <c r="P101" s="33"/>
      <c r="Q101" s="33"/>
      <c r="R101" s="33"/>
      <c r="S101" s="55"/>
      <c r="T101" s="3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 ht="12.75">
      <c r="A102" s="3"/>
      <c r="B102" s="3"/>
      <c r="C102" s="3"/>
      <c r="D102" s="54"/>
      <c r="E102" s="33"/>
      <c r="P102" s="33"/>
      <c r="Q102" s="33"/>
      <c r="R102" s="33"/>
      <c r="S102" s="55"/>
      <c r="T102" s="3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 ht="12.75">
      <c r="A103" s="3"/>
      <c r="B103" s="3"/>
      <c r="C103" s="3"/>
      <c r="D103" s="54"/>
      <c r="E103" s="33"/>
      <c r="P103" s="33"/>
      <c r="Q103" s="33"/>
      <c r="R103" s="33"/>
      <c r="S103" s="55"/>
      <c r="T103" s="3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 ht="12.75">
      <c r="A104" s="3"/>
      <c r="B104" s="3"/>
      <c r="C104" s="3"/>
      <c r="D104" s="54"/>
      <c r="E104" s="33"/>
      <c r="P104" s="33"/>
      <c r="Q104" s="33"/>
      <c r="R104" s="33"/>
      <c r="S104" s="55"/>
      <c r="T104" s="3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 ht="12.75">
      <c r="A105" s="3"/>
      <c r="B105" s="3"/>
      <c r="C105" s="3"/>
      <c r="D105" s="54"/>
      <c r="E105" s="33"/>
      <c r="P105" s="33"/>
      <c r="Q105" s="33"/>
      <c r="R105" s="33"/>
      <c r="S105" s="55"/>
      <c r="T105" s="3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ht="12.75">
      <c r="A106" s="3"/>
      <c r="B106" s="3"/>
      <c r="C106" s="3"/>
      <c r="D106" s="54"/>
      <c r="E106" s="33"/>
      <c r="P106" s="33"/>
      <c r="Q106" s="33"/>
      <c r="R106" s="33"/>
      <c r="S106" s="55"/>
      <c r="T106" s="3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ht="12.75">
      <c r="A107" s="3"/>
      <c r="B107" s="3"/>
      <c r="C107" s="3"/>
      <c r="D107" s="54"/>
      <c r="E107" s="33"/>
      <c r="P107" s="33"/>
      <c r="Q107" s="33"/>
      <c r="R107" s="33"/>
      <c r="S107" s="55"/>
      <c r="T107" s="3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ht="12.75">
      <c r="A108" s="3"/>
      <c r="B108" s="3"/>
      <c r="C108" s="3"/>
      <c r="D108" s="54"/>
      <c r="E108" s="33"/>
      <c r="P108" s="33"/>
      <c r="Q108" s="33"/>
      <c r="R108" s="33"/>
      <c r="S108" s="55"/>
      <c r="T108" s="3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ht="12.75">
      <c r="A109" s="3"/>
      <c r="B109" s="3"/>
      <c r="C109" s="3"/>
      <c r="D109" s="54"/>
      <c r="E109" s="33"/>
      <c r="P109" s="33"/>
      <c r="Q109" s="33"/>
      <c r="R109" s="33"/>
      <c r="S109" s="55"/>
      <c r="T109" s="3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 ht="12.75">
      <c r="A110" s="3"/>
      <c r="B110" s="3"/>
      <c r="C110" s="3"/>
      <c r="D110" s="54"/>
      <c r="E110" s="33"/>
      <c r="P110" s="33"/>
      <c r="Q110" s="33"/>
      <c r="R110" s="33"/>
      <c r="S110" s="55"/>
      <c r="T110" s="3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 ht="12.75">
      <c r="A111" s="3"/>
      <c r="B111" s="3"/>
      <c r="C111" s="3"/>
      <c r="D111" s="54"/>
      <c r="E111" s="33"/>
      <c r="P111" s="33"/>
      <c r="Q111" s="33"/>
      <c r="R111" s="33"/>
      <c r="S111" s="55"/>
      <c r="T111" s="3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6:20" ht="11.25">
      <c r="F112" s="1" t="s">
        <v>45</v>
      </c>
      <c r="G112" s="35">
        <f aca="true" t="shared" si="29" ref="G112:T112">G20</f>
        <v>5942.4</v>
      </c>
      <c r="H112" s="35">
        <f t="shared" si="29"/>
        <v>5933.4</v>
      </c>
      <c r="I112" s="35">
        <f t="shared" si="29"/>
        <v>4389.6</v>
      </c>
      <c r="J112" s="35">
        <f t="shared" si="29"/>
        <v>9</v>
      </c>
      <c r="K112" s="36">
        <f t="shared" si="29"/>
        <v>5706</v>
      </c>
      <c r="L112" s="35">
        <f t="shared" si="29"/>
        <v>5706</v>
      </c>
      <c r="M112" s="35">
        <f t="shared" si="29"/>
        <v>4208</v>
      </c>
      <c r="N112" s="35">
        <f t="shared" si="29"/>
        <v>0</v>
      </c>
      <c r="O112" s="36">
        <f t="shared" si="29"/>
        <v>5706</v>
      </c>
      <c r="P112" s="35">
        <f t="shared" si="29"/>
        <v>5706</v>
      </c>
      <c r="Q112" s="35">
        <f t="shared" si="29"/>
        <v>4208</v>
      </c>
      <c r="R112" s="35">
        <f t="shared" si="29"/>
        <v>0</v>
      </c>
      <c r="S112" s="36">
        <f t="shared" si="29"/>
        <v>5750</v>
      </c>
      <c r="T112" s="35">
        <f t="shared" si="29"/>
        <v>5700</v>
      </c>
    </row>
    <row r="113" spans="6:20" ht="11.25">
      <c r="F113" s="1" t="s">
        <v>16</v>
      </c>
      <c r="G113" s="35">
        <f aca="true" t="shared" si="30" ref="G113:T113">G14+G23+G28+G31+G34+G41+G46+G51+G57+G60+G67+G70+G73+G84+G89+G81</f>
        <v>4649.6</v>
      </c>
      <c r="H113" s="35">
        <f t="shared" si="30"/>
        <v>4648.400000000001</v>
      </c>
      <c r="I113" s="35">
        <f t="shared" si="30"/>
        <v>2652.9000000000005</v>
      </c>
      <c r="J113" s="33">
        <f t="shared" si="30"/>
        <v>1.2</v>
      </c>
      <c r="K113" s="36">
        <f t="shared" si="30"/>
        <v>4893.5</v>
      </c>
      <c r="L113" s="35">
        <f t="shared" si="30"/>
        <v>4848.5</v>
      </c>
      <c r="M113" s="35">
        <f t="shared" si="30"/>
        <v>2875.7000000000007</v>
      </c>
      <c r="N113" s="33">
        <f t="shared" si="30"/>
        <v>45</v>
      </c>
      <c r="O113" s="36">
        <f t="shared" si="30"/>
        <v>4893.5</v>
      </c>
      <c r="P113" s="35">
        <f t="shared" si="30"/>
        <v>4848.5</v>
      </c>
      <c r="Q113" s="35">
        <f t="shared" si="30"/>
        <v>2875.7000000000007</v>
      </c>
      <c r="R113" s="35">
        <f t="shared" si="30"/>
        <v>45</v>
      </c>
      <c r="S113" s="36">
        <f t="shared" si="30"/>
        <v>5032.900000000001</v>
      </c>
      <c r="T113" s="35">
        <f t="shared" si="30"/>
        <v>5128.9</v>
      </c>
    </row>
    <row r="114" spans="6:20" ht="11.25">
      <c r="F114" s="1" t="s">
        <v>46</v>
      </c>
      <c r="G114" s="35">
        <f aca="true" t="shared" si="31" ref="G114:T114">G80</f>
        <v>33.2</v>
      </c>
      <c r="H114" s="35">
        <f t="shared" si="31"/>
        <v>33.2</v>
      </c>
      <c r="I114" s="35">
        <f t="shared" si="31"/>
        <v>23.2</v>
      </c>
      <c r="J114" s="35">
        <f t="shared" si="31"/>
        <v>0</v>
      </c>
      <c r="K114" s="36">
        <f t="shared" si="31"/>
        <v>32.1</v>
      </c>
      <c r="L114" s="35">
        <f t="shared" si="31"/>
        <v>32.1</v>
      </c>
      <c r="M114" s="35">
        <f t="shared" si="31"/>
        <v>22.9</v>
      </c>
      <c r="N114" s="35">
        <f t="shared" si="31"/>
        <v>0</v>
      </c>
      <c r="O114" s="36">
        <f t="shared" si="31"/>
        <v>32.1</v>
      </c>
      <c r="P114" s="35">
        <f t="shared" si="31"/>
        <v>32.1</v>
      </c>
      <c r="Q114" s="35">
        <f t="shared" si="31"/>
        <v>22.9</v>
      </c>
      <c r="R114" s="35">
        <f t="shared" si="31"/>
        <v>0</v>
      </c>
      <c r="S114" s="36">
        <f t="shared" si="31"/>
        <v>35</v>
      </c>
      <c r="T114" s="35">
        <f t="shared" si="31"/>
        <v>37</v>
      </c>
    </row>
    <row r="115" spans="6:20" ht="11.25">
      <c r="F115" s="1" t="s">
        <v>55</v>
      </c>
      <c r="G115" s="35">
        <f aca="true" t="shared" si="32" ref="G115:T115">G15+G24+G42+G47+G52</f>
        <v>306.29999999999995</v>
      </c>
      <c r="H115" s="35">
        <f t="shared" si="32"/>
        <v>296.9</v>
      </c>
      <c r="I115" s="35">
        <f t="shared" si="32"/>
        <v>0</v>
      </c>
      <c r="J115" s="35">
        <f t="shared" si="32"/>
        <v>9.4</v>
      </c>
      <c r="K115" s="36">
        <f t="shared" si="32"/>
        <v>244</v>
      </c>
      <c r="L115" s="35">
        <f t="shared" si="32"/>
        <v>229</v>
      </c>
      <c r="M115" s="35">
        <f t="shared" si="32"/>
        <v>0</v>
      </c>
      <c r="N115" s="35">
        <f t="shared" si="32"/>
        <v>15</v>
      </c>
      <c r="O115" s="36">
        <f t="shared" si="32"/>
        <v>244</v>
      </c>
      <c r="P115" s="35">
        <f t="shared" si="32"/>
        <v>229</v>
      </c>
      <c r="Q115" s="35">
        <f t="shared" si="32"/>
        <v>0</v>
      </c>
      <c r="R115" s="35">
        <f t="shared" si="32"/>
        <v>15</v>
      </c>
      <c r="S115" s="36">
        <f t="shared" si="32"/>
        <v>262.70000000000005</v>
      </c>
      <c r="T115" s="35">
        <f t="shared" si="32"/>
        <v>267</v>
      </c>
    </row>
    <row r="116" spans="6:20" ht="11.25">
      <c r="F116" s="2" t="s">
        <v>56</v>
      </c>
      <c r="G116" s="60">
        <f>SUM(G112:G115)</f>
        <v>10931.5</v>
      </c>
      <c r="H116" s="60">
        <f aca="true" t="shared" si="33" ref="H116:T116">SUM(H112:H115)</f>
        <v>10911.9</v>
      </c>
      <c r="I116" s="60">
        <f t="shared" si="33"/>
        <v>7065.700000000001</v>
      </c>
      <c r="J116" s="60">
        <f t="shared" si="33"/>
        <v>19.6</v>
      </c>
      <c r="K116" s="61">
        <f t="shared" si="33"/>
        <v>10875.6</v>
      </c>
      <c r="L116" s="60">
        <f t="shared" si="33"/>
        <v>10815.6</v>
      </c>
      <c r="M116" s="60">
        <f t="shared" si="33"/>
        <v>7106.6</v>
      </c>
      <c r="N116" s="60">
        <f t="shared" si="33"/>
        <v>60</v>
      </c>
      <c r="O116" s="61">
        <f t="shared" si="33"/>
        <v>10875.6</v>
      </c>
      <c r="P116" s="60">
        <f t="shared" si="33"/>
        <v>10815.6</v>
      </c>
      <c r="Q116" s="60">
        <f t="shared" si="33"/>
        <v>7106.6</v>
      </c>
      <c r="R116" s="60">
        <f t="shared" si="33"/>
        <v>60</v>
      </c>
      <c r="S116" s="61">
        <f t="shared" si="33"/>
        <v>11080.600000000002</v>
      </c>
      <c r="T116" s="60">
        <f t="shared" si="33"/>
        <v>11132.9</v>
      </c>
    </row>
    <row r="117" spans="7:20" ht="11.25">
      <c r="G117" s="35"/>
      <c r="H117" s="35"/>
      <c r="I117" s="35"/>
      <c r="J117" s="35"/>
      <c r="K117" s="36"/>
      <c r="L117" s="35"/>
      <c r="M117" s="35"/>
      <c r="N117" s="35"/>
      <c r="O117" s="36"/>
      <c r="P117" s="35"/>
      <c r="Q117" s="35"/>
      <c r="R117" s="35"/>
      <c r="S117" s="36"/>
      <c r="T117" s="35"/>
    </row>
    <row r="118" spans="6:20" ht="11.25">
      <c r="F118" s="72" t="s">
        <v>52</v>
      </c>
      <c r="G118" s="35"/>
      <c r="H118" s="35"/>
      <c r="I118" s="35">
        <f>I53</f>
        <v>0</v>
      </c>
      <c r="J118" s="35">
        <f>J53</f>
        <v>0</v>
      </c>
      <c r="K118" s="36">
        <f>SUM(K54)</f>
        <v>12</v>
      </c>
      <c r="L118" s="33">
        <f aca="true" t="shared" si="34" ref="L118:T118">L54</f>
        <v>12</v>
      </c>
      <c r="M118" s="33">
        <f t="shared" si="34"/>
        <v>0</v>
      </c>
      <c r="N118" s="33">
        <f t="shared" si="34"/>
        <v>0</v>
      </c>
      <c r="O118" s="36">
        <f t="shared" si="34"/>
        <v>12</v>
      </c>
      <c r="P118" s="33">
        <f t="shared" si="34"/>
        <v>12</v>
      </c>
      <c r="Q118" s="33">
        <f t="shared" si="34"/>
        <v>0</v>
      </c>
      <c r="R118" s="33">
        <f t="shared" si="34"/>
        <v>0</v>
      </c>
      <c r="S118" s="36">
        <f t="shared" si="34"/>
        <v>12</v>
      </c>
      <c r="T118" s="33">
        <f t="shared" si="34"/>
        <v>12</v>
      </c>
    </row>
    <row r="119" spans="6:20" ht="11.25">
      <c r="F119" s="1" t="s">
        <v>47</v>
      </c>
      <c r="G119" s="35">
        <f>G18+G25+G44+G49+G55+G90</f>
        <v>14.1</v>
      </c>
      <c r="H119" s="35">
        <f aca="true" t="shared" si="35" ref="H119:T119">H18+H25+H44+H49+H55+H90</f>
        <v>14.1</v>
      </c>
      <c r="I119" s="35">
        <f t="shared" si="35"/>
        <v>0</v>
      </c>
      <c r="J119" s="35">
        <f t="shared" si="35"/>
        <v>0</v>
      </c>
      <c r="K119" s="36">
        <f t="shared" si="35"/>
        <v>14.1</v>
      </c>
      <c r="L119" s="35">
        <f t="shared" si="35"/>
        <v>14.1</v>
      </c>
      <c r="M119" s="35">
        <f t="shared" si="35"/>
        <v>0</v>
      </c>
      <c r="N119" s="35">
        <f t="shared" si="35"/>
        <v>0</v>
      </c>
      <c r="O119" s="36">
        <f t="shared" si="35"/>
        <v>14.1</v>
      </c>
      <c r="P119" s="35">
        <f t="shared" si="35"/>
        <v>14.1</v>
      </c>
      <c r="Q119" s="35">
        <f t="shared" si="35"/>
        <v>0</v>
      </c>
      <c r="R119" s="35">
        <f t="shared" si="35"/>
        <v>0</v>
      </c>
      <c r="S119" s="36">
        <f t="shared" si="35"/>
        <v>13.9</v>
      </c>
      <c r="T119" s="35">
        <f t="shared" si="35"/>
        <v>14.299999999999999</v>
      </c>
    </row>
    <row r="120" spans="6:20" ht="11.25">
      <c r="F120" s="1" t="s">
        <v>74</v>
      </c>
      <c r="G120" s="35">
        <f>SUM(G26+G16)</f>
        <v>3</v>
      </c>
      <c r="H120" s="35">
        <f aca="true" t="shared" si="36" ref="H120:T120">SUM(H26+H16)</f>
        <v>3</v>
      </c>
      <c r="I120" s="35">
        <f t="shared" si="36"/>
        <v>0</v>
      </c>
      <c r="J120" s="35">
        <f t="shared" si="36"/>
        <v>0</v>
      </c>
      <c r="K120" s="36">
        <f t="shared" si="36"/>
        <v>0</v>
      </c>
      <c r="L120" s="35">
        <f t="shared" si="36"/>
        <v>0</v>
      </c>
      <c r="M120" s="35">
        <f t="shared" si="36"/>
        <v>0</v>
      </c>
      <c r="N120" s="35">
        <f t="shared" si="36"/>
        <v>0</v>
      </c>
      <c r="O120" s="36">
        <f t="shared" si="36"/>
        <v>0</v>
      </c>
      <c r="P120" s="35">
        <f t="shared" si="36"/>
        <v>0</v>
      </c>
      <c r="Q120" s="35">
        <f t="shared" si="36"/>
        <v>0</v>
      </c>
      <c r="R120" s="35">
        <f t="shared" si="36"/>
        <v>0</v>
      </c>
      <c r="S120" s="36">
        <f t="shared" si="36"/>
        <v>0</v>
      </c>
      <c r="T120" s="35">
        <f t="shared" si="36"/>
        <v>0</v>
      </c>
    </row>
    <row r="121" spans="6:20" ht="11.25">
      <c r="F121" s="1" t="s">
        <v>70</v>
      </c>
      <c r="G121" s="35">
        <f>SUM(G17+G43+G48+G53+G86)</f>
        <v>94.39999999999999</v>
      </c>
      <c r="H121" s="35">
        <f aca="true" t="shared" si="37" ref="H121:T121">SUM(H17+H43+H48+H53+H86)</f>
        <v>94.39999999999999</v>
      </c>
      <c r="I121" s="35">
        <f t="shared" si="37"/>
        <v>0</v>
      </c>
      <c r="J121" s="35">
        <f t="shared" si="37"/>
        <v>0</v>
      </c>
      <c r="K121" s="36">
        <f t="shared" si="37"/>
        <v>82.9</v>
      </c>
      <c r="L121" s="35">
        <f t="shared" si="37"/>
        <v>82.9</v>
      </c>
      <c r="M121" s="35">
        <f t="shared" si="37"/>
        <v>0</v>
      </c>
      <c r="N121" s="35">
        <f t="shared" si="37"/>
        <v>0</v>
      </c>
      <c r="O121" s="36">
        <f t="shared" si="37"/>
        <v>82.9</v>
      </c>
      <c r="P121" s="35">
        <f t="shared" si="37"/>
        <v>82.9</v>
      </c>
      <c r="Q121" s="35">
        <f t="shared" si="37"/>
        <v>0</v>
      </c>
      <c r="R121" s="35">
        <f t="shared" si="37"/>
        <v>0</v>
      </c>
      <c r="S121" s="36">
        <f t="shared" si="37"/>
        <v>82.9</v>
      </c>
      <c r="T121" s="35">
        <f t="shared" si="37"/>
        <v>82.9</v>
      </c>
    </row>
    <row r="122" spans="6:20" ht="11.25">
      <c r="F122" s="1" t="s">
        <v>71</v>
      </c>
      <c r="G122" s="33">
        <f>SUM(G87)</f>
        <v>59.4</v>
      </c>
      <c r="H122" s="33">
        <f>SUM(H87)</f>
        <v>59.4</v>
      </c>
      <c r="I122" s="33">
        <f>SUM(I87)</f>
        <v>0</v>
      </c>
      <c r="J122" s="35"/>
      <c r="K122" s="36">
        <f>SUM(K87)</f>
        <v>30</v>
      </c>
      <c r="L122" s="33">
        <f aca="true" t="shared" si="38" ref="L122:T122">SUM(L87)</f>
        <v>30</v>
      </c>
      <c r="M122" s="33">
        <f t="shared" si="38"/>
        <v>0</v>
      </c>
      <c r="N122" s="33">
        <f t="shared" si="38"/>
        <v>0</v>
      </c>
      <c r="O122" s="36">
        <f t="shared" si="38"/>
        <v>30</v>
      </c>
      <c r="P122" s="33">
        <f t="shared" si="38"/>
        <v>30</v>
      </c>
      <c r="Q122" s="33">
        <f t="shared" si="38"/>
        <v>0</v>
      </c>
      <c r="R122" s="33">
        <f t="shared" si="38"/>
        <v>0</v>
      </c>
      <c r="S122" s="36">
        <f t="shared" si="38"/>
        <v>30</v>
      </c>
      <c r="T122" s="33">
        <f t="shared" si="38"/>
        <v>30</v>
      </c>
    </row>
    <row r="123" spans="6:20" ht="11.25">
      <c r="F123" s="2" t="s">
        <v>58</v>
      </c>
      <c r="G123" s="60">
        <f>SUM(G118+G119+G120+G121+G122)</f>
        <v>170.9</v>
      </c>
      <c r="H123" s="60">
        <f>SUM(H118+H119+H120+H121+H122)</f>
        <v>170.9</v>
      </c>
      <c r="I123" s="60">
        <f>SUM(I118+I119+I120+I121+I122)</f>
        <v>0</v>
      </c>
      <c r="J123" s="60">
        <f>SUM(J118+J119+J120+J121+J122)</f>
        <v>0</v>
      </c>
      <c r="K123" s="61">
        <f>SUM(K118+K119+K120+K121+K122)</f>
        <v>139</v>
      </c>
      <c r="L123" s="63">
        <f aca="true" t="shared" si="39" ref="L123:T123">SUM(L118+L119+L120+L121+L122)</f>
        <v>139</v>
      </c>
      <c r="M123" s="63">
        <f t="shared" si="39"/>
        <v>0</v>
      </c>
      <c r="N123" s="63">
        <f t="shared" si="39"/>
        <v>0</v>
      </c>
      <c r="O123" s="61">
        <f t="shared" si="39"/>
        <v>139</v>
      </c>
      <c r="P123" s="63">
        <f t="shared" si="39"/>
        <v>139</v>
      </c>
      <c r="Q123" s="63">
        <f t="shared" si="39"/>
        <v>0</v>
      </c>
      <c r="R123" s="63">
        <f t="shared" si="39"/>
        <v>0</v>
      </c>
      <c r="S123" s="61">
        <f t="shared" si="39"/>
        <v>138.8</v>
      </c>
      <c r="T123" s="63">
        <f t="shared" si="39"/>
        <v>139.2</v>
      </c>
    </row>
    <row r="124" spans="6:20" ht="11.25">
      <c r="F124" s="43" t="s">
        <v>48</v>
      </c>
      <c r="G124" s="44">
        <f>G116+G123</f>
        <v>11102.4</v>
      </c>
      <c r="H124" s="44">
        <f aca="true" t="shared" si="40" ref="H124:T124">H116+H123</f>
        <v>11082.8</v>
      </c>
      <c r="I124" s="44">
        <f t="shared" si="40"/>
        <v>7065.700000000001</v>
      </c>
      <c r="J124" s="44">
        <f t="shared" si="40"/>
        <v>19.6</v>
      </c>
      <c r="K124" s="45">
        <f t="shared" si="40"/>
        <v>11014.6</v>
      </c>
      <c r="L124" s="44">
        <f t="shared" si="40"/>
        <v>10954.6</v>
      </c>
      <c r="M124" s="44">
        <f t="shared" si="40"/>
        <v>7106.6</v>
      </c>
      <c r="N124" s="44">
        <f t="shared" si="40"/>
        <v>60</v>
      </c>
      <c r="O124" s="45">
        <f t="shared" si="40"/>
        <v>11014.6</v>
      </c>
      <c r="P124" s="44">
        <f t="shared" si="40"/>
        <v>10954.6</v>
      </c>
      <c r="Q124" s="44">
        <f t="shared" si="40"/>
        <v>7106.6</v>
      </c>
      <c r="R124" s="44">
        <f t="shared" si="40"/>
        <v>60</v>
      </c>
      <c r="S124" s="45">
        <f t="shared" si="40"/>
        <v>11219.400000000001</v>
      </c>
      <c r="T124" s="44">
        <f t="shared" si="40"/>
        <v>11272.1</v>
      </c>
    </row>
    <row r="126" spans="1:4" ht="11.25">
      <c r="A126" s="3"/>
      <c r="B126" s="3"/>
      <c r="C126" s="3"/>
      <c r="D126" s="3"/>
    </row>
    <row r="127" spans="1:9" ht="11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1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1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1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1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1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1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1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1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1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1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1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1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1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1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1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1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1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1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1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1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1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1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1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1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1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1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1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1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1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1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1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1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1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1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1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1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1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1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1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1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1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1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1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1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1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1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1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1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1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1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1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1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1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1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1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1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1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1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1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1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1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1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1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1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1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1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1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1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1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1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1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1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1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1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1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1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1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1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1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1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1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1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1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1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1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1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1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1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1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1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1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1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1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1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1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1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1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ht="11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ht="11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ht="11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ht="11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ht="11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ht="11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ht="11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ht="11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ht="11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ht="11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ht="11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ht="11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ht="11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ht="11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ht="11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ht="11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ht="11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ht="11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ht="11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ht="11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ht="11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ht="11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ht="11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ht="11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ht="11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ht="11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ht="11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ht="11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ht="11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ht="11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ht="11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ht="11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ht="11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ht="11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ht="11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ht="11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ht="11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ht="11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ht="11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ht="11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ht="11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ht="11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ht="11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ht="11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ht="11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ht="11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ht="11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ht="11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ht="11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ht="11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ht="11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ht="11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ht="11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ht="11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ht="11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ht="11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ht="11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ht="11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ht="11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ht="11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ht="11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ht="11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ht="11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ht="11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ht="11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ht="11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ht="11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ht="11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ht="11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ht="11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ht="11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ht="11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ht="11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ht="11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ht="11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ht="11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ht="11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ht="11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ht="11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ht="11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ht="11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ht="11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ht="11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ht="11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ht="11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ht="11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ht="11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ht="11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ht="11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ht="11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ht="11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ht="11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ht="11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ht="11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ht="11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ht="11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ht="11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ht="11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ht="11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ht="11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ht="11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ht="11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ht="11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ht="11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ht="11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ht="11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ht="11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ht="11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ht="11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ht="11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ht="11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ht="11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ht="11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ht="11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ht="11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ht="11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ht="11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ht="11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ht="11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ht="11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ht="11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ht="11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ht="11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ht="11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ht="11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ht="11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ht="11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ht="11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ht="11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ht="11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ht="11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ht="11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ht="11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ht="11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ht="11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ht="11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ht="11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ht="11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ht="11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ht="11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ht="11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ht="11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ht="11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ht="11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ht="11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ht="11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ht="11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ht="11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ht="11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ht="11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ht="11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ht="11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ht="11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ht="11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ht="11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ht="11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ht="11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ht="11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ht="11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ht="11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ht="11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ht="11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ht="11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ht="11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ht="11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ht="11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ht="11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ht="11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ht="11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ht="11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ht="11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ht="11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ht="11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ht="11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ht="11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ht="11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ht="11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ht="11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ht="11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ht="11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ht="11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ht="11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ht="11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ht="11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ht="11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ht="11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ht="11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ht="11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ht="11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ht="11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ht="11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ht="11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ht="11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ht="11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ht="11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ht="11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ht="11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ht="11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ht="11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ht="11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ht="11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ht="11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ht="11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ht="11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ht="11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ht="11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ht="11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ht="11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ht="11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ht="11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ht="11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ht="11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ht="11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ht="11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ht="11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ht="11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ht="11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ht="11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ht="11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ht="11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ht="11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ht="11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ht="11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ht="11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ht="11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ht="11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ht="11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ht="11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ht="11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ht="11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ht="11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ht="11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ht="11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ht="11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ht="11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ht="11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ht="11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ht="11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ht="11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ht="11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ht="11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ht="11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ht="11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ht="11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ht="11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ht="11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ht="11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ht="11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ht="11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ht="11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ht="11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ht="11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ht="11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ht="11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ht="11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ht="11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ht="11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ht="11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ht="11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ht="11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ht="11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ht="11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ht="11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ht="11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ht="11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ht="11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ht="11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ht="11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ht="11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ht="11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ht="11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ht="11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ht="11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ht="11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ht="11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ht="11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ht="11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ht="11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ht="11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ht="11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ht="11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ht="11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ht="11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ht="11.25">
      <c r="A508" s="3"/>
      <c r="B508" s="3"/>
      <c r="C508" s="3"/>
      <c r="D508" s="3"/>
      <c r="E508" s="3"/>
      <c r="F508" s="3"/>
      <c r="G508" s="3"/>
      <c r="H508" s="3"/>
      <c r="I508" s="3"/>
    </row>
    <row r="509" spans="1:9" ht="11.25">
      <c r="A509" s="3"/>
      <c r="B509" s="3"/>
      <c r="C509" s="3"/>
      <c r="D509" s="3"/>
      <c r="E509" s="3"/>
      <c r="F509" s="3"/>
      <c r="G509" s="3"/>
      <c r="H509" s="3"/>
      <c r="I509" s="3"/>
    </row>
    <row r="510" spans="1:9" ht="11.25">
      <c r="A510" s="3"/>
      <c r="B510" s="3"/>
      <c r="C510" s="3"/>
      <c r="D510" s="3"/>
      <c r="E510" s="3"/>
      <c r="F510" s="3"/>
      <c r="G510" s="3"/>
      <c r="H510" s="3"/>
      <c r="I510" s="3"/>
    </row>
    <row r="511" spans="1:9" ht="11.25">
      <c r="A511" s="3"/>
      <c r="B511" s="3"/>
      <c r="C511" s="3"/>
      <c r="D511" s="3"/>
      <c r="E511" s="3"/>
      <c r="F511" s="3"/>
      <c r="G511" s="3"/>
      <c r="H511" s="3"/>
      <c r="I511" s="3"/>
    </row>
    <row r="512" spans="1:9" ht="11.25">
      <c r="A512" s="3"/>
      <c r="B512" s="3"/>
      <c r="C512" s="3"/>
      <c r="D512" s="3"/>
      <c r="E512" s="3"/>
      <c r="F512" s="3"/>
      <c r="G512" s="3"/>
      <c r="H512" s="3"/>
      <c r="I512" s="3"/>
    </row>
    <row r="513" spans="1:9" ht="11.25">
      <c r="A513" s="3"/>
      <c r="B513" s="3"/>
      <c r="C513" s="3"/>
      <c r="D513" s="3"/>
      <c r="E513" s="3"/>
      <c r="F513" s="3"/>
      <c r="G513" s="3"/>
      <c r="H513" s="3"/>
      <c r="I513" s="3"/>
    </row>
    <row r="514" spans="1:9" ht="11.25">
      <c r="A514" s="3"/>
      <c r="B514" s="3"/>
      <c r="C514" s="3"/>
      <c r="D514" s="3"/>
      <c r="E514" s="3"/>
      <c r="F514" s="3"/>
      <c r="G514" s="3"/>
      <c r="H514" s="3"/>
      <c r="I514" s="3"/>
    </row>
    <row r="515" spans="1:9" ht="11.25">
      <c r="A515" s="3"/>
      <c r="B515" s="3"/>
      <c r="C515" s="3"/>
      <c r="D515" s="3"/>
      <c r="E515" s="3"/>
      <c r="F515" s="3"/>
      <c r="G515" s="3"/>
      <c r="H515" s="3"/>
      <c r="I515" s="3"/>
    </row>
    <row r="516" spans="1:9" ht="11.25">
      <c r="A516" s="3"/>
      <c r="B516" s="3"/>
      <c r="C516" s="3"/>
      <c r="D516" s="3"/>
      <c r="E516" s="3"/>
      <c r="F516" s="3"/>
      <c r="G516" s="3"/>
      <c r="H516" s="3"/>
      <c r="I516" s="3"/>
    </row>
    <row r="517" spans="1:9" ht="11.25">
      <c r="A517" s="3"/>
      <c r="B517" s="3"/>
      <c r="C517" s="3"/>
      <c r="D517" s="3"/>
      <c r="E517" s="3"/>
      <c r="F517" s="3"/>
      <c r="G517" s="3"/>
      <c r="H517" s="3"/>
      <c r="I517" s="3"/>
    </row>
    <row r="518" spans="1:9" ht="11.25">
      <c r="A518" s="3"/>
      <c r="B518" s="3"/>
      <c r="C518" s="3"/>
      <c r="D518" s="3"/>
      <c r="E518" s="3"/>
      <c r="F518" s="3"/>
      <c r="G518" s="3"/>
      <c r="H518" s="3"/>
      <c r="I518" s="3"/>
    </row>
    <row r="519" spans="1:9" ht="11.25">
      <c r="A519" s="3"/>
      <c r="B519" s="3"/>
      <c r="C519" s="3"/>
      <c r="D519" s="3"/>
      <c r="E519" s="3"/>
      <c r="F519" s="3"/>
      <c r="G519" s="3"/>
      <c r="H519" s="3"/>
      <c r="I519" s="3"/>
    </row>
    <row r="520" spans="1:9" ht="11.25">
      <c r="A520" s="3"/>
      <c r="B520" s="3"/>
      <c r="C520" s="3"/>
      <c r="D520" s="3"/>
      <c r="E520" s="3"/>
      <c r="F520" s="3"/>
      <c r="G520" s="3"/>
      <c r="H520" s="3"/>
      <c r="I520" s="3"/>
    </row>
    <row r="521" spans="1:9" ht="11.25">
      <c r="A521" s="3"/>
      <c r="B521" s="3"/>
      <c r="C521" s="3"/>
      <c r="D521" s="3"/>
      <c r="E521" s="3"/>
      <c r="F521" s="3"/>
      <c r="G521" s="3"/>
      <c r="H521" s="3"/>
      <c r="I521" s="3"/>
    </row>
    <row r="522" spans="1:9" ht="11.25">
      <c r="A522" s="3"/>
      <c r="B522" s="3"/>
      <c r="C522" s="3"/>
      <c r="D522" s="3"/>
      <c r="E522" s="3"/>
      <c r="F522" s="3"/>
      <c r="G522" s="3"/>
      <c r="H522" s="3"/>
      <c r="I522" s="3"/>
    </row>
    <row r="523" spans="1:9" ht="11.25">
      <c r="A523" s="3"/>
      <c r="B523" s="3"/>
      <c r="C523" s="3"/>
      <c r="D523" s="3"/>
      <c r="E523" s="3"/>
      <c r="F523" s="3"/>
      <c r="G523" s="3"/>
      <c r="H523" s="3"/>
      <c r="I523" s="3"/>
    </row>
    <row r="524" spans="1:9" ht="11.25">
      <c r="A524" s="3"/>
      <c r="B524" s="3"/>
      <c r="C524" s="3"/>
      <c r="D524" s="3"/>
      <c r="E524" s="3"/>
      <c r="F524" s="3"/>
      <c r="G524" s="3"/>
      <c r="H524" s="3"/>
      <c r="I524" s="3"/>
    </row>
    <row r="525" spans="1:9" ht="11.25">
      <c r="A525" s="3"/>
      <c r="B525" s="3"/>
      <c r="C525" s="3"/>
      <c r="D525" s="3"/>
      <c r="E525" s="3"/>
      <c r="F525" s="3"/>
      <c r="G525" s="3"/>
      <c r="H525" s="3"/>
      <c r="I525" s="3"/>
    </row>
    <row r="526" spans="1:9" ht="11.25">
      <c r="A526" s="3"/>
      <c r="B526" s="3"/>
      <c r="C526" s="3"/>
      <c r="D526" s="3"/>
      <c r="E526" s="3"/>
      <c r="F526" s="3"/>
      <c r="G526" s="3"/>
      <c r="H526" s="3"/>
      <c r="I526" s="3"/>
    </row>
    <row r="527" spans="1:9" ht="11.25">
      <c r="A527" s="3"/>
      <c r="B527" s="3"/>
      <c r="C527" s="3"/>
      <c r="D527" s="3"/>
      <c r="E527" s="3"/>
      <c r="F527" s="3"/>
      <c r="G527" s="3"/>
      <c r="H527" s="3"/>
      <c r="I527" s="3"/>
    </row>
    <row r="528" spans="1:9" ht="11.25">
      <c r="A528" s="3"/>
      <c r="B528" s="3"/>
      <c r="C528" s="3"/>
      <c r="D528" s="3"/>
      <c r="E528" s="3"/>
      <c r="F528" s="3"/>
      <c r="G528" s="3"/>
      <c r="H528" s="3"/>
      <c r="I528" s="3"/>
    </row>
    <row r="529" spans="1:9" ht="11.25">
      <c r="A529" s="3"/>
      <c r="B529" s="3"/>
      <c r="C529" s="3"/>
      <c r="D529" s="3"/>
      <c r="E529" s="3"/>
      <c r="F529" s="3"/>
      <c r="G529" s="3"/>
      <c r="H529" s="3"/>
      <c r="I529" s="3"/>
    </row>
    <row r="530" spans="1:9" ht="11.25">
      <c r="A530" s="3"/>
      <c r="B530" s="3"/>
      <c r="C530" s="3"/>
      <c r="D530" s="3"/>
      <c r="E530" s="3"/>
      <c r="F530" s="3"/>
      <c r="G530" s="3"/>
      <c r="H530" s="3"/>
      <c r="I530" s="3"/>
    </row>
    <row r="531" spans="1:9" ht="11.25">
      <c r="A531" s="3"/>
      <c r="B531" s="3"/>
      <c r="C531" s="3"/>
      <c r="D531" s="3"/>
      <c r="E531" s="3"/>
      <c r="F531" s="3"/>
      <c r="G531" s="3"/>
      <c r="H531" s="3"/>
      <c r="I531" s="3"/>
    </row>
    <row r="532" spans="1:9" ht="11.25">
      <c r="A532" s="3"/>
      <c r="B532" s="3"/>
      <c r="C532" s="3"/>
      <c r="D532" s="3"/>
      <c r="E532" s="3"/>
      <c r="F532" s="3"/>
      <c r="G532" s="3"/>
      <c r="H532" s="3"/>
      <c r="I532" s="3"/>
    </row>
    <row r="533" spans="1:9" ht="11.25">
      <c r="A533" s="3"/>
      <c r="B533" s="3"/>
      <c r="C533" s="3"/>
      <c r="D533" s="3"/>
      <c r="E533" s="3"/>
      <c r="F533" s="3"/>
      <c r="G533" s="3"/>
      <c r="H533" s="3"/>
      <c r="I533" s="3"/>
    </row>
    <row r="534" spans="1:9" ht="11.25">
      <c r="A534" s="3"/>
      <c r="B534" s="3"/>
      <c r="C534" s="3"/>
      <c r="D534" s="3"/>
      <c r="E534" s="3"/>
      <c r="F534" s="3"/>
      <c r="G534" s="3"/>
      <c r="H534" s="3"/>
      <c r="I534" s="3"/>
    </row>
    <row r="535" spans="1:9" ht="11.25">
      <c r="A535" s="3"/>
      <c r="B535" s="3"/>
      <c r="C535" s="3"/>
      <c r="D535" s="3"/>
      <c r="E535" s="3"/>
      <c r="F535" s="3"/>
      <c r="G535" s="3"/>
      <c r="H535" s="3"/>
      <c r="I535" s="3"/>
    </row>
    <row r="536" spans="1:9" ht="11.25">
      <c r="A536" s="3"/>
      <c r="B536" s="3"/>
      <c r="C536" s="3"/>
      <c r="D536" s="3"/>
      <c r="E536" s="3"/>
      <c r="F536" s="3"/>
      <c r="G536" s="3"/>
      <c r="H536" s="3"/>
      <c r="I536" s="3"/>
    </row>
    <row r="537" spans="1:9" ht="11.25">
      <c r="A537" s="3"/>
      <c r="B537" s="3"/>
      <c r="C537" s="3"/>
      <c r="D537" s="3"/>
      <c r="E537" s="3"/>
      <c r="F537" s="3"/>
      <c r="G537" s="3"/>
      <c r="H537" s="3"/>
      <c r="I537" s="3"/>
    </row>
    <row r="538" spans="1:9" ht="11.25">
      <c r="A538" s="3"/>
      <c r="B538" s="3"/>
      <c r="C538" s="3"/>
      <c r="D538" s="3"/>
      <c r="E538" s="3"/>
      <c r="F538" s="3"/>
      <c r="G538" s="3"/>
      <c r="H538" s="3"/>
      <c r="I538" s="3"/>
    </row>
    <row r="539" spans="1:9" ht="11.25">
      <c r="A539" s="3"/>
      <c r="B539" s="3"/>
      <c r="C539" s="3"/>
      <c r="D539" s="3"/>
      <c r="E539" s="3"/>
      <c r="F539" s="3"/>
      <c r="G539" s="3"/>
      <c r="H539" s="3"/>
      <c r="I539" s="3"/>
    </row>
    <row r="540" spans="1:9" ht="11.25">
      <c r="A540" s="3"/>
      <c r="B540" s="3"/>
      <c r="C540" s="3"/>
      <c r="D540" s="3"/>
      <c r="E540" s="3"/>
      <c r="F540" s="3"/>
      <c r="G540" s="3"/>
      <c r="H540" s="3"/>
      <c r="I540" s="3"/>
    </row>
    <row r="541" spans="1:9" ht="11.25">
      <c r="A541" s="3"/>
      <c r="B541" s="3"/>
      <c r="C541" s="3"/>
      <c r="D541" s="3"/>
      <c r="E541" s="3"/>
      <c r="F541" s="3"/>
      <c r="G541" s="3"/>
      <c r="H541" s="3"/>
      <c r="I541" s="3"/>
    </row>
    <row r="542" spans="1:9" ht="11.25">
      <c r="A542" s="3"/>
      <c r="B542" s="3"/>
      <c r="C542" s="3"/>
      <c r="D542" s="3"/>
      <c r="E542" s="3"/>
      <c r="F542" s="3"/>
      <c r="G542" s="3"/>
      <c r="H542" s="3"/>
      <c r="I542" s="3"/>
    </row>
    <row r="543" spans="1:9" ht="11.25">
      <c r="A543" s="3"/>
      <c r="B543" s="3"/>
      <c r="C543" s="3"/>
      <c r="D543" s="3"/>
      <c r="E543" s="3"/>
      <c r="F543" s="3"/>
      <c r="G543" s="3"/>
      <c r="H543" s="3"/>
      <c r="I543" s="3"/>
    </row>
    <row r="544" spans="1:9" ht="11.25">
      <c r="A544" s="3"/>
      <c r="B544" s="3"/>
      <c r="C544" s="3"/>
      <c r="D544" s="3"/>
      <c r="E544" s="3"/>
      <c r="F544" s="3"/>
      <c r="G544" s="3"/>
      <c r="H544" s="3"/>
      <c r="I544" s="3"/>
    </row>
    <row r="545" spans="1:9" ht="11.25">
      <c r="A545" s="3"/>
      <c r="B545" s="3"/>
      <c r="C545" s="3"/>
      <c r="D545" s="3"/>
      <c r="E545" s="3"/>
      <c r="F545" s="3"/>
      <c r="G545" s="3"/>
      <c r="H545" s="3"/>
      <c r="I545" s="3"/>
    </row>
    <row r="546" spans="1:9" ht="11.25">
      <c r="A546" s="3"/>
      <c r="B546" s="3"/>
      <c r="C546" s="3"/>
      <c r="D546" s="3"/>
      <c r="E546" s="3"/>
      <c r="F546" s="3"/>
      <c r="G546" s="3"/>
      <c r="H546" s="3"/>
      <c r="I546" s="3"/>
    </row>
    <row r="547" spans="1:9" ht="11.25">
      <c r="A547" s="3"/>
      <c r="B547" s="3"/>
      <c r="C547" s="3"/>
      <c r="D547" s="3"/>
      <c r="E547" s="3"/>
      <c r="F547" s="3"/>
      <c r="G547" s="3"/>
      <c r="H547" s="3"/>
      <c r="I547" s="3"/>
    </row>
    <row r="548" spans="1:9" ht="11.25">
      <c r="A548" s="3"/>
      <c r="B548" s="3"/>
      <c r="C548" s="3"/>
      <c r="D548" s="3"/>
      <c r="E548" s="3"/>
      <c r="F548" s="3"/>
      <c r="G548" s="3"/>
      <c r="H548" s="3"/>
      <c r="I548" s="3"/>
    </row>
    <row r="549" spans="1:9" ht="11.25">
      <c r="A549" s="3"/>
      <c r="B549" s="3"/>
      <c r="C549" s="3"/>
      <c r="D549" s="3"/>
      <c r="E549" s="3"/>
      <c r="F549" s="3"/>
      <c r="G549" s="3"/>
      <c r="H549" s="3"/>
      <c r="I549" s="3"/>
    </row>
    <row r="550" spans="1:9" ht="11.25">
      <c r="A550" s="3"/>
      <c r="B550" s="3"/>
      <c r="C550" s="3"/>
      <c r="D550" s="3"/>
      <c r="E550" s="3"/>
      <c r="F550" s="3"/>
      <c r="G550" s="3"/>
      <c r="H550" s="3"/>
      <c r="I550" s="3"/>
    </row>
    <row r="551" spans="1:9" ht="11.25">
      <c r="A551" s="3"/>
      <c r="B551" s="3"/>
      <c r="C551" s="3"/>
      <c r="D551" s="3"/>
      <c r="E551" s="3"/>
      <c r="F551" s="3"/>
      <c r="G551" s="3"/>
      <c r="H551" s="3"/>
      <c r="I551" s="3"/>
    </row>
    <row r="552" spans="1:9" ht="11.25">
      <c r="A552" s="3"/>
      <c r="B552" s="3"/>
      <c r="C552" s="3"/>
      <c r="D552" s="3"/>
      <c r="E552" s="3"/>
      <c r="F552" s="3"/>
      <c r="G552" s="3"/>
      <c r="H552" s="3"/>
      <c r="I552" s="3"/>
    </row>
    <row r="553" spans="1:9" ht="11.25">
      <c r="A553" s="3"/>
      <c r="B553" s="3"/>
      <c r="C553" s="3"/>
      <c r="D553" s="3"/>
      <c r="E553" s="3"/>
      <c r="F553" s="3"/>
      <c r="G553" s="3"/>
      <c r="H553" s="3"/>
      <c r="I553" s="3"/>
    </row>
    <row r="554" spans="1:9" ht="11.25">
      <c r="A554" s="3"/>
      <c r="B554" s="3"/>
      <c r="C554" s="3"/>
      <c r="D554" s="3"/>
      <c r="E554" s="3"/>
      <c r="F554" s="3"/>
      <c r="G554" s="3"/>
      <c r="H554" s="3"/>
      <c r="I554" s="3"/>
    </row>
    <row r="555" spans="1:9" ht="11.25">
      <c r="A555" s="3"/>
      <c r="B555" s="3"/>
      <c r="C555" s="3"/>
      <c r="D555" s="3"/>
      <c r="E555" s="3"/>
      <c r="F555" s="3"/>
      <c r="G555" s="3"/>
      <c r="H555" s="3"/>
      <c r="I555" s="3"/>
    </row>
    <row r="556" spans="1:9" ht="11.25">
      <c r="A556" s="3"/>
      <c r="B556" s="3"/>
      <c r="C556" s="3"/>
      <c r="D556" s="3"/>
      <c r="E556" s="3"/>
      <c r="F556" s="3"/>
      <c r="G556" s="3"/>
      <c r="H556" s="3"/>
      <c r="I556" s="3"/>
    </row>
    <row r="557" spans="1:9" ht="11.25">
      <c r="A557" s="3"/>
      <c r="B557" s="3"/>
      <c r="C557" s="3"/>
      <c r="D557" s="3"/>
      <c r="E557" s="3"/>
      <c r="F557" s="3"/>
      <c r="G557" s="3"/>
      <c r="H557" s="3"/>
      <c r="I557" s="3"/>
    </row>
    <row r="558" spans="1:9" ht="11.25">
      <c r="A558" s="3"/>
      <c r="B558" s="3"/>
      <c r="C558" s="3"/>
      <c r="D558" s="3"/>
      <c r="E558" s="3"/>
      <c r="F558" s="3"/>
      <c r="G558" s="3"/>
      <c r="H558" s="3"/>
      <c r="I558" s="3"/>
    </row>
    <row r="559" spans="1:9" ht="11.25">
      <c r="A559" s="3"/>
      <c r="B559" s="3"/>
      <c r="C559" s="3"/>
      <c r="D559" s="3"/>
      <c r="E559" s="3"/>
      <c r="F559" s="3"/>
      <c r="G559" s="3"/>
      <c r="H559" s="3"/>
      <c r="I559" s="3"/>
    </row>
    <row r="560" spans="1:9" ht="11.25">
      <c r="A560" s="3"/>
      <c r="B560" s="3"/>
      <c r="C560" s="3"/>
      <c r="D560" s="3"/>
      <c r="E560" s="3"/>
      <c r="F560" s="3"/>
      <c r="G560" s="3"/>
      <c r="H560" s="3"/>
      <c r="I560" s="3"/>
    </row>
    <row r="561" spans="1:9" ht="11.25">
      <c r="A561" s="3"/>
      <c r="B561" s="3"/>
      <c r="C561" s="3"/>
      <c r="D561" s="3"/>
      <c r="E561" s="3"/>
      <c r="F561" s="3"/>
      <c r="G561" s="3"/>
      <c r="H561" s="3"/>
      <c r="I561" s="3"/>
    </row>
    <row r="562" spans="1:9" ht="11.25">
      <c r="A562" s="3"/>
      <c r="B562" s="3"/>
      <c r="C562" s="3"/>
      <c r="D562" s="3"/>
      <c r="E562" s="3"/>
      <c r="F562" s="3"/>
      <c r="G562" s="3"/>
      <c r="H562" s="3"/>
      <c r="I562" s="3"/>
    </row>
    <row r="563" spans="1:9" ht="11.25">
      <c r="A563" s="3"/>
      <c r="B563" s="3"/>
      <c r="C563" s="3"/>
      <c r="D563" s="3"/>
      <c r="E563" s="3"/>
      <c r="F563" s="3"/>
      <c r="G563" s="3"/>
      <c r="H563" s="3"/>
      <c r="I563" s="3"/>
    </row>
    <row r="564" spans="1:9" ht="11.25">
      <c r="A564" s="3"/>
      <c r="B564" s="3"/>
      <c r="C564" s="3"/>
      <c r="D564" s="3"/>
      <c r="E564" s="3"/>
      <c r="F564" s="3"/>
      <c r="G564" s="3"/>
      <c r="H564" s="3"/>
      <c r="I564" s="3"/>
    </row>
    <row r="565" spans="1:9" ht="11.25">
      <c r="A565" s="3"/>
      <c r="B565" s="3"/>
      <c r="C565" s="3"/>
      <c r="D565" s="3"/>
      <c r="E565" s="3"/>
      <c r="F565" s="3"/>
      <c r="G565" s="3"/>
      <c r="H565" s="3"/>
      <c r="I565" s="3"/>
    </row>
    <row r="566" spans="1:9" ht="11.25">
      <c r="A566" s="3"/>
      <c r="B566" s="3"/>
      <c r="C566" s="3"/>
      <c r="D566" s="3"/>
      <c r="E566" s="3"/>
      <c r="F566" s="3"/>
      <c r="G566" s="3"/>
      <c r="H566" s="3"/>
      <c r="I566" s="3"/>
    </row>
    <row r="567" spans="1:9" ht="11.25">
      <c r="A567" s="3"/>
      <c r="B567" s="3"/>
      <c r="C567" s="3"/>
      <c r="D567" s="3"/>
      <c r="E567" s="3"/>
      <c r="F567" s="3"/>
      <c r="G567" s="3"/>
      <c r="H567" s="3"/>
      <c r="I567" s="3"/>
    </row>
    <row r="568" spans="1:9" ht="11.25">
      <c r="A568" s="3"/>
      <c r="B568" s="3"/>
      <c r="C568" s="3"/>
      <c r="D568" s="3"/>
      <c r="E568" s="3"/>
      <c r="F568" s="3"/>
      <c r="G568" s="3"/>
      <c r="H568" s="3"/>
      <c r="I568" s="3"/>
    </row>
    <row r="569" spans="1:9" ht="11.25">
      <c r="A569" s="3"/>
      <c r="B569" s="3"/>
      <c r="C569" s="3"/>
      <c r="D569" s="3"/>
      <c r="E569" s="3"/>
      <c r="F569" s="3"/>
      <c r="G569" s="3"/>
      <c r="H569" s="3"/>
      <c r="I569" s="3"/>
    </row>
    <row r="570" spans="1:9" ht="11.25">
      <c r="A570" s="3"/>
      <c r="B570" s="3"/>
      <c r="C570" s="3"/>
      <c r="D570" s="3"/>
      <c r="E570" s="3"/>
      <c r="F570" s="3"/>
      <c r="G570" s="3"/>
      <c r="H570" s="3"/>
      <c r="I570" s="3"/>
    </row>
    <row r="571" spans="1:9" ht="11.25">
      <c r="A571" s="3"/>
      <c r="B571" s="3"/>
      <c r="C571" s="3"/>
      <c r="D571" s="3"/>
      <c r="E571" s="3"/>
      <c r="F571" s="3"/>
      <c r="G571" s="3"/>
      <c r="H571" s="3"/>
      <c r="I571" s="3"/>
    </row>
    <row r="572" spans="1:9" ht="11.25">
      <c r="A572" s="3"/>
      <c r="B572" s="3"/>
      <c r="C572" s="3"/>
      <c r="D572" s="3"/>
      <c r="E572" s="3"/>
      <c r="F572" s="3"/>
      <c r="G572" s="3"/>
      <c r="H572" s="3"/>
      <c r="I572" s="3"/>
    </row>
    <row r="573" spans="1:9" ht="11.25">
      <c r="A573" s="3"/>
      <c r="B573" s="3"/>
      <c r="C573" s="3"/>
      <c r="D573" s="3"/>
      <c r="E573" s="3"/>
      <c r="F573" s="3"/>
      <c r="G573" s="3"/>
      <c r="H573" s="3"/>
      <c r="I573" s="3"/>
    </row>
    <row r="574" spans="1:9" ht="11.25">
      <c r="A574" s="3"/>
      <c r="B574" s="3"/>
      <c r="C574" s="3"/>
      <c r="D574" s="3"/>
      <c r="E574" s="3"/>
      <c r="F574" s="3"/>
      <c r="G574" s="3"/>
      <c r="H574" s="3"/>
      <c r="I574" s="3"/>
    </row>
    <row r="575" spans="1:9" ht="11.25">
      <c r="A575" s="3"/>
      <c r="B575" s="3"/>
      <c r="C575" s="3"/>
      <c r="D575" s="3"/>
      <c r="E575" s="3"/>
      <c r="F575" s="3"/>
      <c r="G575" s="3"/>
      <c r="H575" s="3"/>
      <c r="I575" s="3"/>
    </row>
    <row r="576" spans="1:9" ht="11.25">
      <c r="A576" s="3"/>
      <c r="B576" s="3"/>
      <c r="C576" s="3"/>
      <c r="D576" s="3"/>
      <c r="E576" s="3"/>
      <c r="F576" s="3"/>
      <c r="G576" s="3"/>
      <c r="H576" s="3"/>
      <c r="I576" s="3"/>
    </row>
    <row r="577" spans="1:9" ht="11.25">
      <c r="A577" s="3"/>
      <c r="B577" s="3"/>
      <c r="C577" s="3"/>
      <c r="D577" s="3"/>
      <c r="E577" s="3"/>
      <c r="F577" s="3"/>
      <c r="G577" s="3"/>
      <c r="H577" s="3"/>
      <c r="I577" s="3"/>
    </row>
    <row r="578" spans="1:9" ht="11.25">
      <c r="A578" s="3"/>
      <c r="B578" s="3"/>
      <c r="C578" s="3"/>
      <c r="D578" s="3"/>
      <c r="E578" s="3"/>
      <c r="F578" s="3"/>
      <c r="G578" s="3"/>
      <c r="H578" s="3"/>
      <c r="I578" s="3"/>
    </row>
    <row r="579" spans="1:9" ht="11.25">
      <c r="A579" s="3"/>
      <c r="B579" s="3"/>
      <c r="C579" s="3"/>
      <c r="D579" s="3"/>
      <c r="E579" s="3"/>
      <c r="F579" s="3"/>
      <c r="G579" s="3"/>
      <c r="H579" s="3"/>
      <c r="I579" s="3"/>
    </row>
    <row r="580" spans="1:9" ht="11.25">
      <c r="A580" s="3"/>
      <c r="B580" s="3"/>
      <c r="C580" s="3"/>
      <c r="D580" s="3"/>
      <c r="E580" s="3"/>
      <c r="F580" s="3"/>
      <c r="G580" s="3"/>
      <c r="H580" s="3"/>
      <c r="I580" s="3"/>
    </row>
    <row r="581" spans="1:9" ht="11.25">
      <c r="A581" s="3"/>
      <c r="B581" s="3"/>
      <c r="C581" s="3"/>
      <c r="D581" s="3"/>
      <c r="E581" s="3"/>
      <c r="F581" s="3"/>
      <c r="G581" s="3"/>
      <c r="H581" s="3"/>
      <c r="I581" s="3"/>
    </row>
    <row r="582" spans="1:9" ht="11.25">
      <c r="A582" s="3"/>
      <c r="B582" s="3"/>
      <c r="C582" s="3"/>
      <c r="D582" s="3"/>
      <c r="E582" s="3"/>
      <c r="F582" s="3"/>
      <c r="G582" s="3"/>
      <c r="H582" s="3"/>
      <c r="I582" s="3"/>
    </row>
    <row r="583" spans="1:9" ht="11.25">
      <c r="A583" s="3"/>
      <c r="B583" s="3"/>
      <c r="C583" s="3"/>
      <c r="D583" s="3"/>
      <c r="E583" s="3"/>
      <c r="F583" s="3"/>
      <c r="G583" s="3"/>
      <c r="H583" s="3"/>
      <c r="I583" s="3"/>
    </row>
    <row r="584" spans="1:9" ht="11.25">
      <c r="A584" s="3"/>
      <c r="B584" s="3"/>
      <c r="C584" s="3"/>
      <c r="D584" s="3"/>
      <c r="E584" s="3"/>
      <c r="F584" s="3"/>
      <c r="G584" s="3"/>
      <c r="H584" s="3"/>
      <c r="I584" s="3"/>
    </row>
    <row r="585" spans="1:9" ht="11.25">
      <c r="A585" s="3"/>
      <c r="B585" s="3"/>
      <c r="C585" s="3"/>
      <c r="D585" s="3"/>
      <c r="E585" s="3"/>
      <c r="F585" s="3"/>
      <c r="G585" s="3"/>
      <c r="H585" s="3"/>
      <c r="I585" s="3"/>
    </row>
    <row r="586" spans="1:9" ht="11.25">
      <c r="A586" s="3"/>
      <c r="B586" s="3"/>
      <c r="C586" s="3"/>
      <c r="D586" s="3"/>
      <c r="E586" s="3"/>
      <c r="F586" s="3"/>
      <c r="G586" s="3"/>
      <c r="H586" s="3"/>
      <c r="I586" s="3"/>
    </row>
    <row r="587" spans="1:9" ht="11.25">
      <c r="A587" s="3"/>
      <c r="B587" s="3"/>
      <c r="C587" s="3"/>
      <c r="D587" s="3"/>
      <c r="E587" s="3"/>
      <c r="F587" s="3"/>
      <c r="G587" s="3"/>
      <c r="H587" s="3"/>
      <c r="I587" s="3"/>
    </row>
    <row r="588" spans="1:9" ht="11.25">
      <c r="A588" s="3"/>
      <c r="B588" s="3"/>
      <c r="C588" s="3"/>
      <c r="D588" s="3"/>
      <c r="E588" s="3"/>
      <c r="F588" s="3"/>
      <c r="G588" s="3"/>
      <c r="H588" s="3"/>
      <c r="I588" s="3"/>
    </row>
    <row r="589" spans="1:9" ht="11.25">
      <c r="A589" s="3"/>
      <c r="B589" s="3"/>
      <c r="C589" s="3"/>
      <c r="D589" s="3"/>
      <c r="E589" s="3"/>
      <c r="F589" s="3"/>
      <c r="G589" s="3"/>
      <c r="H589" s="3"/>
      <c r="I589" s="3"/>
    </row>
    <row r="590" spans="1:9" ht="11.25">
      <c r="A590" s="3"/>
      <c r="B590" s="3"/>
      <c r="C590" s="3"/>
      <c r="D590" s="3"/>
      <c r="E590" s="3"/>
      <c r="F590" s="3"/>
      <c r="G590" s="3"/>
      <c r="H590" s="3"/>
      <c r="I590" s="3"/>
    </row>
    <row r="591" spans="1:9" ht="11.25">
      <c r="A591" s="3"/>
      <c r="B591" s="3"/>
      <c r="C591" s="3"/>
      <c r="D591" s="3"/>
      <c r="E591" s="3"/>
      <c r="F591" s="3"/>
      <c r="G591" s="3"/>
      <c r="H591" s="3"/>
      <c r="I591" s="3"/>
    </row>
    <row r="592" spans="1:9" ht="11.25">
      <c r="A592" s="3"/>
      <c r="B592" s="3"/>
      <c r="C592" s="3"/>
      <c r="D592" s="3"/>
      <c r="E592" s="3"/>
      <c r="F592" s="3"/>
      <c r="G592" s="3"/>
      <c r="H592" s="3"/>
      <c r="I592" s="3"/>
    </row>
    <row r="593" spans="1:9" ht="11.25">
      <c r="A593" s="3"/>
      <c r="B593" s="3"/>
      <c r="C593" s="3"/>
      <c r="D593" s="3"/>
      <c r="E593" s="3"/>
      <c r="F593" s="3"/>
      <c r="G593" s="3"/>
      <c r="H593" s="3"/>
      <c r="I593" s="3"/>
    </row>
    <row r="594" spans="1:9" ht="11.25">
      <c r="A594" s="3"/>
      <c r="B594" s="3"/>
      <c r="C594" s="3"/>
      <c r="D594" s="3"/>
      <c r="E594" s="3"/>
      <c r="F594" s="3"/>
      <c r="G594" s="3"/>
      <c r="H594" s="3"/>
      <c r="I594" s="3"/>
    </row>
    <row r="595" spans="1:9" ht="11.25">
      <c r="A595" s="3"/>
      <c r="B595" s="3"/>
      <c r="C595" s="3"/>
      <c r="D595" s="3"/>
      <c r="E595" s="3"/>
      <c r="F595" s="3"/>
      <c r="G595" s="3"/>
      <c r="H595" s="3"/>
      <c r="I595" s="3"/>
    </row>
    <row r="596" spans="1:9" ht="11.25">
      <c r="A596" s="3"/>
      <c r="B596" s="3"/>
      <c r="C596" s="3"/>
      <c r="D596" s="3"/>
      <c r="E596" s="3"/>
      <c r="F596" s="3"/>
      <c r="G596" s="3"/>
      <c r="H596" s="3"/>
      <c r="I596" s="3"/>
    </row>
    <row r="597" spans="1:9" ht="11.25">
      <c r="A597" s="3"/>
      <c r="B597" s="3"/>
      <c r="C597" s="3"/>
      <c r="D597" s="3"/>
      <c r="E597" s="3"/>
      <c r="F597" s="3"/>
      <c r="G597" s="3"/>
      <c r="H597" s="3"/>
      <c r="I597" s="3"/>
    </row>
    <row r="598" spans="1:9" ht="11.25">
      <c r="A598" s="3"/>
      <c r="B598" s="3"/>
      <c r="C598" s="3"/>
      <c r="D598" s="3"/>
      <c r="E598" s="3"/>
      <c r="F598" s="3"/>
      <c r="G598" s="3"/>
      <c r="H598" s="3"/>
      <c r="I598" s="3"/>
    </row>
    <row r="599" spans="1:9" ht="11.25">
      <c r="A599" s="3"/>
      <c r="B599" s="3"/>
      <c r="C599" s="3"/>
      <c r="D599" s="3"/>
      <c r="E599" s="3"/>
      <c r="F599" s="3"/>
      <c r="G599" s="3"/>
      <c r="H599" s="3"/>
      <c r="I599" s="3"/>
    </row>
    <row r="600" spans="1:9" ht="11.25">
      <c r="A600" s="3"/>
      <c r="B600" s="3"/>
      <c r="C600" s="3"/>
      <c r="D600" s="3"/>
      <c r="E600" s="3"/>
      <c r="F600" s="3"/>
      <c r="G600" s="3"/>
      <c r="H600" s="3"/>
      <c r="I600" s="3"/>
    </row>
    <row r="601" spans="1:9" ht="11.25">
      <c r="A601" s="3"/>
      <c r="B601" s="3"/>
      <c r="C601" s="3"/>
      <c r="D601" s="3"/>
      <c r="E601" s="3"/>
      <c r="F601" s="3"/>
      <c r="G601" s="3"/>
      <c r="H601" s="3"/>
      <c r="I601" s="3"/>
    </row>
    <row r="602" spans="1:9" ht="11.25">
      <c r="A602" s="3"/>
      <c r="B602" s="3"/>
      <c r="C602" s="3"/>
      <c r="D602" s="3"/>
      <c r="E602" s="3"/>
      <c r="F602" s="3"/>
      <c r="G602" s="3"/>
      <c r="H602" s="3"/>
      <c r="I602" s="3"/>
    </row>
    <row r="603" spans="1:9" ht="11.25">
      <c r="A603" s="3"/>
      <c r="B603" s="3"/>
      <c r="C603" s="3"/>
      <c r="D603" s="3"/>
      <c r="E603" s="3"/>
      <c r="F603" s="3"/>
      <c r="G603" s="3"/>
      <c r="H603" s="3"/>
      <c r="I603" s="3"/>
    </row>
    <row r="604" spans="1:9" ht="11.25">
      <c r="A604" s="3"/>
      <c r="B604" s="3"/>
      <c r="C604" s="3"/>
      <c r="D604" s="3"/>
      <c r="E604" s="3"/>
      <c r="F604" s="3"/>
      <c r="G604" s="3"/>
      <c r="H604" s="3"/>
      <c r="I604" s="3"/>
    </row>
    <row r="605" spans="1:9" ht="11.25">
      <c r="A605" s="3"/>
      <c r="B605" s="3"/>
      <c r="C605" s="3"/>
      <c r="D605" s="3"/>
      <c r="E605" s="3"/>
      <c r="F605" s="3"/>
      <c r="G605" s="3"/>
      <c r="H605" s="3"/>
      <c r="I605" s="3"/>
    </row>
    <row r="606" spans="1:9" ht="11.25">
      <c r="A606" s="3"/>
      <c r="B606" s="3"/>
      <c r="C606" s="3"/>
      <c r="D606" s="3"/>
      <c r="E606" s="3"/>
      <c r="F606" s="3"/>
      <c r="G606" s="3"/>
      <c r="H606" s="3"/>
      <c r="I606" s="3"/>
    </row>
    <row r="607" spans="1:9" ht="11.25">
      <c r="A607" s="3"/>
      <c r="B607" s="3"/>
      <c r="C607" s="3"/>
      <c r="D607" s="3"/>
      <c r="E607" s="3"/>
      <c r="F607" s="3"/>
      <c r="G607" s="3"/>
      <c r="H607" s="3"/>
      <c r="I607" s="3"/>
    </row>
    <row r="608" spans="1:9" ht="11.25">
      <c r="A608" s="3"/>
      <c r="B608" s="3"/>
      <c r="C608" s="3"/>
      <c r="D608" s="3"/>
      <c r="E608" s="3"/>
      <c r="F608" s="3"/>
      <c r="G608" s="3"/>
      <c r="H608" s="3"/>
      <c r="I608" s="3"/>
    </row>
    <row r="609" spans="1:9" ht="11.25">
      <c r="A609" s="3"/>
      <c r="B609" s="3"/>
      <c r="C609" s="3"/>
      <c r="D609" s="3"/>
      <c r="E609" s="3"/>
      <c r="F609" s="3"/>
      <c r="G609" s="3"/>
      <c r="H609" s="3"/>
      <c r="I609" s="3"/>
    </row>
    <row r="610" spans="1:9" ht="11.25">
      <c r="A610" s="3"/>
      <c r="B610" s="3"/>
      <c r="C610" s="3"/>
      <c r="D610" s="3"/>
      <c r="E610" s="3"/>
      <c r="F610" s="3"/>
      <c r="G610" s="3"/>
      <c r="H610" s="3"/>
      <c r="I610" s="3"/>
    </row>
    <row r="611" spans="1:9" ht="11.25">
      <c r="A611" s="3"/>
      <c r="B611" s="3"/>
      <c r="C611" s="3"/>
      <c r="D611" s="3"/>
      <c r="E611" s="3"/>
      <c r="F611" s="3"/>
      <c r="G611" s="3"/>
      <c r="H611" s="3"/>
      <c r="I611" s="3"/>
    </row>
    <row r="612" spans="1:9" ht="11.25">
      <c r="A612" s="3"/>
      <c r="B612" s="3"/>
      <c r="C612" s="3"/>
      <c r="D612" s="3"/>
      <c r="E612" s="3"/>
      <c r="F612" s="3"/>
      <c r="G612" s="3"/>
      <c r="H612" s="3"/>
      <c r="I612" s="3"/>
    </row>
    <row r="613" spans="1:9" ht="11.25">
      <c r="A613" s="3"/>
      <c r="B613" s="3"/>
      <c r="C613" s="3"/>
      <c r="D613" s="3"/>
      <c r="E613" s="3"/>
      <c r="F613" s="3"/>
      <c r="G613" s="3"/>
      <c r="H613" s="3"/>
      <c r="I613" s="3"/>
    </row>
    <row r="614" spans="1:9" ht="11.25">
      <c r="A614" s="3"/>
      <c r="B614" s="3"/>
      <c r="C614" s="3"/>
      <c r="D614" s="3"/>
      <c r="E614" s="3"/>
      <c r="F614" s="3"/>
      <c r="G614" s="3"/>
      <c r="H614" s="3"/>
      <c r="I614" s="3"/>
    </row>
    <row r="615" spans="1:9" ht="11.25">
      <c r="A615" s="3"/>
      <c r="B615" s="3"/>
      <c r="C615" s="3"/>
      <c r="D615" s="3"/>
      <c r="E615" s="3"/>
      <c r="F615" s="3"/>
      <c r="G615" s="3"/>
      <c r="H615" s="3"/>
      <c r="I615" s="3"/>
    </row>
    <row r="616" spans="1:9" ht="11.25">
      <c r="A616" s="3"/>
      <c r="B616" s="3"/>
      <c r="C616" s="3"/>
      <c r="D616" s="3"/>
      <c r="E616" s="3"/>
      <c r="F616" s="3"/>
      <c r="G616" s="3"/>
      <c r="H616" s="3"/>
      <c r="I616" s="3"/>
    </row>
    <row r="617" spans="1:9" ht="11.25">
      <c r="A617" s="3"/>
      <c r="B617" s="3"/>
      <c r="C617" s="3"/>
      <c r="D617" s="3"/>
      <c r="E617" s="3"/>
      <c r="F617" s="3"/>
      <c r="G617" s="3"/>
      <c r="H617" s="3"/>
      <c r="I617" s="3"/>
    </row>
    <row r="618" spans="1:9" ht="11.25">
      <c r="A618" s="3"/>
      <c r="B618" s="3"/>
      <c r="C618" s="3"/>
      <c r="D618" s="3"/>
      <c r="E618" s="3"/>
      <c r="F618" s="3"/>
      <c r="G618" s="3"/>
      <c r="H618" s="3"/>
      <c r="I618" s="3"/>
    </row>
    <row r="619" spans="1:9" ht="11.25">
      <c r="A619" s="3"/>
      <c r="B619" s="3"/>
      <c r="C619" s="3"/>
      <c r="D619" s="3"/>
      <c r="E619" s="3"/>
      <c r="F619" s="3"/>
      <c r="G619" s="3"/>
      <c r="H619" s="3"/>
      <c r="I619" s="3"/>
    </row>
    <row r="620" spans="1:9" ht="11.25">
      <c r="A620" s="3"/>
      <c r="B620" s="3"/>
      <c r="C620" s="3"/>
      <c r="D620" s="3"/>
      <c r="E620" s="3"/>
      <c r="F620" s="3"/>
      <c r="G620" s="3"/>
      <c r="H620" s="3"/>
      <c r="I620" s="3"/>
    </row>
    <row r="621" spans="1:4" ht="11.25">
      <c r="A621" s="3"/>
      <c r="B621" s="3"/>
      <c r="C621" s="3"/>
      <c r="D621" s="3"/>
    </row>
    <row r="622" spans="1:4" ht="11.25">
      <c r="A622" s="3"/>
      <c r="B622" s="3"/>
      <c r="C622" s="3"/>
      <c r="D622" s="3"/>
    </row>
    <row r="623" spans="1:4" ht="11.25">
      <c r="A623" s="3"/>
      <c r="B623" s="3"/>
      <c r="C623" s="3"/>
      <c r="D623" s="3"/>
    </row>
    <row r="624" spans="1:4" ht="11.25">
      <c r="A624" s="3"/>
      <c r="B624" s="3"/>
      <c r="C624" s="3"/>
      <c r="D624" s="3"/>
    </row>
    <row r="625" spans="1:4" ht="11.25">
      <c r="A625" s="3"/>
      <c r="B625" s="3"/>
      <c r="C625" s="3"/>
      <c r="D625" s="3"/>
    </row>
    <row r="626" spans="1:4" ht="11.25">
      <c r="A626" s="3"/>
      <c r="B626" s="3"/>
      <c r="C626" s="3"/>
      <c r="D626" s="3"/>
    </row>
    <row r="627" spans="1:4" ht="11.25">
      <c r="A627" s="3"/>
      <c r="B627" s="3"/>
      <c r="C627" s="3"/>
      <c r="D627" s="3"/>
    </row>
    <row r="628" spans="1:4" ht="11.25">
      <c r="A628" s="3"/>
      <c r="B628" s="3"/>
      <c r="C628" s="3"/>
      <c r="D628" s="3"/>
    </row>
    <row r="629" spans="1:4" ht="11.25">
      <c r="A629" s="3"/>
      <c r="B629" s="3"/>
      <c r="C629" s="3"/>
      <c r="D629" s="3"/>
    </row>
    <row r="630" spans="1:4" ht="11.25">
      <c r="A630" s="3"/>
      <c r="B630" s="3"/>
      <c r="C630" s="3"/>
      <c r="D630" s="3"/>
    </row>
  </sheetData>
  <sheetProtection/>
  <mergeCells count="130">
    <mergeCell ref="A7:A9"/>
    <mergeCell ref="C79:T79"/>
    <mergeCell ref="B78:T78"/>
    <mergeCell ref="B77:F77"/>
    <mergeCell ref="C76:F76"/>
    <mergeCell ref="C66:T66"/>
    <mergeCell ref="B65:T65"/>
    <mergeCell ref="B64:F64"/>
    <mergeCell ref="C63:F63"/>
    <mergeCell ref="C40:T40"/>
    <mergeCell ref="A1:T1"/>
    <mergeCell ref="A2:T2"/>
    <mergeCell ref="A3:T3"/>
    <mergeCell ref="A4:T4"/>
    <mergeCell ref="A5:T5"/>
    <mergeCell ref="A6:T6"/>
    <mergeCell ref="B7:B9"/>
    <mergeCell ref="C7:C9"/>
    <mergeCell ref="D7:D9"/>
    <mergeCell ref="E7:E9"/>
    <mergeCell ref="C89:C91"/>
    <mergeCell ref="D89:D91"/>
    <mergeCell ref="E89:E91"/>
    <mergeCell ref="B39:T39"/>
    <mergeCell ref="B38:F38"/>
    <mergeCell ref="C37:F37"/>
    <mergeCell ref="L8:M8"/>
    <mergeCell ref="N8:N9"/>
    <mergeCell ref="O8:O9"/>
    <mergeCell ref="F7:F9"/>
    <mergeCell ref="G7:J7"/>
    <mergeCell ref="K7:N7"/>
    <mergeCell ref="O7:R7"/>
    <mergeCell ref="P8:Q8"/>
    <mergeCell ref="R8:R9"/>
    <mergeCell ref="D14:D19"/>
    <mergeCell ref="E14:E19"/>
    <mergeCell ref="A10:T10"/>
    <mergeCell ref="A11:T11"/>
    <mergeCell ref="S7:S9"/>
    <mergeCell ref="T7:T9"/>
    <mergeCell ref="G8:G9"/>
    <mergeCell ref="H8:I8"/>
    <mergeCell ref="J8:J9"/>
    <mergeCell ref="K8:K9"/>
    <mergeCell ref="E20:E22"/>
    <mergeCell ref="A20:A22"/>
    <mergeCell ref="B20:B22"/>
    <mergeCell ref="C20:C22"/>
    <mergeCell ref="D20:D22"/>
    <mergeCell ref="B12:T12"/>
    <mergeCell ref="C13:T13"/>
    <mergeCell ref="A14:A19"/>
    <mergeCell ref="B14:B19"/>
    <mergeCell ref="C14:C19"/>
    <mergeCell ref="E28:E30"/>
    <mergeCell ref="A28:A30"/>
    <mergeCell ref="B28:B30"/>
    <mergeCell ref="C28:C30"/>
    <mergeCell ref="D28:D30"/>
    <mergeCell ref="E23:E27"/>
    <mergeCell ref="A23:A27"/>
    <mergeCell ref="B23:B27"/>
    <mergeCell ref="C23:C27"/>
    <mergeCell ref="D23:D27"/>
    <mergeCell ref="E34:E36"/>
    <mergeCell ref="A34:A36"/>
    <mergeCell ref="B34:B36"/>
    <mergeCell ref="C34:C36"/>
    <mergeCell ref="D34:D36"/>
    <mergeCell ref="E31:E33"/>
    <mergeCell ref="A31:A33"/>
    <mergeCell ref="B31:B33"/>
    <mergeCell ref="C31:C33"/>
    <mergeCell ref="D31:D33"/>
    <mergeCell ref="E41:E45"/>
    <mergeCell ref="A41:A45"/>
    <mergeCell ref="B41:B45"/>
    <mergeCell ref="C41:C45"/>
    <mergeCell ref="D41:D45"/>
    <mergeCell ref="E51:E56"/>
    <mergeCell ref="A51:A56"/>
    <mergeCell ref="B51:B56"/>
    <mergeCell ref="C51:C56"/>
    <mergeCell ref="D51:D56"/>
    <mergeCell ref="E46:E50"/>
    <mergeCell ref="A46:A50"/>
    <mergeCell ref="B46:B50"/>
    <mergeCell ref="C46:C50"/>
    <mergeCell ref="D46:D50"/>
    <mergeCell ref="E60:E62"/>
    <mergeCell ref="A60:A62"/>
    <mergeCell ref="B60:B62"/>
    <mergeCell ref="C60:C62"/>
    <mergeCell ref="D60:D62"/>
    <mergeCell ref="E57:E59"/>
    <mergeCell ref="A57:A59"/>
    <mergeCell ref="B57:B59"/>
    <mergeCell ref="C57:C59"/>
    <mergeCell ref="D57:D59"/>
    <mergeCell ref="E67:E69"/>
    <mergeCell ref="A67:A69"/>
    <mergeCell ref="B67:B69"/>
    <mergeCell ref="C67:C69"/>
    <mergeCell ref="D67:D69"/>
    <mergeCell ref="E73:E75"/>
    <mergeCell ref="A73:A75"/>
    <mergeCell ref="B73:B75"/>
    <mergeCell ref="C73:C75"/>
    <mergeCell ref="D73:D75"/>
    <mergeCell ref="E70:E72"/>
    <mergeCell ref="A70:A72"/>
    <mergeCell ref="B70:B72"/>
    <mergeCell ref="C70:C72"/>
    <mergeCell ref="D70:D72"/>
    <mergeCell ref="E80:E83"/>
    <mergeCell ref="A80:A83"/>
    <mergeCell ref="B80:B83"/>
    <mergeCell ref="C80:C83"/>
    <mergeCell ref="D80:D83"/>
    <mergeCell ref="C92:F92"/>
    <mergeCell ref="B93:F93"/>
    <mergeCell ref="A94:F94"/>
    <mergeCell ref="E84:E88"/>
    <mergeCell ref="A84:A88"/>
    <mergeCell ref="B84:B88"/>
    <mergeCell ref="C84:C88"/>
    <mergeCell ref="D84:D88"/>
    <mergeCell ref="A89:A91"/>
    <mergeCell ref="B89:B91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Rki</cp:lastModifiedBy>
  <cp:lastPrinted>2013-02-18T11:01:10Z</cp:lastPrinted>
  <dcterms:created xsi:type="dcterms:W3CDTF">1996-10-14T23:33:28Z</dcterms:created>
  <dcterms:modified xsi:type="dcterms:W3CDTF">2013-02-18T11:01:12Z</dcterms:modified>
  <cp:category/>
  <cp:version/>
  <cp:contentType/>
  <cp:contentStatus/>
</cp:coreProperties>
</file>