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H178" i="1" l="1"/>
  <c r="I178" i="1"/>
  <c r="J178" i="1"/>
  <c r="K178" i="1"/>
  <c r="L178" i="1"/>
  <c r="M178" i="1"/>
  <c r="N178" i="1"/>
  <c r="O178" i="1"/>
  <c r="P178" i="1"/>
  <c r="Q178" i="1"/>
  <c r="R178" i="1"/>
  <c r="S178" i="1"/>
  <c r="T178" i="1"/>
  <c r="G178" i="1"/>
  <c r="T101" i="1"/>
  <c r="S101" i="1"/>
  <c r="R101" i="1"/>
  <c r="Q101" i="1"/>
  <c r="P101" i="1"/>
  <c r="N101" i="1"/>
  <c r="M101" i="1"/>
  <c r="L101" i="1"/>
  <c r="J101" i="1"/>
  <c r="I101" i="1"/>
  <c r="H101" i="1"/>
  <c r="O100" i="1"/>
  <c r="K100" i="1"/>
  <c r="K101" i="1" s="1"/>
  <c r="G100" i="1"/>
  <c r="O99" i="1"/>
  <c r="O101" i="1" s="1"/>
  <c r="K99" i="1"/>
  <c r="G99" i="1"/>
  <c r="G101" i="1" s="1"/>
  <c r="G17" i="1" l="1"/>
  <c r="G19" i="1"/>
  <c r="T156" i="1" l="1"/>
  <c r="S156" i="1"/>
  <c r="R156" i="1"/>
  <c r="Q156" i="1"/>
  <c r="P156" i="1"/>
  <c r="N156" i="1"/>
  <c r="M156" i="1"/>
  <c r="L156" i="1"/>
  <c r="J156" i="1"/>
  <c r="I156" i="1"/>
  <c r="H156" i="1"/>
  <c r="O155" i="1"/>
  <c r="K155" i="1"/>
  <c r="G155" i="1"/>
  <c r="G156" i="1" s="1"/>
  <c r="O154" i="1"/>
  <c r="K154" i="1"/>
  <c r="T153" i="1"/>
  <c r="S153" i="1"/>
  <c r="R153" i="1"/>
  <c r="Q153" i="1"/>
  <c r="P153" i="1"/>
  <c r="N153" i="1"/>
  <c r="M153" i="1"/>
  <c r="L153" i="1"/>
  <c r="J153" i="1"/>
  <c r="I153" i="1"/>
  <c r="H153" i="1"/>
  <c r="O152" i="1"/>
  <c r="K152" i="1"/>
  <c r="G152" i="1"/>
  <c r="G153" i="1" s="1"/>
  <c r="O151" i="1"/>
  <c r="K151" i="1"/>
  <c r="T113" i="1"/>
  <c r="S113" i="1"/>
  <c r="R113" i="1"/>
  <c r="Q113" i="1"/>
  <c r="P113" i="1"/>
  <c r="N113" i="1"/>
  <c r="M113" i="1"/>
  <c r="L113" i="1"/>
  <c r="J113" i="1"/>
  <c r="I113" i="1"/>
  <c r="H113" i="1"/>
  <c r="O112" i="1"/>
  <c r="K112" i="1"/>
  <c r="O111" i="1"/>
  <c r="K111" i="1"/>
  <c r="G113" i="1"/>
  <c r="K156" i="1" l="1"/>
  <c r="O156" i="1"/>
  <c r="O153" i="1"/>
  <c r="K153" i="1"/>
  <c r="K113" i="1"/>
  <c r="O113" i="1"/>
  <c r="H188" i="1"/>
  <c r="H189" i="1" s="1"/>
  <c r="H190" i="1" s="1"/>
  <c r="I188" i="1"/>
  <c r="I189" i="1" s="1"/>
  <c r="I190" i="1" s="1"/>
  <c r="J188" i="1"/>
  <c r="J189" i="1" s="1"/>
  <c r="J190" i="1" s="1"/>
  <c r="L188" i="1"/>
  <c r="L189" i="1" s="1"/>
  <c r="L190" i="1" s="1"/>
  <c r="M188" i="1"/>
  <c r="M189" i="1" s="1"/>
  <c r="M190" i="1" s="1"/>
  <c r="N188" i="1"/>
  <c r="N189" i="1" s="1"/>
  <c r="N190" i="1" s="1"/>
  <c r="P188" i="1"/>
  <c r="P189" i="1" s="1"/>
  <c r="P190" i="1" s="1"/>
  <c r="Q188" i="1"/>
  <c r="Q189" i="1" s="1"/>
  <c r="Q190" i="1" s="1"/>
  <c r="R188" i="1"/>
  <c r="R189" i="1" s="1"/>
  <c r="R190" i="1" s="1"/>
  <c r="S188" i="1"/>
  <c r="S189" i="1" s="1"/>
  <c r="S190" i="1" s="1"/>
  <c r="T188" i="1"/>
  <c r="T189" i="1" s="1"/>
  <c r="T190" i="1" s="1"/>
  <c r="H150" i="1"/>
  <c r="I150" i="1"/>
  <c r="J150" i="1"/>
  <c r="L150" i="1"/>
  <c r="M150" i="1"/>
  <c r="N150" i="1"/>
  <c r="P150" i="1"/>
  <c r="Q150" i="1"/>
  <c r="R150" i="1"/>
  <c r="S150" i="1"/>
  <c r="T150" i="1"/>
  <c r="H147" i="1"/>
  <c r="I147" i="1"/>
  <c r="J147" i="1"/>
  <c r="L147" i="1"/>
  <c r="M147" i="1"/>
  <c r="N147" i="1"/>
  <c r="P147" i="1"/>
  <c r="Q147" i="1"/>
  <c r="R147" i="1"/>
  <c r="S147" i="1"/>
  <c r="T147" i="1"/>
  <c r="O187" i="1" l="1"/>
  <c r="K187" i="1"/>
  <c r="G187" i="1"/>
  <c r="O186" i="1"/>
  <c r="K186" i="1"/>
  <c r="G186" i="1"/>
  <c r="O145" i="1"/>
  <c r="K145" i="1"/>
  <c r="G145" i="1"/>
  <c r="O144" i="1"/>
  <c r="K144" i="1"/>
  <c r="G144" i="1"/>
  <c r="T143" i="1"/>
  <c r="S143" i="1"/>
  <c r="R143" i="1"/>
  <c r="Q143" i="1"/>
  <c r="P143" i="1"/>
  <c r="N143" i="1"/>
  <c r="M143" i="1"/>
  <c r="L143" i="1"/>
  <c r="J143" i="1"/>
  <c r="I143" i="1"/>
  <c r="H143" i="1"/>
  <c r="O142" i="1"/>
  <c r="K142" i="1"/>
  <c r="G142" i="1"/>
  <c r="O141" i="1"/>
  <c r="K141" i="1"/>
  <c r="G141" i="1"/>
  <c r="T140" i="1"/>
  <c r="S140" i="1"/>
  <c r="R140" i="1"/>
  <c r="Q140" i="1"/>
  <c r="P140" i="1"/>
  <c r="N140" i="1"/>
  <c r="M140" i="1"/>
  <c r="L140" i="1"/>
  <c r="J140" i="1"/>
  <c r="I140" i="1"/>
  <c r="H140" i="1"/>
  <c r="O139" i="1"/>
  <c r="K139" i="1"/>
  <c r="G139" i="1"/>
  <c r="O138" i="1"/>
  <c r="K138" i="1"/>
  <c r="G138" i="1"/>
  <c r="T137" i="1"/>
  <c r="S137" i="1"/>
  <c r="R137" i="1"/>
  <c r="Q137" i="1"/>
  <c r="P137" i="1"/>
  <c r="N137" i="1"/>
  <c r="M137" i="1"/>
  <c r="L137" i="1"/>
  <c r="J137" i="1"/>
  <c r="I137" i="1"/>
  <c r="H137" i="1"/>
  <c r="O136" i="1"/>
  <c r="K136" i="1"/>
  <c r="G136" i="1"/>
  <c r="O135" i="1"/>
  <c r="K135" i="1"/>
  <c r="G135" i="1"/>
  <c r="O134" i="1"/>
  <c r="K134" i="1"/>
  <c r="G134" i="1"/>
  <c r="T133" i="1"/>
  <c r="S133" i="1"/>
  <c r="R133" i="1"/>
  <c r="Q133" i="1"/>
  <c r="P133" i="1"/>
  <c r="N133" i="1"/>
  <c r="M133" i="1"/>
  <c r="L133" i="1"/>
  <c r="J133" i="1"/>
  <c r="I133" i="1"/>
  <c r="H133" i="1"/>
  <c r="O132" i="1"/>
  <c r="K132" i="1"/>
  <c r="G132" i="1"/>
  <c r="O131" i="1"/>
  <c r="K131" i="1"/>
  <c r="G131" i="1"/>
  <c r="T130" i="1"/>
  <c r="S130" i="1"/>
  <c r="R130" i="1"/>
  <c r="Q130" i="1"/>
  <c r="P130" i="1"/>
  <c r="N130" i="1"/>
  <c r="M130" i="1"/>
  <c r="L130" i="1"/>
  <c r="J130" i="1"/>
  <c r="I130" i="1"/>
  <c r="H130" i="1"/>
  <c r="O129" i="1"/>
  <c r="K129" i="1"/>
  <c r="G129" i="1"/>
  <c r="O128" i="1"/>
  <c r="K128" i="1"/>
  <c r="G128" i="1"/>
  <c r="T91" i="1"/>
  <c r="S91" i="1"/>
  <c r="R91" i="1"/>
  <c r="Q91" i="1"/>
  <c r="P91" i="1"/>
  <c r="N91" i="1"/>
  <c r="M91" i="1"/>
  <c r="L91" i="1"/>
  <c r="J91" i="1"/>
  <c r="I91" i="1"/>
  <c r="H91" i="1"/>
  <c r="O90" i="1"/>
  <c r="K90" i="1"/>
  <c r="G90" i="1"/>
  <c r="O89" i="1"/>
  <c r="K89" i="1"/>
  <c r="G89" i="1"/>
  <c r="T88" i="1"/>
  <c r="S88" i="1"/>
  <c r="R88" i="1"/>
  <c r="Q88" i="1"/>
  <c r="P88" i="1"/>
  <c r="N88" i="1"/>
  <c r="M88" i="1"/>
  <c r="L88" i="1"/>
  <c r="J88" i="1"/>
  <c r="I88" i="1"/>
  <c r="H88" i="1"/>
  <c r="O87" i="1"/>
  <c r="K87" i="1"/>
  <c r="G87" i="1"/>
  <c r="O86" i="1"/>
  <c r="K86" i="1"/>
  <c r="G86" i="1"/>
  <c r="O85" i="1"/>
  <c r="K85" i="1"/>
  <c r="G85" i="1"/>
  <c r="T84" i="1"/>
  <c r="S84" i="1"/>
  <c r="R84" i="1"/>
  <c r="Q84" i="1"/>
  <c r="P84" i="1"/>
  <c r="N84" i="1"/>
  <c r="M84" i="1"/>
  <c r="L84" i="1"/>
  <c r="J84" i="1"/>
  <c r="I84" i="1"/>
  <c r="H84" i="1"/>
  <c r="O83" i="1"/>
  <c r="K83" i="1"/>
  <c r="G83" i="1"/>
  <c r="O82" i="1"/>
  <c r="K82" i="1"/>
  <c r="G82" i="1"/>
  <c r="O81" i="1"/>
  <c r="K81" i="1"/>
  <c r="G81" i="1"/>
  <c r="O80" i="1"/>
  <c r="K80" i="1"/>
  <c r="G80" i="1"/>
  <c r="T79" i="1"/>
  <c r="S79" i="1"/>
  <c r="R79" i="1"/>
  <c r="Q79" i="1"/>
  <c r="P79" i="1"/>
  <c r="N79" i="1"/>
  <c r="M79" i="1"/>
  <c r="L79" i="1"/>
  <c r="J79" i="1"/>
  <c r="I79" i="1"/>
  <c r="H79" i="1"/>
  <c r="O78" i="1"/>
  <c r="K78" i="1"/>
  <c r="G78" i="1"/>
  <c r="O77" i="1"/>
  <c r="K77" i="1"/>
  <c r="G77" i="1"/>
  <c r="O76" i="1"/>
  <c r="K76" i="1"/>
  <c r="G76" i="1"/>
  <c r="T75" i="1"/>
  <c r="S75" i="1"/>
  <c r="R75" i="1"/>
  <c r="Q75" i="1"/>
  <c r="P75" i="1"/>
  <c r="N75" i="1"/>
  <c r="M75" i="1"/>
  <c r="L75" i="1"/>
  <c r="J75" i="1"/>
  <c r="I75" i="1"/>
  <c r="H75" i="1"/>
  <c r="O74" i="1"/>
  <c r="K74" i="1"/>
  <c r="G74" i="1"/>
  <c r="O73" i="1"/>
  <c r="K73" i="1"/>
  <c r="G73" i="1"/>
  <c r="O72" i="1"/>
  <c r="K72" i="1"/>
  <c r="G72" i="1"/>
  <c r="T37" i="1"/>
  <c r="S37" i="1"/>
  <c r="R37" i="1"/>
  <c r="Q37" i="1"/>
  <c r="P37" i="1"/>
  <c r="N37" i="1"/>
  <c r="M37" i="1"/>
  <c r="L37" i="1"/>
  <c r="J37" i="1"/>
  <c r="I37" i="1"/>
  <c r="H37" i="1"/>
  <c r="O36" i="1"/>
  <c r="K36" i="1"/>
  <c r="G36" i="1"/>
  <c r="O35" i="1"/>
  <c r="K35" i="1"/>
  <c r="G35" i="1"/>
  <c r="O34" i="1"/>
  <c r="K34" i="1"/>
  <c r="G34" i="1"/>
  <c r="G38" i="1"/>
  <c r="K38" i="1"/>
  <c r="O38" i="1"/>
  <c r="G39" i="1"/>
  <c r="K39" i="1"/>
  <c r="O39" i="1"/>
  <c r="H40" i="1"/>
  <c r="I40" i="1"/>
  <c r="J40" i="1"/>
  <c r="L40" i="1"/>
  <c r="M40" i="1"/>
  <c r="N40" i="1"/>
  <c r="P40" i="1"/>
  <c r="Q40" i="1"/>
  <c r="R40" i="1"/>
  <c r="S40" i="1"/>
  <c r="T40" i="1"/>
  <c r="G41" i="1"/>
  <c r="K41" i="1"/>
  <c r="O41" i="1"/>
  <c r="G42" i="1"/>
  <c r="K42" i="1"/>
  <c r="O42" i="1"/>
  <c r="H43" i="1"/>
  <c r="I43" i="1"/>
  <c r="J43" i="1"/>
  <c r="L43" i="1"/>
  <c r="M43" i="1"/>
  <c r="N43" i="1"/>
  <c r="P43" i="1"/>
  <c r="Q43" i="1"/>
  <c r="R43" i="1"/>
  <c r="S43" i="1"/>
  <c r="T43" i="1"/>
  <c r="G44" i="1"/>
  <c r="K44" i="1"/>
  <c r="O44" i="1"/>
  <c r="G45" i="1"/>
  <c r="K45" i="1"/>
  <c r="O45" i="1"/>
  <c r="H46" i="1"/>
  <c r="I46" i="1"/>
  <c r="J46" i="1"/>
  <c r="L46" i="1"/>
  <c r="M46" i="1"/>
  <c r="N46" i="1"/>
  <c r="P46" i="1"/>
  <c r="Q46" i="1"/>
  <c r="R46" i="1"/>
  <c r="S46" i="1"/>
  <c r="T46" i="1"/>
  <c r="G47" i="1"/>
  <c r="K47" i="1"/>
  <c r="O47" i="1"/>
  <c r="G48" i="1"/>
  <c r="K48" i="1"/>
  <c r="O48" i="1"/>
  <c r="H49" i="1"/>
  <c r="I49" i="1"/>
  <c r="J49" i="1"/>
  <c r="L49" i="1"/>
  <c r="M49" i="1"/>
  <c r="N49" i="1"/>
  <c r="P49" i="1"/>
  <c r="Q49" i="1"/>
  <c r="R49" i="1"/>
  <c r="S49" i="1"/>
  <c r="T49" i="1"/>
  <c r="G50" i="1"/>
  <c r="K50" i="1"/>
  <c r="O50" i="1"/>
  <c r="G51" i="1"/>
  <c r="K51" i="1"/>
  <c r="O51" i="1"/>
  <c r="H52" i="1"/>
  <c r="I52" i="1"/>
  <c r="J52" i="1"/>
  <c r="L52" i="1"/>
  <c r="M52" i="1"/>
  <c r="N52" i="1"/>
  <c r="P52" i="1"/>
  <c r="Q52" i="1"/>
  <c r="R52" i="1"/>
  <c r="S52" i="1"/>
  <c r="T52" i="1"/>
  <c r="T33" i="1"/>
  <c r="S33" i="1"/>
  <c r="R33" i="1"/>
  <c r="Q33" i="1"/>
  <c r="P33" i="1"/>
  <c r="N33" i="1"/>
  <c r="M33" i="1"/>
  <c r="L33" i="1"/>
  <c r="J33" i="1"/>
  <c r="I33" i="1"/>
  <c r="H33" i="1"/>
  <c r="O32" i="1"/>
  <c r="K32" i="1"/>
  <c r="G32" i="1"/>
  <c r="O31" i="1"/>
  <c r="K31" i="1"/>
  <c r="G31" i="1"/>
  <c r="O30" i="1"/>
  <c r="K30" i="1"/>
  <c r="G30" i="1"/>
  <c r="T29" i="1"/>
  <c r="S29" i="1"/>
  <c r="R29" i="1"/>
  <c r="Q29" i="1"/>
  <c r="P29" i="1"/>
  <c r="N29" i="1"/>
  <c r="M29" i="1"/>
  <c r="L29" i="1"/>
  <c r="J29" i="1"/>
  <c r="I29" i="1"/>
  <c r="H29" i="1"/>
  <c r="O28" i="1"/>
  <c r="K28" i="1"/>
  <c r="G28" i="1"/>
  <c r="O27" i="1"/>
  <c r="K27" i="1"/>
  <c r="G27" i="1"/>
  <c r="O26" i="1"/>
  <c r="K26" i="1"/>
  <c r="G26" i="1"/>
  <c r="T25" i="1"/>
  <c r="S25" i="1"/>
  <c r="R25" i="1"/>
  <c r="Q25" i="1"/>
  <c r="P25" i="1"/>
  <c r="N25" i="1"/>
  <c r="M25" i="1"/>
  <c r="L25" i="1"/>
  <c r="J25" i="1"/>
  <c r="I25" i="1"/>
  <c r="H25" i="1"/>
  <c r="O24" i="1"/>
  <c r="K24" i="1"/>
  <c r="G24" i="1"/>
  <c r="O23" i="1"/>
  <c r="K23" i="1"/>
  <c r="G23" i="1"/>
  <c r="O22" i="1"/>
  <c r="K22" i="1"/>
  <c r="G22" i="1"/>
  <c r="T21" i="1"/>
  <c r="S21" i="1"/>
  <c r="R21" i="1"/>
  <c r="Q21" i="1"/>
  <c r="P21" i="1"/>
  <c r="N21" i="1"/>
  <c r="M21" i="1"/>
  <c r="L21" i="1"/>
  <c r="J21" i="1"/>
  <c r="I21" i="1"/>
  <c r="H21" i="1"/>
  <c r="O20" i="1"/>
  <c r="K20" i="1"/>
  <c r="G20" i="1"/>
  <c r="O19" i="1"/>
  <c r="K19" i="1"/>
  <c r="T18" i="1"/>
  <c r="S18" i="1"/>
  <c r="R18" i="1"/>
  <c r="Q18" i="1"/>
  <c r="P18" i="1"/>
  <c r="N18" i="1"/>
  <c r="M18" i="1"/>
  <c r="L18" i="1"/>
  <c r="J18" i="1"/>
  <c r="I18" i="1"/>
  <c r="H18" i="1"/>
  <c r="O17" i="1"/>
  <c r="K17" i="1"/>
  <c r="O16" i="1"/>
  <c r="K16" i="1"/>
  <c r="G16" i="1"/>
  <c r="J198" i="1"/>
  <c r="I198" i="1"/>
  <c r="H198" i="1"/>
  <c r="G197" i="1"/>
  <c r="G198" i="1" s="1"/>
  <c r="J196" i="1"/>
  <c r="I196" i="1"/>
  <c r="H196" i="1"/>
  <c r="G195" i="1"/>
  <c r="G196" i="1" s="1"/>
  <c r="J194" i="1"/>
  <c r="I194" i="1"/>
  <c r="H194" i="1"/>
  <c r="G193" i="1"/>
  <c r="G194" i="1" s="1"/>
  <c r="J181" i="1"/>
  <c r="I181" i="1"/>
  <c r="H181" i="1"/>
  <c r="G180" i="1"/>
  <c r="G179" i="1"/>
  <c r="G177" i="1"/>
  <c r="G176" i="1"/>
  <c r="J175" i="1"/>
  <c r="I175" i="1"/>
  <c r="H175" i="1"/>
  <c r="G174" i="1"/>
  <c r="G173" i="1"/>
  <c r="G172" i="1"/>
  <c r="J171" i="1"/>
  <c r="I171" i="1"/>
  <c r="H171" i="1"/>
  <c r="G170" i="1"/>
  <c r="G169" i="1"/>
  <c r="G168" i="1"/>
  <c r="J167" i="1"/>
  <c r="I167" i="1"/>
  <c r="H167" i="1"/>
  <c r="G166" i="1"/>
  <c r="G165" i="1"/>
  <c r="G164" i="1"/>
  <c r="J163" i="1"/>
  <c r="I163" i="1"/>
  <c r="H163" i="1"/>
  <c r="G162" i="1"/>
  <c r="G161" i="1"/>
  <c r="G160" i="1"/>
  <c r="G159" i="1"/>
  <c r="G149" i="1"/>
  <c r="G148" i="1"/>
  <c r="J127" i="1"/>
  <c r="I127" i="1"/>
  <c r="H127" i="1"/>
  <c r="G126" i="1"/>
  <c r="G125" i="1"/>
  <c r="G124" i="1"/>
  <c r="J123" i="1"/>
  <c r="I123" i="1"/>
  <c r="H123" i="1"/>
  <c r="G122" i="1"/>
  <c r="G121" i="1"/>
  <c r="J120" i="1"/>
  <c r="I120" i="1"/>
  <c r="H120" i="1"/>
  <c r="G119" i="1"/>
  <c r="G118" i="1"/>
  <c r="J110" i="1"/>
  <c r="I110" i="1"/>
  <c r="H110" i="1"/>
  <c r="G109" i="1"/>
  <c r="G108" i="1"/>
  <c r="G107" i="1"/>
  <c r="J106" i="1"/>
  <c r="J114" i="1" s="1"/>
  <c r="I106" i="1"/>
  <c r="H106" i="1"/>
  <c r="H114" i="1" s="1"/>
  <c r="G105" i="1"/>
  <c r="G104" i="1"/>
  <c r="J71" i="1"/>
  <c r="I71" i="1"/>
  <c r="H71" i="1"/>
  <c r="G70" i="1"/>
  <c r="G69" i="1"/>
  <c r="J61" i="1"/>
  <c r="I61" i="1"/>
  <c r="H61" i="1"/>
  <c r="G60" i="1"/>
  <c r="G59" i="1"/>
  <c r="J58" i="1"/>
  <c r="I58" i="1"/>
  <c r="H58" i="1"/>
  <c r="G57" i="1"/>
  <c r="G56" i="1"/>
  <c r="J55" i="1"/>
  <c r="I55" i="1"/>
  <c r="H55" i="1"/>
  <c r="G54" i="1"/>
  <c r="G53" i="1"/>
  <c r="J15" i="1"/>
  <c r="I15" i="1"/>
  <c r="H15" i="1"/>
  <c r="G14" i="1"/>
  <c r="G13" i="1"/>
  <c r="H157" i="1" l="1"/>
  <c r="J157" i="1"/>
  <c r="G150" i="1"/>
  <c r="K188" i="1"/>
  <c r="K189" i="1" s="1"/>
  <c r="K190" i="1" s="1"/>
  <c r="I92" i="1"/>
  <c r="I157" i="1"/>
  <c r="O147" i="1"/>
  <c r="I114" i="1"/>
  <c r="O188" i="1"/>
  <c r="O189" i="1" s="1"/>
  <c r="O190" i="1" s="1"/>
  <c r="I62" i="1"/>
  <c r="G147" i="1"/>
  <c r="K147" i="1"/>
  <c r="J92" i="1"/>
  <c r="H92" i="1"/>
  <c r="H62" i="1"/>
  <c r="J62" i="1"/>
  <c r="O143" i="1"/>
  <c r="G188" i="1"/>
  <c r="G189" i="1" s="1"/>
  <c r="G190" i="1" s="1"/>
  <c r="G43" i="1"/>
  <c r="G91" i="1"/>
  <c r="O133" i="1"/>
  <c r="G143" i="1"/>
  <c r="K49" i="1"/>
  <c r="K140" i="1"/>
  <c r="G49" i="1"/>
  <c r="O43" i="1"/>
  <c r="K43" i="1"/>
  <c r="O91" i="1"/>
  <c r="K130" i="1"/>
  <c r="G133" i="1"/>
  <c r="K143" i="1"/>
  <c r="G140" i="1"/>
  <c r="G88" i="1"/>
  <c r="K137" i="1"/>
  <c r="O49" i="1"/>
  <c r="O140" i="1"/>
  <c r="G137" i="1"/>
  <c r="O137" i="1"/>
  <c r="K37" i="1"/>
  <c r="K84" i="1"/>
  <c r="O130" i="1"/>
  <c r="K133" i="1"/>
  <c r="G130" i="1"/>
  <c r="G79" i="1"/>
  <c r="G84" i="1"/>
  <c r="K88" i="1"/>
  <c r="O88" i="1"/>
  <c r="K91" i="1"/>
  <c r="O84" i="1"/>
  <c r="G40" i="1"/>
  <c r="O37" i="1"/>
  <c r="K75" i="1"/>
  <c r="K79" i="1"/>
  <c r="O79" i="1"/>
  <c r="G75" i="1"/>
  <c r="O75" i="1"/>
  <c r="G52" i="1"/>
  <c r="O46" i="1"/>
  <c r="K46" i="1"/>
  <c r="G37" i="1"/>
  <c r="O52" i="1"/>
  <c r="K52" i="1"/>
  <c r="G46" i="1"/>
  <c r="O40" i="1"/>
  <c r="K40" i="1"/>
  <c r="G55" i="1"/>
  <c r="G21" i="1"/>
  <c r="G181" i="1"/>
  <c r="I199" i="1"/>
  <c r="I200" i="1" s="1"/>
  <c r="G106" i="1"/>
  <c r="G123" i="1"/>
  <c r="H182" i="1"/>
  <c r="K29" i="1"/>
  <c r="K33" i="1"/>
  <c r="G58" i="1"/>
  <c r="O21" i="1"/>
  <c r="K25" i="1"/>
  <c r="G61" i="1"/>
  <c r="G15" i="1"/>
  <c r="G110" i="1"/>
  <c r="G127" i="1"/>
  <c r="G171" i="1"/>
  <c r="I182" i="1"/>
  <c r="G175" i="1"/>
  <c r="J199" i="1"/>
  <c r="J200" i="1" s="1"/>
  <c r="K18" i="1"/>
  <c r="O18" i="1"/>
  <c r="K21" i="1"/>
  <c r="G25" i="1"/>
  <c r="G29" i="1"/>
  <c r="G33" i="1"/>
  <c r="J182" i="1"/>
  <c r="G71" i="1"/>
  <c r="G120" i="1"/>
  <c r="G167" i="1"/>
  <c r="H199" i="1"/>
  <c r="H200" i="1" s="1"/>
  <c r="O25" i="1"/>
  <c r="O29" i="1"/>
  <c r="O33" i="1"/>
  <c r="G163" i="1"/>
  <c r="G199" i="1"/>
  <c r="G200" i="1" s="1"/>
  <c r="G18" i="1"/>
  <c r="J183" i="1" l="1"/>
  <c r="I183" i="1"/>
  <c r="H183" i="1"/>
  <c r="G157" i="1"/>
  <c r="G114" i="1"/>
  <c r="G92" i="1"/>
  <c r="G62" i="1"/>
  <c r="G182" i="1"/>
  <c r="G183" i="1" l="1"/>
  <c r="O149" i="1"/>
  <c r="K149" i="1"/>
  <c r="O148" i="1"/>
  <c r="K148" i="1"/>
  <c r="T61" i="1"/>
  <c r="S61" i="1"/>
  <c r="R61" i="1"/>
  <c r="Q61" i="1"/>
  <c r="P61" i="1"/>
  <c r="N61" i="1"/>
  <c r="M61" i="1"/>
  <c r="L61" i="1"/>
  <c r="O60" i="1"/>
  <c r="K60" i="1"/>
  <c r="O59" i="1"/>
  <c r="K59" i="1"/>
  <c r="T58" i="1"/>
  <c r="S58" i="1"/>
  <c r="R58" i="1"/>
  <c r="Q58" i="1"/>
  <c r="P58" i="1"/>
  <c r="N58" i="1"/>
  <c r="M58" i="1"/>
  <c r="L58" i="1"/>
  <c r="O57" i="1"/>
  <c r="K57" i="1"/>
  <c r="O56" i="1"/>
  <c r="K56" i="1"/>
  <c r="K150" i="1" l="1"/>
  <c r="O150" i="1"/>
  <c r="O58" i="1"/>
  <c r="K61" i="1"/>
  <c r="K58" i="1"/>
  <c r="O61" i="1"/>
  <c r="O162" i="1"/>
  <c r="K162" i="1"/>
  <c r="L163" i="1"/>
  <c r="M163" i="1"/>
  <c r="N163" i="1"/>
  <c r="P163" i="1"/>
  <c r="Q163" i="1"/>
  <c r="R163" i="1"/>
  <c r="S163" i="1"/>
  <c r="T163" i="1"/>
  <c r="O109" i="1"/>
  <c r="K109" i="1"/>
  <c r="T110" i="1"/>
  <c r="L110" i="1"/>
  <c r="M110" i="1"/>
  <c r="N110" i="1"/>
  <c r="P110" i="1"/>
  <c r="Q110" i="1"/>
  <c r="R110" i="1"/>
  <c r="S110" i="1"/>
  <c r="O108" i="1"/>
  <c r="K108" i="1"/>
  <c r="O107" i="1"/>
  <c r="K107" i="1"/>
  <c r="T55" i="1"/>
  <c r="T62" i="1" s="1"/>
  <c r="S55" i="1"/>
  <c r="S62" i="1" s="1"/>
  <c r="R55" i="1"/>
  <c r="Q55" i="1"/>
  <c r="P55" i="1"/>
  <c r="N55" i="1"/>
  <c r="M55" i="1"/>
  <c r="L55" i="1"/>
  <c r="O54" i="1"/>
  <c r="K54" i="1"/>
  <c r="O53" i="1"/>
  <c r="K53" i="1"/>
  <c r="T198" i="1"/>
  <c r="S198" i="1"/>
  <c r="R198" i="1"/>
  <c r="Q198" i="1"/>
  <c r="P198" i="1"/>
  <c r="N198" i="1"/>
  <c r="M198" i="1"/>
  <c r="L198" i="1"/>
  <c r="O197" i="1"/>
  <c r="O198" i="1" s="1"/>
  <c r="K197" i="1"/>
  <c r="K198" i="1" s="1"/>
  <c r="T181" i="1"/>
  <c r="S181" i="1"/>
  <c r="R181" i="1"/>
  <c r="Q181" i="1"/>
  <c r="P181" i="1"/>
  <c r="N181" i="1"/>
  <c r="M181" i="1"/>
  <c r="L181" i="1"/>
  <c r="O180" i="1"/>
  <c r="K180" i="1"/>
  <c r="O179" i="1"/>
  <c r="K179" i="1"/>
  <c r="O193" i="1"/>
  <c r="O161" i="1"/>
  <c r="K161" i="1"/>
  <c r="O122" i="1"/>
  <c r="H98" i="1"/>
  <c r="I98" i="1"/>
  <c r="J98" i="1"/>
  <c r="L98" i="1"/>
  <c r="L102" i="1" s="1"/>
  <c r="M98" i="1"/>
  <c r="M102" i="1" s="1"/>
  <c r="N98" i="1"/>
  <c r="N102" i="1" s="1"/>
  <c r="P98" i="1"/>
  <c r="P102" i="1" s="1"/>
  <c r="Q98" i="1"/>
  <c r="Q102" i="1" s="1"/>
  <c r="R98" i="1"/>
  <c r="R102" i="1" s="1"/>
  <c r="S98" i="1"/>
  <c r="S102" i="1" s="1"/>
  <c r="T98" i="1"/>
  <c r="T102" i="1" s="1"/>
  <c r="J66" i="1"/>
  <c r="J67" i="1" s="1"/>
  <c r="I66" i="1"/>
  <c r="I67" i="1" s="1"/>
  <c r="H66" i="1"/>
  <c r="G65" i="1"/>
  <c r="G64" i="1"/>
  <c r="O177" i="1"/>
  <c r="K177" i="1"/>
  <c r="O176" i="1"/>
  <c r="K176" i="1"/>
  <c r="L175" i="1"/>
  <c r="M175" i="1"/>
  <c r="N175" i="1"/>
  <c r="P175" i="1"/>
  <c r="Q175" i="1"/>
  <c r="R175" i="1"/>
  <c r="S175" i="1"/>
  <c r="T175" i="1"/>
  <c r="K13" i="1"/>
  <c r="O13" i="1"/>
  <c r="K14" i="1"/>
  <c r="O14" i="1"/>
  <c r="L15" i="1"/>
  <c r="M15" i="1"/>
  <c r="N15" i="1"/>
  <c r="P15" i="1"/>
  <c r="Q15" i="1"/>
  <c r="R15" i="1"/>
  <c r="L127" i="1"/>
  <c r="M127" i="1"/>
  <c r="N127" i="1"/>
  <c r="P127" i="1"/>
  <c r="Q127" i="1"/>
  <c r="R127" i="1"/>
  <c r="T127" i="1"/>
  <c r="H205" i="1"/>
  <c r="I205" i="1"/>
  <c r="J205" i="1"/>
  <c r="L205" i="1"/>
  <c r="M205" i="1"/>
  <c r="N205" i="1"/>
  <c r="P205" i="1"/>
  <c r="Q205" i="1"/>
  <c r="R205" i="1"/>
  <c r="S205" i="1"/>
  <c r="T205" i="1"/>
  <c r="O173" i="1"/>
  <c r="K173" i="1"/>
  <c r="O174" i="1"/>
  <c r="K174" i="1"/>
  <c r="O172" i="1"/>
  <c r="K172" i="1"/>
  <c r="T171" i="1"/>
  <c r="S171" i="1"/>
  <c r="R171" i="1"/>
  <c r="Q171" i="1"/>
  <c r="P171" i="1"/>
  <c r="N171" i="1"/>
  <c r="M171" i="1"/>
  <c r="L171" i="1"/>
  <c r="O170" i="1"/>
  <c r="K170" i="1"/>
  <c r="O169" i="1"/>
  <c r="K169" i="1"/>
  <c r="O168" i="1"/>
  <c r="K168" i="1"/>
  <c r="T167" i="1"/>
  <c r="S167" i="1"/>
  <c r="R167" i="1"/>
  <c r="Q167" i="1"/>
  <c r="P167" i="1"/>
  <c r="N167" i="1"/>
  <c r="M167" i="1"/>
  <c r="L167" i="1"/>
  <c r="O166" i="1"/>
  <c r="K166" i="1"/>
  <c r="O165" i="1"/>
  <c r="K165" i="1"/>
  <c r="O164" i="1"/>
  <c r="K164" i="1"/>
  <c r="O160" i="1"/>
  <c r="K160" i="1"/>
  <c r="O159" i="1"/>
  <c r="K159" i="1"/>
  <c r="H102" i="1" l="1"/>
  <c r="H115" i="1" s="1"/>
  <c r="J115" i="1"/>
  <c r="J102" i="1"/>
  <c r="I115" i="1"/>
  <c r="I102" i="1"/>
  <c r="Q62" i="1"/>
  <c r="L62" i="1"/>
  <c r="R62" i="1"/>
  <c r="M62" i="1"/>
  <c r="P62" i="1"/>
  <c r="N62" i="1"/>
  <c r="K163" i="1"/>
  <c r="I93" i="1"/>
  <c r="G66" i="1"/>
  <c r="G67" i="1" s="1"/>
  <c r="J93" i="1"/>
  <c r="S182" i="1"/>
  <c r="R182" i="1"/>
  <c r="N182" i="1"/>
  <c r="Q182" i="1"/>
  <c r="T182" i="1"/>
  <c r="P182" i="1"/>
  <c r="M182" i="1"/>
  <c r="L182" i="1"/>
  <c r="O55" i="1"/>
  <c r="K110" i="1"/>
  <c r="O110" i="1"/>
  <c r="O163" i="1"/>
  <c r="K55" i="1"/>
  <c r="O181" i="1"/>
  <c r="K181" i="1"/>
  <c r="K175" i="1"/>
  <c r="O175" i="1"/>
  <c r="H67" i="1"/>
  <c r="H93" i="1" s="1"/>
  <c r="O15" i="1"/>
  <c r="K15" i="1"/>
  <c r="O167" i="1"/>
  <c r="O171" i="1"/>
  <c r="K167" i="1"/>
  <c r="K171" i="1"/>
  <c r="J210" i="1"/>
  <c r="J211" i="1" s="1"/>
  <c r="I210" i="1"/>
  <c r="I211" i="1" s="1"/>
  <c r="H210" i="1"/>
  <c r="H211" i="1" s="1"/>
  <c r="G209" i="1"/>
  <c r="J204" i="1"/>
  <c r="I204" i="1"/>
  <c r="H204" i="1"/>
  <c r="G203" i="1"/>
  <c r="G205" i="1" s="1"/>
  <c r="G97" i="1"/>
  <c r="G96" i="1"/>
  <c r="T196" i="1"/>
  <c r="S196" i="1"/>
  <c r="R196" i="1"/>
  <c r="Q196" i="1"/>
  <c r="P196" i="1"/>
  <c r="N196" i="1"/>
  <c r="M196" i="1"/>
  <c r="L196" i="1"/>
  <c r="O195" i="1"/>
  <c r="K195" i="1"/>
  <c r="T71" i="1"/>
  <c r="T92" i="1" s="1"/>
  <c r="S71" i="1"/>
  <c r="S92" i="1" s="1"/>
  <c r="R71" i="1"/>
  <c r="R92" i="1" s="1"/>
  <c r="Q71" i="1"/>
  <c r="Q92" i="1" s="1"/>
  <c r="P71" i="1"/>
  <c r="P92" i="1" s="1"/>
  <c r="N71" i="1"/>
  <c r="N92" i="1" s="1"/>
  <c r="M71" i="1"/>
  <c r="M92" i="1" s="1"/>
  <c r="L71" i="1"/>
  <c r="L92" i="1" s="1"/>
  <c r="O70" i="1"/>
  <c r="K70" i="1"/>
  <c r="O69" i="1"/>
  <c r="K69" i="1"/>
  <c r="P210" i="1"/>
  <c r="P211" i="1" s="1"/>
  <c r="O97" i="1"/>
  <c r="K97" i="1"/>
  <c r="O96" i="1"/>
  <c r="K96" i="1"/>
  <c r="K62" i="1" l="1"/>
  <c r="O62" i="1"/>
  <c r="O182" i="1"/>
  <c r="K98" i="1"/>
  <c r="K102" i="1" s="1"/>
  <c r="G93" i="1"/>
  <c r="O98" i="1"/>
  <c r="O102" i="1" s="1"/>
  <c r="K182" i="1"/>
  <c r="G98" i="1"/>
  <c r="K196" i="1"/>
  <c r="O196" i="1"/>
  <c r="K71" i="1"/>
  <c r="K92" i="1" s="1"/>
  <c r="G210" i="1"/>
  <c r="G211" i="1" s="1"/>
  <c r="G204" i="1"/>
  <c r="O71" i="1"/>
  <c r="O92" i="1" s="1"/>
  <c r="H212" i="1"/>
  <c r="I212" i="1"/>
  <c r="J212" i="1"/>
  <c r="L210" i="1"/>
  <c r="M210" i="1"/>
  <c r="N210" i="1"/>
  <c r="P212" i="1"/>
  <c r="Q210" i="1"/>
  <c r="R210" i="1"/>
  <c r="S210" i="1"/>
  <c r="T210" i="1"/>
  <c r="H206" i="1"/>
  <c r="I206" i="1"/>
  <c r="J206" i="1"/>
  <c r="L206" i="1"/>
  <c r="M206" i="1"/>
  <c r="N206" i="1"/>
  <c r="P206" i="1"/>
  <c r="Q206" i="1"/>
  <c r="R206" i="1"/>
  <c r="S206" i="1"/>
  <c r="T206" i="1"/>
  <c r="L204" i="1"/>
  <c r="M204" i="1"/>
  <c r="N204" i="1"/>
  <c r="P204" i="1"/>
  <c r="Q204" i="1"/>
  <c r="R204" i="1"/>
  <c r="S204" i="1"/>
  <c r="T204" i="1"/>
  <c r="L194" i="1"/>
  <c r="L199" i="1" s="1"/>
  <c r="M194" i="1"/>
  <c r="M199" i="1" s="1"/>
  <c r="N194" i="1"/>
  <c r="N199" i="1" s="1"/>
  <c r="O194" i="1"/>
  <c r="P194" i="1"/>
  <c r="P199" i="1" s="1"/>
  <c r="Q194" i="1"/>
  <c r="Q199" i="1" s="1"/>
  <c r="R194" i="1"/>
  <c r="R199" i="1" s="1"/>
  <c r="S194" i="1"/>
  <c r="S199" i="1" s="1"/>
  <c r="T194" i="1"/>
  <c r="T199" i="1" s="1"/>
  <c r="L123" i="1"/>
  <c r="M123" i="1"/>
  <c r="N123" i="1"/>
  <c r="P123" i="1"/>
  <c r="Q123" i="1"/>
  <c r="R123" i="1"/>
  <c r="S123" i="1"/>
  <c r="T123" i="1"/>
  <c r="L120" i="1"/>
  <c r="L157" i="1" s="1"/>
  <c r="L183" i="1" s="1"/>
  <c r="M120" i="1"/>
  <c r="M157" i="1" s="1"/>
  <c r="M183" i="1" s="1"/>
  <c r="N120" i="1"/>
  <c r="N157" i="1" s="1"/>
  <c r="N183" i="1" s="1"/>
  <c r="P120" i="1"/>
  <c r="P157" i="1" s="1"/>
  <c r="P183" i="1" s="1"/>
  <c r="Q120" i="1"/>
  <c r="Q157" i="1" s="1"/>
  <c r="Q183" i="1" s="1"/>
  <c r="R120" i="1"/>
  <c r="S120" i="1"/>
  <c r="S157" i="1" s="1"/>
  <c r="S183" i="1" s="1"/>
  <c r="T120" i="1"/>
  <c r="T157" i="1" s="1"/>
  <c r="T183" i="1" s="1"/>
  <c r="L106" i="1"/>
  <c r="L114" i="1" s="1"/>
  <c r="M106" i="1"/>
  <c r="M114" i="1" s="1"/>
  <c r="N106" i="1"/>
  <c r="N114" i="1" s="1"/>
  <c r="P106" i="1"/>
  <c r="P114" i="1" s="1"/>
  <c r="Q106" i="1"/>
  <c r="Q114" i="1" s="1"/>
  <c r="R106" i="1"/>
  <c r="R114" i="1" s="1"/>
  <c r="S106" i="1"/>
  <c r="S114" i="1" s="1"/>
  <c r="T106" i="1"/>
  <c r="T114" i="1" s="1"/>
  <c r="O65" i="1"/>
  <c r="O64" i="1"/>
  <c r="K65" i="1"/>
  <c r="K64" i="1"/>
  <c r="O105" i="1"/>
  <c r="O104" i="1"/>
  <c r="O119" i="1"/>
  <c r="O121" i="1"/>
  <c r="O118" i="1"/>
  <c r="K119" i="1"/>
  <c r="O125" i="1"/>
  <c r="O126" i="1"/>
  <c r="O124" i="1"/>
  <c r="O203" i="1"/>
  <c r="O209" i="1"/>
  <c r="K209" i="1"/>
  <c r="K203" i="1"/>
  <c r="K193" i="1"/>
  <c r="K125" i="1"/>
  <c r="K126" i="1"/>
  <c r="K122" i="1"/>
  <c r="K124" i="1"/>
  <c r="K121" i="1"/>
  <c r="K118" i="1"/>
  <c r="K105" i="1"/>
  <c r="K104" i="1"/>
  <c r="T66" i="1"/>
  <c r="T67" i="1" s="1"/>
  <c r="S66" i="1"/>
  <c r="S67" i="1" s="1"/>
  <c r="R66" i="1"/>
  <c r="R67" i="1" s="1"/>
  <c r="Q66" i="1"/>
  <c r="Q67" i="1" s="1"/>
  <c r="P66" i="1"/>
  <c r="N66" i="1"/>
  <c r="N67" i="1" s="1"/>
  <c r="M66" i="1"/>
  <c r="M67" i="1" s="1"/>
  <c r="L66" i="1"/>
  <c r="L67" i="1" s="1"/>
  <c r="G102" i="1" l="1"/>
  <c r="G115" i="1" s="1"/>
  <c r="R157" i="1"/>
  <c r="R183" i="1" s="1"/>
  <c r="O120" i="1"/>
  <c r="O199" i="1"/>
  <c r="O200" i="1" s="1"/>
  <c r="O210" i="1"/>
  <c r="O211" i="1" s="1"/>
  <c r="O212" i="1" s="1"/>
  <c r="S93" i="1"/>
  <c r="Q93" i="1"/>
  <c r="L93" i="1"/>
  <c r="T93" i="1"/>
  <c r="R93" i="1"/>
  <c r="K120" i="1"/>
  <c r="M93" i="1"/>
  <c r="T115" i="1"/>
  <c r="S115" i="1"/>
  <c r="N115" i="1"/>
  <c r="K127" i="1"/>
  <c r="Q211" i="1"/>
  <c r="Q212" i="1" s="1"/>
  <c r="N211" i="1"/>
  <c r="N212" i="1" s="1"/>
  <c r="O127" i="1"/>
  <c r="R115" i="1"/>
  <c r="P115" i="1"/>
  <c r="M115" i="1"/>
  <c r="R211" i="1"/>
  <c r="R212" i="1" s="1"/>
  <c r="M211" i="1"/>
  <c r="M212" i="1" s="1"/>
  <c r="Q115" i="1"/>
  <c r="L115" i="1"/>
  <c r="L211" i="1"/>
  <c r="L212" i="1" s="1"/>
  <c r="O205" i="1"/>
  <c r="O206" i="1" s="1"/>
  <c r="K205" i="1"/>
  <c r="K206" i="1" s="1"/>
  <c r="T211" i="1"/>
  <c r="T212" i="1" s="1"/>
  <c r="S211" i="1"/>
  <c r="S212" i="1" s="1"/>
  <c r="T200" i="1"/>
  <c r="R200" i="1"/>
  <c r="P200" i="1"/>
  <c r="N200" i="1"/>
  <c r="L200" i="1"/>
  <c r="I213" i="1"/>
  <c r="O66" i="1"/>
  <c r="O67" i="1" s="1"/>
  <c r="S200" i="1"/>
  <c r="Q200" i="1"/>
  <c r="M200" i="1"/>
  <c r="J213" i="1"/>
  <c r="H213" i="1"/>
  <c r="K106" i="1"/>
  <c r="K114" i="1" s="1"/>
  <c r="K194" i="1"/>
  <c r="K199" i="1" s="1"/>
  <c r="K210" i="1"/>
  <c r="O106" i="1"/>
  <c r="O114" i="1" s="1"/>
  <c r="O204" i="1"/>
  <c r="K204" i="1"/>
  <c r="O123" i="1"/>
  <c r="K123" i="1"/>
  <c r="P67" i="1"/>
  <c r="K66" i="1"/>
  <c r="K67" i="1" s="1"/>
  <c r="G206" i="1"/>
  <c r="G212" i="1"/>
  <c r="G213" i="1" l="1"/>
  <c r="K157" i="1"/>
  <c r="K183" i="1" s="1"/>
  <c r="O157" i="1"/>
  <c r="O183" i="1" s="1"/>
  <c r="K93" i="1"/>
  <c r="S213" i="1"/>
  <c r="M213" i="1"/>
  <c r="Q213" i="1"/>
  <c r="L213" i="1"/>
  <c r="T213" i="1"/>
  <c r="R213" i="1"/>
  <c r="N93" i="1"/>
  <c r="N213" i="1" s="1"/>
  <c r="O115" i="1"/>
  <c r="K115" i="1"/>
  <c r="P93" i="1"/>
  <c r="P213" i="1" s="1"/>
  <c r="K211" i="1"/>
  <c r="K212" i="1" s="1"/>
  <c r="K200" i="1"/>
  <c r="K213" i="1" l="1"/>
  <c r="O93" i="1"/>
  <c r="O213" i="1" s="1"/>
</calcChain>
</file>

<file path=xl/sharedStrings.xml><?xml version="1.0" encoding="utf-8"?>
<sst xmlns="http://schemas.openxmlformats.org/spreadsheetml/2006/main" count="551" uniqueCount="126">
  <si>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</si>
  <si>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</si>
  <si>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</si>
  <si>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</si>
  <si>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</si>
  <si>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</si>
  <si>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</si>
  <si>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</si>
  <si>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</si>
  <si>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</si>
  <si>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</si>
  <si>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</si>
  <si>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</si>
  <si>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</si>
  <si>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</si>
  <si>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</si>
  <si>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</si>
  <si>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</si>
  <si>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</si>
  <si>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</si>
  <si>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>04</t>
  </si>
  <si>
    <t>05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</si>
  <si>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</si>
  <si>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</si>
  <si>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</si>
  <si>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</si>
  <si>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</si>
  <si>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</si>
  <si>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</si>
  <si>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</si>
  <si>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</si>
  <si>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</si>
  <si>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</si>
  <si>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</si>
  <si>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</si>
  <si>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</si>
  <si>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</si>
  <si>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sporto salės priestato statyba                                                      </t>
  </si>
  <si>
    <t>SB (VIP)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</si>
  <si>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</si>
  <si>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</si>
  <si>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</si>
  <si>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</si>
  <si>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</si>
  <si>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</si>
  <si>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</si>
  <si>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</si>
  <si>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</si>
  <si>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</si>
  <si>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</si>
  <si>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</si>
  <si>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</si>
  <si>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</si>
  <si>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>Telšių regiono atliekų tvarkymo sistemos plėtra</t>
  </si>
  <si>
    <t>Sutvarkyti Rietavo savivaldybės viešąsias erdves</t>
  </si>
  <si>
    <t>Viešosios erdvės su prieigomis sutvarkymas Rietavo miesto Laisvės gatvėje, įrengiant žemės ūkio produktų turgelį</t>
  </si>
  <si>
    <t>Poilsio ir rekreacijos zonos įrengimas šalia Rietavo kunigaikščių Oginskių dvarvietės</t>
  </si>
  <si>
    <t>Kt.</t>
  </si>
  <si>
    <t>Rietavo kunigaikščių Oginskių dvarvietės sutvarkymas ir pritaikymas bendruomenės poreikiams, naujų paslaugų teikimui</t>
  </si>
  <si>
    <t xml:space="preserve">SB (KPPP) </t>
  </si>
  <si>
    <t>Daugėdų sen. Gudalių gatvės rekonstravimas</t>
  </si>
  <si>
    <t>Rietavo miesto L. Ivinskio g. rekonstravimas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</si>
  <si>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</si>
  <si>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</si>
  <si>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</si>
  <si>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</si>
  <si>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</si>
  <si>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Jūros upės kraštovaizdžio formavimas gamtinio karkaso teritorijoje Rietavo mieste</t>
  </si>
  <si>
    <t xml:space="preserve">SB (ES) </t>
  </si>
  <si>
    <t>08</t>
  </si>
  <si>
    <t>09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</si>
  <si>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</si>
  <si>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</si>
  <si>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</si>
  <si>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</si>
  <si>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</si>
  <si>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miesto Žemaitės ir Naujalio gatvių kapitalinis remontas įrengiant pėsčiųjų ir dviratininkų taką</t>
  </si>
  <si>
    <t>Administracinio pastato Laisvės a. 3, Rietave, atnaujinimas</t>
  </si>
  <si>
    <t>SB (VB)</t>
  </si>
  <si>
    <t>Europos Sąjungos lėšomis įgyvendintų projektų draudimas, statybos leidimai, elektros rinkliavos mokesčiai</t>
  </si>
  <si>
    <t>13</t>
  </si>
  <si>
    <t>Pastato Budrikių k. remontas ir pritaikymas bendruomenės poreikiams</t>
  </si>
  <si>
    <t>SB (KPPP)</t>
  </si>
  <si>
    <t>SB (pask.)</t>
  </si>
  <si>
    <t>SB (pask)</t>
  </si>
  <si>
    <t>Rietavo miesto Pamiškės g. techninių parametrų gerinimas</t>
  </si>
  <si>
    <t>Rietavo miesto viešųjų erdvių kompleksinis sutvarkymas</t>
  </si>
  <si>
    <t>Modernios edukacinės aplinkos kūrimas Rietavo Lauryno Ivinskio gimnazijoje</t>
  </si>
  <si>
    <t>Telšių regiono savivaldybes jungiančių turizmo trasų infrastruktūros plėtra</t>
  </si>
  <si>
    <t>Dalies išlaidų kompensavimas įrengiant daugiabučių namų  kiemuose automobilių stovėjimo aikšteles</t>
  </si>
  <si>
    <t>Rietavo miesto pėsčiųjų ir dviračių tako Aušros alėjoje įrengimas</t>
  </si>
  <si>
    <t>Rietavo seniūnijos Gintaro gatvės pėsčiųjų tako apšvietimas</t>
  </si>
  <si>
    <t>2021 m. projektas</t>
  </si>
  <si>
    <t>Rietavo miesto apleistos teritorijos L. Ivinskio g. 16 atnaujinimas ir plėtra</t>
  </si>
  <si>
    <t>Pelaičių gyvenvietės vandentiekio ir nuotekų tinklų įrengimas. Vandentvarka Medingėnuose ir kitos infrastruktūros inventorizacija</t>
  </si>
  <si>
    <t>Rietavo L. Ivinskio gimnazijos bendrabučio remontas (Savivaldybės patalpos Žalioji g. 23, Rietave)</t>
  </si>
  <si>
    <t>Savivaldybės ir socialinio būsto plėtra</t>
  </si>
  <si>
    <t xml:space="preserve">Pelaičių gyvenvietės Bangos (RT-0120) ir Malūno (RT-0121) gatvių rekonstrukcija                                               </t>
  </si>
  <si>
    <t>14</t>
  </si>
  <si>
    <t>15</t>
  </si>
  <si>
    <t>Rietavo savivaldybės vietinės reikšmės kelių (gatvių) inventorizacija</t>
  </si>
  <si>
    <t>Paprastojo remonto darbai, darbų techninė priežiūra ir laboratoriniai kokybės kontrolės tyrimai, inžinerinės paslaugos</t>
  </si>
  <si>
    <t>Rietavo miesto Ramybės g. Nr. RT-7044 rekonstrukcija</t>
  </si>
  <si>
    <t>Rietavo miesto Pievų g. Nr. RT-7034 kapitalinis remontas</t>
  </si>
  <si>
    <t>Rietavo sav. Tverų gimnazijos modernizavimo programa</t>
  </si>
  <si>
    <t>Pastato Parko g. 8 nuogrindos prie neįgaliųjų panduso įrengimas</t>
  </si>
  <si>
    <t>Tverų gaisrinės pastato rekonstrukcija</t>
  </si>
  <si>
    <t>2020 M.  RIETAVO SAVIVALDYBĖS ADMINISTRACIJOS</t>
  </si>
  <si>
    <t>2019 m. išlaidos</t>
  </si>
  <si>
    <t>2020 m. išlaidų projektas</t>
  </si>
  <si>
    <t>2020 m. patvirtinta Taryboje</t>
  </si>
  <si>
    <t>2022 m. projektas</t>
  </si>
  <si>
    <t xml:space="preserve">Rietavo sen. Giliogirio kaimo gatvių apšvietimo įrengimas (paskolos dengimas)  </t>
  </si>
  <si>
    <t xml:space="preserve">Rietavo miesto Vatušių gatvės apšvietimo įrengimas (paskolos dengimas)   </t>
  </si>
  <si>
    <t>Rietavo miesto Palangos gatvės atkarpos nuo Kaštonų gatvės iki Akacijų gatvės kapitalinis remontas</t>
  </si>
  <si>
    <t>Sodų bendrijų kelių inventorizacija</t>
  </si>
  <si>
    <t>Valstybinės reikšmės rajoninio kelio Nr. 3204 Daugėdai – Užpeliai ruožo nuo 3,030 iki 3,630 km, kuriam Daugėdų kaime suteiktas Minijos gatvės pavadinimas, kapitalinis remontas</t>
  </si>
  <si>
    <t>VšĮ „Rietavo žirgynas“ pastato rekonstrukcija pritaikant viešiesiems poreikiams</t>
  </si>
  <si>
    <t xml:space="preserve">Valstybinės reikšmės krašto kelio Nr. 197 Kryžkalnis –Rietavas-Vėžaičiai ruožo (kuriam Vatušių kaime suteiktas Klaipėdos gatvės pavadinimas) kapitalinio remonto techninio darbo projekto parengimo paslaugos </t>
  </si>
  <si>
    <t>Rietavo savivaldybės vandens tiekimo ir nuotekų šalinimo specialiojo plano keitimas, nustatant aglomeracijos ribas</t>
  </si>
  <si>
    <t>Pastato Oginskio g. 8, Rietave, šildymo sistemos rekonstrukcija.Vidaus apdailos darbai</t>
  </si>
  <si>
    <t>Kelių (gatvių) darbų techninė priežiūra ir laboratoriniai tyrimai</t>
  </si>
  <si>
    <t>Programinės įrangos „Geoamp3D“ atnaujinimas ir programinės įrangos „Autocad LT“ nuoma</t>
  </si>
  <si>
    <t>02 strateginis tikslas ─ skatinti žemės ūkio modernizavimą, sukurti verslui plėtotis palankią aplinką, formuoti turizmui patrauklaus krašto įvaizdį</t>
  </si>
  <si>
    <t>05 programa ─ ekonominės plėtros programa</t>
  </si>
  <si>
    <t>Garažų stogų remontas ir  vandens nutekėjimo sistemos įrengimas (L. Ivinskio g. 12 ir Stadiono g. 8),  garažo vartų montavimo darbai  (Stadiono g.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</si>
</sst>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right" vertical="top" wrapText="1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164" fontId="6" fillId="0" borderId="39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top" wrapText="1"/>
    </xf>
    <xf numFmtId="0" fontId="6" fillId="8" borderId="33" xfId="0" applyFont="1" applyFill="1" applyBorder="1" applyAlignment="1">
      <alignment horizontal="center" vertical="top" wrapText="1"/>
    </xf>
    <xf numFmtId="164" fontId="6" fillId="8" borderId="32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8" borderId="37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64" fontId="6" fillId="8" borderId="33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vertical="center" textRotation="90" wrapText="1"/>
    </xf>
    <xf numFmtId="164" fontId="2" fillId="8" borderId="3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0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4" xfId="0" applyNumberFormat="1" applyFont="1" applyFill="1" applyBorder="1" applyAlignment="1">
      <alignment horizontal="center" vertical="top"/>
    </xf>
    <xf numFmtId="2" fontId="2" fillId="0" borderId="31" xfId="0" applyNumberFormat="1" applyFont="1" applyFill="1" applyBorder="1" applyAlignment="1">
      <alignment horizontal="center" vertical="center"/>
    </xf>
    <xf numFmtId="2" fontId="2" fillId="8" borderId="38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center"/>
    </xf>
    <xf numFmtId="164" fontId="2" fillId="6" borderId="38" xfId="0" applyNumberFormat="1" applyFont="1" applyFill="1" applyBorder="1" applyAlignment="1">
      <alignment horizontal="center" vertical="center"/>
    </xf>
    <xf numFmtId="164" fontId="2" fillId="8" borderId="31" xfId="0" applyNumberFormat="1" applyFont="1" applyFill="1" applyBorder="1" applyAlignment="1">
      <alignment horizontal="center" vertical="center"/>
    </xf>
    <xf numFmtId="165" fontId="2" fillId="8" borderId="31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8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4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2" fillId="6" borderId="30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vertical="top"/>
    </xf>
    <xf numFmtId="164" fontId="6" fillId="8" borderId="31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165" fontId="2" fillId="6" borderId="31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2" fontId="6" fillId="6" borderId="31" xfId="0" applyNumberFormat="1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65" fontId="2" fillId="8" borderId="30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30" xfId="0" applyNumberFormat="1" applyFont="1" applyFill="1" applyBorder="1" applyAlignment="1">
      <alignment horizontal="center" vertical="center"/>
    </xf>
    <xf numFmtId="2" fontId="6" fillId="6" borderId="38" xfId="0" applyNumberFormat="1" applyFont="1" applyFill="1" applyBorder="1" applyAlignment="1">
      <alignment horizontal="center" vertical="center"/>
    </xf>
    <xf numFmtId="165" fontId="6" fillId="6" borderId="38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5" fontId="3" fillId="8" borderId="44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2" fontId="3" fillId="8" borderId="17" xfId="0" applyNumberFormat="1" applyFont="1" applyFill="1" applyBorder="1" applyAlignment="1">
      <alignment horizontal="center" vertical="top"/>
    </xf>
    <xf numFmtId="2" fontId="3" fillId="8" borderId="18" xfId="0" applyNumberFormat="1" applyFont="1" applyFill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165" fontId="3" fillId="9" borderId="28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64" fontId="9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2" fontId="2" fillId="6" borderId="47" xfId="0" applyNumberFormat="1" applyFont="1" applyFill="1" applyBorder="1" applyAlignment="1">
      <alignment horizontal="center" vertical="center"/>
    </xf>
    <xf numFmtId="2" fontId="2" fillId="6" borderId="48" xfId="0" applyNumberFormat="1" applyFont="1" applyFill="1" applyBorder="1" applyAlignment="1">
      <alignment horizontal="center" vertical="center"/>
    </xf>
    <xf numFmtId="2" fontId="2" fillId="8" borderId="48" xfId="0" applyNumberFormat="1" applyFont="1" applyFill="1" applyBorder="1" applyAlignment="1">
      <alignment horizontal="center" vertical="center"/>
    </xf>
    <xf numFmtId="2" fontId="2" fillId="6" borderId="48" xfId="0" applyNumberFormat="1" applyFont="1" applyFill="1" applyBorder="1" applyAlignment="1">
      <alignment horizontal="center" vertical="top"/>
    </xf>
    <xf numFmtId="0" fontId="6" fillId="8" borderId="0" xfId="0" applyFont="1" applyFill="1" applyBorder="1" applyAlignment="1">
      <alignment horizontal="center" vertical="top"/>
    </xf>
    <xf numFmtId="2" fontId="3" fillId="6" borderId="48" xfId="0" applyNumberFormat="1" applyFont="1" applyFill="1" applyBorder="1" applyAlignment="1">
      <alignment vertical="top"/>
    </xf>
    <xf numFmtId="2" fontId="3" fillId="6" borderId="48" xfId="0" applyNumberFormat="1" applyFont="1" applyFill="1" applyBorder="1" applyAlignment="1">
      <alignment horizontal="center" vertical="top"/>
    </xf>
    <xf numFmtId="2" fontId="2" fillId="8" borderId="50" xfId="0" applyNumberFormat="1" applyFont="1" applyFill="1" applyBorder="1" applyAlignment="1">
      <alignment horizontal="center" vertical="top"/>
    </xf>
    <xf numFmtId="2" fontId="3" fillId="6" borderId="21" xfId="0" applyNumberFormat="1" applyFont="1" applyFill="1" applyBorder="1" applyAlignment="1">
      <alignment horizontal="center" vertical="top"/>
    </xf>
    <xf numFmtId="2" fontId="2" fillId="6" borderId="50" xfId="0" applyNumberFormat="1" applyFont="1" applyFill="1" applyBorder="1" applyAlignment="1">
      <alignment horizontal="center" vertical="top"/>
    </xf>
    <xf numFmtId="2" fontId="3" fillId="8" borderId="51" xfId="0" applyNumberFormat="1" applyFont="1" applyFill="1" applyBorder="1" applyAlignment="1">
      <alignment horizontal="center" vertical="top"/>
    </xf>
    <xf numFmtId="2" fontId="2" fillId="8" borderId="49" xfId="0" applyNumberFormat="1" applyFont="1" applyFill="1" applyBorder="1" applyAlignment="1">
      <alignment horizontal="center" vertical="center"/>
    </xf>
    <xf numFmtId="2" fontId="3" fillId="6" borderId="51" xfId="0" applyNumberFormat="1" applyFont="1" applyFill="1" applyBorder="1" applyAlignment="1">
      <alignment horizontal="center" vertical="top"/>
    </xf>
    <xf numFmtId="2" fontId="2" fillId="8" borderId="47" xfId="0" applyNumberFormat="1" applyFont="1" applyFill="1" applyBorder="1" applyAlignment="1">
      <alignment horizontal="center" vertical="center"/>
    </xf>
    <xf numFmtId="2" fontId="6" fillId="6" borderId="47" xfId="0" applyNumberFormat="1" applyFont="1" applyFill="1" applyBorder="1" applyAlignment="1">
      <alignment horizontal="center" vertical="center"/>
    </xf>
    <xf numFmtId="164" fontId="2" fillId="6" borderId="47" xfId="0" applyNumberFormat="1" applyFont="1" applyFill="1" applyBorder="1" applyAlignment="1">
      <alignment horizontal="center" vertical="center"/>
    </xf>
    <xf numFmtId="164" fontId="2" fillId="6" borderId="48" xfId="0" applyNumberFormat="1" applyFont="1" applyFill="1" applyBorder="1" applyAlignment="1">
      <alignment horizontal="center" vertical="center"/>
    </xf>
    <xf numFmtId="164" fontId="2" fillId="8" borderId="47" xfId="0" applyNumberFormat="1" applyFont="1" applyFill="1" applyBorder="1" applyAlignment="1">
      <alignment horizontal="center" vertical="center"/>
    </xf>
    <xf numFmtId="164" fontId="2" fillId="8" borderId="48" xfId="0" applyNumberFormat="1" applyFont="1" applyFill="1" applyBorder="1" applyAlignment="1">
      <alignment horizontal="center" vertical="center"/>
    </xf>
    <xf numFmtId="164" fontId="6" fillId="8" borderId="47" xfId="0" applyNumberFormat="1" applyFont="1" applyFill="1" applyBorder="1" applyAlignment="1">
      <alignment horizontal="center" vertical="center"/>
    </xf>
    <xf numFmtId="164" fontId="6" fillId="8" borderId="48" xfId="0" applyNumberFormat="1" applyFont="1" applyFill="1" applyBorder="1" applyAlignment="1">
      <alignment horizontal="center" vertical="center"/>
    </xf>
    <xf numFmtId="164" fontId="9" fillId="6" borderId="48" xfId="0" applyNumberFormat="1" applyFont="1" applyFill="1" applyBorder="1" applyAlignment="1">
      <alignment horizontal="center" vertical="top"/>
    </xf>
    <xf numFmtId="164" fontId="9" fillId="6" borderId="21" xfId="0" applyNumberFormat="1" applyFont="1" applyFill="1" applyBorder="1" applyAlignment="1">
      <alignment horizontal="center" vertical="top"/>
    </xf>
    <xf numFmtId="2" fontId="3" fillId="6" borderId="19" xfId="0" applyNumberFormat="1" applyFont="1" applyFill="1" applyBorder="1" applyAlignment="1">
      <alignment horizontal="center" vertical="top"/>
    </xf>
    <xf numFmtId="2" fontId="3" fillId="3" borderId="53" xfId="0" applyNumberFormat="1" applyFont="1" applyFill="1" applyBorder="1" applyAlignment="1">
      <alignment horizontal="center" vertical="top"/>
    </xf>
    <xf numFmtId="2" fontId="6" fillId="8" borderId="38" xfId="0" applyNumberFormat="1" applyFont="1" applyFill="1" applyBorder="1" applyAlignment="1">
      <alignment horizontal="center" vertical="center"/>
    </xf>
    <xf numFmtId="165" fontId="6" fillId="8" borderId="1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top"/>
    </xf>
    <xf numFmtId="2" fontId="2" fillId="8" borderId="54" xfId="0" applyNumberFormat="1" applyFont="1" applyFill="1" applyBorder="1" applyAlignment="1">
      <alignment horizontal="center" vertical="center"/>
    </xf>
    <xf numFmtId="2" fontId="6" fillId="8" borderId="3" xfId="0" applyNumberFormat="1" applyFont="1" applyFill="1" applyBorder="1" applyAlignment="1">
      <alignment horizontal="center" vertical="center"/>
    </xf>
    <xf numFmtId="164" fontId="2" fillId="8" borderId="54" xfId="0" applyNumberFormat="1" applyFont="1" applyFill="1" applyBorder="1" applyAlignment="1">
      <alignment horizontal="center" vertical="center"/>
    </xf>
    <xf numFmtId="164" fontId="2" fillId="6" borderId="54" xfId="0" applyNumberFormat="1" applyFont="1" applyFill="1" applyBorder="1" applyAlignment="1">
      <alignment horizontal="center" vertical="center"/>
    </xf>
    <xf numFmtId="164" fontId="3" fillId="8" borderId="44" xfId="0" applyNumberFormat="1" applyFont="1" applyFill="1" applyBorder="1" applyAlignment="1">
      <alignment horizontal="center" vertical="top"/>
    </xf>
    <xf numFmtId="164" fontId="3" fillId="6" borderId="44" xfId="0" applyNumberFormat="1" applyFont="1" applyFill="1" applyBorder="1" applyAlignment="1">
      <alignment horizontal="center" vertical="top"/>
    </xf>
    <xf numFmtId="165" fontId="2" fillId="8" borderId="3" xfId="0" applyNumberFormat="1" applyFont="1" applyFill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top"/>
    </xf>
    <xf numFmtId="2" fontId="2" fillId="6" borderId="49" xfId="0" applyNumberFormat="1" applyFont="1" applyFill="1" applyBorder="1" applyAlignment="1">
      <alignment horizontal="center" vertical="center"/>
    </xf>
    <xf numFmtId="2" fontId="2" fillId="8" borderId="48" xfId="0" applyNumberFormat="1" applyFont="1" applyFill="1" applyBorder="1" applyAlignment="1">
      <alignment horizontal="center" vertical="top"/>
    </xf>
    <xf numFmtId="2" fontId="3" fillId="8" borderId="48" xfId="0" applyNumberFormat="1" applyFont="1" applyFill="1" applyBorder="1" applyAlignment="1">
      <alignment horizontal="center" vertical="top"/>
    </xf>
    <xf numFmtId="2" fontId="2" fillId="8" borderId="49" xfId="0" applyNumberFormat="1" applyFont="1" applyFill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165" fontId="6" fillId="8" borderId="31" xfId="0" applyNumberFormat="1" applyFont="1" applyFill="1" applyBorder="1" applyAlignment="1">
      <alignment horizontal="center" vertical="center"/>
    </xf>
    <xf numFmtId="2" fontId="6" fillId="8" borderId="49" xfId="0" applyNumberFormat="1" applyFont="1" applyFill="1" applyBorder="1" applyAlignment="1">
      <alignment horizontal="center" vertical="center"/>
    </xf>
    <xf numFmtId="2" fontId="6" fillId="8" borderId="48" xfId="0" applyNumberFormat="1" applyFont="1" applyFill="1" applyBorder="1" applyAlignment="1">
      <alignment horizontal="center" vertical="center"/>
    </xf>
    <xf numFmtId="165" fontId="6" fillId="8" borderId="30" xfId="0" applyNumberFormat="1" applyFont="1" applyFill="1" applyBorder="1" applyAlignment="1">
      <alignment horizontal="center" vertical="center"/>
    </xf>
    <xf numFmtId="165" fontId="2" fillId="8" borderId="48" xfId="0" applyNumberFormat="1" applyFont="1" applyFill="1" applyBorder="1" applyAlignment="1">
      <alignment horizontal="center" vertical="center"/>
    </xf>
    <xf numFmtId="165" fontId="3" fillId="8" borderId="48" xfId="0" applyNumberFormat="1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 wrapText="1"/>
    </xf>
    <xf numFmtId="2" fontId="2" fillId="6" borderId="54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center"/>
    </xf>
    <xf numFmtId="165" fontId="2" fillId="8" borderId="54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165" fontId="3" fillId="6" borderId="48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center"/>
    </xf>
    <xf numFmtId="2" fontId="6" fillId="8" borderId="54" xfId="0" applyNumberFormat="1" applyFont="1" applyFill="1" applyBorder="1" applyAlignment="1">
      <alignment horizontal="center" vertical="center"/>
    </xf>
    <xf numFmtId="2" fontId="2" fillId="8" borderId="57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center"/>
    </xf>
    <xf numFmtId="165" fontId="3" fillId="8" borderId="51" xfId="0" applyNumberFormat="1" applyFont="1" applyFill="1" applyBorder="1" applyAlignment="1">
      <alignment horizontal="center" vertical="top"/>
    </xf>
    <xf numFmtId="165" fontId="9" fillId="0" borderId="0" xfId="0" applyNumberFormat="1" applyFont="1" applyAlignment="1">
      <alignment vertical="top"/>
    </xf>
    <xf numFmtId="49" fontId="9" fillId="5" borderId="11" xfId="0" applyNumberFormat="1" applyFont="1" applyFill="1" applyBorder="1" applyAlignment="1">
      <alignment horizontal="center" vertical="top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3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vertical="top"/>
    </xf>
    <xf numFmtId="2" fontId="3" fillId="6" borderId="18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center"/>
    </xf>
    <xf numFmtId="2" fontId="3" fillId="6" borderId="51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5" fontId="6" fillId="6" borderId="31" xfId="0" applyNumberFormat="1" applyFont="1" applyFill="1" applyBorder="1" applyAlignment="1">
      <alignment horizontal="center" vertical="center"/>
    </xf>
    <xf numFmtId="2" fontId="2" fillId="9" borderId="31" xfId="0" applyNumberFormat="1" applyFont="1" applyFill="1" applyBorder="1" applyAlignment="1">
      <alignment horizontal="center" vertical="center"/>
    </xf>
    <xf numFmtId="2" fontId="2" fillId="9" borderId="30" xfId="0" applyNumberFormat="1" applyFont="1" applyFill="1" applyBorder="1" applyAlignment="1">
      <alignment horizontal="center" vertical="center"/>
    </xf>
    <xf numFmtId="165" fontId="2" fillId="8" borderId="0" xfId="0" applyNumberFormat="1" applyFont="1" applyFill="1" applyAlignment="1">
      <alignment vertical="top"/>
    </xf>
    <xf numFmtId="2" fontId="2" fillId="6" borderId="57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29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30" xfId="0" applyNumberFormat="1" applyFont="1" applyBorder="1" applyAlignment="1">
      <alignment horizontal="center" vertical="top"/>
    </xf>
    <xf numFmtId="49" fontId="8" fillId="0" borderId="17" xfId="0" applyNumberFormat="1" applyFont="1" applyBorder="1" applyAlignment="1">
      <alignment horizontal="center" textRotation="90"/>
    </xf>
    <xf numFmtId="49" fontId="8" fillId="0" borderId="12" xfId="0" applyNumberFormat="1" applyFont="1" applyBorder="1" applyAlignment="1">
      <alignment horizontal="center" textRotation="90"/>
    </xf>
    <xf numFmtId="49" fontId="8" fillId="0" borderId="30" xfId="0" applyNumberFormat="1" applyFont="1" applyBorder="1" applyAlignment="1">
      <alignment horizontal="center" textRotation="90"/>
    </xf>
    <xf numFmtId="49" fontId="9" fillId="0" borderId="11" xfId="0" applyNumberFormat="1" applyFont="1" applyBorder="1" applyAlignment="1">
      <alignment horizontal="center" vertical="top"/>
    </xf>
    <xf numFmtId="0" fontId="7" fillId="0" borderId="3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0" xfId="0" applyNumberFormat="1" applyFont="1" applyBorder="1" applyAlignment="1">
      <alignment horizontal="left" textRotation="90"/>
    </xf>
    <xf numFmtId="49" fontId="9" fillId="4" borderId="14" xfId="0" applyNumberFormat="1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10" fillId="5" borderId="23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46" xfId="0" applyFont="1" applyFill="1" applyBorder="1" applyAlignment="1">
      <alignment horizontal="left" vertical="top" wrapText="1"/>
    </xf>
    <xf numFmtId="49" fontId="12" fillId="5" borderId="34" xfId="0" applyNumberFormat="1" applyFont="1" applyFill="1" applyBorder="1" applyAlignment="1">
      <alignment horizontal="right" vertical="top"/>
    </xf>
    <xf numFmtId="49" fontId="12" fillId="5" borderId="3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16" xfId="0" applyFont="1" applyFill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46" xfId="0" applyFont="1" applyFill="1" applyBorder="1" applyAlignment="1">
      <alignment horizontal="left" vertical="top" wrapText="1"/>
    </xf>
    <xf numFmtId="49" fontId="9" fillId="4" borderId="55" xfId="0" applyNumberFormat="1" applyFont="1" applyFill="1" applyBorder="1" applyAlignment="1">
      <alignment horizontal="center" vertical="top"/>
    </xf>
    <xf numFmtId="49" fontId="9" fillId="5" borderId="3" xfId="0" applyNumberFormat="1" applyFont="1" applyFill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30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0" fontId="10" fillId="5" borderId="58" xfId="0" applyFont="1" applyFill="1" applyBorder="1" applyAlignment="1">
      <alignment horizontal="left" vertical="top" wrapText="1"/>
    </xf>
    <xf numFmtId="0" fontId="10" fillId="5" borderId="40" xfId="0" applyFont="1" applyFill="1" applyBorder="1" applyAlignment="1">
      <alignment horizontal="left" vertical="top" wrapText="1"/>
    </xf>
    <xf numFmtId="0" fontId="10" fillId="5" borderId="59" xfId="0" applyFont="1" applyFill="1" applyBorder="1" applyAlignment="1">
      <alignment horizontal="left" vertical="top" wrapText="1"/>
    </xf>
    <xf numFmtId="49" fontId="12" fillId="4" borderId="43" xfId="0" applyNumberFormat="1" applyFont="1" applyFill="1" applyBorder="1" applyAlignment="1">
      <alignment horizontal="right" vertical="top"/>
    </xf>
    <xf numFmtId="49" fontId="12" fillId="4" borderId="40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52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9" fillId="0" borderId="3" xfId="0" applyNumberFormat="1" applyFont="1" applyBorder="1" applyAlignment="1">
      <alignment horizontal="center" vertical="top"/>
    </xf>
    <xf numFmtId="49" fontId="12" fillId="4" borderId="41" xfId="0" applyNumberFormat="1" applyFont="1" applyFill="1" applyBorder="1" applyAlignment="1">
      <alignment horizontal="right" vertical="top"/>
    </xf>
    <xf numFmtId="0" fontId="10" fillId="5" borderId="27" xfId="0" applyFont="1" applyFill="1" applyBorder="1" applyAlignment="1">
      <alignment horizontal="left" vertical="top" wrapText="1"/>
    </xf>
    <xf numFmtId="49" fontId="12" fillId="4" borderId="25" xfId="0" applyNumberFormat="1" applyFont="1" applyFill="1" applyBorder="1" applyAlignment="1">
      <alignment horizontal="right" vertical="top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left" vertical="center" wrapText="1"/>
    </xf>
    <xf numFmtId="49" fontId="12" fillId="5" borderId="33" xfId="0" applyNumberFormat="1" applyFont="1" applyFill="1" applyBorder="1" applyAlignment="1">
      <alignment horizontal="right" vertical="top"/>
    </xf>
    <xf numFmtId="49" fontId="12" fillId="5" borderId="32" xfId="0" applyNumberFormat="1" applyFont="1" applyFill="1" applyBorder="1" applyAlignment="1">
      <alignment horizontal="right" vertical="top"/>
    </xf>
    <xf numFmtId="49" fontId="12" fillId="5" borderId="31" xfId="0" applyNumberFormat="1" applyFont="1" applyFill="1" applyBorder="1" applyAlignment="1">
      <alignment horizontal="right" vertical="top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46" xfId="0" applyNumberFormat="1" applyFont="1" applyFill="1" applyBorder="1" applyAlignment="1">
      <alignment horizontal="left" vertical="center"/>
    </xf>
    <xf numFmtId="49" fontId="12" fillId="4" borderId="42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5" xfId="0" applyNumberFormat="1" applyFont="1" applyFill="1" applyBorder="1" applyAlignment="1">
      <alignment horizontal="right" vertical="top"/>
    </xf>
    <xf numFmtId="0" fontId="7" fillId="8" borderId="3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46" xfId="0" applyFont="1" applyFill="1" applyBorder="1" applyAlignment="1">
      <alignment horizontal="left" wrapText="1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0" xfId="0" applyNumberFormat="1" applyFont="1" applyBorder="1" applyAlignment="1">
      <alignment horizontal="left" vertical="center" textRotation="90"/>
    </xf>
    <xf numFmtId="49" fontId="12" fillId="5" borderId="36" xfId="0" applyNumberFormat="1" applyFont="1" applyFill="1" applyBorder="1" applyAlignment="1">
      <alignment horizontal="right"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topLeftCell="A121" workbookViewId="0">
      <selection activeCell="D148" sqref="D148:D150"/>
    </sheetView>
  </sheetViews>
  <sheetFormatPr defaultColWidth="19.42578125" defaultRowHeight="12" x14ac:dyDescent="0.2"/>
  <cols>
    <col min="1" max="3" width="3.28515625" style="3" customWidth="1"/>
    <col min="4" max="4" width="34.28515625" style="27" customWidth="1"/>
    <col min="5" max="5" width="3.140625" style="25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1" customWidth="1"/>
    <col min="12" max="12" width="7.140625" style="1" customWidth="1"/>
    <col min="13" max="13" width="5.85546875" style="1" customWidth="1"/>
    <col min="14" max="14" width="8.5703125" style="1" customWidth="1"/>
    <col min="15" max="15" width="8.140625" style="92" customWidth="1"/>
    <col min="16" max="16" width="7.140625" style="1" customWidth="1"/>
    <col min="17" max="17" width="5.85546875" style="1" customWidth="1"/>
    <col min="18" max="18" width="8" style="1" customWidth="1"/>
    <col min="19" max="19" width="9.42578125" style="1" customWidth="1"/>
    <col min="20" max="20" width="9.140625" style="1" customWidth="1"/>
    <col min="21" max="21" width="0.7109375" style="3" customWidth="1"/>
    <col min="22" max="22" width="4.140625" style="3" customWidth="1"/>
    <col min="23" max="79" width="9.42578125" style="3" customWidth="1"/>
    <col min="80" max="16384" width="19.42578125" style="3"/>
  </cols>
  <sheetData>
    <row r="1" spans="1:21" s="1" customFormat="1" ht="12.75" x14ac:dyDescent="0.25">
      <c r="A1" s="206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1" s="29" customFormat="1" ht="15.75" customHeight="1" x14ac:dyDescent="0.25">
      <c r="A2" s="207" t="s">
        <v>107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1" s="2" customFormat="1" ht="15.75" customHeight="1" x14ac:dyDescent="0.25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1" s="1" customFormat="1" ht="15.75" customHeight="1" x14ac:dyDescent="0.25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</row>
    <row r="5" spans="1:21" ht="21" customHeight="1" thickBot="1" x14ac:dyDescent="0.3">
      <c r="A5" s="209" t="s">
        <v>64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</row>
    <row r="6" spans="1:21" ht="15" customHeight="1" x14ac:dyDescent="0.25">
      <c r="A6" s="210" t="s">
        <v>2</v>
      </c>
      <c r="B6" s="213" t="s">
        <v>3</v>
      </c>
      <c r="C6" s="213" t="s">
        <v>4</v>
      </c>
      <c r="D6" s="216" t="s">
        <v>5</v>
      </c>
      <c r="E6" s="219" t="s">
        <v>6</v>
      </c>
      <c r="F6" s="227" t="s">
        <v>7</v>
      </c>
      <c r="G6" s="230" t="s">
        <v>108</v>
      </c>
      <c r="H6" s="231"/>
      <c r="I6" s="231"/>
      <c r="J6" s="232"/>
      <c r="K6" s="230" t="s">
        <v>109</v>
      </c>
      <c r="L6" s="231"/>
      <c r="M6" s="231"/>
      <c r="N6" s="232"/>
      <c r="O6" s="230" t="s">
        <v>110</v>
      </c>
      <c r="P6" s="231"/>
      <c r="Q6" s="231"/>
      <c r="R6" s="232"/>
      <c r="S6" s="233" t="s">
        <v>92</v>
      </c>
      <c r="T6" s="233" t="s">
        <v>111</v>
      </c>
      <c r="U6" s="4"/>
    </row>
    <row r="7" spans="1:21" ht="15" customHeight="1" x14ac:dyDescent="0.25">
      <c r="A7" s="211"/>
      <c r="B7" s="214"/>
      <c r="C7" s="214"/>
      <c r="D7" s="217"/>
      <c r="E7" s="220"/>
      <c r="F7" s="228"/>
      <c r="G7" s="236" t="s">
        <v>8</v>
      </c>
      <c r="H7" s="224" t="s">
        <v>9</v>
      </c>
      <c r="I7" s="224"/>
      <c r="J7" s="225" t="s">
        <v>10</v>
      </c>
      <c r="K7" s="236" t="s">
        <v>8</v>
      </c>
      <c r="L7" s="224" t="s">
        <v>9</v>
      </c>
      <c r="M7" s="224"/>
      <c r="N7" s="225" t="s">
        <v>10</v>
      </c>
      <c r="O7" s="222" t="s">
        <v>8</v>
      </c>
      <c r="P7" s="224" t="s">
        <v>9</v>
      </c>
      <c r="Q7" s="224"/>
      <c r="R7" s="225" t="s">
        <v>10</v>
      </c>
      <c r="S7" s="234"/>
      <c r="T7" s="234"/>
      <c r="U7" s="4"/>
    </row>
    <row r="8" spans="1:21" ht="86.25" customHeight="1" thickBot="1" x14ac:dyDescent="0.3">
      <c r="A8" s="212"/>
      <c r="B8" s="215"/>
      <c r="C8" s="215"/>
      <c r="D8" s="218"/>
      <c r="E8" s="221"/>
      <c r="F8" s="229"/>
      <c r="G8" s="237"/>
      <c r="H8" s="34" t="s">
        <v>8</v>
      </c>
      <c r="I8" s="35" t="s">
        <v>11</v>
      </c>
      <c r="J8" s="226"/>
      <c r="K8" s="237"/>
      <c r="L8" s="34" t="s">
        <v>8</v>
      </c>
      <c r="M8" s="35" t="s">
        <v>11</v>
      </c>
      <c r="N8" s="226"/>
      <c r="O8" s="223"/>
      <c r="P8" s="34" t="s">
        <v>8</v>
      </c>
      <c r="Q8" s="35" t="s">
        <v>11</v>
      </c>
      <c r="R8" s="226"/>
      <c r="S8" s="235"/>
      <c r="T8" s="235"/>
      <c r="U8" s="4"/>
    </row>
    <row r="9" spans="1:21" ht="18" customHeight="1" thickBot="1" x14ac:dyDescent="0.3">
      <c r="A9" s="238" t="s">
        <v>123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4"/>
    </row>
    <row r="10" spans="1:21" ht="18" customHeight="1" thickBot="1" x14ac:dyDescent="0.3">
      <c r="A10" s="241" t="s">
        <v>124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3"/>
      <c r="U10" s="4"/>
    </row>
    <row r="11" spans="1:21" ht="18" customHeight="1" thickBot="1" x14ac:dyDescent="0.3">
      <c r="A11" s="5" t="s">
        <v>12</v>
      </c>
      <c r="B11" s="244" t="s">
        <v>13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6"/>
      <c r="U11" s="4"/>
    </row>
    <row r="12" spans="1:21" ht="18" customHeight="1" thickBot="1" x14ac:dyDescent="0.3">
      <c r="A12" s="6" t="s">
        <v>12</v>
      </c>
      <c r="B12" s="97" t="s">
        <v>12</v>
      </c>
      <c r="C12" s="201" t="s">
        <v>14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4"/>
    </row>
    <row r="13" spans="1:21" ht="13.5" customHeight="1" x14ac:dyDescent="0.25">
      <c r="A13" s="247" t="s">
        <v>12</v>
      </c>
      <c r="B13" s="248" t="s">
        <v>12</v>
      </c>
      <c r="C13" s="249" t="s">
        <v>12</v>
      </c>
      <c r="D13" s="250" t="s">
        <v>97</v>
      </c>
      <c r="E13" s="200" t="s">
        <v>15</v>
      </c>
      <c r="F13" s="161" t="s">
        <v>16</v>
      </c>
      <c r="G13" s="46">
        <f>H13+J13</f>
        <v>0</v>
      </c>
      <c r="H13" s="131"/>
      <c r="I13" s="131"/>
      <c r="J13" s="131">
        <v>0</v>
      </c>
      <c r="K13" s="152">
        <f>L13+N13</f>
        <v>0</v>
      </c>
      <c r="L13" s="152"/>
      <c r="M13" s="152"/>
      <c r="N13" s="152">
        <v>0</v>
      </c>
      <c r="O13" s="131">
        <f>P13+R13</f>
        <v>0</v>
      </c>
      <c r="P13" s="131"/>
      <c r="Q13" s="131"/>
      <c r="R13" s="131">
        <v>0</v>
      </c>
      <c r="S13" s="152"/>
      <c r="T13" s="153"/>
      <c r="U13" s="4"/>
    </row>
    <row r="14" spans="1:21" ht="15" customHeight="1" x14ac:dyDescent="0.25">
      <c r="A14" s="196"/>
      <c r="B14" s="181"/>
      <c r="C14" s="186"/>
      <c r="D14" s="198"/>
      <c r="E14" s="194"/>
      <c r="F14" s="11" t="s">
        <v>59</v>
      </c>
      <c r="G14" s="40">
        <f>H14+J14</f>
        <v>117.2</v>
      </c>
      <c r="H14" s="41"/>
      <c r="I14" s="41"/>
      <c r="J14" s="41">
        <v>117.2</v>
      </c>
      <c r="K14" s="38">
        <f>L14+N14</f>
        <v>801.2</v>
      </c>
      <c r="L14" s="38"/>
      <c r="M14" s="38"/>
      <c r="N14" s="38">
        <v>801.2</v>
      </c>
      <c r="O14" s="41">
        <f>P14+R14</f>
        <v>0</v>
      </c>
      <c r="P14" s="41"/>
      <c r="Q14" s="41"/>
      <c r="R14" s="41">
        <v>0</v>
      </c>
      <c r="S14" s="38"/>
      <c r="T14" s="104"/>
      <c r="U14" s="4"/>
    </row>
    <row r="15" spans="1:21" ht="13.5" customHeight="1" x14ac:dyDescent="0.25">
      <c r="A15" s="196"/>
      <c r="B15" s="181"/>
      <c r="C15" s="187"/>
      <c r="D15" s="192"/>
      <c r="E15" s="195"/>
      <c r="F15" s="9" t="s">
        <v>17</v>
      </c>
      <c r="G15" s="40">
        <f t="shared" ref="G15:J15" si="0">SUM(G13:G14)</f>
        <v>117.2</v>
      </c>
      <c r="H15" s="40">
        <f t="shared" si="0"/>
        <v>0</v>
      </c>
      <c r="I15" s="40">
        <f t="shared" si="0"/>
        <v>0</v>
      </c>
      <c r="J15" s="40">
        <f t="shared" si="0"/>
        <v>117.2</v>
      </c>
      <c r="K15" s="39">
        <f t="shared" ref="K15:R15" si="1">SUM(K13:K14)</f>
        <v>801.2</v>
      </c>
      <c r="L15" s="39">
        <f t="shared" si="1"/>
        <v>0</v>
      </c>
      <c r="M15" s="39">
        <f t="shared" si="1"/>
        <v>0</v>
      </c>
      <c r="N15" s="39">
        <f t="shared" si="1"/>
        <v>801.2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9"/>
      <c r="T15" s="104"/>
      <c r="U15" s="4"/>
    </row>
    <row r="16" spans="1:21" ht="13.5" customHeight="1" x14ac:dyDescent="0.25">
      <c r="A16" s="180" t="s">
        <v>12</v>
      </c>
      <c r="B16" s="184" t="s">
        <v>12</v>
      </c>
      <c r="C16" s="185" t="s">
        <v>18</v>
      </c>
      <c r="D16" s="192" t="s">
        <v>112</v>
      </c>
      <c r="E16" s="194" t="s">
        <v>15</v>
      </c>
      <c r="F16" s="22" t="s">
        <v>32</v>
      </c>
      <c r="G16" s="40">
        <f>H16+J16</f>
        <v>0</v>
      </c>
      <c r="H16" s="41"/>
      <c r="I16" s="41"/>
      <c r="J16" s="41">
        <v>0</v>
      </c>
      <c r="K16" s="38">
        <f>L16+N16</f>
        <v>0</v>
      </c>
      <c r="L16" s="38"/>
      <c r="M16" s="38"/>
      <c r="N16" s="38">
        <v>0</v>
      </c>
      <c r="O16" s="41">
        <f>P16+R16</f>
        <v>0</v>
      </c>
      <c r="P16" s="41"/>
      <c r="Q16" s="41"/>
      <c r="R16" s="41">
        <v>0</v>
      </c>
      <c r="S16" s="38"/>
      <c r="T16" s="104"/>
      <c r="U16" s="4"/>
    </row>
    <row r="17" spans="1:21" ht="14.25" customHeight="1" x14ac:dyDescent="0.25">
      <c r="A17" s="196"/>
      <c r="B17" s="181"/>
      <c r="C17" s="186"/>
      <c r="D17" s="192"/>
      <c r="E17" s="194"/>
      <c r="F17" s="11" t="s">
        <v>59</v>
      </c>
      <c r="G17" s="40">
        <f>H17+J17</f>
        <v>13</v>
      </c>
      <c r="H17" s="41"/>
      <c r="I17" s="41"/>
      <c r="J17" s="41">
        <v>13</v>
      </c>
      <c r="K17" s="41">
        <f t="shared" ref="K17" si="2">L17+N17</f>
        <v>13</v>
      </c>
      <c r="L17" s="41"/>
      <c r="M17" s="41"/>
      <c r="N17" s="41">
        <v>13</v>
      </c>
      <c r="O17" s="41">
        <f>P17+R17</f>
        <v>0</v>
      </c>
      <c r="P17" s="41"/>
      <c r="Q17" s="41"/>
      <c r="R17" s="41">
        <v>0</v>
      </c>
      <c r="S17" s="41">
        <v>13</v>
      </c>
      <c r="T17" s="105">
        <v>15.2</v>
      </c>
      <c r="U17" s="4"/>
    </row>
    <row r="18" spans="1:21" ht="13.5" customHeight="1" x14ac:dyDescent="0.25">
      <c r="A18" s="196"/>
      <c r="B18" s="181"/>
      <c r="C18" s="187"/>
      <c r="D18" s="193"/>
      <c r="E18" s="195"/>
      <c r="F18" s="9" t="s">
        <v>17</v>
      </c>
      <c r="G18" s="40">
        <f t="shared" ref="G18:T18" si="3">SUM(G16:G17)</f>
        <v>13</v>
      </c>
      <c r="H18" s="40">
        <f t="shared" si="3"/>
        <v>0</v>
      </c>
      <c r="I18" s="40">
        <f t="shared" si="3"/>
        <v>0</v>
      </c>
      <c r="J18" s="40">
        <f t="shared" si="3"/>
        <v>13</v>
      </c>
      <c r="K18" s="40">
        <f t="shared" si="3"/>
        <v>13</v>
      </c>
      <c r="L18" s="40">
        <f t="shared" si="3"/>
        <v>0</v>
      </c>
      <c r="M18" s="40">
        <f t="shared" si="3"/>
        <v>0</v>
      </c>
      <c r="N18" s="40">
        <f t="shared" si="3"/>
        <v>13</v>
      </c>
      <c r="O18" s="40">
        <f t="shared" si="3"/>
        <v>0</v>
      </c>
      <c r="P18" s="40">
        <f t="shared" si="3"/>
        <v>0</v>
      </c>
      <c r="Q18" s="40">
        <f t="shared" si="3"/>
        <v>0</v>
      </c>
      <c r="R18" s="40">
        <f t="shared" si="3"/>
        <v>0</v>
      </c>
      <c r="S18" s="40">
        <f t="shared" si="3"/>
        <v>13</v>
      </c>
      <c r="T18" s="105">
        <f t="shared" si="3"/>
        <v>15.2</v>
      </c>
      <c r="U18" s="4"/>
    </row>
    <row r="19" spans="1:21" ht="13.5" customHeight="1" x14ac:dyDescent="0.25">
      <c r="A19" s="180" t="s">
        <v>12</v>
      </c>
      <c r="B19" s="184" t="s">
        <v>12</v>
      </c>
      <c r="C19" s="187" t="s">
        <v>19</v>
      </c>
      <c r="D19" s="192" t="s">
        <v>23</v>
      </c>
      <c r="E19" s="194" t="s">
        <v>15</v>
      </c>
      <c r="F19" s="11" t="s">
        <v>59</v>
      </c>
      <c r="G19" s="40">
        <f>H19+J19</f>
        <v>0</v>
      </c>
      <c r="H19" s="38"/>
      <c r="I19" s="38"/>
      <c r="J19" s="38"/>
      <c r="K19" s="38">
        <f>L19+N19</f>
        <v>0</v>
      </c>
      <c r="L19" s="38"/>
      <c r="M19" s="38"/>
      <c r="N19" s="38"/>
      <c r="O19" s="41">
        <f>P19+R19</f>
        <v>0</v>
      </c>
      <c r="P19" s="38"/>
      <c r="Q19" s="38"/>
      <c r="R19" s="38"/>
      <c r="S19" s="41">
        <v>500</v>
      </c>
      <c r="T19" s="105">
        <v>200</v>
      </c>
      <c r="U19" s="4"/>
    </row>
    <row r="20" spans="1:21" ht="13.5" customHeight="1" x14ac:dyDescent="0.25">
      <c r="A20" s="180"/>
      <c r="B20" s="184"/>
      <c r="C20" s="187"/>
      <c r="D20" s="192"/>
      <c r="E20" s="194"/>
      <c r="F20" s="22" t="s">
        <v>68</v>
      </c>
      <c r="G20" s="40">
        <f>H20+J20</f>
        <v>0</v>
      </c>
      <c r="H20" s="38"/>
      <c r="I20" s="38"/>
      <c r="J20" s="38"/>
      <c r="K20" s="38">
        <f t="shared" ref="K20" si="4">L20+N20</f>
        <v>0</v>
      </c>
      <c r="L20" s="38"/>
      <c r="M20" s="38"/>
      <c r="N20" s="38"/>
      <c r="O20" s="41">
        <f>P20+R20</f>
        <v>0</v>
      </c>
      <c r="P20" s="38"/>
      <c r="Q20" s="38"/>
      <c r="R20" s="38"/>
      <c r="S20" s="41"/>
      <c r="T20" s="105"/>
      <c r="U20" s="4"/>
    </row>
    <row r="21" spans="1:21" ht="13.5" customHeight="1" x14ac:dyDescent="0.25">
      <c r="A21" s="196"/>
      <c r="B21" s="181"/>
      <c r="C21" s="191"/>
      <c r="D21" s="193"/>
      <c r="E21" s="195"/>
      <c r="F21" s="9" t="s">
        <v>17</v>
      </c>
      <c r="G21" s="40">
        <f t="shared" ref="G21:T21" si="5">SUM(G19:G20)</f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40">
        <f t="shared" si="5"/>
        <v>0</v>
      </c>
      <c r="P21" s="39">
        <f t="shared" si="5"/>
        <v>0</v>
      </c>
      <c r="Q21" s="39">
        <f t="shared" si="5"/>
        <v>0</v>
      </c>
      <c r="R21" s="39">
        <f t="shared" si="5"/>
        <v>0</v>
      </c>
      <c r="S21" s="39">
        <f t="shared" si="5"/>
        <v>500</v>
      </c>
      <c r="T21" s="104">
        <f t="shared" si="5"/>
        <v>200</v>
      </c>
      <c r="U21" s="4"/>
    </row>
    <row r="22" spans="1:21" ht="12" customHeight="1" x14ac:dyDescent="0.25">
      <c r="A22" s="180" t="s">
        <v>12</v>
      </c>
      <c r="B22" s="184" t="s">
        <v>12</v>
      </c>
      <c r="C22" s="187" t="s">
        <v>20</v>
      </c>
      <c r="D22" s="251" t="s">
        <v>113</v>
      </c>
      <c r="E22" s="194" t="s">
        <v>15</v>
      </c>
      <c r="F22" s="22" t="s">
        <v>32</v>
      </c>
      <c r="G22" s="40">
        <f>H22+J22</f>
        <v>0</v>
      </c>
      <c r="H22" s="40"/>
      <c r="I22" s="39"/>
      <c r="J22" s="39">
        <v>0</v>
      </c>
      <c r="K22" s="38">
        <f>L22+N22</f>
        <v>0</v>
      </c>
      <c r="L22" s="39"/>
      <c r="M22" s="39"/>
      <c r="N22" s="39"/>
      <c r="O22" s="41">
        <f>P22+R22</f>
        <v>0</v>
      </c>
      <c r="P22" s="40"/>
      <c r="Q22" s="39"/>
      <c r="R22" s="39">
        <v>0</v>
      </c>
      <c r="S22" s="39"/>
      <c r="T22" s="106"/>
      <c r="U22" s="4"/>
    </row>
    <row r="23" spans="1:21" ht="12" customHeight="1" x14ac:dyDescent="0.25">
      <c r="A23" s="180"/>
      <c r="B23" s="184"/>
      <c r="C23" s="187"/>
      <c r="D23" s="252"/>
      <c r="E23" s="194"/>
      <c r="F23" s="30" t="s">
        <v>84</v>
      </c>
      <c r="G23" s="40">
        <f>H23+J23</f>
        <v>0</v>
      </c>
      <c r="H23" s="39"/>
      <c r="I23" s="39"/>
      <c r="J23" s="39">
        <v>0</v>
      </c>
      <c r="K23" s="38">
        <f t="shared" ref="K23:K24" si="6">L23+N23</f>
        <v>0</v>
      </c>
      <c r="L23" s="39"/>
      <c r="M23" s="39"/>
      <c r="N23" s="39">
        <v>0</v>
      </c>
      <c r="O23" s="41">
        <f>P23+R23</f>
        <v>0</v>
      </c>
      <c r="P23" s="39"/>
      <c r="Q23" s="39"/>
      <c r="R23" s="39">
        <v>0</v>
      </c>
      <c r="S23" s="39"/>
      <c r="T23" s="106"/>
      <c r="U23" s="4"/>
    </row>
    <row r="24" spans="1:21" ht="12" customHeight="1" x14ac:dyDescent="0.25">
      <c r="A24" s="180"/>
      <c r="B24" s="184"/>
      <c r="C24" s="187"/>
      <c r="D24" s="252"/>
      <c r="E24" s="194"/>
      <c r="F24" s="11" t="s">
        <v>59</v>
      </c>
      <c r="G24" s="40">
        <f>H24+J24</f>
        <v>13</v>
      </c>
      <c r="H24" s="38"/>
      <c r="I24" s="38"/>
      <c r="J24" s="38">
        <v>13</v>
      </c>
      <c r="K24" s="41">
        <f t="shared" si="6"/>
        <v>13</v>
      </c>
      <c r="L24" s="41"/>
      <c r="M24" s="41"/>
      <c r="N24" s="41">
        <v>13</v>
      </c>
      <c r="O24" s="41">
        <f>P24+R24</f>
        <v>0</v>
      </c>
      <c r="P24" s="41"/>
      <c r="Q24" s="41"/>
      <c r="R24" s="41">
        <v>0</v>
      </c>
      <c r="S24" s="41">
        <v>13</v>
      </c>
      <c r="T24" s="142">
        <v>14.9</v>
      </c>
      <c r="U24" s="4"/>
    </row>
    <row r="25" spans="1:21" ht="12" customHeight="1" x14ac:dyDescent="0.25">
      <c r="A25" s="196"/>
      <c r="B25" s="181"/>
      <c r="C25" s="191"/>
      <c r="D25" s="253"/>
      <c r="E25" s="195"/>
      <c r="F25" s="9" t="s">
        <v>17</v>
      </c>
      <c r="G25" s="40">
        <f t="shared" ref="G25:T25" si="7">SUM(G22:G24)</f>
        <v>13</v>
      </c>
      <c r="H25" s="40">
        <f t="shared" si="7"/>
        <v>0</v>
      </c>
      <c r="I25" s="40">
        <f t="shared" si="7"/>
        <v>0</v>
      </c>
      <c r="J25" s="40">
        <f t="shared" si="7"/>
        <v>13</v>
      </c>
      <c r="K25" s="40">
        <f t="shared" si="7"/>
        <v>13</v>
      </c>
      <c r="L25" s="40">
        <f t="shared" si="7"/>
        <v>0</v>
      </c>
      <c r="M25" s="40">
        <f t="shared" si="7"/>
        <v>0</v>
      </c>
      <c r="N25" s="40">
        <f t="shared" si="7"/>
        <v>13</v>
      </c>
      <c r="O25" s="40">
        <f t="shared" si="7"/>
        <v>0</v>
      </c>
      <c r="P25" s="40">
        <f t="shared" si="7"/>
        <v>0</v>
      </c>
      <c r="Q25" s="40">
        <f t="shared" si="7"/>
        <v>0</v>
      </c>
      <c r="R25" s="40">
        <f t="shared" si="7"/>
        <v>0</v>
      </c>
      <c r="S25" s="40">
        <f t="shared" si="7"/>
        <v>13</v>
      </c>
      <c r="T25" s="105">
        <f t="shared" si="7"/>
        <v>14.9</v>
      </c>
      <c r="U25" s="4"/>
    </row>
    <row r="26" spans="1:21" ht="12" customHeight="1" x14ac:dyDescent="0.25">
      <c r="A26" s="178" t="s">
        <v>12</v>
      </c>
      <c r="B26" s="182" t="s">
        <v>12</v>
      </c>
      <c r="C26" s="185" t="s">
        <v>21</v>
      </c>
      <c r="D26" s="251" t="s">
        <v>60</v>
      </c>
      <c r="E26" s="254" t="s">
        <v>15</v>
      </c>
      <c r="F26" s="30" t="s">
        <v>59</v>
      </c>
      <c r="G26" s="58">
        <f>H26+J26</f>
        <v>4.9000000000000004</v>
      </c>
      <c r="H26" s="73"/>
      <c r="I26" s="38"/>
      <c r="J26" s="73">
        <v>4.9000000000000004</v>
      </c>
      <c r="K26" s="41">
        <f>L26+N26</f>
        <v>5</v>
      </c>
      <c r="L26" s="41"/>
      <c r="M26" s="41"/>
      <c r="N26" s="41">
        <v>5</v>
      </c>
      <c r="O26" s="57">
        <f>P26+R26</f>
        <v>0</v>
      </c>
      <c r="P26" s="73"/>
      <c r="Q26" s="38"/>
      <c r="R26" s="73">
        <v>0</v>
      </c>
      <c r="S26" s="41">
        <v>25</v>
      </c>
      <c r="T26" s="114">
        <v>0</v>
      </c>
      <c r="U26" s="4"/>
    </row>
    <row r="27" spans="1:21" ht="12" customHeight="1" x14ac:dyDescent="0.25">
      <c r="A27" s="179"/>
      <c r="B27" s="183"/>
      <c r="C27" s="186"/>
      <c r="D27" s="252"/>
      <c r="E27" s="194"/>
      <c r="F27" s="22" t="s">
        <v>68</v>
      </c>
      <c r="G27" s="58">
        <f>H27+J27</f>
        <v>0</v>
      </c>
      <c r="H27" s="73"/>
      <c r="I27" s="38"/>
      <c r="J27" s="73">
        <v>0</v>
      </c>
      <c r="K27" s="41">
        <f>L27+N27</f>
        <v>0</v>
      </c>
      <c r="L27" s="41"/>
      <c r="M27" s="41"/>
      <c r="N27" s="41"/>
      <c r="O27" s="57">
        <f>P27+R27</f>
        <v>0</v>
      </c>
      <c r="P27" s="73"/>
      <c r="Q27" s="38"/>
      <c r="R27" s="73">
        <v>0</v>
      </c>
      <c r="S27" s="41"/>
      <c r="T27" s="114"/>
      <c r="U27" s="4"/>
    </row>
    <row r="28" spans="1:21" ht="12" customHeight="1" x14ac:dyDescent="0.25">
      <c r="A28" s="179"/>
      <c r="B28" s="183"/>
      <c r="C28" s="186"/>
      <c r="D28" s="252"/>
      <c r="E28" s="194"/>
      <c r="F28" s="107" t="s">
        <v>16</v>
      </c>
      <c r="G28" s="58">
        <f>H28+J28</f>
        <v>1.9</v>
      </c>
      <c r="H28" s="73">
        <v>1.9</v>
      </c>
      <c r="I28" s="38"/>
      <c r="J28" s="38">
        <v>0</v>
      </c>
      <c r="K28" s="41">
        <f>L28+N28</f>
        <v>0</v>
      </c>
      <c r="L28" s="41"/>
      <c r="M28" s="41"/>
      <c r="N28" s="41"/>
      <c r="O28" s="57">
        <f>P28+R28</f>
        <v>0</v>
      </c>
      <c r="P28" s="73">
        <v>0</v>
      </c>
      <c r="Q28" s="38"/>
      <c r="R28" s="38">
        <v>0</v>
      </c>
      <c r="S28" s="41"/>
      <c r="T28" s="114"/>
      <c r="U28" s="4"/>
    </row>
    <row r="29" spans="1:21" ht="12" customHeight="1" x14ac:dyDescent="0.25">
      <c r="A29" s="180"/>
      <c r="B29" s="184"/>
      <c r="C29" s="187"/>
      <c r="D29" s="253"/>
      <c r="E29" s="195"/>
      <c r="F29" s="9" t="s">
        <v>17</v>
      </c>
      <c r="G29" s="58">
        <f t="shared" ref="G29:T29" si="8">SUM(G26:G28)</f>
        <v>6.8000000000000007</v>
      </c>
      <c r="H29" s="61">
        <f t="shared" si="8"/>
        <v>1.9</v>
      </c>
      <c r="I29" s="39">
        <f t="shared" si="8"/>
        <v>0</v>
      </c>
      <c r="J29" s="39">
        <f t="shared" si="8"/>
        <v>4.9000000000000004</v>
      </c>
      <c r="K29" s="40">
        <f t="shared" si="8"/>
        <v>5</v>
      </c>
      <c r="L29" s="40">
        <f t="shared" si="8"/>
        <v>0</v>
      </c>
      <c r="M29" s="40">
        <f t="shared" si="8"/>
        <v>0</v>
      </c>
      <c r="N29" s="40">
        <f t="shared" si="8"/>
        <v>5</v>
      </c>
      <c r="O29" s="58">
        <f t="shared" si="8"/>
        <v>0</v>
      </c>
      <c r="P29" s="61">
        <f t="shared" si="8"/>
        <v>0</v>
      </c>
      <c r="Q29" s="39">
        <f t="shared" si="8"/>
        <v>0</v>
      </c>
      <c r="R29" s="39">
        <f t="shared" si="8"/>
        <v>0</v>
      </c>
      <c r="S29" s="40">
        <f t="shared" si="8"/>
        <v>25</v>
      </c>
      <c r="T29" s="105">
        <f t="shared" si="8"/>
        <v>0</v>
      </c>
      <c r="U29" s="4"/>
    </row>
    <row r="30" spans="1:21" ht="13.5" customHeight="1" x14ac:dyDescent="0.25">
      <c r="A30" s="178" t="s">
        <v>12</v>
      </c>
      <c r="B30" s="182" t="s">
        <v>12</v>
      </c>
      <c r="C30" s="185" t="s">
        <v>22</v>
      </c>
      <c r="D30" s="251" t="s">
        <v>75</v>
      </c>
      <c r="E30" s="254" t="s">
        <v>15</v>
      </c>
      <c r="F30" s="30" t="s">
        <v>78</v>
      </c>
      <c r="G30" s="40">
        <f>H30+J30</f>
        <v>16.5</v>
      </c>
      <c r="H30" s="38"/>
      <c r="I30" s="38"/>
      <c r="J30" s="38">
        <v>16.5</v>
      </c>
      <c r="K30" s="41">
        <f>L30+N30</f>
        <v>0</v>
      </c>
      <c r="L30" s="41"/>
      <c r="M30" s="41"/>
      <c r="N30" s="41">
        <v>0</v>
      </c>
      <c r="O30" s="41">
        <f>P30+R30</f>
        <v>0</v>
      </c>
      <c r="P30" s="41"/>
      <c r="Q30" s="41"/>
      <c r="R30" s="41">
        <v>0</v>
      </c>
      <c r="S30" s="41">
        <v>0</v>
      </c>
      <c r="T30" s="114"/>
      <c r="U30" s="4"/>
    </row>
    <row r="31" spans="1:21" ht="13.5" customHeight="1" x14ac:dyDescent="0.25">
      <c r="A31" s="179"/>
      <c r="B31" s="183"/>
      <c r="C31" s="186"/>
      <c r="D31" s="252"/>
      <c r="E31" s="194"/>
      <c r="F31" s="22" t="s">
        <v>68</v>
      </c>
      <c r="G31" s="40">
        <f>H31+J31</f>
        <v>93.2</v>
      </c>
      <c r="H31" s="38"/>
      <c r="I31" s="38"/>
      <c r="J31" s="41">
        <v>93.2</v>
      </c>
      <c r="K31" s="41">
        <f>L31+N31</f>
        <v>0</v>
      </c>
      <c r="L31" s="41"/>
      <c r="M31" s="41"/>
      <c r="N31" s="41">
        <v>0</v>
      </c>
      <c r="O31" s="41">
        <f>P31+R31</f>
        <v>0</v>
      </c>
      <c r="P31" s="41"/>
      <c r="Q31" s="41"/>
      <c r="R31" s="41">
        <v>0</v>
      </c>
      <c r="S31" s="41">
        <v>0</v>
      </c>
      <c r="T31" s="114"/>
      <c r="U31" s="4"/>
    </row>
    <row r="32" spans="1:21" ht="13.5" customHeight="1" x14ac:dyDescent="0.25">
      <c r="A32" s="179"/>
      <c r="B32" s="183"/>
      <c r="C32" s="186"/>
      <c r="D32" s="252"/>
      <c r="E32" s="194"/>
      <c r="F32" s="30" t="s">
        <v>59</v>
      </c>
      <c r="G32" s="40">
        <f>H32+J32</f>
        <v>0</v>
      </c>
      <c r="H32" s="38"/>
      <c r="I32" s="38"/>
      <c r="J32" s="41">
        <v>0</v>
      </c>
      <c r="K32" s="41">
        <f t="shared" ref="K32" si="9">L32+N32</f>
        <v>0</v>
      </c>
      <c r="L32" s="41"/>
      <c r="M32" s="41"/>
      <c r="N32" s="41">
        <v>0</v>
      </c>
      <c r="O32" s="41">
        <f>P32+R32</f>
        <v>0</v>
      </c>
      <c r="P32" s="41"/>
      <c r="Q32" s="41"/>
      <c r="R32" s="41">
        <v>0</v>
      </c>
      <c r="S32" s="41"/>
      <c r="T32" s="114"/>
      <c r="U32" s="4"/>
    </row>
    <row r="33" spans="1:21" ht="13.5" customHeight="1" x14ac:dyDescent="0.25">
      <c r="A33" s="179"/>
      <c r="B33" s="183"/>
      <c r="C33" s="187"/>
      <c r="D33" s="253"/>
      <c r="E33" s="195"/>
      <c r="F33" s="9" t="s">
        <v>17</v>
      </c>
      <c r="G33" s="40">
        <f t="shared" ref="G33:T33" si="10">SUM(G30:G32)</f>
        <v>109.7</v>
      </c>
      <c r="H33" s="39">
        <f t="shared" si="10"/>
        <v>0</v>
      </c>
      <c r="I33" s="39">
        <f t="shared" si="10"/>
        <v>0</v>
      </c>
      <c r="J33" s="39">
        <f t="shared" si="10"/>
        <v>109.7</v>
      </c>
      <c r="K33" s="40">
        <f t="shared" si="10"/>
        <v>0</v>
      </c>
      <c r="L33" s="40">
        <f t="shared" si="10"/>
        <v>0</v>
      </c>
      <c r="M33" s="40">
        <f t="shared" si="10"/>
        <v>0</v>
      </c>
      <c r="N33" s="40">
        <f t="shared" si="10"/>
        <v>0</v>
      </c>
      <c r="O33" s="40">
        <f t="shared" si="10"/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105">
        <f t="shared" si="10"/>
        <v>0</v>
      </c>
      <c r="U33" s="4"/>
    </row>
    <row r="34" spans="1:21" ht="12.75" customHeight="1" x14ac:dyDescent="0.25">
      <c r="A34" s="178" t="s">
        <v>12</v>
      </c>
      <c r="B34" s="182" t="s">
        <v>12</v>
      </c>
      <c r="C34" s="185" t="s">
        <v>24</v>
      </c>
      <c r="D34" s="251" t="s">
        <v>74</v>
      </c>
      <c r="E34" s="188" t="s">
        <v>15</v>
      </c>
      <c r="F34" s="30" t="s">
        <v>32</v>
      </c>
      <c r="G34" s="40">
        <f>H34+J34</f>
        <v>0.4</v>
      </c>
      <c r="H34" s="38"/>
      <c r="I34" s="38"/>
      <c r="J34" s="38">
        <v>0.4</v>
      </c>
      <c r="K34" s="41">
        <f>L34+N34</f>
        <v>0</v>
      </c>
      <c r="L34" s="41"/>
      <c r="M34" s="41"/>
      <c r="N34" s="41">
        <v>0</v>
      </c>
      <c r="O34" s="41">
        <f>P34+R34</f>
        <v>0</v>
      </c>
      <c r="P34" s="41"/>
      <c r="Q34" s="41"/>
      <c r="R34" s="41">
        <v>0</v>
      </c>
      <c r="S34" s="41">
        <v>0</v>
      </c>
      <c r="T34" s="114"/>
      <c r="U34" s="4"/>
    </row>
    <row r="35" spans="1:21" ht="12.75" customHeight="1" x14ac:dyDescent="0.25">
      <c r="A35" s="179"/>
      <c r="B35" s="183"/>
      <c r="C35" s="186"/>
      <c r="D35" s="252"/>
      <c r="E35" s="189"/>
      <c r="F35" s="22" t="s">
        <v>68</v>
      </c>
      <c r="G35" s="40">
        <f>H35+J35</f>
        <v>0</v>
      </c>
      <c r="H35" s="38"/>
      <c r="I35" s="38"/>
      <c r="J35" s="41">
        <v>0</v>
      </c>
      <c r="K35" s="41">
        <f>L35+N35</f>
        <v>0</v>
      </c>
      <c r="L35" s="41"/>
      <c r="M35" s="41"/>
      <c r="N35" s="41">
        <v>0</v>
      </c>
      <c r="O35" s="41">
        <f>P35+R35</f>
        <v>0</v>
      </c>
      <c r="P35" s="41"/>
      <c r="Q35" s="41"/>
      <c r="R35" s="41">
        <v>0</v>
      </c>
      <c r="S35" s="41">
        <v>0</v>
      </c>
      <c r="T35" s="114"/>
      <c r="U35" s="4"/>
    </row>
    <row r="36" spans="1:21" ht="12.75" customHeight="1" x14ac:dyDescent="0.25">
      <c r="A36" s="179"/>
      <c r="B36" s="183"/>
      <c r="C36" s="186"/>
      <c r="D36" s="252"/>
      <c r="E36" s="189"/>
      <c r="F36" s="30" t="s">
        <v>59</v>
      </c>
      <c r="G36" s="40">
        <f>H36+J36</f>
        <v>0</v>
      </c>
      <c r="H36" s="38"/>
      <c r="I36" s="38"/>
      <c r="J36" s="41">
        <v>0</v>
      </c>
      <c r="K36" s="41">
        <f t="shared" ref="K36" si="11">L36+N36</f>
        <v>0</v>
      </c>
      <c r="L36" s="41"/>
      <c r="M36" s="41"/>
      <c r="N36" s="41">
        <v>0</v>
      </c>
      <c r="O36" s="41">
        <f>P36+R36</f>
        <v>0</v>
      </c>
      <c r="P36" s="41"/>
      <c r="Q36" s="41"/>
      <c r="R36" s="41">
        <v>0</v>
      </c>
      <c r="S36" s="41"/>
      <c r="T36" s="114"/>
      <c r="U36" s="4"/>
    </row>
    <row r="37" spans="1:21" ht="12.75" customHeight="1" x14ac:dyDescent="0.25">
      <c r="A37" s="180"/>
      <c r="B37" s="184"/>
      <c r="C37" s="187"/>
      <c r="D37" s="253"/>
      <c r="E37" s="190"/>
      <c r="F37" s="9" t="s">
        <v>17</v>
      </c>
      <c r="G37" s="40">
        <f t="shared" ref="G37:T37" si="12">SUM(G34:G36)</f>
        <v>0.4</v>
      </c>
      <c r="H37" s="39">
        <f t="shared" si="12"/>
        <v>0</v>
      </c>
      <c r="I37" s="39">
        <f t="shared" si="12"/>
        <v>0</v>
      </c>
      <c r="J37" s="39">
        <f t="shared" si="12"/>
        <v>0.4</v>
      </c>
      <c r="K37" s="40">
        <f t="shared" si="12"/>
        <v>0</v>
      </c>
      <c r="L37" s="40">
        <f t="shared" si="12"/>
        <v>0</v>
      </c>
      <c r="M37" s="40">
        <f t="shared" si="12"/>
        <v>0</v>
      </c>
      <c r="N37" s="40">
        <f t="shared" si="12"/>
        <v>0</v>
      </c>
      <c r="O37" s="40">
        <f t="shared" si="12"/>
        <v>0</v>
      </c>
      <c r="P37" s="40">
        <f t="shared" si="12"/>
        <v>0</v>
      </c>
      <c r="Q37" s="40">
        <f t="shared" si="12"/>
        <v>0</v>
      </c>
      <c r="R37" s="40">
        <f t="shared" si="12"/>
        <v>0</v>
      </c>
      <c r="S37" s="40">
        <f t="shared" si="12"/>
        <v>0</v>
      </c>
      <c r="T37" s="105">
        <f t="shared" si="12"/>
        <v>0</v>
      </c>
      <c r="U37" s="4"/>
    </row>
    <row r="38" spans="1:21" ht="14.25" customHeight="1" x14ac:dyDescent="0.25">
      <c r="A38" s="178" t="s">
        <v>12</v>
      </c>
      <c r="B38" s="182" t="s">
        <v>12</v>
      </c>
      <c r="C38" s="185" t="s">
        <v>69</v>
      </c>
      <c r="D38" s="251" t="s">
        <v>121</v>
      </c>
      <c r="E38" s="254" t="s">
        <v>15</v>
      </c>
      <c r="F38" s="30" t="s">
        <v>59</v>
      </c>
      <c r="G38" s="40">
        <f>H38+J38</f>
        <v>1.1000000000000001</v>
      </c>
      <c r="H38" s="41"/>
      <c r="I38" s="41"/>
      <c r="J38" s="41">
        <v>1.1000000000000001</v>
      </c>
      <c r="K38" s="75">
        <f>L38+N38</f>
        <v>0</v>
      </c>
      <c r="L38" s="75"/>
      <c r="M38" s="75"/>
      <c r="N38" s="75"/>
      <c r="O38" s="41">
        <f>P38+R38</f>
        <v>0</v>
      </c>
      <c r="P38" s="41"/>
      <c r="Q38" s="41"/>
      <c r="R38" s="41">
        <v>0</v>
      </c>
      <c r="S38" s="41">
        <v>0</v>
      </c>
      <c r="T38" s="139"/>
      <c r="U38" s="4"/>
    </row>
    <row r="39" spans="1:21" ht="14.25" customHeight="1" x14ac:dyDescent="0.25">
      <c r="A39" s="179"/>
      <c r="B39" s="183"/>
      <c r="C39" s="186"/>
      <c r="D39" s="252"/>
      <c r="E39" s="194"/>
      <c r="F39" s="22" t="s">
        <v>68</v>
      </c>
      <c r="G39" s="40">
        <f>H39+J39</f>
        <v>0</v>
      </c>
      <c r="H39" s="41"/>
      <c r="I39" s="41"/>
      <c r="J39" s="41"/>
      <c r="K39" s="75">
        <f>L39+N39</f>
        <v>0</v>
      </c>
      <c r="L39" s="75"/>
      <c r="M39" s="75"/>
      <c r="N39" s="75"/>
      <c r="O39" s="41">
        <f>P39+R39</f>
        <v>0</v>
      </c>
      <c r="P39" s="41"/>
      <c r="Q39" s="41"/>
      <c r="R39" s="41"/>
      <c r="S39" s="41">
        <v>0</v>
      </c>
      <c r="T39" s="139"/>
      <c r="U39" s="4"/>
    </row>
    <row r="40" spans="1:21" ht="14.25" customHeight="1" x14ac:dyDescent="0.25">
      <c r="A40" s="180"/>
      <c r="B40" s="184"/>
      <c r="C40" s="187"/>
      <c r="D40" s="253"/>
      <c r="E40" s="195"/>
      <c r="F40" s="9" t="s">
        <v>17</v>
      </c>
      <c r="G40" s="40">
        <f t="shared" ref="G40:T40" si="13">SUM(G38:G39)</f>
        <v>1.1000000000000001</v>
      </c>
      <c r="H40" s="40">
        <f t="shared" si="13"/>
        <v>0</v>
      </c>
      <c r="I40" s="40">
        <f t="shared" si="13"/>
        <v>0</v>
      </c>
      <c r="J40" s="40">
        <f t="shared" si="13"/>
        <v>1.1000000000000001</v>
      </c>
      <c r="K40" s="74">
        <f t="shared" si="13"/>
        <v>0</v>
      </c>
      <c r="L40" s="74">
        <f t="shared" si="13"/>
        <v>0</v>
      </c>
      <c r="M40" s="74">
        <f t="shared" si="13"/>
        <v>0</v>
      </c>
      <c r="N40" s="74">
        <f t="shared" si="13"/>
        <v>0</v>
      </c>
      <c r="O40" s="40">
        <f t="shared" si="13"/>
        <v>0</v>
      </c>
      <c r="P40" s="40">
        <f t="shared" si="13"/>
        <v>0</v>
      </c>
      <c r="Q40" s="40">
        <f t="shared" si="13"/>
        <v>0</v>
      </c>
      <c r="R40" s="40">
        <f t="shared" si="13"/>
        <v>0</v>
      </c>
      <c r="S40" s="40">
        <f t="shared" si="13"/>
        <v>0</v>
      </c>
      <c r="T40" s="104">
        <f t="shared" si="13"/>
        <v>0</v>
      </c>
      <c r="U40" s="4"/>
    </row>
    <row r="41" spans="1:21" ht="15" customHeight="1" x14ac:dyDescent="0.25">
      <c r="A41" s="178" t="s">
        <v>12</v>
      </c>
      <c r="B41" s="182" t="s">
        <v>12</v>
      </c>
      <c r="C41" s="185" t="s">
        <v>70</v>
      </c>
      <c r="D41" s="251" t="s">
        <v>100</v>
      </c>
      <c r="E41" s="188" t="s">
        <v>15</v>
      </c>
      <c r="F41" s="30" t="s">
        <v>59</v>
      </c>
      <c r="G41" s="40">
        <f>H41+J41</f>
        <v>5.6</v>
      </c>
      <c r="H41" s="41">
        <v>5.6</v>
      </c>
      <c r="I41" s="41"/>
      <c r="J41" s="41">
        <v>0</v>
      </c>
      <c r="K41" s="75">
        <f>L41+N41</f>
        <v>20</v>
      </c>
      <c r="L41" s="75">
        <v>20</v>
      </c>
      <c r="M41" s="75"/>
      <c r="N41" s="75"/>
      <c r="O41" s="41">
        <f>P41+R41</f>
        <v>0</v>
      </c>
      <c r="P41" s="41">
        <v>0</v>
      </c>
      <c r="Q41" s="41"/>
      <c r="R41" s="41">
        <v>0</v>
      </c>
      <c r="S41" s="41">
        <v>20</v>
      </c>
      <c r="T41" s="139"/>
      <c r="U41" s="4"/>
    </row>
    <row r="42" spans="1:21" ht="13.5" customHeight="1" x14ac:dyDescent="0.25">
      <c r="A42" s="179"/>
      <c r="B42" s="183"/>
      <c r="C42" s="186"/>
      <c r="D42" s="252"/>
      <c r="E42" s="189"/>
      <c r="F42" s="22" t="s">
        <v>68</v>
      </c>
      <c r="G42" s="40">
        <f>H42+J42</f>
        <v>0</v>
      </c>
      <c r="H42" s="41"/>
      <c r="I42" s="41"/>
      <c r="J42" s="41"/>
      <c r="K42" s="75">
        <f>L42+N42</f>
        <v>0</v>
      </c>
      <c r="L42" s="75"/>
      <c r="M42" s="75"/>
      <c r="N42" s="75"/>
      <c r="O42" s="41">
        <f>P42+R42</f>
        <v>0</v>
      </c>
      <c r="P42" s="41"/>
      <c r="Q42" s="41"/>
      <c r="R42" s="41"/>
      <c r="S42" s="41">
        <v>0</v>
      </c>
      <c r="T42" s="139"/>
      <c r="U42" s="4"/>
    </row>
    <row r="43" spans="1:21" ht="13.5" customHeight="1" x14ac:dyDescent="0.25">
      <c r="A43" s="180"/>
      <c r="B43" s="184"/>
      <c r="C43" s="187"/>
      <c r="D43" s="253"/>
      <c r="E43" s="190"/>
      <c r="F43" s="9" t="s">
        <v>17</v>
      </c>
      <c r="G43" s="40">
        <f t="shared" ref="G43:T43" si="14">SUM(G41:G42)</f>
        <v>5.6</v>
      </c>
      <c r="H43" s="40">
        <f t="shared" si="14"/>
        <v>5.6</v>
      </c>
      <c r="I43" s="40">
        <f t="shared" si="14"/>
        <v>0</v>
      </c>
      <c r="J43" s="40">
        <f t="shared" si="14"/>
        <v>0</v>
      </c>
      <c r="K43" s="74">
        <f t="shared" si="14"/>
        <v>20</v>
      </c>
      <c r="L43" s="74">
        <f t="shared" si="14"/>
        <v>20</v>
      </c>
      <c r="M43" s="74">
        <f t="shared" si="14"/>
        <v>0</v>
      </c>
      <c r="N43" s="74">
        <f t="shared" si="14"/>
        <v>0</v>
      </c>
      <c r="O43" s="40">
        <f t="shared" si="14"/>
        <v>0</v>
      </c>
      <c r="P43" s="40">
        <f t="shared" si="14"/>
        <v>0</v>
      </c>
      <c r="Q43" s="40">
        <f t="shared" si="14"/>
        <v>0</v>
      </c>
      <c r="R43" s="40">
        <f t="shared" si="14"/>
        <v>0</v>
      </c>
      <c r="S43" s="40">
        <f t="shared" si="14"/>
        <v>20</v>
      </c>
      <c r="T43" s="104">
        <f t="shared" si="14"/>
        <v>0</v>
      </c>
      <c r="U43" s="4"/>
    </row>
    <row r="44" spans="1:21" ht="15" customHeight="1" x14ac:dyDescent="0.25">
      <c r="A44" s="178" t="s">
        <v>12</v>
      </c>
      <c r="B44" s="182" t="s">
        <v>12</v>
      </c>
      <c r="C44" s="185" t="s">
        <v>71</v>
      </c>
      <c r="D44" s="251" t="s">
        <v>101</v>
      </c>
      <c r="E44" s="188" t="s">
        <v>15</v>
      </c>
      <c r="F44" s="30" t="s">
        <v>59</v>
      </c>
      <c r="G44" s="40">
        <f>H44+J44</f>
        <v>3</v>
      </c>
      <c r="H44" s="41">
        <v>3</v>
      </c>
      <c r="I44" s="41"/>
      <c r="J44" s="41">
        <v>0</v>
      </c>
      <c r="K44" s="75">
        <f>L44+N44</f>
        <v>1</v>
      </c>
      <c r="L44" s="75">
        <v>1</v>
      </c>
      <c r="M44" s="75"/>
      <c r="N44" s="75"/>
      <c r="O44" s="41">
        <f>P44+R44</f>
        <v>0</v>
      </c>
      <c r="P44" s="41">
        <v>0</v>
      </c>
      <c r="Q44" s="41"/>
      <c r="R44" s="41">
        <v>0</v>
      </c>
      <c r="S44" s="41">
        <v>1</v>
      </c>
      <c r="T44" s="139"/>
      <c r="U44" s="4"/>
    </row>
    <row r="45" spans="1:21" ht="15" customHeight="1" x14ac:dyDescent="0.25">
      <c r="A45" s="179"/>
      <c r="B45" s="183"/>
      <c r="C45" s="186"/>
      <c r="D45" s="252"/>
      <c r="E45" s="189"/>
      <c r="F45" s="22" t="s">
        <v>68</v>
      </c>
      <c r="G45" s="40">
        <f>H45+J45</f>
        <v>0</v>
      </c>
      <c r="H45" s="41"/>
      <c r="I45" s="41"/>
      <c r="J45" s="41"/>
      <c r="K45" s="75">
        <f>L45+N45</f>
        <v>0</v>
      </c>
      <c r="L45" s="75"/>
      <c r="M45" s="75"/>
      <c r="N45" s="75"/>
      <c r="O45" s="41">
        <f>P45+R45</f>
        <v>0</v>
      </c>
      <c r="P45" s="41"/>
      <c r="Q45" s="41"/>
      <c r="R45" s="41"/>
      <c r="S45" s="41">
        <v>0</v>
      </c>
      <c r="T45" s="139"/>
      <c r="U45" s="4"/>
    </row>
    <row r="46" spans="1:21" ht="15" customHeight="1" x14ac:dyDescent="0.25">
      <c r="A46" s="180"/>
      <c r="B46" s="184"/>
      <c r="C46" s="187"/>
      <c r="D46" s="253"/>
      <c r="E46" s="190"/>
      <c r="F46" s="9" t="s">
        <v>17</v>
      </c>
      <c r="G46" s="40">
        <f t="shared" ref="G46:T46" si="15">SUM(G44:G45)</f>
        <v>3</v>
      </c>
      <c r="H46" s="39">
        <f t="shared" si="15"/>
        <v>3</v>
      </c>
      <c r="I46" s="39">
        <f t="shared" si="15"/>
        <v>0</v>
      </c>
      <c r="J46" s="39">
        <f t="shared" si="15"/>
        <v>0</v>
      </c>
      <c r="K46" s="74">
        <f t="shared" si="15"/>
        <v>1</v>
      </c>
      <c r="L46" s="74">
        <f t="shared" si="15"/>
        <v>1</v>
      </c>
      <c r="M46" s="74">
        <f t="shared" si="15"/>
        <v>0</v>
      </c>
      <c r="N46" s="74">
        <f t="shared" si="15"/>
        <v>0</v>
      </c>
      <c r="O46" s="40">
        <f t="shared" si="15"/>
        <v>0</v>
      </c>
      <c r="P46" s="39">
        <f t="shared" si="15"/>
        <v>0</v>
      </c>
      <c r="Q46" s="39">
        <f t="shared" si="15"/>
        <v>0</v>
      </c>
      <c r="R46" s="39">
        <f t="shared" si="15"/>
        <v>0</v>
      </c>
      <c r="S46" s="40">
        <f t="shared" si="15"/>
        <v>1</v>
      </c>
      <c r="T46" s="104">
        <f t="shared" si="15"/>
        <v>0</v>
      </c>
      <c r="U46" s="4"/>
    </row>
    <row r="47" spans="1:21" ht="12" customHeight="1" x14ac:dyDescent="0.25">
      <c r="A47" s="178" t="s">
        <v>12</v>
      </c>
      <c r="B47" s="182" t="s">
        <v>12</v>
      </c>
      <c r="C47" s="185" t="s">
        <v>72</v>
      </c>
      <c r="D47" s="251" t="s">
        <v>102</v>
      </c>
      <c r="E47" s="188" t="s">
        <v>15</v>
      </c>
      <c r="F47" s="30" t="s">
        <v>59</v>
      </c>
      <c r="G47" s="79">
        <f>H47+J47</f>
        <v>4</v>
      </c>
      <c r="H47" s="75"/>
      <c r="I47" s="75"/>
      <c r="J47" s="76">
        <v>4</v>
      </c>
      <c r="K47" s="75">
        <f>L47+N47</f>
        <v>0</v>
      </c>
      <c r="L47" s="75"/>
      <c r="M47" s="75"/>
      <c r="N47" s="75"/>
      <c r="O47" s="76">
        <f>P47+R47</f>
        <v>0</v>
      </c>
      <c r="P47" s="75"/>
      <c r="Q47" s="75"/>
      <c r="R47" s="76">
        <v>0</v>
      </c>
      <c r="S47" s="41">
        <v>0</v>
      </c>
      <c r="T47" s="139"/>
      <c r="U47" s="4"/>
    </row>
    <row r="48" spans="1:21" ht="12" customHeight="1" x14ac:dyDescent="0.25">
      <c r="A48" s="179"/>
      <c r="B48" s="183"/>
      <c r="C48" s="186"/>
      <c r="D48" s="252"/>
      <c r="E48" s="189"/>
      <c r="F48" s="22" t="s">
        <v>68</v>
      </c>
      <c r="G48" s="79">
        <f>H48+J48</f>
        <v>0</v>
      </c>
      <c r="H48" s="75"/>
      <c r="I48" s="75"/>
      <c r="J48" s="75"/>
      <c r="K48" s="75">
        <f>L48+N48</f>
        <v>0</v>
      </c>
      <c r="L48" s="75"/>
      <c r="M48" s="75"/>
      <c r="N48" s="75"/>
      <c r="O48" s="76">
        <f>P48+R48</f>
        <v>0</v>
      </c>
      <c r="P48" s="75"/>
      <c r="Q48" s="75"/>
      <c r="R48" s="75"/>
      <c r="S48" s="41">
        <v>0</v>
      </c>
      <c r="T48" s="139"/>
      <c r="U48" s="4"/>
    </row>
    <row r="49" spans="1:21" ht="12" customHeight="1" x14ac:dyDescent="0.25">
      <c r="A49" s="180"/>
      <c r="B49" s="184"/>
      <c r="C49" s="187"/>
      <c r="D49" s="253"/>
      <c r="E49" s="190"/>
      <c r="F49" s="9" t="s">
        <v>17</v>
      </c>
      <c r="G49" s="79">
        <f t="shared" ref="G49:T49" si="16">SUM(G47:G48)</f>
        <v>4</v>
      </c>
      <c r="H49" s="74">
        <f t="shared" si="16"/>
        <v>0</v>
      </c>
      <c r="I49" s="74">
        <f t="shared" si="16"/>
        <v>0</v>
      </c>
      <c r="J49" s="74">
        <f t="shared" si="16"/>
        <v>4</v>
      </c>
      <c r="K49" s="74">
        <f t="shared" si="16"/>
        <v>0</v>
      </c>
      <c r="L49" s="74">
        <f t="shared" si="16"/>
        <v>0</v>
      </c>
      <c r="M49" s="74">
        <f t="shared" si="16"/>
        <v>0</v>
      </c>
      <c r="N49" s="74">
        <f t="shared" si="16"/>
        <v>0</v>
      </c>
      <c r="O49" s="79">
        <f t="shared" si="16"/>
        <v>0</v>
      </c>
      <c r="P49" s="74">
        <f t="shared" si="16"/>
        <v>0</v>
      </c>
      <c r="Q49" s="74">
        <f t="shared" si="16"/>
        <v>0</v>
      </c>
      <c r="R49" s="74">
        <f t="shared" si="16"/>
        <v>0</v>
      </c>
      <c r="S49" s="40">
        <f t="shared" si="16"/>
        <v>0</v>
      </c>
      <c r="T49" s="104">
        <f t="shared" si="16"/>
        <v>0</v>
      </c>
      <c r="U49" s="4"/>
    </row>
    <row r="50" spans="1:21" ht="12" customHeight="1" x14ac:dyDescent="0.25">
      <c r="A50" s="178" t="s">
        <v>12</v>
      </c>
      <c r="B50" s="182" t="s">
        <v>12</v>
      </c>
      <c r="C50" s="185" t="s">
        <v>73</v>
      </c>
      <c r="D50" s="251" t="s">
        <v>103</v>
      </c>
      <c r="E50" s="188" t="s">
        <v>15</v>
      </c>
      <c r="F50" s="30" t="s">
        <v>59</v>
      </c>
      <c r="G50" s="79">
        <f>H50+J50</f>
        <v>5</v>
      </c>
      <c r="H50" s="75"/>
      <c r="I50" s="75"/>
      <c r="J50" s="76">
        <v>5</v>
      </c>
      <c r="K50" s="75">
        <f>L50+N50</f>
        <v>1.3</v>
      </c>
      <c r="L50" s="75"/>
      <c r="M50" s="75"/>
      <c r="N50" s="75">
        <v>1.3</v>
      </c>
      <c r="O50" s="76">
        <f>P50+R50</f>
        <v>0</v>
      </c>
      <c r="P50" s="75"/>
      <c r="Q50" s="75"/>
      <c r="R50" s="76">
        <v>0</v>
      </c>
      <c r="S50" s="41">
        <v>20</v>
      </c>
      <c r="T50" s="139"/>
      <c r="U50" s="4"/>
    </row>
    <row r="51" spans="1:21" ht="12" customHeight="1" x14ac:dyDescent="0.25">
      <c r="A51" s="179"/>
      <c r="B51" s="183"/>
      <c r="C51" s="186"/>
      <c r="D51" s="252"/>
      <c r="E51" s="189"/>
      <c r="F51" s="22" t="s">
        <v>68</v>
      </c>
      <c r="G51" s="40">
        <f>H51+J51</f>
        <v>0</v>
      </c>
      <c r="H51" s="38"/>
      <c r="I51" s="38"/>
      <c r="J51" s="38"/>
      <c r="K51" s="75">
        <f>L51+N51</f>
        <v>0</v>
      </c>
      <c r="L51" s="75"/>
      <c r="M51" s="75"/>
      <c r="N51" s="75"/>
      <c r="O51" s="41">
        <f>P51+R51</f>
        <v>0</v>
      </c>
      <c r="P51" s="38"/>
      <c r="Q51" s="38"/>
      <c r="R51" s="38"/>
      <c r="S51" s="41">
        <v>0</v>
      </c>
      <c r="T51" s="139"/>
      <c r="U51" s="4"/>
    </row>
    <row r="52" spans="1:21" ht="12" customHeight="1" x14ac:dyDescent="0.25">
      <c r="A52" s="180"/>
      <c r="B52" s="184"/>
      <c r="C52" s="187"/>
      <c r="D52" s="253"/>
      <c r="E52" s="190"/>
      <c r="F52" s="9" t="s">
        <v>17</v>
      </c>
      <c r="G52" s="40">
        <f t="shared" ref="G52:T52" si="17">SUM(G50:G51)</f>
        <v>5</v>
      </c>
      <c r="H52" s="39">
        <f t="shared" si="17"/>
        <v>0</v>
      </c>
      <c r="I52" s="39">
        <f t="shared" si="17"/>
        <v>0</v>
      </c>
      <c r="J52" s="39">
        <f t="shared" si="17"/>
        <v>5</v>
      </c>
      <c r="K52" s="74">
        <f t="shared" si="17"/>
        <v>1.3</v>
      </c>
      <c r="L52" s="74">
        <f t="shared" si="17"/>
        <v>0</v>
      </c>
      <c r="M52" s="74">
        <f t="shared" si="17"/>
        <v>0</v>
      </c>
      <c r="N52" s="74">
        <f t="shared" si="17"/>
        <v>1.3</v>
      </c>
      <c r="O52" s="40">
        <f t="shared" si="17"/>
        <v>0</v>
      </c>
      <c r="P52" s="39">
        <f t="shared" si="17"/>
        <v>0</v>
      </c>
      <c r="Q52" s="39">
        <f t="shared" si="17"/>
        <v>0</v>
      </c>
      <c r="R52" s="39">
        <f t="shared" si="17"/>
        <v>0</v>
      </c>
      <c r="S52" s="40">
        <f t="shared" si="17"/>
        <v>20</v>
      </c>
      <c r="T52" s="104">
        <f t="shared" si="17"/>
        <v>0</v>
      </c>
      <c r="U52" s="4"/>
    </row>
    <row r="53" spans="1:21" ht="14.25" customHeight="1" x14ac:dyDescent="0.25">
      <c r="A53" s="178" t="s">
        <v>12</v>
      </c>
      <c r="B53" s="182" t="s">
        <v>12</v>
      </c>
      <c r="C53" s="185" t="s">
        <v>80</v>
      </c>
      <c r="D53" s="251" t="s">
        <v>114</v>
      </c>
      <c r="E53" s="254" t="s">
        <v>15</v>
      </c>
      <c r="F53" s="30" t="s">
        <v>59</v>
      </c>
      <c r="G53" s="40">
        <f>H53+J53</f>
        <v>0</v>
      </c>
      <c r="H53" s="38"/>
      <c r="I53" s="38"/>
      <c r="J53" s="41">
        <v>0</v>
      </c>
      <c r="K53" s="75">
        <f>L53+N53</f>
        <v>90.9</v>
      </c>
      <c r="L53" s="75"/>
      <c r="M53" s="75"/>
      <c r="N53" s="75">
        <v>90.9</v>
      </c>
      <c r="O53" s="41">
        <f>P53+R53</f>
        <v>0</v>
      </c>
      <c r="P53" s="38"/>
      <c r="Q53" s="38"/>
      <c r="R53" s="41">
        <v>0</v>
      </c>
      <c r="S53" s="41">
        <v>0</v>
      </c>
      <c r="T53" s="139"/>
      <c r="U53" s="4"/>
    </row>
    <row r="54" spans="1:21" ht="11.25" customHeight="1" x14ac:dyDescent="0.25">
      <c r="A54" s="179"/>
      <c r="B54" s="183"/>
      <c r="C54" s="186"/>
      <c r="D54" s="252"/>
      <c r="E54" s="194"/>
      <c r="F54" s="22" t="s">
        <v>68</v>
      </c>
      <c r="G54" s="40">
        <f>H54+J54</f>
        <v>0</v>
      </c>
      <c r="H54" s="38"/>
      <c r="I54" s="38"/>
      <c r="J54" s="38"/>
      <c r="K54" s="75">
        <f>L54+N54</f>
        <v>0</v>
      </c>
      <c r="L54" s="75"/>
      <c r="M54" s="75"/>
      <c r="N54" s="75"/>
      <c r="O54" s="41">
        <f>P54+R54</f>
        <v>0</v>
      </c>
      <c r="P54" s="38"/>
      <c r="Q54" s="38"/>
      <c r="R54" s="38"/>
      <c r="S54" s="41">
        <v>0</v>
      </c>
      <c r="T54" s="139"/>
      <c r="U54" s="4"/>
    </row>
    <row r="55" spans="1:21" ht="13.5" customHeight="1" x14ac:dyDescent="0.25">
      <c r="A55" s="180"/>
      <c r="B55" s="184"/>
      <c r="C55" s="187"/>
      <c r="D55" s="253"/>
      <c r="E55" s="195"/>
      <c r="F55" s="9" t="s">
        <v>17</v>
      </c>
      <c r="G55" s="40">
        <f t="shared" ref="G55:J55" si="18">SUM(G53:G54)</f>
        <v>0</v>
      </c>
      <c r="H55" s="39">
        <f t="shared" si="18"/>
        <v>0</v>
      </c>
      <c r="I55" s="39">
        <f t="shared" si="18"/>
        <v>0</v>
      </c>
      <c r="J55" s="39">
        <f t="shared" si="18"/>
        <v>0</v>
      </c>
      <c r="K55" s="74">
        <f t="shared" ref="K55:T55" si="19">SUM(K53:K54)</f>
        <v>90.9</v>
      </c>
      <c r="L55" s="74">
        <f t="shared" si="19"/>
        <v>0</v>
      </c>
      <c r="M55" s="74">
        <f t="shared" si="19"/>
        <v>0</v>
      </c>
      <c r="N55" s="74">
        <f t="shared" si="19"/>
        <v>90.9</v>
      </c>
      <c r="O55" s="40">
        <f t="shared" si="19"/>
        <v>0</v>
      </c>
      <c r="P55" s="39">
        <f t="shared" si="19"/>
        <v>0</v>
      </c>
      <c r="Q55" s="39">
        <f t="shared" si="19"/>
        <v>0</v>
      </c>
      <c r="R55" s="39">
        <f t="shared" si="19"/>
        <v>0</v>
      </c>
      <c r="S55" s="40">
        <f t="shared" si="19"/>
        <v>0</v>
      </c>
      <c r="T55" s="104">
        <f t="shared" si="19"/>
        <v>0</v>
      </c>
      <c r="U55" s="4"/>
    </row>
    <row r="56" spans="1:21" ht="14.25" customHeight="1" x14ac:dyDescent="0.25">
      <c r="A56" s="178" t="s">
        <v>12</v>
      </c>
      <c r="B56" s="182" t="s">
        <v>12</v>
      </c>
      <c r="C56" s="185" t="s">
        <v>98</v>
      </c>
      <c r="D56" s="251" t="s">
        <v>115</v>
      </c>
      <c r="E56" s="254" t="s">
        <v>15</v>
      </c>
      <c r="F56" s="30" t="s">
        <v>59</v>
      </c>
      <c r="G56" s="40">
        <f>H56+J56</f>
        <v>0</v>
      </c>
      <c r="H56" s="41"/>
      <c r="I56" s="41"/>
      <c r="J56" s="41">
        <v>0</v>
      </c>
      <c r="K56" s="75">
        <f>L56+N56</f>
        <v>37.799999999999997</v>
      </c>
      <c r="L56" s="75"/>
      <c r="M56" s="75"/>
      <c r="N56" s="75">
        <v>37.799999999999997</v>
      </c>
      <c r="O56" s="41">
        <f>P56+R56</f>
        <v>0</v>
      </c>
      <c r="P56" s="41"/>
      <c r="Q56" s="41"/>
      <c r="R56" s="41">
        <v>0</v>
      </c>
      <c r="S56" s="41">
        <v>0</v>
      </c>
      <c r="T56" s="139"/>
      <c r="U56" s="4"/>
    </row>
    <row r="57" spans="1:21" ht="11.25" customHeight="1" x14ac:dyDescent="0.25">
      <c r="A57" s="179"/>
      <c r="B57" s="183"/>
      <c r="C57" s="186"/>
      <c r="D57" s="252"/>
      <c r="E57" s="194"/>
      <c r="F57" s="22" t="s">
        <v>68</v>
      </c>
      <c r="G57" s="40">
        <f>H57+J57</f>
        <v>0</v>
      </c>
      <c r="H57" s="41"/>
      <c r="I57" s="41"/>
      <c r="J57" s="41"/>
      <c r="K57" s="75">
        <f>L57+N57</f>
        <v>0</v>
      </c>
      <c r="L57" s="75"/>
      <c r="M57" s="75"/>
      <c r="N57" s="75"/>
      <c r="O57" s="41">
        <f>P57+R57</f>
        <v>0</v>
      </c>
      <c r="P57" s="41"/>
      <c r="Q57" s="41"/>
      <c r="R57" s="41"/>
      <c r="S57" s="41">
        <v>0</v>
      </c>
      <c r="T57" s="139"/>
      <c r="U57" s="4"/>
    </row>
    <row r="58" spans="1:21" ht="13.5" customHeight="1" x14ac:dyDescent="0.25">
      <c r="A58" s="180"/>
      <c r="B58" s="184"/>
      <c r="C58" s="187"/>
      <c r="D58" s="253"/>
      <c r="E58" s="195"/>
      <c r="F58" s="9" t="s">
        <v>17</v>
      </c>
      <c r="G58" s="40">
        <f t="shared" ref="G58:J58" si="20">SUM(G56:G57)</f>
        <v>0</v>
      </c>
      <c r="H58" s="40">
        <f t="shared" si="20"/>
        <v>0</v>
      </c>
      <c r="I58" s="40">
        <f t="shared" si="20"/>
        <v>0</v>
      </c>
      <c r="J58" s="40">
        <f t="shared" si="20"/>
        <v>0</v>
      </c>
      <c r="K58" s="74">
        <f t="shared" ref="K58:T58" si="21">SUM(K56:K57)</f>
        <v>37.799999999999997</v>
      </c>
      <c r="L58" s="74">
        <f t="shared" si="21"/>
        <v>0</v>
      </c>
      <c r="M58" s="74">
        <f t="shared" si="21"/>
        <v>0</v>
      </c>
      <c r="N58" s="74">
        <f t="shared" si="21"/>
        <v>37.799999999999997</v>
      </c>
      <c r="O58" s="40">
        <f t="shared" si="21"/>
        <v>0</v>
      </c>
      <c r="P58" s="40">
        <f t="shared" si="21"/>
        <v>0</v>
      </c>
      <c r="Q58" s="40">
        <f t="shared" si="21"/>
        <v>0</v>
      </c>
      <c r="R58" s="40">
        <f t="shared" si="21"/>
        <v>0</v>
      </c>
      <c r="S58" s="40">
        <f t="shared" si="21"/>
        <v>0</v>
      </c>
      <c r="T58" s="104">
        <f t="shared" si="21"/>
        <v>0</v>
      </c>
      <c r="U58" s="4"/>
    </row>
    <row r="59" spans="1:21" ht="15.75" customHeight="1" x14ac:dyDescent="0.25">
      <c r="A59" s="178" t="s">
        <v>12</v>
      </c>
      <c r="B59" s="182" t="s">
        <v>12</v>
      </c>
      <c r="C59" s="185" t="s">
        <v>99</v>
      </c>
      <c r="D59" s="251" t="s">
        <v>116</v>
      </c>
      <c r="E59" s="254" t="s">
        <v>15</v>
      </c>
      <c r="F59" s="30" t="s">
        <v>59</v>
      </c>
      <c r="G59" s="40">
        <f>H59+J59</f>
        <v>0</v>
      </c>
      <c r="H59" s="41">
        <v>0</v>
      </c>
      <c r="I59" s="41"/>
      <c r="J59" s="41">
        <v>0</v>
      </c>
      <c r="K59" s="75">
        <f>L59+N59</f>
        <v>0</v>
      </c>
      <c r="L59" s="75"/>
      <c r="M59" s="75"/>
      <c r="N59" s="75"/>
      <c r="O59" s="41">
        <f>P59+R59</f>
        <v>0</v>
      </c>
      <c r="P59" s="41">
        <v>0</v>
      </c>
      <c r="Q59" s="41"/>
      <c r="R59" s="41">
        <v>0</v>
      </c>
      <c r="S59" s="41">
        <v>0</v>
      </c>
      <c r="T59" s="139"/>
      <c r="U59" s="4"/>
    </row>
    <row r="60" spans="1:21" ht="15.75" customHeight="1" x14ac:dyDescent="0.25">
      <c r="A60" s="179"/>
      <c r="B60" s="183"/>
      <c r="C60" s="186"/>
      <c r="D60" s="252"/>
      <c r="E60" s="194"/>
      <c r="F60" s="22" t="s">
        <v>32</v>
      </c>
      <c r="G60" s="40">
        <f>H60+J60</f>
        <v>0</v>
      </c>
      <c r="H60" s="41"/>
      <c r="I60" s="41"/>
      <c r="J60" s="41"/>
      <c r="K60" s="75">
        <f>L60+N60</f>
        <v>20</v>
      </c>
      <c r="L60" s="75"/>
      <c r="M60" s="75"/>
      <c r="N60" s="75">
        <v>20</v>
      </c>
      <c r="O60" s="41">
        <f>P60+R60</f>
        <v>0</v>
      </c>
      <c r="P60" s="41"/>
      <c r="Q60" s="41"/>
      <c r="R60" s="41"/>
      <c r="S60" s="41">
        <v>0</v>
      </c>
      <c r="T60" s="139"/>
      <c r="U60" s="4"/>
    </row>
    <row r="61" spans="1:21" ht="15.75" customHeight="1" x14ac:dyDescent="0.25">
      <c r="A61" s="180"/>
      <c r="B61" s="184"/>
      <c r="C61" s="187"/>
      <c r="D61" s="253"/>
      <c r="E61" s="195"/>
      <c r="F61" s="9" t="s">
        <v>17</v>
      </c>
      <c r="G61" s="40">
        <f t="shared" ref="G61:J61" si="22">SUM(G59:G60)</f>
        <v>0</v>
      </c>
      <c r="H61" s="40">
        <f t="shared" si="22"/>
        <v>0</v>
      </c>
      <c r="I61" s="40">
        <f t="shared" si="22"/>
        <v>0</v>
      </c>
      <c r="J61" s="40">
        <f t="shared" si="22"/>
        <v>0</v>
      </c>
      <c r="K61" s="74">
        <f t="shared" ref="K61:T61" si="23">SUM(K59:K60)</f>
        <v>20</v>
      </c>
      <c r="L61" s="74">
        <f t="shared" si="23"/>
        <v>0</v>
      </c>
      <c r="M61" s="74">
        <f t="shared" si="23"/>
        <v>0</v>
      </c>
      <c r="N61" s="74">
        <f t="shared" si="23"/>
        <v>20</v>
      </c>
      <c r="O61" s="40">
        <f t="shared" si="23"/>
        <v>0</v>
      </c>
      <c r="P61" s="40">
        <f t="shared" si="23"/>
        <v>0</v>
      </c>
      <c r="Q61" s="40">
        <f t="shared" si="23"/>
        <v>0</v>
      </c>
      <c r="R61" s="40">
        <f t="shared" si="23"/>
        <v>0</v>
      </c>
      <c r="S61" s="39">
        <f t="shared" si="23"/>
        <v>0</v>
      </c>
      <c r="T61" s="104">
        <f t="shared" si="23"/>
        <v>0</v>
      </c>
      <c r="U61" s="4"/>
    </row>
    <row r="62" spans="1:21" ht="17.25" customHeight="1" thickBot="1" x14ac:dyDescent="0.3">
      <c r="A62" s="12" t="s">
        <v>12</v>
      </c>
      <c r="B62" s="13" t="s">
        <v>12</v>
      </c>
      <c r="C62" s="204" t="s">
        <v>25</v>
      </c>
      <c r="D62" s="205"/>
      <c r="E62" s="205"/>
      <c r="F62" s="205"/>
      <c r="G62" s="87">
        <f t="shared" ref="G62:T62" si="24">G15+G18+G21+G25+G29+G33+G37+G40+G43+G46+G49+G52+G55+G58+G61</f>
        <v>278.8</v>
      </c>
      <c r="H62" s="87">
        <f t="shared" si="24"/>
        <v>10.5</v>
      </c>
      <c r="I62" s="87">
        <f t="shared" si="24"/>
        <v>0</v>
      </c>
      <c r="J62" s="87">
        <f t="shared" si="24"/>
        <v>268.3</v>
      </c>
      <c r="K62" s="87">
        <f t="shared" si="24"/>
        <v>1003.1999999999999</v>
      </c>
      <c r="L62" s="87">
        <f t="shared" si="24"/>
        <v>21</v>
      </c>
      <c r="M62" s="87">
        <f t="shared" si="24"/>
        <v>0</v>
      </c>
      <c r="N62" s="87">
        <f t="shared" si="24"/>
        <v>982.19999999999993</v>
      </c>
      <c r="O62" s="87">
        <f t="shared" si="24"/>
        <v>0</v>
      </c>
      <c r="P62" s="87">
        <f t="shared" si="24"/>
        <v>0</v>
      </c>
      <c r="Q62" s="87">
        <f t="shared" si="24"/>
        <v>0</v>
      </c>
      <c r="R62" s="87">
        <f t="shared" si="24"/>
        <v>0</v>
      </c>
      <c r="S62" s="87">
        <f t="shared" si="24"/>
        <v>592</v>
      </c>
      <c r="T62" s="162">
        <f t="shared" si="24"/>
        <v>230.1</v>
      </c>
      <c r="U62" s="4"/>
    </row>
    <row r="63" spans="1:21" ht="14.25" customHeight="1" thickBot="1" x14ac:dyDescent="0.3">
      <c r="A63" s="6" t="s">
        <v>12</v>
      </c>
      <c r="B63" s="97" t="s">
        <v>18</v>
      </c>
      <c r="C63" s="201" t="s">
        <v>26</v>
      </c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3"/>
      <c r="U63" s="4"/>
    </row>
    <row r="64" spans="1:21" ht="13.5" customHeight="1" x14ac:dyDescent="0.25">
      <c r="A64" s="178" t="s">
        <v>12</v>
      </c>
      <c r="B64" s="182" t="s">
        <v>18</v>
      </c>
      <c r="C64" s="185" t="s">
        <v>12</v>
      </c>
      <c r="D64" s="197" t="s">
        <v>27</v>
      </c>
      <c r="E64" s="200" t="s">
        <v>15</v>
      </c>
      <c r="F64" s="8" t="s">
        <v>16</v>
      </c>
      <c r="G64" s="38">
        <f>H64+J64</f>
        <v>0</v>
      </c>
      <c r="H64" s="39"/>
      <c r="I64" s="39"/>
      <c r="J64" s="39"/>
      <c r="K64" s="38">
        <f>L64+N64</f>
        <v>0</v>
      </c>
      <c r="L64" s="63"/>
      <c r="M64" s="63"/>
      <c r="N64" s="63"/>
      <c r="O64" s="41">
        <f>P64+R64</f>
        <v>0</v>
      </c>
      <c r="P64" s="40"/>
      <c r="Q64" s="39"/>
      <c r="R64" s="39"/>
      <c r="S64" s="63"/>
      <c r="T64" s="108"/>
      <c r="U64" s="4"/>
    </row>
    <row r="65" spans="1:21" ht="13.5" customHeight="1" x14ac:dyDescent="0.25">
      <c r="A65" s="179"/>
      <c r="B65" s="183"/>
      <c r="C65" s="186"/>
      <c r="D65" s="198"/>
      <c r="E65" s="194"/>
      <c r="F65" s="8" t="s">
        <v>82</v>
      </c>
      <c r="G65" s="38">
        <f>H65+J65</f>
        <v>173</v>
      </c>
      <c r="H65" s="39">
        <v>173</v>
      </c>
      <c r="I65" s="39"/>
      <c r="J65" s="39">
        <v>0</v>
      </c>
      <c r="K65" s="41">
        <f>L65+N65</f>
        <v>180</v>
      </c>
      <c r="L65" s="40">
        <v>180</v>
      </c>
      <c r="M65" s="39"/>
      <c r="N65" s="39"/>
      <c r="O65" s="41">
        <f>P65+R65</f>
        <v>0</v>
      </c>
      <c r="P65" s="39">
        <v>0</v>
      </c>
      <c r="Q65" s="39"/>
      <c r="R65" s="39"/>
      <c r="S65" s="40">
        <v>200</v>
      </c>
      <c r="T65" s="140">
        <v>200</v>
      </c>
      <c r="U65" s="4"/>
    </row>
    <row r="66" spans="1:21" ht="13.5" customHeight="1" x14ac:dyDescent="0.25">
      <c r="A66" s="180"/>
      <c r="B66" s="184"/>
      <c r="C66" s="187"/>
      <c r="D66" s="192"/>
      <c r="E66" s="195"/>
      <c r="F66" s="9" t="s">
        <v>17</v>
      </c>
      <c r="G66" s="39">
        <f>H66+J66</f>
        <v>173</v>
      </c>
      <c r="H66" s="39">
        <f t="shared" ref="H66:N66" si="25">SUM(H64:H65)</f>
        <v>173</v>
      </c>
      <c r="I66" s="39">
        <f t="shared" si="25"/>
        <v>0</v>
      </c>
      <c r="J66" s="39">
        <f t="shared" si="25"/>
        <v>0</v>
      </c>
      <c r="K66" s="40">
        <f t="shared" si="25"/>
        <v>180</v>
      </c>
      <c r="L66" s="40">
        <f t="shared" si="25"/>
        <v>180</v>
      </c>
      <c r="M66" s="39">
        <f t="shared" si="25"/>
        <v>0</v>
      </c>
      <c r="N66" s="39">
        <f t="shared" si="25"/>
        <v>0</v>
      </c>
      <c r="O66" s="40">
        <f>P66+R66</f>
        <v>0</v>
      </c>
      <c r="P66" s="39">
        <f>SUM(P64:P65)</f>
        <v>0</v>
      </c>
      <c r="Q66" s="39">
        <f>SUM(Q64:Q65)</f>
        <v>0</v>
      </c>
      <c r="R66" s="39">
        <f>SUM(R64:R65)</f>
        <v>0</v>
      </c>
      <c r="S66" s="40">
        <f>SUM(S64:S65)</f>
        <v>200</v>
      </c>
      <c r="T66" s="105">
        <f>SUM(T64:T65)</f>
        <v>200</v>
      </c>
      <c r="U66" s="4"/>
    </row>
    <row r="67" spans="1:21" ht="15" customHeight="1" thickBot="1" x14ac:dyDescent="0.3">
      <c r="A67" s="12" t="s">
        <v>12</v>
      </c>
      <c r="B67" s="13" t="s">
        <v>18</v>
      </c>
      <c r="C67" s="204" t="s">
        <v>25</v>
      </c>
      <c r="D67" s="205"/>
      <c r="E67" s="205"/>
      <c r="F67" s="294"/>
      <c r="G67" s="43">
        <f t="shared" ref="G67:J67" si="26">G66</f>
        <v>173</v>
      </c>
      <c r="H67" s="43">
        <f t="shared" si="26"/>
        <v>173</v>
      </c>
      <c r="I67" s="43">
        <f t="shared" si="26"/>
        <v>0</v>
      </c>
      <c r="J67" s="43">
        <f t="shared" si="26"/>
        <v>0</v>
      </c>
      <c r="K67" s="53">
        <f t="shared" ref="K67:T67" si="27">K66</f>
        <v>180</v>
      </c>
      <c r="L67" s="53">
        <f t="shared" si="27"/>
        <v>180</v>
      </c>
      <c r="M67" s="43">
        <f t="shared" si="27"/>
        <v>0</v>
      </c>
      <c r="N67" s="43">
        <f t="shared" si="27"/>
        <v>0</v>
      </c>
      <c r="O67" s="53">
        <f t="shared" si="27"/>
        <v>0</v>
      </c>
      <c r="P67" s="43">
        <f t="shared" si="27"/>
        <v>0</v>
      </c>
      <c r="Q67" s="43">
        <f t="shared" si="27"/>
        <v>0</v>
      </c>
      <c r="R67" s="43">
        <f t="shared" si="27"/>
        <v>0</v>
      </c>
      <c r="S67" s="53">
        <f t="shared" si="27"/>
        <v>200</v>
      </c>
      <c r="T67" s="141">
        <f t="shared" si="27"/>
        <v>200</v>
      </c>
      <c r="U67" s="4"/>
    </row>
    <row r="68" spans="1:21" ht="15" customHeight="1" thickBot="1" x14ac:dyDescent="0.3">
      <c r="A68" s="6" t="s">
        <v>12</v>
      </c>
      <c r="B68" s="97" t="s">
        <v>19</v>
      </c>
      <c r="C68" s="201" t="s">
        <v>28</v>
      </c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3"/>
      <c r="U68" s="4"/>
    </row>
    <row r="69" spans="1:21" ht="13.5" customHeight="1" x14ac:dyDescent="0.25">
      <c r="A69" s="247" t="s">
        <v>12</v>
      </c>
      <c r="B69" s="248" t="s">
        <v>19</v>
      </c>
      <c r="C69" s="270" t="s">
        <v>12</v>
      </c>
      <c r="D69" s="286" t="s">
        <v>61</v>
      </c>
      <c r="E69" s="200" t="s">
        <v>15</v>
      </c>
      <c r="F69" s="158" t="s">
        <v>52</v>
      </c>
      <c r="G69" s="132">
        <f t="shared" ref="G69:G70" si="28">H69+J69</f>
        <v>0</v>
      </c>
      <c r="H69" s="132"/>
      <c r="I69" s="132"/>
      <c r="J69" s="132"/>
      <c r="K69" s="131">
        <f t="shared" ref="K69:K70" si="29">L69+N69</f>
        <v>0</v>
      </c>
      <c r="L69" s="46"/>
      <c r="M69" s="46"/>
      <c r="N69" s="46"/>
      <c r="O69" s="159">
        <f t="shared" ref="O69:O70" si="30">P69+R69</f>
        <v>0</v>
      </c>
      <c r="P69" s="132"/>
      <c r="Q69" s="132"/>
      <c r="R69" s="132"/>
      <c r="S69" s="46"/>
      <c r="T69" s="160"/>
      <c r="U69" s="4"/>
    </row>
    <row r="70" spans="1:21" ht="13.5" customHeight="1" x14ac:dyDescent="0.25">
      <c r="A70" s="196"/>
      <c r="B70" s="181"/>
      <c r="C70" s="187"/>
      <c r="D70" s="253"/>
      <c r="E70" s="194"/>
      <c r="F70" s="30" t="s">
        <v>59</v>
      </c>
      <c r="G70" s="79">
        <f t="shared" si="28"/>
        <v>34.6</v>
      </c>
      <c r="H70" s="80"/>
      <c r="I70" s="80"/>
      <c r="J70" s="80">
        <v>34.6</v>
      </c>
      <c r="K70" s="41">
        <f t="shared" si="29"/>
        <v>0</v>
      </c>
      <c r="L70" s="44"/>
      <c r="M70" s="44"/>
      <c r="N70" s="44"/>
      <c r="O70" s="76">
        <f t="shared" si="30"/>
        <v>0</v>
      </c>
      <c r="P70" s="80"/>
      <c r="Q70" s="80"/>
      <c r="R70" s="80">
        <v>0</v>
      </c>
      <c r="S70" s="44">
        <v>150</v>
      </c>
      <c r="T70" s="110">
        <v>150</v>
      </c>
      <c r="U70" s="4"/>
    </row>
    <row r="71" spans="1:21" ht="13.5" customHeight="1" x14ac:dyDescent="0.25">
      <c r="A71" s="196"/>
      <c r="B71" s="181"/>
      <c r="C71" s="191"/>
      <c r="D71" s="287"/>
      <c r="E71" s="195"/>
      <c r="F71" s="9" t="s">
        <v>17</v>
      </c>
      <c r="G71" s="79">
        <f t="shared" ref="G71:J71" si="31">SUM(G69:G70)</f>
        <v>34.6</v>
      </c>
      <c r="H71" s="79">
        <f t="shared" si="31"/>
        <v>0</v>
      </c>
      <c r="I71" s="79">
        <f t="shared" si="31"/>
        <v>0</v>
      </c>
      <c r="J71" s="79">
        <f t="shared" si="31"/>
        <v>34.6</v>
      </c>
      <c r="K71" s="40">
        <f t="shared" ref="K71:T71" si="32">SUM(K69:K70)</f>
        <v>0</v>
      </c>
      <c r="L71" s="40">
        <f t="shared" si="32"/>
        <v>0</v>
      </c>
      <c r="M71" s="40">
        <f t="shared" si="32"/>
        <v>0</v>
      </c>
      <c r="N71" s="40">
        <f t="shared" si="32"/>
        <v>0</v>
      </c>
      <c r="O71" s="79">
        <f t="shared" si="32"/>
        <v>0</v>
      </c>
      <c r="P71" s="79">
        <f t="shared" si="32"/>
        <v>0</v>
      </c>
      <c r="Q71" s="79">
        <f t="shared" si="32"/>
        <v>0</v>
      </c>
      <c r="R71" s="79">
        <f t="shared" si="32"/>
        <v>0</v>
      </c>
      <c r="S71" s="40">
        <f t="shared" si="32"/>
        <v>150</v>
      </c>
      <c r="T71" s="105">
        <f t="shared" si="32"/>
        <v>150</v>
      </c>
      <c r="U71" s="4"/>
    </row>
    <row r="72" spans="1:21" ht="13.5" customHeight="1" x14ac:dyDescent="0.25">
      <c r="A72" s="196" t="s">
        <v>12</v>
      </c>
      <c r="B72" s="181" t="s">
        <v>19</v>
      </c>
      <c r="C72" s="187" t="s">
        <v>18</v>
      </c>
      <c r="D72" s="253" t="s">
        <v>90</v>
      </c>
      <c r="E72" s="194" t="s">
        <v>15</v>
      </c>
      <c r="F72" s="22" t="s">
        <v>16</v>
      </c>
      <c r="G72" s="40">
        <f t="shared" ref="G72:G74" si="33">H72+J72</f>
        <v>1.3</v>
      </c>
      <c r="H72" s="44">
        <v>0</v>
      </c>
      <c r="I72" s="44"/>
      <c r="J72" s="44">
        <v>1.3</v>
      </c>
      <c r="K72" s="41">
        <f t="shared" ref="K72:K74" si="34">L72+N72</f>
        <v>0</v>
      </c>
      <c r="L72" s="44"/>
      <c r="M72" s="44"/>
      <c r="N72" s="44">
        <v>0</v>
      </c>
      <c r="O72" s="57">
        <f t="shared" ref="O72:O74" si="35">P72+R72</f>
        <v>0.159</v>
      </c>
      <c r="P72" s="78">
        <v>0</v>
      </c>
      <c r="Q72" s="78"/>
      <c r="R72" s="78">
        <v>0.159</v>
      </c>
      <c r="S72" s="44">
        <v>0</v>
      </c>
      <c r="T72" s="110"/>
      <c r="U72" s="4"/>
    </row>
    <row r="73" spans="1:21" ht="13.5" customHeight="1" x14ac:dyDescent="0.25">
      <c r="A73" s="196"/>
      <c r="B73" s="181"/>
      <c r="C73" s="187"/>
      <c r="D73" s="253"/>
      <c r="E73" s="194"/>
      <c r="F73" s="30" t="s">
        <v>82</v>
      </c>
      <c r="G73" s="58">
        <f t="shared" si="33"/>
        <v>29.7</v>
      </c>
      <c r="H73" s="78"/>
      <c r="I73" s="78"/>
      <c r="J73" s="78">
        <v>29.7</v>
      </c>
      <c r="K73" s="41">
        <f t="shared" si="34"/>
        <v>0</v>
      </c>
      <c r="L73" s="44"/>
      <c r="M73" s="44"/>
      <c r="N73" s="44">
        <v>0</v>
      </c>
      <c r="O73" s="57">
        <f t="shared" si="35"/>
        <v>0</v>
      </c>
      <c r="P73" s="78"/>
      <c r="Q73" s="78"/>
      <c r="R73" s="78">
        <v>0</v>
      </c>
      <c r="S73" s="44">
        <v>0</v>
      </c>
      <c r="T73" s="110"/>
      <c r="U73" s="4"/>
    </row>
    <row r="74" spans="1:21" ht="13.5" customHeight="1" x14ac:dyDescent="0.25">
      <c r="A74" s="196"/>
      <c r="B74" s="181"/>
      <c r="C74" s="191"/>
      <c r="D74" s="287"/>
      <c r="E74" s="194"/>
      <c r="F74" s="21" t="s">
        <v>66</v>
      </c>
      <c r="G74" s="40">
        <f t="shared" si="33"/>
        <v>50.6</v>
      </c>
      <c r="H74" s="40"/>
      <c r="I74" s="40"/>
      <c r="J74" s="40">
        <v>50.6</v>
      </c>
      <c r="K74" s="41">
        <f t="shared" si="34"/>
        <v>0.7</v>
      </c>
      <c r="L74" s="40"/>
      <c r="M74" s="40"/>
      <c r="N74" s="40">
        <v>0.7</v>
      </c>
      <c r="O74" s="57">
        <f t="shared" si="35"/>
        <v>0.7</v>
      </c>
      <c r="P74" s="58"/>
      <c r="Q74" s="58"/>
      <c r="R74" s="58">
        <v>0.7</v>
      </c>
      <c r="S74" s="40">
        <v>0</v>
      </c>
      <c r="T74" s="140"/>
      <c r="U74" s="4"/>
    </row>
    <row r="75" spans="1:21" ht="13.5" customHeight="1" x14ac:dyDescent="0.25">
      <c r="A75" s="196"/>
      <c r="B75" s="181"/>
      <c r="C75" s="191"/>
      <c r="D75" s="287"/>
      <c r="E75" s="195"/>
      <c r="F75" s="9" t="s">
        <v>17</v>
      </c>
      <c r="G75" s="40">
        <f t="shared" ref="G75:T75" si="36">SUM(G72:G74)</f>
        <v>81.599999999999994</v>
      </c>
      <c r="H75" s="40">
        <f t="shared" si="36"/>
        <v>0</v>
      </c>
      <c r="I75" s="40">
        <f t="shared" si="36"/>
        <v>0</v>
      </c>
      <c r="J75" s="40">
        <f t="shared" si="36"/>
        <v>81.599999999999994</v>
      </c>
      <c r="K75" s="40">
        <f t="shared" si="36"/>
        <v>0.7</v>
      </c>
      <c r="L75" s="40">
        <f t="shared" si="36"/>
        <v>0</v>
      </c>
      <c r="M75" s="40">
        <f t="shared" si="36"/>
        <v>0</v>
      </c>
      <c r="N75" s="40">
        <f t="shared" si="36"/>
        <v>0.7</v>
      </c>
      <c r="O75" s="58">
        <f t="shared" si="36"/>
        <v>0.85899999999999999</v>
      </c>
      <c r="P75" s="58">
        <f t="shared" si="36"/>
        <v>0</v>
      </c>
      <c r="Q75" s="58">
        <f t="shared" si="36"/>
        <v>0</v>
      </c>
      <c r="R75" s="58">
        <f t="shared" si="36"/>
        <v>0.85899999999999999</v>
      </c>
      <c r="S75" s="40">
        <f t="shared" si="36"/>
        <v>0</v>
      </c>
      <c r="T75" s="105">
        <f t="shared" si="36"/>
        <v>0</v>
      </c>
      <c r="U75" s="4"/>
    </row>
    <row r="76" spans="1:21" ht="12" customHeight="1" x14ac:dyDescent="0.25">
      <c r="A76" s="196" t="s">
        <v>12</v>
      </c>
      <c r="B76" s="181" t="s">
        <v>19</v>
      </c>
      <c r="C76" s="187" t="s">
        <v>19</v>
      </c>
      <c r="D76" s="253" t="s">
        <v>76</v>
      </c>
      <c r="E76" s="194" t="s">
        <v>15</v>
      </c>
      <c r="F76" s="22" t="s">
        <v>16</v>
      </c>
      <c r="G76" s="40">
        <f t="shared" ref="G76:G78" si="37">H76+J76</f>
        <v>0</v>
      </c>
      <c r="H76" s="44"/>
      <c r="I76" s="44"/>
      <c r="J76" s="44"/>
      <c r="K76" s="41">
        <f t="shared" ref="K76:K78" si="38">L76+N76</f>
        <v>0</v>
      </c>
      <c r="L76" s="44"/>
      <c r="M76" s="44"/>
      <c r="N76" s="44"/>
      <c r="O76" s="41">
        <f t="shared" ref="O76:O78" si="39">P76+R76</f>
        <v>0</v>
      </c>
      <c r="P76" s="44"/>
      <c r="Q76" s="44"/>
      <c r="R76" s="44"/>
      <c r="S76" s="44"/>
      <c r="T76" s="110"/>
      <c r="U76" s="4"/>
    </row>
    <row r="77" spans="1:21" ht="12" customHeight="1" x14ac:dyDescent="0.25">
      <c r="A77" s="196"/>
      <c r="B77" s="181"/>
      <c r="C77" s="187"/>
      <c r="D77" s="253"/>
      <c r="E77" s="194"/>
      <c r="F77" s="30" t="s">
        <v>59</v>
      </c>
      <c r="G77" s="40">
        <f t="shared" si="37"/>
        <v>0</v>
      </c>
      <c r="H77" s="44"/>
      <c r="I77" s="44"/>
      <c r="J77" s="44"/>
      <c r="K77" s="41">
        <f t="shared" si="38"/>
        <v>0</v>
      </c>
      <c r="L77" s="44"/>
      <c r="M77" s="44"/>
      <c r="N77" s="44"/>
      <c r="O77" s="41">
        <f t="shared" si="39"/>
        <v>0</v>
      </c>
      <c r="P77" s="44"/>
      <c r="Q77" s="44"/>
      <c r="R77" s="44"/>
      <c r="S77" s="44">
        <v>80</v>
      </c>
      <c r="T77" s="110">
        <v>80</v>
      </c>
      <c r="U77" s="4"/>
    </row>
    <row r="78" spans="1:21" ht="12" customHeight="1" x14ac:dyDescent="0.25">
      <c r="A78" s="196"/>
      <c r="B78" s="181"/>
      <c r="C78" s="191"/>
      <c r="D78" s="287"/>
      <c r="E78" s="194"/>
      <c r="F78" s="21" t="s">
        <v>66</v>
      </c>
      <c r="G78" s="40">
        <f t="shared" si="37"/>
        <v>0</v>
      </c>
      <c r="H78" s="40"/>
      <c r="I78" s="40"/>
      <c r="J78" s="40"/>
      <c r="K78" s="41">
        <f t="shared" si="38"/>
        <v>0</v>
      </c>
      <c r="L78" s="40"/>
      <c r="M78" s="40"/>
      <c r="N78" s="40"/>
      <c r="O78" s="41">
        <f t="shared" si="39"/>
        <v>0</v>
      </c>
      <c r="P78" s="40"/>
      <c r="Q78" s="40"/>
      <c r="R78" s="40"/>
      <c r="S78" s="40"/>
      <c r="T78" s="140"/>
      <c r="U78" s="4"/>
    </row>
    <row r="79" spans="1:21" ht="12" customHeight="1" x14ac:dyDescent="0.25">
      <c r="A79" s="196"/>
      <c r="B79" s="181"/>
      <c r="C79" s="191"/>
      <c r="D79" s="287"/>
      <c r="E79" s="195"/>
      <c r="F79" s="9" t="s">
        <v>17</v>
      </c>
      <c r="G79" s="40">
        <f t="shared" ref="G79:T79" si="40">SUM(G76:G78)</f>
        <v>0</v>
      </c>
      <c r="H79" s="40">
        <f t="shared" si="40"/>
        <v>0</v>
      </c>
      <c r="I79" s="40">
        <f t="shared" si="40"/>
        <v>0</v>
      </c>
      <c r="J79" s="40">
        <f t="shared" si="40"/>
        <v>0</v>
      </c>
      <c r="K79" s="40">
        <f t="shared" si="40"/>
        <v>0</v>
      </c>
      <c r="L79" s="40">
        <f t="shared" si="40"/>
        <v>0</v>
      </c>
      <c r="M79" s="40">
        <f t="shared" si="40"/>
        <v>0</v>
      </c>
      <c r="N79" s="40">
        <f t="shared" si="40"/>
        <v>0</v>
      </c>
      <c r="O79" s="40">
        <f t="shared" si="40"/>
        <v>0</v>
      </c>
      <c r="P79" s="40">
        <f t="shared" si="40"/>
        <v>0</v>
      </c>
      <c r="Q79" s="40">
        <f t="shared" si="40"/>
        <v>0</v>
      </c>
      <c r="R79" s="40">
        <f t="shared" si="40"/>
        <v>0</v>
      </c>
      <c r="S79" s="40">
        <f t="shared" si="40"/>
        <v>80</v>
      </c>
      <c r="T79" s="105">
        <f t="shared" si="40"/>
        <v>80</v>
      </c>
      <c r="U79" s="4"/>
    </row>
    <row r="80" spans="1:21" ht="13.5" customHeight="1" x14ac:dyDescent="0.25">
      <c r="A80" s="196" t="s">
        <v>12</v>
      </c>
      <c r="B80" s="181" t="s">
        <v>19</v>
      </c>
      <c r="C80" s="187" t="s">
        <v>20</v>
      </c>
      <c r="D80" s="253" t="s">
        <v>85</v>
      </c>
      <c r="E80" s="194" t="s">
        <v>15</v>
      </c>
      <c r="F80" s="22" t="s">
        <v>16</v>
      </c>
      <c r="G80" s="40">
        <f t="shared" ref="G80:G83" si="41">H80+J80</f>
        <v>1</v>
      </c>
      <c r="H80" s="44"/>
      <c r="I80" s="44"/>
      <c r="J80" s="44">
        <v>1</v>
      </c>
      <c r="K80" s="41">
        <f t="shared" ref="K80:K83" si="42">L80+N80</f>
        <v>184.2</v>
      </c>
      <c r="L80" s="44"/>
      <c r="M80" s="44"/>
      <c r="N80" s="44">
        <v>184.2</v>
      </c>
      <c r="O80" s="41">
        <f t="shared" ref="O80:O83" si="43">P80+R80</f>
        <v>0</v>
      </c>
      <c r="P80" s="44"/>
      <c r="Q80" s="44"/>
      <c r="R80" s="44">
        <v>0</v>
      </c>
      <c r="S80" s="44">
        <v>0</v>
      </c>
      <c r="T80" s="110"/>
      <c r="U80" s="4"/>
    </row>
    <row r="81" spans="1:21" ht="13.5" customHeight="1" x14ac:dyDescent="0.25">
      <c r="A81" s="196"/>
      <c r="B81" s="181"/>
      <c r="C81" s="187"/>
      <c r="D81" s="253"/>
      <c r="E81" s="194"/>
      <c r="F81" s="22" t="s">
        <v>83</v>
      </c>
      <c r="G81" s="40">
        <f t="shared" si="41"/>
        <v>93.5</v>
      </c>
      <c r="H81" s="44"/>
      <c r="I81" s="44"/>
      <c r="J81" s="44">
        <v>93.5</v>
      </c>
      <c r="K81" s="41">
        <f t="shared" si="42"/>
        <v>0</v>
      </c>
      <c r="L81" s="44"/>
      <c r="M81" s="44"/>
      <c r="N81" s="44"/>
      <c r="O81" s="41">
        <f t="shared" si="43"/>
        <v>0</v>
      </c>
      <c r="P81" s="44"/>
      <c r="Q81" s="44"/>
      <c r="R81" s="44">
        <v>0</v>
      </c>
      <c r="S81" s="44">
        <v>0</v>
      </c>
      <c r="T81" s="110"/>
      <c r="U81" s="4"/>
    </row>
    <row r="82" spans="1:21" ht="13.5" customHeight="1" x14ac:dyDescent="0.25">
      <c r="A82" s="196"/>
      <c r="B82" s="181"/>
      <c r="C82" s="187"/>
      <c r="D82" s="253"/>
      <c r="E82" s="194"/>
      <c r="F82" s="30" t="s">
        <v>59</v>
      </c>
      <c r="G82" s="40">
        <f t="shared" si="41"/>
        <v>167</v>
      </c>
      <c r="H82" s="44"/>
      <c r="I82" s="44"/>
      <c r="J82" s="44">
        <v>167</v>
      </c>
      <c r="K82" s="174">
        <f t="shared" si="42"/>
        <v>34.200000000000003</v>
      </c>
      <c r="L82" s="175"/>
      <c r="M82" s="175"/>
      <c r="N82" s="175">
        <v>34.200000000000003</v>
      </c>
      <c r="O82" s="174">
        <f t="shared" si="43"/>
        <v>0</v>
      </c>
      <c r="P82" s="175"/>
      <c r="Q82" s="175"/>
      <c r="R82" s="175">
        <v>0</v>
      </c>
      <c r="S82" s="44">
        <v>0</v>
      </c>
      <c r="T82" s="110"/>
      <c r="U82" s="4"/>
    </row>
    <row r="83" spans="1:21" ht="13.5" customHeight="1" x14ac:dyDescent="0.25">
      <c r="A83" s="196"/>
      <c r="B83" s="181"/>
      <c r="C83" s="191"/>
      <c r="D83" s="287"/>
      <c r="E83" s="194"/>
      <c r="F83" s="21" t="s">
        <v>66</v>
      </c>
      <c r="G83" s="40">
        <f t="shared" si="41"/>
        <v>144.4</v>
      </c>
      <c r="H83" s="40"/>
      <c r="I83" s="40"/>
      <c r="J83" s="40">
        <v>144.4</v>
      </c>
      <c r="K83" s="41">
        <f t="shared" si="42"/>
        <v>98.2</v>
      </c>
      <c r="L83" s="40"/>
      <c r="M83" s="40"/>
      <c r="N83" s="40">
        <v>98.2</v>
      </c>
      <c r="O83" s="41">
        <f t="shared" si="43"/>
        <v>98.2</v>
      </c>
      <c r="P83" s="40"/>
      <c r="Q83" s="40"/>
      <c r="R83" s="40">
        <v>98.2</v>
      </c>
      <c r="S83" s="40">
        <v>0</v>
      </c>
      <c r="T83" s="140"/>
      <c r="U83" s="4"/>
    </row>
    <row r="84" spans="1:21" ht="12.75" customHeight="1" x14ac:dyDescent="0.25">
      <c r="A84" s="196"/>
      <c r="B84" s="181"/>
      <c r="C84" s="191"/>
      <c r="D84" s="287"/>
      <c r="E84" s="195"/>
      <c r="F84" s="9" t="s">
        <v>17</v>
      </c>
      <c r="G84" s="40">
        <f t="shared" ref="G84:T84" si="44">SUM(G80:G83)</f>
        <v>405.9</v>
      </c>
      <c r="H84" s="40">
        <f t="shared" si="44"/>
        <v>0</v>
      </c>
      <c r="I84" s="40">
        <f t="shared" si="44"/>
        <v>0</v>
      </c>
      <c r="J84" s="40">
        <f t="shared" si="44"/>
        <v>405.9</v>
      </c>
      <c r="K84" s="40">
        <f t="shared" si="44"/>
        <v>316.59999999999997</v>
      </c>
      <c r="L84" s="40">
        <f t="shared" si="44"/>
        <v>0</v>
      </c>
      <c r="M84" s="40">
        <f t="shared" si="44"/>
        <v>0</v>
      </c>
      <c r="N84" s="40">
        <f t="shared" si="44"/>
        <v>316.59999999999997</v>
      </c>
      <c r="O84" s="40">
        <f t="shared" si="44"/>
        <v>98.2</v>
      </c>
      <c r="P84" s="40">
        <f t="shared" si="44"/>
        <v>0</v>
      </c>
      <c r="Q84" s="40">
        <f t="shared" si="44"/>
        <v>0</v>
      </c>
      <c r="R84" s="40">
        <f t="shared" si="44"/>
        <v>98.2</v>
      </c>
      <c r="S84" s="40">
        <f t="shared" si="44"/>
        <v>0</v>
      </c>
      <c r="T84" s="105">
        <f t="shared" si="44"/>
        <v>0</v>
      </c>
      <c r="U84" s="4"/>
    </row>
    <row r="85" spans="1:21" ht="15" customHeight="1" x14ac:dyDescent="0.25">
      <c r="A85" s="196" t="s">
        <v>12</v>
      </c>
      <c r="B85" s="181" t="s">
        <v>19</v>
      </c>
      <c r="C85" s="187" t="s">
        <v>21</v>
      </c>
      <c r="D85" s="253" t="s">
        <v>118</v>
      </c>
      <c r="E85" s="194" t="s">
        <v>15</v>
      </c>
      <c r="F85" s="22" t="s">
        <v>16</v>
      </c>
      <c r="G85" s="40">
        <f t="shared" ref="G85:G87" si="45">H85+J85</f>
        <v>0</v>
      </c>
      <c r="H85" s="44"/>
      <c r="I85" s="44"/>
      <c r="J85" s="44"/>
      <c r="K85" s="76">
        <f t="shared" ref="K85:K87" si="46">L85+N85</f>
        <v>4</v>
      </c>
      <c r="L85" s="80"/>
      <c r="M85" s="80"/>
      <c r="N85" s="80">
        <v>4</v>
      </c>
      <c r="O85" s="41">
        <f t="shared" ref="O85:O87" si="47">P85+R85</f>
        <v>0</v>
      </c>
      <c r="P85" s="44"/>
      <c r="Q85" s="44"/>
      <c r="R85" s="44"/>
      <c r="S85" s="44">
        <v>0</v>
      </c>
      <c r="T85" s="110">
        <v>0</v>
      </c>
      <c r="U85" s="4"/>
    </row>
    <row r="86" spans="1:21" ht="15" customHeight="1" x14ac:dyDescent="0.25">
      <c r="A86" s="196"/>
      <c r="B86" s="181"/>
      <c r="C86" s="187"/>
      <c r="D86" s="253"/>
      <c r="E86" s="194"/>
      <c r="F86" s="30" t="s">
        <v>59</v>
      </c>
      <c r="G86" s="40">
        <f t="shared" si="45"/>
        <v>0</v>
      </c>
      <c r="H86" s="44"/>
      <c r="I86" s="44"/>
      <c r="J86" s="44">
        <v>0</v>
      </c>
      <c r="K86" s="76">
        <f t="shared" si="46"/>
        <v>0</v>
      </c>
      <c r="L86" s="80"/>
      <c r="M86" s="80"/>
      <c r="N86" s="80"/>
      <c r="O86" s="41">
        <f t="shared" si="47"/>
        <v>0</v>
      </c>
      <c r="P86" s="44"/>
      <c r="Q86" s="44"/>
      <c r="R86" s="44">
        <v>0</v>
      </c>
      <c r="S86" s="44">
        <v>0</v>
      </c>
      <c r="T86" s="110"/>
      <c r="U86" s="4"/>
    </row>
    <row r="87" spans="1:21" ht="15" customHeight="1" x14ac:dyDescent="0.25">
      <c r="A87" s="196"/>
      <c r="B87" s="181"/>
      <c r="C87" s="191"/>
      <c r="D87" s="287"/>
      <c r="E87" s="194"/>
      <c r="F87" s="21" t="s">
        <v>66</v>
      </c>
      <c r="G87" s="40">
        <f t="shared" si="45"/>
        <v>0</v>
      </c>
      <c r="H87" s="40"/>
      <c r="I87" s="40"/>
      <c r="J87" s="40"/>
      <c r="K87" s="76">
        <f t="shared" si="46"/>
        <v>0</v>
      </c>
      <c r="L87" s="79"/>
      <c r="M87" s="79"/>
      <c r="N87" s="79">
        <v>0</v>
      </c>
      <c r="O87" s="41">
        <f t="shared" si="47"/>
        <v>0</v>
      </c>
      <c r="P87" s="40"/>
      <c r="Q87" s="40"/>
      <c r="R87" s="40"/>
      <c r="S87" s="40"/>
      <c r="T87" s="140"/>
      <c r="U87" s="4"/>
    </row>
    <row r="88" spans="1:21" ht="15" customHeight="1" x14ac:dyDescent="0.25">
      <c r="A88" s="196"/>
      <c r="B88" s="181"/>
      <c r="C88" s="191"/>
      <c r="D88" s="287"/>
      <c r="E88" s="195"/>
      <c r="F88" s="9" t="s">
        <v>17</v>
      </c>
      <c r="G88" s="40">
        <f t="shared" ref="G88:T88" si="48">SUM(G85:G87)</f>
        <v>0</v>
      </c>
      <c r="H88" s="40">
        <f t="shared" si="48"/>
        <v>0</v>
      </c>
      <c r="I88" s="40">
        <f t="shared" si="48"/>
        <v>0</v>
      </c>
      <c r="J88" s="40">
        <f t="shared" si="48"/>
        <v>0</v>
      </c>
      <c r="K88" s="79">
        <f t="shared" si="48"/>
        <v>4</v>
      </c>
      <c r="L88" s="79">
        <f t="shared" si="48"/>
        <v>0</v>
      </c>
      <c r="M88" s="79">
        <f t="shared" si="48"/>
        <v>0</v>
      </c>
      <c r="N88" s="79">
        <f t="shared" si="48"/>
        <v>4</v>
      </c>
      <c r="O88" s="40">
        <f t="shared" si="48"/>
        <v>0</v>
      </c>
      <c r="P88" s="40">
        <f t="shared" si="48"/>
        <v>0</v>
      </c>
      <c r="Q88" s="40">
        <f t="shared" si="48"/>
        <v>0</v>
      </c>
      <c r="R88" s="40">
        <f t="shared" si="48"/>
        <v>0</v>
      </c>
      <c r="S88" s="40">
        <f t="shared" si="48"/>
        <v>0</v>
      </c>
      <c r="T88" s="105">
        <f t="shared" si="48"/>
        <v>0</v>
      </c>
      <c r="U88" s="4"/>
    </row>
    <row r="89" spans="1:21" ht="15.75" customHeight="1" x14ac:dyDescent="0.25">
      <c r="A89" s="196" t="s">
        <v>12</v>
      </c>
      <c r="B89" s="181" t="s">
        <v>19</v>
      </c>
      <c r="C89" s="187" t="s">
        <v>22</v>
      </c>
      <c r="D89" s="197" t="s">
        <v>91</v>
      </c>
      <c r="E89" s="194" t="s">
        <v>15</v>
      </c>
      <c r="F89" s="10" t="s">
        <v>16</v>
      </c>
      <c r="G89" s="40">
        <f>H89+J89</f>
        <v>0</v>
      </c>
      <c r="H89" s="40"/>
      <c r="I89" s="40"/>
      <c r="J89" s="40"/>
      <c r="K89" s="38">
        <f>L89+N89</f>
        <v>0</v>
      </c>
      <c r="L89" s="39"/>
      <c r="M89" s="39"/>
      <c r="N89" s="39"/>
      <c r="O89" s="41">
        <f>P89+R89</f>
        <v>0</v>
      </c>
      <c r="P89" s="40"/>
      <c r="Q89" s="40"/>
      <c r="R89" s="40"/>
      <c r="S89" s="63"/>
      <c r="T89" s="108"/>
      <c r="U89" s="4"/>
    </row>
    <row r="90" spans="1:21" ht="12.75" customHeight="1" x14ac:dyDescent="0.25">
      <c r="A90" s="196"/>
      <c r="B90" s="181"/>
      <c r="C90" s="191"/>
      <c r="D90" s="198"/>
      <c r="E90" s="194"/>
      <c r="F90" s="30" t="s">
        <v>59</v>
      </c>
      <c r="G90" s="40">
        <f>H90+J90</f>
        <v>3.6</v>
      </c>
      <c r="H90" s="40"/>
      <c r="I90" s="40"/>
      <c r="J90" s="40">
        <v>3.6</v>
      </c>
      <c r="K90" s="38">
        <f>L90+N90</f>
        <v>0</v>
      </c>
      <c r="L90" s="39"/>
      <c r="M90" s="39"/>
      <c r="N90" s="39">
        <v>0</v>
      </c>
      <c r="O90" s="41">
        <f>P90+R90</f>
        <v>0</v>
      </c>
      <c r="P90" s="40"/>
      <c r="Q90" s="40"/>
      <c r="R90" s="40">
        <v>0</v>
      </c>
      <c r="S90" s="39"/>
      <c r="T90" s="106"/>
      <c r="U90" s="4"/>
    </row>
    <row r="91" spans="1:21" ht="12.75" customHeight="1" x14ac:dyDescent="0.25">
      <c r="A91" s="196"/>
      <c r="B91" s="181"/>
      <c r="C91" s="191"/>
      <c r="D91" s="192"/>
      <c r="E91" s="195"/>
      <c r="F91" s="9" t="s">
        <v>17</v>
      </c>
      <c r="G91" s="40">
        <f t="shared" ref="G91:J91" si="49">SUM(G89:G90)</f>
        <v>3.6</v>
      </c>
      <c r="H91" s="40">
        <f t="shared" si="49"/>
        <v>0</v>
      </c>
      <c r="I91" s="40">
        <f t="shared" si="49"/>
        <v>0</v>
      </c>
      <c r="J91" s="40">
        <f t="shared" si="49"/>
        <v>3.6</v>
      </c>
      <c r="K91" s="39">
        <f>SUM(K89:K90)</f>
        <v>0</v>
      </c>
      <c r="L91" s="39">
        <f t="shared" ref="L91:T91" si="50">SUM(L89:L90)</f>
        <v>0</v>
      </c>
      <c r="M91" s="39">
        <f t="shared" si="50"/>
        <v>0</v>
      </c>
      <c r="N91" s="39">
        <f t="shared" si="50"/>
        <v>0</v>
      </c>
      <c r="O91" s="40">
        <f t="shared" si="50"/>
        <v>0</v>
      </c>
      <c r="P91" s="40">
        <f t="shared" si="50"/>
        <v>0</v>
      </c>
      <c r="Q91" s="40">
        <f t="shared" si="50"/>
        <v>0</v>
      </c>
      <c r="R91" s="40">
        <f t="shared" si="50"/>
        <v>0</v>
      </c>
      <c r="S91" s="39">
        <f t="shared" si="50"/>
        <v>0</v>
      </c>
      <c r="T91" s="104">
        <f t="shared" si="50"/>
        <v>0</v>
      </c>
      <c r="U91" s="4"/>
    </row>
    <row r="92" spans="1:21" ht="13.5" customHeight="1" thickBot="1" x14ac:dyDescent="0.3">
      <c r="A92" s="12" t="s">
        <v>12</v>
      </c>
      <c r="B92" s="13" t="s">
        <v>18</v>
      </c>
      <c r="C92" s="204" t="s">
        <v>25</v>
      </c>
      <c r="D92" s="205"/>
      <c r="E92" s="205"/>
      <c r="F92" s="205"/>
      <c r="G92" s="53">
        <f>G71+G75+G79+G84+G88+G91</f>
        <v>525.69999999999993</v>
      </c>
      <c r="H92" s="53">
        <f t="shared" ref="H92:T92" si="51">H71+H75+H79+H84+H88+H91</f>
        <v>0</v>
      </c>
      <c r="I92" s="53">
        <f t="shared" si="51"/>
        <v>0</v>
      </c>
      <c r="J92" s="53">
        <f t="shared" si="51"/>
        <v>525.69999999999993</v>
      </c>
      <c r="K92" s="53">
        <f t="shared" si="51"/>
        <v>321.29999999999995</v>
      </c>
      <c r="L92" s="53">
        <f t="shared" si="51"/>
        <v>0</v>
      </c>
      <c r="M92" s="53">
        <f t="shared" si="51"/>
        <v>0</v>
      </c>
      <c r="N92" s="53">
        <f t="shared" si="51"/>
        <v>321.29999999999995</v>
      </c>
      <c r="O92" s="69">
        <f t="shared" si="51"/>
        <v>99.058999999999997</v>
      </c>
      <c r="P92" s="69">
        <f t="shared" si="51"/>
        <v>0</v>
      </c>
      <c r="Q92" s="69">
        <f t="shared" si="51"/>
        <v>0</v>
      </c>
      <c r="R92" s="69">
        <f t="shared" si="51"/>
        <v>99.058999999999997</v>
      </c>
      <c r="S92" s="53">
        <f t="shared" si="51"/>
        <v>230</v>
      </c>
      <c r="T92" s="141">
        <f t="shared" si="51"/>
        <v>230</v>
      </c>
      <c r="U92" s="4"/>
    </row>
    <row r="93" spans="1:21" ht="13.5" customHeight="1" thickBot="1" x14ac:dyDescent="0.3">
      <c r="A93" s="14" t="s">
        <v>12</v>
      </c>
      <c r="B93" s="255" t="s">
        <v>29</v>
      </c>
      <c r="C93" s="256"/>
      <c r="D93" s="256"/>
      <c r="E93" s="256"/>
      <c r="F93" s="256"/>
      <c r="G93" s="47">
        <f t="shared" ref="G93:T93" si="52">G62+G67+G92</f>
        <v>977.5</v>
      </c>
      <c r="H93" s="47">
        <f t="shared" si="52"/>
        <v>183.5</v>
      </c>
      <c r="I93" s="47">
        <f t="shared" si="52"/>
        <v>0</v>
      </c>
      <c r="J93" s="47">
        <f t="shared" si="52"/>
        <v>794</v>
      </c>
      <c r="K93" s="42">
        <f t="shared" si="52"/>
        <v>1504.4999999999998</v>
      </c>
      <c r="L93" s="42">
        <f t="shared" si="52"/>
        <v>201</v>
      </c>
      <c r="M93" s="42">
        <f t="shared" si="52"/>
        <v>0</v>
      </c>
      <c r="N93" s="42">
        <f t="shared" si="52"/>
        <v>1303.5</v>
      </c>
      <c r="O93" s="87">
        <f t="shared" si="52"/>
        <v>99.058999999999997</v>
      </c>
      <c r="P93" s="87">
        <f t="shared" si="52"/>
        <v>0</v>
      </c>
      <c r="Q93" s="87">
        <f t="shared" si="52"/>
        <v>0</v>
      </c>
      <c r="R93" s="87">
        <f t="shared" si="52"/>
        <v>99.058999999999997</v>
      </c>
      <c r="S93" s="42">
        <f t="shared" si="52"/>
        <v>1022</v>
      </c>
      <c r="T93" s="115">
        <f t="shared" si="52"/>
        <v>660.1</v>
      </c>
      <c r="U93" s="94"/>
    </row>
    <row r="94" spans="1:21" ht="15.75" customHeight="1" thickBot="1" x14ac:dyDescent="0.3">
      <c r="A94" s="15" t="s">
        <v>18</v>
      </c>
      <c r="B94" s="262" t="s">
        <v>30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6"/>
      <c r="U94" s="4"/>
    </row>
    <row r="95" spans="1:21" ht="15.75" customHeight="1" thickBot="1" x14ac:dyDescent="0.3">
      <c r="A95" s="16" t="s">
        <v>18</v>
      </c>
      <c r="B95" s="17" t="s">
        <v>12</v>
      </c>
      <c r="C95" s="272" t="s">
        <v>31</v>
      </c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3"/>
      <c r="U95" s="4"/>
    </row>
    <row r="96" spans="1:21" ht="15" customHeight="1" x14ac:dyDescent="0.25">
      <c r="A96" s="247" t="s">
        <v>18</v>
      </c>
      <c r="B96" s="248" t="s">
        <v>12</v>
      </c>
      <c r="C96" s="270" t="s">
        <v>12</v>
      </c>
      <c r="D96" s="199" t="s">
        <v>53</v>
      </c>
      <c r="E96" s="200" t="s">
        <v>15</v>
      </c>
      <c r="F96" s="158" t="s">
        <v>83</v>
      </c>
      <c r="G96" s="137">
        <f>H96+J96</f>
        <v>0</v>
      </c>
      <c r="H96" s="46"/>
      <c r="I96" s="46"/>
      <c r="J96" s="137">
        <v>0</v>
      </c>
      <c r="K96" s="131">
        <f t="shared" ref="K96:K97" si="53">L96+N96</f>
        <v>0</v>
      </c>
      <c r="L96" s="46"/>
      <c r="M96" s="46"/>
      <c r="N96" s="46"/>
      <c r="O96" s="131">
        <f>P96+R96</f>
        <v>0</v>
      </c>
      <c r="P96" s="46"/>
      <c r="Q96" s="46"/>
      <c r="R96" s="46">
        <v>0</v>
      </c>
      <c r="S96" s="37">
        <v>0</v>
      </c>
      <c r="T96" s="177">
        <v>0</v>
      </c>
      <c r="U96" s="4"/>
    </row>
    <row r="97" spans="1:21" ht="14.25" customHeight="1" x14ac:dyDescent="0.25">
      <c r="A97" s="196"/>
      <c r="B97" s="181"/>
      <c r="C97" s="191"/>
      <c r="D97" s="193"/>
      <c r="E97" s="194"/>
      <c r="F97" s="10" t="s">
        <v>33</v>
      </c>
      <c r="G97" s="39">
        <f>H97+J97</f>
        <v>0</v>
      </c>
      <c r="H97" s="40"/>
      <c r="I97" s="40"/>
      <c r="J97" s="40">
        <v>0</v>
      </c>
      <c r="K97" s="38">
        <f t="shared" si="53"/>
        <v>0</v>
      </c>
      <c r="L97" s="39"/>
      <c r="M97" s="39"/>
      <c r="N97" s="39"/>
      <c r="O97" s="41">
        <f>P97+R97</f>
        <v>0</v>
      </c>
      <c r="P97" s="40"/>
      <c r="Q97" s="40"/>
      <c r="R97" s="40"/>
      <c r="S97" s="39"/>
      <c r="T97" s="106"/>
      <c r="U97" s="4"/>
    </row>
    <row r="98" spans="1:21" ht="15" customHeight="1" x14ac:dyDescent="0.25">
      <c r="A98" s="196"/>
      <c r="B98" s="181"/>
      <c r="C98" s="191"/>
      <c r="D98" s="193"/>
      <c r="E98" s="195"/>
      <c r="F98" s="9" t="s">
        <v>17</v>
      </c>
      <c r="G98" s="61">
        <f t="shared" ref="G98:T98" si="54">SUM(G96:G97)</f>
        <v>0</v>
      </c>
      <c r="H98" s="61">
        <f t="shared" si="54"/>
        <v>0</v>
      </c>
      <c r="I98" s="61">
        <f t="shared" si="54"/>
        <v>0</v>
      </c>
      <c r="J98" s="61">
        <f t="shared" si="54"/>
        <v>0</v>
      </c>
      <c r="K98" s="39">
        <f t="shared" si="54"/>
        <v>0</v>
      </c>
      <c r="L98" s="39">
        <f t="shared" si="54"/>
        <v>0</v>
      </c>
      <c r="M98" s="39">
        <f t="shared" si="54"/>
        <v>0</v>
      </c>
      <c r="N98" s="39">
        <f t="shared" si="54"/>
        <v>0</v>
      </c>
      <c r="O98" s="40">
        <f t="shared" si="54"/>
        <v>0</v>
      </c>
      <c r="P98" s="39">
        <f t="shared" si="54"/>
        <v>0</v>
      </c>
      <c r="Q98" s="39">
        <f t="shared" si="54"/>
        <v>0</v>
      </c>
      <c r="R98" s="39">
        <f t="shared" si="54"/>
        <v>0</v>
      </c>
      <c r="S98" s="39">
        <f t="shared" si="54"/>
        <v>0</v>
      </c>
      <c r="T98" s="104">
        <f t="shared" si="54"/>
        <v>0</v>
      </c>
      <c r="U98" s="4"/>
    </row>
    <row r="99" spans="1:21" ht="15" customHeight="1" x14ac:dyDescent="0.25">
      <c r="A99" s="196" t="s">
        <v>18</v>
      </c>
      <c r="B99" s="181" t="s">
        <v>12</v>
      </c>
      <c r="C99" s="187" t="s">
        <v>18</v>
      </c>
      <c r="D99" s="192" t="s">
        <v>122</v>
      </c>
      <c r="E99" s="194" t="s">
        <v>15</v>
      </c>
      <c r="F99" s="22" t="s">
        <v>32</v>
      </c>
      <c r="G99" s="78">
        <f>H99+J99</f>
        <v>0</v>
      </c>
      <c r="H99" s="44"/>
      <c r="I99" s="44"/>
      <c r="J99" s="78">
        <v>0</v>
      </c>
      <c r="K99" s="41">
        <f t="shared" ref="K99:K100" si="55">L99+N99</f>
        <v>0</v>
      </c>
      <c r="L99" s="44"/>
      <c r="M99" s="44"/>
      <c r="N99" s="44"/>
      <c r="O99" s="41">
        <f>P99+R99</f>
        <v>4.0999999999999996</v>
      </c>
      <c r="P99" s="44"/>
      <c r="Q99" s="44"/>
      <c r="R99" s="44">
        <v>4.0999999999999996</v>
      </c>
      <c r="S99" s="64">
        <v>0</v>
      </c>
      <c r="T99" s="112">
        <v>0</v>
      </c>
      <c r="U99" s="4"/>
    </row>
    <row r="100" spans="1:21" ht="14.25" customHeight="1" x14ac:dyDescent="0.25">
      <c r="A100" s="196"/>
      <c r="B100" s="181"/>
      <c r="C100" s="191"/>
      <c r="D100" s="193"/>
      <c r="E100" s="194"/>
      <c r="F100" s="10" t="s">
        <v>33</v>
      </c>
      <c r="G100" s="39">
        <f>H100+J100</f>
        <v>0</v>
      </c>
      <c r="H100" s="40"/>
      <c r="I100" s="40"/>
      <c r="J100" s="40">
        <v>0</v>
      </c>
      <c r="K100" s="38">
        <f t="shared" si="55"/>
        <v>0</v>
      </c>
      <c r="L100" s="39"/>
      <c r="M100" s="39"/>
      <c r="N100" s="39"/>
      <c r="O100" s="41">
        <f>P100+R100</f>
        <v>0</v>
      </c>
      <c r="P100" s="40"/>
      <c r="Q100" s="40"/>
      <c r="R100" s="40"/>
      <c r="S100" s="39"/>
      <c r="T100" s="106"/>
      <c r="U100" s="4"/>
    </row>
    <row r="101" spans="1:21" ht="15" customHeight="1" x14ac:dyDescent="0.25">
      <c r="A101" s="196"/>
      <c r="B101" s="181"/>
      <c r="C101" s="191"/>
      <c r="D101" s="193"/>
      <c r="E101" s="195"/>
      <c r="F101" s="9" t="s">
        <v>17</v>
      </c>
      <c r="G101" s="61">
        <f t="shared" ref="G101:T101" si="56">SUM(G99:G100)</f>
        <v>0</v>
      </c>
      <c r="H101" s="61">
        <f t="shared" si="56"/>
        <v>0</v>
      </c>
      <c r="I101" s="61">
        <f t="shared" si="56"/>
        <v>0</v>
      </c>
      <c r="J101" s="61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0</v>
      </c>
      <c r="O101" s="40">
        <f t="shared" si="56"/>
        <v>4.0999999999999996</v>
      </c>
      <c r="P101" s="39">
        <f t="shared" si="56"/>
        <v>0</v>
      </c>
      <c r="Q101" s="39">
        <f t="shared" si="56"/>
        <v>0</v>
      </c>
      <c r="R101" s="39">
        <f t="shared" si="56"/>
        <v>4.0999999999999996</v>
      </c>
      <c r="S101" s="39">
        <f t="shared" si="56"/>
        <v>0</v>
      </c>
      <c r="T101" s="104">
        <f t="shared" si="56"/>
        <v>0</v>
      </c>
      <c r="U101" s="4"/>
    </row>
    <row r="102" spans="1:21" ht="17.25" customHeight="1" thickBot="1" x14ac:dyDescent="0.3">
      <c r="A102" s="12" t="s">
        <v>18</v>
      </c>
      <c r="B102" s="13" t="s">
        <v>12</v>
      </c>
      <c r="C102" s="204" t="s">
        <v>25</v>
      </c>
      <c r="D102" s="205"/>
      <c r="E102" s="205"/>
      <c r="F102" s="205"/>
      <c r="G102" s="87">
        <f>SUM(G98+G101)</f>
        <v>0</v>
      </c>
      <c r="H102" s="87">
        <f t="shared" ref="H102:T102" si="57">SUM(H98+H101)</f>
        <v>0</v>
      </c>
      <c r="I102" s="87">
        <f t="shared" si="57"/>
        <v>0</v>
      </c>
      <c r="J102" s="87">
        <f t="shared" si="57"/>
        <v>0</v>
      </c>
      <c r="K102" s="87">
        <f t="shared" si="57"/>
        <v>0</v>
      </c>
      <c r="L102" s="87">
        <f t="shared" si="57"/>
        <v>0</v>
      </c>
      <c r="M102" s="87">
        <f t="shared" si="57"/>
        <v>0</v>
      </c>
      <c r="N102" s="87">
        <f t="shared" si="57"/>
        <v>0</v>
      </c>
      <c r="O102" s="87">
        <f t="shared" si="57"/>
        <v>4.0999999999999996</v>
      </c>
      <c r="P102" s="87">
        <f t="shared" si="57"/>
        <v>0</v>
      </c>
      <c r="Q102" s="87">
        <f t="shared" si="57"/>
        <v>0</v>
      </c>
      <c r="R102" s="87">
        <f t="shared" si="57"/>
        <v>4.0999999999999996</v>
      </c>
      <c r="S102" s="87">
        <f t="shared" si="57"/>
        <v>0</v>
      </c>
      <c r="T102" s="162">
        <f t="shared" si="57"/>
        <v>0</v>
      </c>
      <c r="U102" s="98"/>
    </row>
    <row r="103" spans="1:21" ht="15.75" customHeight="1" thickBot="1" x14ac:dyDescent="0.3">
      <c r="A103" s="16" t="s">
        <v>18</v>
      </c>
      <c r="B103" s="67" t="s">
        <v>18</v>
      </c>
      <c r="C103" s="201" t="s">
        <v>34</v>
      </c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3"/>
      <c r="U103" s="4"/>
    </row>
    <row r="104" spans="1:21" ht="13.5" customHeight="1" x14ac:dyDescent="0.25">
      <c r="A104" s="247" t="s">
        <v>18</v>
      </c>
      <c r="B104" s="266" t="s">
        <v>18</v>
      </c>
      <c r="C104" s="270" t="s">
        <v>12</v>
      </c>
      <c r="D104" s="199" t="s">
        <v>94</v>
      </c>
      <c r="E104" s="200" t="s">
        <v>15</v>
      </c>
      <c r="F104" s="154" t="s">
        <v>32</v>
      </c>
      <c r="G104" s="137">
        <f t="shared" ref="G104:G105" si="58">H104+J104</f>
        <v>140.988</v>
      </c>
      <c r="H104" s="155"/>
      <c r="I104" s="155"/>
      <c r="J104" s="155">
        <v>140.988</v>
      </c>
      <c r="K104" s="131">
        <f t="shared" ref="K104:K105" si="59">L104+N104</f>
        <v>0</v>
      </c>
      <c r="L104" s="131"/>
      <c r="M104" s="131"/>
      <c r="N104" s="131">
        <v>0</v>
      </c>
      <c r="O104" s="131">
        <f t="shared" ref="O104:O105" si="60">P104+R104</f>
        <v>0</v>
      </c>
      <c r="P104" s="131"/>
      <c r="Q104" s="131"/>
      <c r="R104" s="131">
        <v>0</v>
      </c>
      <c r="S104" s="131"/>
      <c r="T104" s="156">
        <v>0</v>
      </c>
      <c r="U104" s="4"/>
    </row>
    <row r="105" spans="1:21" ht="13.5" customHeight="1" x14ac:dyDescent="0.25">
      <c r="A105" s="196"/>
      <c r="B105" s="183"/>
      <c r="C105" s="191"/>
      <c r="D105" s="193"/>
      <c r="E105" s="194"/>
      <c r="F105" s="21" t="s">
        <v>32</v>
      </c>
      <c r="G105" s="58">
        <f t="shared" si="58"/>
        <v>25.7</v>
      </c>
      <c r="H105" s="57"/>
      <c r="I105" s="57"/>
      <c r="J105" s="57">
        <v>25.7</v>
      </c>
      <c r="K105" s="41">
        <f t="shared" si="59"/>
        <v>0</v>
      </c>
      <c r="L105" s="41"/>
      <c r="M105" s="41"/>
      <c r="N105" s="41"/>
      <c r="O105" s="41">
        <f t="shared" si="60"/>
        <v>0</v>
      </c>
      <c r="P105" s="41"/>
      <c r="Q105" s="41"/>
      <c r="R105" s="41">
        <v>0</v>
      </c>
      <c r="S105" s="41"/>
      <c r="T105" s="114">
        <v>0</v>
      </c>
      <c r="U105" s="4"/>
    </row>
    <row r="106" spans="1:21" ht="13.5" customHeight="1" x14ac:dyDescent="0.25">
      <c r="A106" s="196"/>
      <c r="B106" s="184"/>
      <c r="C106" s="191"/>
      <c r="D106" s="193"/>
      <c r="E106" s="195"/>
      <c r="F106" s="9" t="s">
        <v>17</v>
      </c>
      <c r="G106" s="58">
        <f t="shared" ref="G106:J106" si="61">SUM(G104:G105)</f>
        <v>166.68799999999999</v>
      </c>
      <c r="H106" s="40">
        <f t="shared" si="61"/>
        <v>0</v>
      </c>
      <c r="I106" s="40">
        <f t="shared" si="61"/>
        <v>0</v>
      </c>
      <c r="J106" s="58">
        <f t="shared" si="61"/>
        <v>166.68799999999999</v>
      </c>
      <c r="K106" s="40">
        <f t="shared" ref="K106:T106" si="62">SUM(K104:K105)</f>
        <v>0</v>
      </c>
      <c r="L106" s="40">
        <f t="shared" si="62"/>
        <v>0</v>
      </c>
      <c r="M106" s="40">
        <f t="shared" si="62"/>
        <v>0</v>
      </c>
      <c r="N106" s="40">
        <f t="shared" si="62"/>
        <v>0</v>
      </c>
      <c r="O106" s="40">
        <f t="shared" si="62"/>
        <v>0</v>
      </c>
      <c r="P106" s="40">
        <f t="shared" si="62"/>
        <v>0</v>
      </c>
      <c r="Q106" s="40">
        <f t="shared" si="62"/>
        <v>0</v>
      </c>
      <c r="R106" s="40">
        <f t="shared" si="62"/>
        <v>0</v>
      </c>
      <c r="S106" s="40">
        <f t="shared" si="62"/>
        <v>0</v>
      </c>
      <c r="T106" s="105">
        <f t="shared" si="62"/>
        <v>0</v>
      </c>
      <c r="U106" s="4"/>
    </row>
    <row r="107" spans="1:21" ht="13.5" customHeight="1" x14ac:dyDescent="0.25">
      <c r="A107" s="196" t="s">
        <v>18</v>
      </c>
      <c r="B107" s="181" t="s">
        <v>18</v>
      </c>
      <c r="C107" s="187" t="s">
        <v>18</v>
      </c>
      <c r="D107" s="192" t="s">
        <v>93</v>
      </c>
      <c r="E107" s="194" t="s">
        <v>15</v>
      </c>
      <c r="F107" s="22" t="s">
        <v>32</v>
      </c>
      <c r="G107" s="58">
        <f>H107+J107</f>
        <v>4.8</v>
      </c>
      <c r="H107" s="44"/>
      <c r="I107" s="44"/>
      <c r="J107" s="78">
        <v>4.8</v>
      </c>
      <c r="K107" s="41">
        <f t="shared" ref="K107:K109" si="63">L107+N107</f>
        <v>1</v>
      </c>
      <c r="L107" s="44"/>
      <c r="M107" s="44"/>
      <c r="N107" s="44">
        <v>1</v>
      </c>
      <c r="O107" s="41">
        <f>P107+R107</f>
        <v>10.3</v>
      </c>
      <c r="P107" s="44"/>
      <c r="Q107" s="44"/>
      <c r="R107" s="44">
        <v>10.3</v>
      </c>
      <c r="S107" s="64">
        <v>0</v>
      </c>
      <c r="T107" s="112">
        <v>0</v>
      </c>
      <c r="U107" s="4"/>
    </row>
    <row r="108" spans="1:21" ht="13.5" customHeight="1" x14ac:dyDescent="0.25">
      <c r="A108" s="196"/>
      <c r="B108" s="181"/>
      <c r="C108" s="191"/>
      <c r="D108" s="193"/>
      <c r="E108" s="194"/>
      <c r="F108" s="22" t="s">
        <v>78</v>
      </c>
      <c r="G108" s="58">
        <f>H108+J108</f>
        <v>4.7359999999999998</v>
      </c>
      <c r="H108" s="40"/>
      <c r="I108" s="40"/>
      <c r="J108" s="58">
        <v>4.7359999999999998</v>
      </c>
      <c r="K108" s="38">
        <f t="shared" si="63"/>
        <v>1.2</v>
      </c>
      <c r="L108" s="39"/>
      <c r="M108" s="39"/>
      <c r="N108" s="39">
        <v>1.2</v>
      </c>
      <c r="O108" s="41">
        <f>P108+R108</f>
        <v>1.2</v>
      </c>
      <c r="P108" s="40"/>
      <c r="Q108" s="40"/>
      <c r="R108" s="40">
        <v>1.2</v>
      </c>
      <c r="S108" s="39"/>
      <c r="T108" s="106"/>
      <c r="U108" s="4"/>
    </row>
    <row r="109" spans="1:21" ht="13.5" customHeight="1" x14ac:dyDescent="0.25">
      <c r="A109" s="196"/>
      <c r="B109" s="181"/>
      <c r="C109" s="191"/>
      <c r="D109" s="193"/>
      <c r="E109" s="194"/>
      <c r="F109" s="21" t="s">
        <v>66</v>
      </c>
      <c r="G109" s="58">
        <f>H109+J109</f>
        <v>40.264000000000003</v>
      </c>
      <c r="H109" s="40"/>
      <c r="I109" s="40"/>
      <c r="J109" s="58">
        <v>40.264000000000003</v>
      </c>
      <c r="K109" s="38">
        <f t="shared" si="63"/>
        <v>12.6</v>
      </c>
      <c r="L109" s="39"/>
      <c r="M109" s="39"/>
      <c r="N109" s="39">
        <v>12.6</v>
      </c>
      <c r="O109" s="41">
        <f>P109+R109</f>
        <v>12.6</v>
      </c>
      <c r="P109" s="40"/>
      <c r="Q109" s="40"/>
      <c r="R109" s="40">
        <v>12.6</v>
      </c>
      <c r="S109" s="39"/>
      <c r="T109" s="106"/>
      <c r="U109" s="4"/>
    </row>
    <row r="110" spans="1:21" ht="13.5" customHeight="1" x14ac:dyDescent="0.25">
      <c r="A110" s="196"/>
      <c r="B110" s="181"/>
      <c r="C110" s="191"/>
      <c r="D110" s="193"/>
      <c r="E110" s="195"/>
      <c r="F110" s="9" t="s">
        <v>17</v>
      </c>
      <c r="G110" s="61">
        <f t="shared" ref="G110:T110" si="64">SUM(G107:G109)</f>
        <v>49.800000000000004</v>
      </c>
      <c r="H110" s="39">
        <f t="shared" si="64"/>
        <v>0</v>
      </c>
      <c r="I110" s="39">
        <f t="shared" si="64"/>
        <v>0</v>
      </c>
      <c r="J110" s="61">
        <f t="shared" si="64"/>
        <v>49.800000000000004</v>
      </c>
      <c r="K110" s="39">
        <f t="shared" si="64"/>
        <v>14.8</v>
      </c>
      <c r="L110" s="39">
        <f t="shared" si="64"/>
        <v>0</v>
      </c>
      <c r="M110" s="39">
        <f t="shared" si="64"/>
        <v>0</v>
      </c>
      <c r="N110" s="39">
        <f t="shared" si="64"/>
        <v>14.8</v>
      </c>
      <c r="O110" s="39">
        <f t="shared" si="64"/>
        <v>24.1</v>
      </c>
      <c r="P110" s="39">
        <f t="shared" si="64"/>
        <v>0</v>
      </c>
      <c r="Q110" s="39">
        <f t="shared" si="64"/>
        <v>0</v>
      </c>
      <c r="R110" s="39">
        <f t="shared" si="64"/>
        <v>24.1</v>
      </c>
      <c r="S110" s="39">
        <f t="shared" si="64"/>
        <v>0</v>
      </c>
      <c r="T110" s="104">
        <f t="shared" si="64"/>
        <v>0</v>
      </c>
      <c r="U110" s="4"/>
    </row>
    <row r="111" spans="1:21" s="144" customFormat="1" ht="13.5" customHeight="1" x14ac:dyDescent="0.25">
      <c r="A111" s="196" t="s">
        <v>18</v>
      </c>
      <c r="B111" s="182" t="s">
        <v>18</v>
      </c>
      <c r="C111" s="191" t="s">
        <v>19</v>
      </c>
      <c r="D111" s="193" t="s">
        <v>119</v>
      </c>
      <c r="E111" s="194" t="s">
        <v>15</v>
      </c>
      <c r="F111" s="30" t="s">
        <v>32</v>
      </c>
      <c r="G111" s="148"/>
      <c r="H111" s="76"/>
      <c r="I111" s="76"/>
      <c r="J111" s="145"/>
      <c r="K111" s="76">
        <f t="shared" ref="K111:K112" si="65">L111+N111</f>
        <v>10</v>
      </c>
      <c r="L111" s="76"/>
      <c r="M111" s="76"/>
      <c r="N111" s="76">
        <v>10</v>
      </c>
      <c r="O111" s="76">
        <f t="shared" ref="O111:O112" si="66">P111+R111</f>
        <v>0</v>
      </c>
      <c r="P111" s="76"/>
      <c r="Q111" s="76"/>
      <c r="R111" s="76">
        <v>0</v>
      </c>
      <c r="S111" s="76"/>
      <c r="T111" s="146">
        <v>0</v>
      </c>
      <c r="U111" s="143"/>
    </row>
    <row r="112" spans="1:21" s="144" customFormat="1" ht="13.5" customHeight="1" x14ac:dyDescent="0.25">
      <c r="A112" s="196"/>
      <c r="B112" s="183"/>
      <c r="C112" s="191"/>
      <c r="D112" s="193"/>
      <c r="E112" s="194"/>
      <c r="F112" s="21" t="s">
        <v>57</v>
      </c>
      <c r="G112" s="129"/>
      <c r="H112" s="76"/>
      <c r="I112" s="76"/>
      <c r="J112" s="145"/>
      <c r="K112" s="76">
        <f t="shared" si="65"/>
        <v>0</v>
      </c>
      <c r="L112" s="76"/>
      <c r="M112" s="76"/>
      <c r="N112" s="76"/>
      <c r="O112" s="76">
        <f t="shared" si="66"/>
        <v>0</v>
      </c>
      <c r="P112" s="76"/>
      <c r="Q112" s="76"/>
      <c r="R112" s="76">
        <v>0</v>
      </c>
      <c r="S112" s="76"/>
      <c r="T112" s="146">
        <v>0</v>
      </c>
      <c r="U112" s="143"/>
    </row>
    <row r="113" spans="1:22" s="144" customFormat="1" ht="13.5" customHeight="1" x14ac:dyDescent="0.25">
      <c r="A113" s="196"/>
      <c r="B113" s="184"/>
      <c r="C113" s="191"/>
      <c r="D113" s="193"/>
      <c r="E113" s="195"/>
      <c r="F113" s="9" t="s">
        <v>17</v>
      </c>
      <c r="G113" s="129">
        <f t="shared" ref="G113:T113" si="67">SUM(G111:G112)</f>
        <v>0</v>
      </c>
      <c r="H113" s="79">
        <f t="shared" si="67"/>
        <v>0</v>
      </c>
      <c r="I113" s="79">
        <f t="shared" si="67"/>
        <v>0</v>
      </c>
      <c r="J113" s="129">
        <f t="shared" si="67"/>
        <v>0</v>
      </c>
      <c r="K113" s="79">
        <f t="shared" si="67"/>
        <v>10</v>
      </c>
      <c r="L113" s="79">
        <f t="shared" si="67"/>
        <v>0</v>
      </c>
      <c r="M113" s="79">
        <f t="shared" si="67"/>
        <v>0</v>
      </c>
      <c r="N113" s="79">
        <f t="shared" si="67"/>
        <v>10</v>
      </c>
      <c r="O113" s="79">
        <f t="shared" si="67"/>
        <v>0</v>
      </c>
      <c r="P113" s="79">
        <f t="shared" si="67"/>
        <v>0</v>
      </c>
      <c r="Q113" s="79">
        <f t="shared" si="67"/>
        <v>0</v>
      </c>
      <c r="R113" s="79">
        <f t="shared" si="67"/>
        <v>0</v>
      </c>
      <c r="S113" s="79">
        <f t="shared" si="67"/>
        <v>0</v>
      </c>
      <c r="T113" s="147">
        <f t="shared" si="67"/>
        <v>0</v>
      </c>
      <c r="U113" s="143"/>
    </row>
    <row r="114" spans="1:22" ht="16.5" customHeight="1" thickBot="1" x14ac:dyDescent="0.3">
      <c r="A114" s="12" t="s">
        <v>18</v>
      </c>
      <c r="B114" s="164" t="s">
        <v>18</v>
      </c>
      <c r="C114" s="204" t="s">
        <v>25</v>
      </c>
      <c r="D114" s="205"/>
      <c r="E114" s="205"/>
      <c r="F114" s="205"/>
      <c r="G114" s="60">
        <f>G106+G110+G113</f>
        <v>216.488</v>
      </c>
      <c r="H114" s="43">
        <f t="shared" ref="H114:T114" si="68">H106+H110+H113</f>
        <v>0</v>
      </c>
      <c r="I114" s="43">
        <f t="shared" si="68"/>
        <v>0</v>
      </c>
      <c r="J114" s="60">
        <f t="shared" si="68"/>
        <v>216.488</v>
      </c>
      <c r="K114" s="43">
        <f t="shared" si="68"/>
        <v>24.8</v>
      </c>
      <c r="L114" s="43">
        <f t="shared" si="68"/>
        <v>0</v>
      </c>
      <c r="M114" s="43">
        <f t="shared" si="68"/>
        <v>0</v>
      </c>
      <c r="N114" s="43">
        <f t="shared" si="68"/>
        <v>24.8</v>
      </c>
      <c r="O114" s="43">
        <f t="shared" si="68"/>
        <v>24.1</v>
      </c>
      <c r="P114" s="43">
        <f t="shared" si="68"/>
        <v>0</v>
      </c>
      <c r="Q114" s="43">
        <f t="shared" si="68"/>
        <v>0</v>
      </c>
      <c r="R114" s="43">
        <f t="shared" si="68"/>
        <v>24.1</v>
      </c>
      <c r="S114" s="60">
        <f t="shared" si="68"/>
        <v>0</v>
      </c>
      <c r="T114" s="157">
        <f t="shared" si="68"/>
        <v>0</v>
      </c>
      <c r="U114" s="4"/>
    </row>
    <row r="115" spans="1:22" ht="16.5" customHeight="1" thickBot="1" x14ac:dyDescent="0.3">
      <c r="A115" s="14" t="s">
        <v>18</v>
      </c>
      <c r="B115" s="283" t="s">
        <v>29</v>
      </c>
      <c r="C115" s="256"/>
      <c r="D115" s="256"/>
      <c r="E115" s="256"/>
      <c r="F115" s="256"/>
      <c r="G115" s="87">
        <f t="shared" ref="G115:T115" si="69">G102+G114</f>
        <v>216.488</v>
      </c>
      <c r="H115" s="42">
        <f t="shared" si="69"/>
        <v>0</v>
      </c>
      <c r="I115" s="42">
        <f t="shared" si="69"/>
        <v>0</v>
      </c>
      <c r="J115" s="62">
        <f t="shared" si="69"/>
        <v>216.488</v>
      </c>
      <c r="K115" s="42">
        <f t="shared" si="69"/>
        <v>24.8</v>
      </c>
      <c r="L115" s="42">
        <f t="shared" si="69"/>
        <v>0</v>
      </c>
      <c r="M115" s="42">
        <f t="shared" si="69"/>
        <v>0</v>
      </c>
      <c r="N115" s="42">
        <f t="shared" si="69"/>
        <v>24.8</v>
      </c>
      <c r="O115" s="47">
        <f t="shared" si="69"/>
        <v>28.200000000000003</v>
      </c>
      <c r="P115" s="42">
        <f t="shared" si="69"/>
        <v>0</v>
      </c>
      <c r="Q115" s="42">
        <f t="shared" si="69"/>
        <v>0</v>
      </c>
      <c r="R115" s="42">
        <f t="shared" si="69"/>
        <v>28.200000000000003</v>
      </c>
      <c r="S115" s="42">
        <f t="shared" si="69"/>
        <v>0</v>
      </c>
      <c r="T115" s="115">
        <f t="shared" si="69"/>
        <v>0</v>
      </c>
      <c r="U115" s="94"/>
    </row>
    <row r="116" spans="1:22" ht="17.25" customHeight="1" thickBot="1" x14ac:dyDescent="0.25">
      <c r="A116" s="15" t="s">
        <v>19</v>
      </c>
      <c r="B116" s="288" t="s">
        <v>35</v>
      </c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90"/>
      <c r="U116" s="4"/>
    </row>
    <row r="117" spans="1:22" ht="17.25" customHeight="1" thickBot="1" x14ac:dyDescent="0.3">
      <c r="A117" s="16" t="s">
        <v>19</v>
      </c>
      <c r="B117" s="67" t="s">
        <v>12</v>
      </c>
      <c r="C117" s="201" t="s">
        <v>36</v>
      </c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3"/>
      <c r="U117" s="4"/>
    </row>
    <row r="118" spans="1:22" ht="15" customHeight="1" x14ac:dyDescent="0.25">
      <c r="A118" s="247" t="s">
        <v>19</v>
      </c>
      <c r="B118" s="266" t="s">
        <v>12</v>
      </c>
      <c r="C118" s="270" t="s">
        <v>12</v>
      </c>
      <c r="D118" s="199" t="s">
        <v>95</v>
      </c>
      <c r="E118" s="200" t="s">
        <v>15</v>
      </c>
      <c r="F118" s="151" t="s">
        <v>16</v>
      </c>
      <c r="G118" s="46">
        <f t="shared" ref="G118:G119" si="70">H118+J118</f>
        <v>0</v>
      </c>
      <c r="H118" s="152"/>
      <c r="I118" s="152"/>
      <c r="J118" s="152"/>
      <c r="K118" s="152">
        <f t="shared" ref="K118:K119" si="71">L118+N118</f>
        <v>0</v>
      </c>
      <c r="L118" s="152">
        <v>0</v>
      </c>
      <c r="M118" s="152"/>
      <c r="N118" s="152"/>
      <c r="O118" s="131">
        <f t="shared" ref="O118:O119" si="72">P118+R118</f>
        <v>0</v>
      </c>
      <c r="P118" s="152"/>
      <c r="Q118" s="152"/>
      <c r="R118" s="152"/>
      <c r="S118" s="152">
        <v>50</v>
      </c>
      <c r="T118" s="153">
        <v>60</v>
      </c>
      <c r="U118" s="4"/>
    </row>
    <row r="119" spans="1:22" ht="15" customHeight="1" x14ac:dyDescent="0.25">
      <c r="A119" s="196"/>
      <c r="B119" s="183"/>
      <c r="C119" s="191"/>
      <c r="D119" s="193"/>
      <c r="E119" s="194"/>
      <c r="F119" s="18" t="s">
        <v>38</v>
      </c>
      <c r="G119" s="40">
        <f t="shared" si="70"/>
        <v>0</v>
      </c>
      <c r="H119" s="38"/>
      <c r="I119" s="38"/>
      <c r="J119" s="38"/>
      <c r="K119" s="38">
        <f t="shared" si="71"/>
        <v>0</v>
      </c>
      <c r="L119" s="38"/>
      <c r="M119" s="38"/>
      <c r="N119" s="38"/>
      <c r="O119" s="41">
        <f t="shared" si="72"/>
        <v>0</v>
      </c>
      <c r="P119" s="38"/>
      <c r="Q119" s="38"/>
      <c r="R119" s="38"/>
      <c r="S119" s="38"/>
      <c r="T119" s="139"/>
      <c r="U119" s="4"/>
    </row>
    <row r="120" spans="1:22" ht="15" customHeight="1" x14ac:dyDescent="0.25">
      <c r="A120" s="196"/>
      <c r="B120" s="184"/>
      <c r="C120" s="191"/>
      <c r="D120" s="193"/>
      <c r="E120" s="195"/>
      <c r="F120" s="9" t="s">
        <v>17</v>
      </c>
      <c r="G120" s="40">
        <f t="shared" ref="G120:J120" si="73">SUM(G118+G119)</f>
        <v>0</v>
      </c>
      <c r="H120" s="39">
        <f t="shared" si="73"/>
        <v>0</v>
      </c>
      <c r="I120" s="39">
        <f t="shared" si="73"/>
        <v>0</v>
      </c>
      <c r="J120" s="40">
        <f t="shared" si="73"/>
        <v>0</v>
      </c>
      <c r="K120" s="39">
        <f t="shared" ref="K120:T120" si="74">SUM(K118+K119)</f>
        <v>0</v>
      </c>
      <c r="L120" s="39">
        <f t="shared" si="74"/>
        <v>0</v>
      </c>
      <c r="M120" s="39">
        <f t="shared" si="74"/>
        <v>0</v>
      </c>
      <c r="N120" s="39">
        <f t="shared" si="74"/>
        <v>0</v>
      </c>
      <c r="O120" s="40">
        <f t="shared" si="74"/>
        <v>0</v>
      </c>
      <c r="P120" s="39">
        <f t="shared" si="74"/>
        <v>0</v>
      </c>
      <c r="Q120" s="39">
        <f t="shared" si="74"/>
        <v>0</v>
      </c>
      <c r="R120" s="40">
        <f t="shared" si="74"/>
        <v>0</v>
      </c>
      <c r="S120" s="39">
        <f t="shared" si="74"/>
        <v>50</v>
      </c>
      <c r="T120" s="104">
        <f t="shared" si="74"/>
        <v>60</v>
      </c>
      <c r="U120" s="4"/>
      <c r="V120" s="31"/>
    </row>
    <row r="121" spans="1:22" ht="15" customHeight="1" x14ac:dyDescent="0.25">
      <c r="A121" s="196" t="s">
        <v>19</v>
      </c>
      <c r="B121" s="182" t="s">
        <v>12</v>
      </c>
      <c r="C121" s="191" t="s">
        <v>18</v>
      </c>
      <c r="D121" s="193" t="s">
        <v>37</v>
      </c>
      <c r="E121" s="292" t="s">
        <v>15</v>
      </c>
      <c r="F121" s="18" t="s">
        <v>16</v>
      </c>
      <c r="G121" s="40">
        <f t="shared" ref="G121:G122" si="75">H121+J121</f>
        <v>4.5</v>
      </c>
      <c r="H121" s="41">
        <v>0</v>
      </c>
      <c r="I121" s="41"/>
      <c r="J121" s="41">
        <v>4.5</v>
      </c>
      <c r="K121" s="38">
        <f t="shared" ref="K121:K122" si="76">L121+N121</f>
        <v>5</v>
      </c>
      <c r="L121" s="38"/>
      <c r="M121" s="38"/>
      <c r="N121" s="38">
        <v>5</v>
      </c>
      <c r="O121" s="41">
        <f t="shared" ref="O121:O122" si="77">P121+R121</f>
        <v>5</v>
      </c>
      <c r="P121" s="41">
        <v>0</v>
      </c>
      <c r="Q121" s="41"/>
      <c r="R121" s="41">
        <v>5</v>
      </c>
      <c r="S121" s="38"/>
      <c r="T121" s="139"/>
      <c r="U121" s="4"/>
      <c r="V121" s="31"/>
    </row>
    <row r="122" spans="1:22" ht="15" customHeight="1" x14ac:dyDescent="0.25">
      <c r="A122" s="196"/>
      <c r="B122" s="183"/>
      <c r="C122" s="191"/>
      <c r="D122" s="193"/>
      <c r="E122" s="292"/>
      <c r="F122" s="18" t="s">
        <v>38</v>
      </c>
      <c r="G122" s="40">
        <f t="shared" si="75"/>
        <v>0</v>
      </c>
      <c r="H122" s="41"/>
      <c r="I122" s="41"/>
      <c r="J122" s="41">
        <v>0</v>
      </c>
      <c r="K122" s="48">
        <f t="shared" si="76"/>
        <v>0</v>
      </c>
      <c r="L122" s="48"/>
      <c r="M122" s="48"/>
      <c r="N122" s="48"/>
      <c r="O122" s="41">
        <f t="shared" si="77"/>
        <v>0</v>
      </c>
      <c r="P122" s="41"/>
      <c r="Q122" s="41"/>
      <c r="R122" s="41">
        <v>0</v>
      </c>
      <c r="S122" s="38">
        <v>0</v>
      </c>
      <c r="T122" s="139"/>
      <c r="U122" s="4"/>
      <c r="V122" s="65"/>
    </row>
    <row r="123" spans="1:22" ht="15" customHeight="1" x14ac:dyDescent="0.25">
      <c r="A123" s="196"/>
      <c r="B123" s="184"/>
      <c r="C123" s="191"/>
      <c r="D123" s="193"/>
      <c r="E123" s="293"/>
      <c r="F123" s="9" t="s">
        <v>17</v>
      </c>
      <c r="G123" s="40">
        <f t="shared" ref="G123:J123" si="78">SUM(G121:G122)</f>
        <v>4.5</v>
      </c>
      <c r="H123" s="40">
        <f t="shared" si="78"/>
        <v>0</v>
      </c>
      <c r="I123" s="40">
        <f t="shared" si="78"/>
        <v>0</v>
      </c>
      <c r="J123" s="40">
        <f t="shared" si="78"/>
        <v>4.5</v>
      </c>
      <c r="K123" s="39">
        <f t="shared" ref="K123:T123" si="79">SUM(K121:K122)</f>
        <v>5</v>
      </c>
      <c r="L123" s="39">
        <f t="shared" si="79"/>
        <v>0</v>
      </c>
      <c r="M123" s="39">
        <f t="shared" si="79"/>
        <v>0</v>
      </c>
      <c r="N123" s="39">
        <f t="shared" si="79"/>
        <v>5</v>
      </c>
      <c r="O123" s="40">
        <f t="shared" si="79"/>
        <v>5</v>
      </c>
      <c r="P123" s="40">
        <f t="shared" si="79"/>
        <v>0</v>
      </c>
      <c r="Q123" s="40">
        <f t="shared" si="79"/>
        <v>0</v>
      </c>
      <c r="R123" s="40">
        <f t="shared" si="79"/>
        <v>5</v>
      </c>
      <c r="S123" s="39">
        <f t="shared" si="79"/>
        <v>0</v>
      </c>
      <c r="T123" s="104">
        <f t="shared" si="79"/>
        <v>0</v>
      </c>
      <c r="U123" s="4"/>
      <c r="V123" s="31"/>
    </row>
    <row r="124" spans="1:22" ht="15" customHeight="1" x14ac:dyDescent="0.25">
      <c r="A124" s="196" t="s">
        <v>19</v>
      </c>
      <c r="B124" s="182" t="s">
        <v>12</v>
      </c>
      <c r="C124" s="191" t="s">
        <v>19</v>
      </c>
      <c r="D124" s="193" t="s">
        <v>77</v>
      </c>
      <c r="E124" s="291" t="s">
        <v>15</v>
      </c>
      <c r="F124" s="22" t="s">
        <v>32</v>
      </c>
      <c r="G124" s="40">
        <f t="shared" ref="G124:G126" si="80">H124+J124</f>
        <v>9.3000000000000007</v>
      </c>
      <c r="H124" s="41">
        <v>0</v>
      </c>
      <c r="I124" s="41"/>
      <c r="J124" s="41">
        <v>9.3000000000000007</v>
      </c>
      <c r="K124" s="41">
        <f t="shared" ref="K124:K126" si="81">L124+N124</f>
        <v>132.4</v>
      </c>
      <c r="L124" s="41"/>
      <c r="M124" s="41"/>
      <c r="N124" s="41">
        <v>132.4</v>
      </c>
      <c r="O124" s="41">
        <f t="shared" ref="O124:O126" si="82">P124+R124</f>
        <v>0</v>
      </c>
      <c r="P124" s="41">
        <v>0</v>
      </c>
      <c r="Q124" s="41"/>
      <c r="R124" s="41">
        <v>0</v>
      </c>
      <c r="S124" s="41">
        <v>140.9</v>
      </c>
      <c r="T124" s="114">
        <v>0</v>
      </c>
      <c r="U124" s="4"/>
      <c r="V124" s="31"/>
    </row>
    <row r="125" spans="1:22" ht="15" customHeight="1" x14ac:dyDescent="0.25">
      <c r="A125" s="196"/>
      <c r="B125" s="183"/>
      <c r="C125" s="191"/>
      <c r="D125" s="193"/>
      <c r="E125" s="292"/>
      <c r="F125" s="22" t="s">
        <v>78</v>
      </c>
      <c r="G125" s="40">
        <f t="shared" si="80"/>
        <v>0</v>
      </c>
      <c r="H125" s="41"/>
      <c r="I125" s="41"/>
      <c r="J125" s="41"/>
      <c r="K125" s="41">
        <f t="shared" si="81"/>
        <v>0</v>
      </c>
      <c r="L125" s="41"/>
      <c r="M125" s="41"/>
      <c r="N125" s="41"/>
      <c r="O125" s="41">
        <f t="shared" si="82"/>
        <v>0</v>
      </c>
      <c r="P125" s="41"/>
      <c r="Q125" s="41"/>
      <c r="R125" s="41"/>
      <c r="S125" s="41">
        <v>0</v>
      </c>
      <c r="T125" s="114">
        <v>0</v>
      </c>
      <c r="U125" s="4"/>
    </row>
    <row r="126" spans="1:22" ht="15" customHeight="1" x14ac:dyDescent="0.25">
      <c r="A126" s="196"/>
      <c r="B126" s="183"/>
      <c r="C126" s="191"/>
      <c r="D126" s="193"/>
      <c r="E126" s="292"/>
      <c r="F126" s="22" t="s">
        <v>68</v>
      </c>
      <c r="G126" s="58">
        <f t="shared" si="80"/>
        <v>0</v>
      </c>
      <c r="H126" s="57">
        <v>0</v>
      </c>
      <c r="I126" s="41"/>
      <c r="J126" s="57">
        <v>0</v>
      </c>
      <c r="K126" s="41">
        <f t="shared" si="81"/>
        <v>0</v>
      </c>
      <c r="L126" s="41"/>
      <c r="M126" s="41"/>
      <c r="N126" s="41"/>
      <c r="O126" s="57">
        <f t="shared" si="82"/>
        <v>0</v>
      </c>
      <c r="P126" s="57">
        <v>0</v>
      </c>
      <c r="Q126" s="41"/>
      <c r="R126" s="57">
        <v>0</v>
      </c>
      <c r="S126" s="41">
        <v>0</v>
      </c>
      <c r="T126" s="114">
        <v>0</v>
      </c>
      <c r="U126" s="4"/>
    </row>
    <row r="127" spans="1:22" ht="14.25" customHeight="1" x14ac:dyDescent="0.25">
      <c r="A127" s="196"/>
      <c r="B127" s="184"/>
      <c r="C127" s="191"/>
      <c r="D127" s="193"/>
      <c r="E127" s="293"/>
      <c r="F127" s="9" t="s">
        <v>17</v>
      </c>
      <c r="G127" s="58">
        <f t="shared" ref="G127:J127" si="83">SUM(G124:G126)</f>
        <v>9.3000000000000007</v>
      </c>
      <c r="H127" s="58">
        <f t="shared" si="83"/>
        <v>0</v>
      </c>
      <c r="I127" s="40">
        <f t="shared" si="83"/>
        <v>0</v>
      </c>
      <c r="J127" s="58">
        <f t="shared" si="83"/>
        <v>9.3000000000000007</v>
      </c>
      <c r="K127" s="39">
        <f t="shared" ref="K127:T127" si="84">SUM(K124:K126)</f>
        <v>132.4</v>
      </c>
      <c r="L127" s="39">
        <f t="shared" si="84"/>
        <v>0</v>
      </c>
      <c r="M127" s="39">
        <f t="shared" si="84"/>
        <v>0</v>
      </c>
      <c r="N127" s="39">
        <f t="shared" si="84"/>
        <v>132.4</v>
      </c>
      <c r="O127" s="58">
        <f t="shared" si="84"/>
        <v>0</v>
      </c>
      <c r="P127" s="58">
        <f t="shared" si="84"/>
        <v>0</v>
      </c>
      <c r="Q127" s="40">
        <f t="shared" si="84"/>
        <v>0</v>
      </c>
      <c r="R127" s="58">
        <f t="shared" si="84"/>
        <v>0</v>
      </c>
      <c r="S127" s="39">
        <v>108.5</v>
      </c>
      <c r="T127" s="104">
        <f t="shared" si="84"/>
        <v>0</v>
      </c>
      <c r="U127" s="4"/>
    </row>
    <row r="128" spans="1:22" ht="12.75" customHeight="1" x14ac:dyDescent="0.25">
      <c r="A128" s="178" t="s">
        <v>19</v>
      </c>
      <c r="B128" s="182" t="s">
        <v>12</v>
      </c>
      <c r="C128" s="185" t="s">
        <v>20</v>
      </c>
      <c r="D128" s="197" t="s">
        <v>79</v>
      </c>
      <c r="E128" s="188" t="s">
        <v>15</v>
      </c>
      <c r="F128" s="28" t="s">
        <v>16</v>
      </c>
      <c r="G128" s="40">
        <f t="shared" ref="G128:G129" si="85">H128+J128</f>
        <v>5.7</v>
      </c>
      <c r="H128" s="49">
        <v>5.7</v>
      </c>
      <c r="I128" s="49"/>
      <c r="J128" s="49"/>
      <c r="K128" s="41">
        <f t="shared" ref="K128:K129" si="86">L128+N128</f>
        <v>5</v>
      </c>
      <c r="L128" s="49">
        <v>5</v>
      </c>
      <c r="M128" s="49"/>
      <c r="N128" s="49"/>
      <c r="O128" s="41">
        <f t="shared" ref="O128:O129" si="87">P128+R128</f>
        <v>11</v>
      </c>
      <c r="P128" s="49">
        <v>11</v>
      </c>
      <c r="Q128" s="49"/>
      <c r="R128" s="49"/>
      <c r="S128" s="49">
        <v>4.5</v>
      </c>
      <c r="T128" s="116">
        <v>4.5</v>
      </c>
      <c r="U128" s="4"/>
    </row>
    <row r="129" spans="1:22" ht="15" customHeight="1" x14ac:dyDescent="0.25">
      <c r="A129" s="179"/>
      <c r="B129" s="183"/>
      <c r="C129" s="186"/>
      <c r="D129" s="198"/>
      <c r="E129" s="189"/>
      <c r="F129" s="28" t="s">
        <v>57</v>
      </c>
      <c r="G129" s="40">
        <f t="shared" si="85"/>
        <v>0</v>
      </c>
      <c r="H129" s="49"/>
      <c r="I129" s="49"/>
      <c r="J129" s="49"/>
      <c r="K129" s="41">
        <f t="shared" si="86"/>
        <v>0</v>
      </c>
      <c r="L129" s="49"/>
      <c r="M129" s="49"/>
      <c r="N129" s="49"/>
      <c r="O129" s="41">
        <f t="shared" si="87"/>
        <v>0</v>
      </c>
      <c r="P129" s="49"/>
      <c r="Q129" s="49"/>
      <c r="R129" s="49"/>
      <c r="S129" s="49"/>
      <c r="T129" s="116"/>
      <c r="U129" s="4"/>
    </row>
    <row r="130" spans="1:22" ht="12.75" customHeight="1" x14ac:dyDescent="0.25">
      <c r="A130" s="180"/>
      <c r="B130" s="184"/>
      <c r="C130" s="187"/>
      <c r="D130" s="192"/>
      <c r="E130" s="190"/>
      <c r="F130" s="9" t="s">
        <v>17</v>
      </c>
      <c r="G130" s="40">
        <f t="shared" ref="G130:T130" si="88">SUM(G128+G129)</f>
        <v>5.7</v>
      </c>
      <c r="H130" s="40">
        <f t="shared" si="88"/>
        <v>5.7</v>
      </c>
      <c r="I130" s="40">
        <f t="shared" si="88"/>
        <v>0</v>
      </c>
      <c r="J130" s="40">
        <f t="shared" si="88"/>
        <v>0</v>
      </c>
      <c r="K130" s="40">
        <f t="shared" si="88"/>
        <v>5</v>
      </c>
      <c r="L130" s="40">
        <f t="shared" si="88"/>
        <v>5</v>
      </c>
      <c r="M130" s="40">
        <f t="shared" si="88"/>
        <v>0</v>
      </c>
      <c r="N130" s="40">
        <f t="shared" si="88"/>
        <v>0</v>
      </c>
      <c r="O130" s="40">
        <f t="shared" si="88"/>
        <v>11</v>
      </c>
      <c r="P130" s="40">
        <f t="shared" si="88"/>
        <v>11</v>
      </c>
      <c r="Q130" s="40">
        <f t="shared" si="88"/>
        <v>0</v>
      </c>
      <c r="R130" s="40">
        <f t="shared" si="88"/>
        <v>0</v>
      </c>
      <c r="S130" s="40">
        <f t="shared" si="88"/>
        <v>4.5</v>
      </c>
      <c r="T130" s="105">
        <f t="shared" si="88"/>
        <v>4.5</v>
      </c>
      <c r="U130" s="99"/>
      <c r="V130" s="1"/>
    </row>
    <row r="131" spans="1:22" ht="15" customHeight="1" x14ac:dyDescent="0.25">
      <c r="A131" s="196" t="s">
        <v>19</v>
      </c>
      <c r="B131" s="182" t="s">
        <v>12</v>
      </c>
      <c r="C131" s="187" t="s">
        <v>21</v>
      </c>
      <c r="D131" s="192" t="s">
        <v>81</v>
      </c>
      <c r="E131" s="194" t="s">
        <v>15</v>
      </c>
      <c r="F131" s="28" t="s">
        <v>16</v>
      </c>
      <c r="G131" s="40">
        <f t="shared" ref="G131:G132" si="89">H131+J131</f>
        <v>10.199999999999999</v>
      </c>
      <c r="H131" s="49"/>
      <c r="I131" s="49"/>
      <c r="J131" s="49">
        <v>10.199999999999999</v>
      </c>
      <c r="K131" s="41">
        <f t="shared" ref="K131:K132" si="90">L131+N131</f>
        <v>0</v>
      </c>
      <c r="L131" s="49"/>
      <c r="M131" s="49"/>
      <c r="N131" s="49">
        <v>0</v>
      </c>
      <c r="O131" s="41">
        <f t="shared" ref="O131:O132" si="91">P131+R131</f>
        <v>0</v>
      </c>
      <c r="P131" s="49"/>
      <c r="Q131" s="49"/>
      <c r="R131" s="49">
        <v>0</v>
      </c>
      <c r="S131" s="49"/>
      <c r="T131" s="116"/>
      <c r="U131" s="4"/>
    </row>
    <row r="132" spans="1:22" ht="13.5" customHeight="1" x14ac:dyDescent="0.25">
      <c r="A132" s="196"/>
      <c r="B132" s="183"/>
      <c r="C132" s="187"/>
      <c r="D132" s="192"/>
      <c r="E132" s="194"/>
      <c r="F132" s="28" t="s">
        <v>57</v>
      </c>
      <c r="G132" s="40">
        <f t="shared" si="89"/>
        <v>0</v>
      </c>
      <c r="H132" s="49"/>
      <c r="I132" s="49"/>
      <c r="J132" s="49"/>
      <c r="K132" s="41">
        <f t="shared" si="90"/>
        <v>0</v>
      </c>
      <c r="L132" s="49"/>
      <c r="M132" s="49"/>
      <c r="N132" s="49"/>
      <c r="O132" s="41">
        <f t="shared" si="91"/>
        <v>0</v>
      </c>
      <c r="P132" s="49"/>
      <c r="Q132" s="49"/>
      <c r="R132" s="49"/>
      <c r="S132" s="49"/>
      <c r="T132" s="116"/>
      <c r="U132" s="4"/>
    </row>
    <row r="133" spans="1:22" ht="13.5" customHeight="1" x14ac:dyDescent="0.25">
      <c r="A133" s="196"/>
      <c r="B133" s="184"/>
      <c r="C133" s="191"/>
      <c r="D133" s="193"/>
      <c r="E133" s="195"/>
      <c r="F133" s="9" t="s">
        <v>17</v>
      </c>
      <c r="G133" s="40">
        <f t="shared" ref="G133:T133" si="92">SUM(G131+G132)</f>
        <v>10.199999999999999</v>
      </c>
      <c r="H133" s="40">
        <f t="shared" si="92"/>
        <v>0</v>
      </c>
      <c r="I133" s="40">
        <f t="shared" si="92"/>
        <v>0</v>
      </c>
      <c r="J133" s="40">
        <f t="shared" si="92"/>
        <v>10.199999999999999</v>
      </c>
      <c r="K133" s="40">
        <f t="shared" si="92"/>
        <v>0</v>
      </c>
      <c r="L133" s="40">
        <f t="shared" si="92"/>
        <v>0</v>
      </c>
      <c r="M133" s="40">
        <f t="shared" si="92"/>
        <v>0</v>
      </c>
      <c r="N133" s="40">
        <f t="shared" si="92"/>
        <v>0</v>
      </c>
      <c r="O133" s="40">
        <f t="shared" si="92"/>
        <v>0</v>
      </c>
      <c r="P133" s="40">
        <f t="shared" si="92"/>
        <v>0</v>
      </c>
      <c r="Q133" s="40">
        <f t="shared" si="92"/>
        <v>0</v>
      </c>
      <c r="R133" s="40">
        <f t="shared" si="92"/>
        <v>0</v>
      </c>
      <c r="S133" s="40">
        <f t="shared" si="92"/>
        <v>0</v>
      </c>
      <c r="T133" s="105">
        <f t="shared" si="92"/>
        <v>0</v>
      </c>
      <c r="U133" s="4"/>
    </row>
    <row r="134" spans="1:22" ht="14.25" customHeight="1" x14ac:dyDescent="0.25">
      <c r="A134" s="196" t="s">
        <v>19</v>
      </c>
      <c r="B134" s="182" t="s">
        <v>12</v>
      </c>
      <c r="C134" s="187" t="s">
        <v>22</v>
      </c>
      <c r="D134" s="193" t="s">
        <v>87</v>
      </c>
      <c r="E134" s="194" t="s">
        <v>15</v>
      </c>
      <c r="F134" s="30" t="s">
        <v>32</v>
      </c>
      <c r="G134" s="58">
        <f t="shared" ref="G134:G136" si="93">H134+J134</f>
        <v>2.2999999999999998</v>
      </c>
      <c r="H134" s="57">
        <v>1.3</v>
      </c>
      <c r="I134" s="57"/>
      <c r="J134" s="57">
        <v>1</v>
      </c>
      <c r="K134" s="76">
        <f t="shared" ref="K134:K136" si="94">L134+N134</f>
        <v>8.8000000000000007</v>
      </c>
      <c r="L134" s="76"/>
      <c r="M134" s="76"/>
      <c r="N134" s="76">
        <v>8.8000000000000007</v>
      </c>
      <c r="O134" s="145">
        <f t="shared" ref="O134:O136" si="95">P134+R134</f>
        <v>0</v>
      </c>
      <c r="P134" s="145">
        <v>0</v>
      </c>
      <c r="Q134" s="145"/>
      <c r="R134" s="145">
        <v>0</v>
      </c>
      <c r="S134" s="38"/>
      <c r="T134" s="139"/>
      <c r="U134" s="4"/>
    </row>
    <row r="135" spans="1:22" ht="14.25" customHeight="1" x14ac:dyDescent="0.25">
      <c r="A135" s="196"/>
      <c r="B135" s="183"/>
      <c r="C135" s="187"/>
      <c r="D135" s="193"/>
      <c r="E135" s="194"/>
      <c r="F135" s="22" t="s">
        <v>78</v>
      </c>
      <c r="G135" s="58">
        <f t="shared" si="93"/>
        <v>2.2999999999999998</v>
      </c>
      <c r="H135" s="57">
        <v>2.0499999999999998</v>
      </c>
      <c r="I135" s="57"/>
      <c r="J135" s="57">
        <v>0.25</v>
      </c>
      <c r="K135" s="76">
        <f t="shared" si="94"/>
        <v>8.8000000000000007</v>
      </c>
      <c r="L135" s="76"/>
      <c r="M135" s="76"/>
      <c r="N135" s="76">
        <v>8.8000000000000007</v>
      </c>
      <c r="O135" s="145">
        <f t="shared" si="95"/>
        <v>0</v>
      </c>
      <c r="P135" s="145">
        <v>0</v>
      </c>
      <c r="Q135" s="145"/>
      <c r="R135" s="145">
        <v>0</v>
      </c>
      <c r="S135" s="41"/>
      <c r="T135" s="139"/>
      <c r="U135" s="4"/>
    </row>
    <row r="136" spans="1:22" ht="14.25" customHeight="1" x14ac:dyDescent="0.25">
      <c r="A136" s="196"/>
      <c r="B136" s="183"/>
      <c r="C136" s="187"/>
      <c r="D136" s="193"/>
      <c r="E136" s="194"/>
      <c r="F136" s="22" t="s">
        <v>68</v>
      </c>
      <c r="G136" s="58">
        <f t="shared" si="93"/>
        <v>25.5</v>
      </c>
      <c r="H136" s="57">
        <v>13.5</v>
      </c>
      <c r="I136" s="57"/>
      <c r="J136" s="57">
        <v>12</v>
      </c>
      <c r="K136" s="76">
        <f t="shared" si="94"/>
        <v>107.5</v>
      </c>
      <c r="L136" s="76">
        <v>32.299999999999997</v>
      </c>
      <c r="M136" s="76"/>
      <c r="N136" s="76">
        <v>75.2</v>
      </c>
      <c r="O136" s="76">
        <f t="shared" si="95"/>
        <v>107.5</v>
      </c>
      <c r="P136" s="76">
        <v>32.299999999999997</v>
      </c>
      <c r="Q136" s="76"/>
      <c r="R136" s="76">
        <v>75.2</v>
      </c>
      <c r="S136" s="38"/>
      <c r="T136" s="139"/>
      <c r="U136" s="4"/>
    </row>
    <row r="137" spans="1:22" ht="14.25" customHeight="1" x14ac:dyDescent="0.25">
      <c r="A137" s="196"/>
      <c r="B137" s="184"/>
      <c r="C137" s="191"/>
      <c r="D137" s="193"/>
      <c r="E137" s="195"/>
      <c r="F137" s="9" t="s">
        <v>17</v>
      </c>
      <c r="G137" s="129">
        <f t="shared" ref="G137:T137" si="96">SUM(G134:G136)</f>
        <v>30.1</v>
      </c>
      <c r="H137" s="129">
        <f t="shared" si="96"/>
        <v>16.850000000000001</v>
      </c>
      <c r="I137" s="77">
        <f t="shared" si="96"/>
        <v>0</v>
      </c>
      <c r="J137" s="77">
        <f t="shared" si="96"/>
        <v>13.25</v>
      </c>
      <c r="K137" s="40">
        <f t="shared" si="96"/>
        <v>125.1</v>
      </c>
      <c r="L137" s="40">
        <f t="shared" si="96"/>
        <v>32.299999999999997</v>
      </c>
      <c r="M137" s="40">
        <f t="shared" si="96"/>
        <v>0</v>
      </c>
      <c r="N137" s="40">
        <f t="shared" si="96"/>
        <v>92.800000000000011</v>
      </c>
      <c r="O137" s="79">
        <f t="shared" si="96"/>
        <v>107.5</v>
      </c>
      <c r="P137" s="79">
        <f t="shared" si="96"/>
        <v>32.299999999999997</v>
      </c>
      <c r="Q137" s="74">
        <f t="shared" si="96"/>
        <v>0</v>
      </c>
      <c r="R137" s="74">
        <f t="shared" si="96"/>
        <v>75.2</v>
      </c>
      <c r="S137" s="39">
        <f t="shared" si="96"/>
        <v>0</v>
      </c>
      <c r="T137" s="104">
        <f t="shared" si="96"/>
        <v>0</v>
      </c>
      <c r="U137" s="4"/>
    </row>
    <row r="138" spans="1:22" ht="15.75" customHeight="1" x14ac:dyDescent="0.25">
      <c r="A138" s="196" t="s">
        <v>19</v>
      </c>
      <c r="B138" s="182" t="s">
        <v>12</v>
      </c>
      <c r="C138" s="191" t="s">
        <v>24</v>
      </c>
      <c r="D138" s="197" t="s">
        <v>104</v>
      </c>
      <c r="E138" s="188" t="s">
        <v>15</v>
      </c>
      <c r="F138" s="28" t="s">
        <v>83</v>
      </c>
      <c r="G138" s="40">
        <f t="shared" ref="G138:G139" si="97">H138+J138</f>
        <v>16.8</v>
      </c>
      <c r="H138" s="49"/>
      <c r="I138" s="49"/>
      <c r="J138" s="49">
        <v>16.8</v>
      </c>
      <c r="K138" s="41">
        <f t="shared" ref="K138:K139" si="98">L138+N138</f>
        <v>0</v>
      </c>
      <c r="L138" s="49"/>
      <c r="M138" s="49"/>
      <c r="N138" s="49">
        <v>0</v>
      </c>
      <c r="O138" s="41">
        <f t="shared" ref="O138:O139" si="99">P138+R138</f>
        <v>0</v>
      </c>
      <c r="P138" s="49"/>
      <c r="Q138" s="49"/>
      <c r="R138" s="49">
        <v>0</v>
      </c>
      <c r="S138" s="49"/>
      <c r="T138" s="116"/>
      <c r="U138" s="4"/>
    </row>
    <row r="139" spans="1:22" ht="13.5" customHeight="1" x14ac:dyDescent="0.25">
      <c r="A139" s="196"/>
      <c r="B139" s="183"/>
      <c r="C139" s="191"/>
      <c r="D139" s="198"/>
      <c r="E139" s="189"/>
      <c r="F139" s="28" t="s">
        <v>78</v>
      </c>
      <c r="G139" s="40">
        <f t="shared" si="97"/>
        <v>16.39</v>
      </c>
      <c r="H139" s="49"/>
      <c r="I139" s="49"/>
      <c r="J139" s="49">
        <v>16.39</v>
      </c>
      <c r="K139" s="41">
        <f t="shared" si="98"/>
        <v>0</v>
      </c>
      <c r="L139" s="49"/>
      <c r="M139" s="49"/>
      <c r="N139" s="49"/>
      <c r="O139" s="41">
        <f t="shared" si="99"/>
        <v>0</v>
      </c>
      <c r="P139" s="49"/>
      <c r="Q139" s="49"/>
      <c r="R139" s="49">
        <v>0</v>
      </c>
      <c r="S139" s="49"/>
      <c r="T139" s="116"/>
      <c r="U139" s="4"/>
    </row>
    <row r="140" spans="1:22" ht="12.75" customHeight="1" x14ac:dyDescent="0.25">
      <c r="A140" s="196"/>
      <c r="B140" s="184"/>
      <c r="C140" s="191"/>
      <c r="D140" s="192"/>
      <c r="E140" s="190"/>
      <c r="F140" s="9" t="s">
        <v>17</v>
      </c>
      <c r="G140" s="40">
        <f t="shared" ref="G140:T140" si="100">SUM(G138+G139)</f>
        <v>33.19</v>
      </c>
      <c r="H140" s="40">
        <f t="shared" si="100"/>
        <v>0</v>
      </c>
      <c r="I140" s="40">
        <f t="shared" si="100"/>
        <v>0</v>
      </c>
      <c r="J140" s="40">
        <f t="shared" si="100"/>
        <v>33.19</v>
      </c>
      <c r="K140" s="40">
        <f t="shared" si="100"/>
        <v>0</v>
      </c>
      <c r="L140" s="40">
        <f t="shared" si="100"/>
        <v>0</v>
      </c>
      <c r="M140" s="40">
        <f t="shared" si="100"/>
        <v>0</v>
      </c>
      <c r="N140" s="40">
        <f t="shared" si="100"/>
        <v>0</v>
      </c>
      <c r="O140" s="40">
        <f t="shared" si="100"/>
        <v>0</v>
      </c>
      <c r="P140" s="40">
        <f t="shared" si="100"/>
        <v>0</v>
      </c>
      <c r="Q140" s="40">
        <f t="shared" si="100"/>
        <v>0</v>
      </c>
      <c r="R140" s="40">
        <f t="shared" si="100"/>
        <v>0</v>
      </c>
      <c r="S140" s="40">
        <f t="shared" si="100"/>
        <v>0</v>
      </c>
      <c r="T140" s="105">
        <f t="shared" si="100"/>
        <v>0</v>
      </c>
      <c r="U140" s="4"/>
    </row>
    <row r="141" spans="1:22" ht="15" customHeight="1" x14ac:dyDescent="0.25">
      <c r="A141" s="196" t="s">
        <v>19</v>
      </c>
      <c r="B141" s="182" t="s">
        <v>12</v>
      </c>
      <c r="C141" s="187" t="s">
        <v>69</v>
      </c>
      <c r="D141" s="197" t="s">
        <v>105</v>
      </c>
      <c r="E141" s="188" t="s">
        <v>15</v>
      </c>
      <c r="F141" s="28" t="s">
        <v>16</v>
      </c>
      <c r="G141" s="79">
        <f t="shared" ref="G141:G142" si="101">H141+J141</f>
        <v>1.4</v>
      </c>
      <c r="H141" s="128">
        <v>1.4</v>
      </c>
      <c r="I141" s="128"/>
      <c r="J141" s="128">
        <v>0</v>
      </c>
      <c r="K141" s="41">
        <f t="shared" ref="K141:K142" si="102">L141+N141</f>
        <v>0</v>
      </c>
      <c r="L141" s="49"/>
      <c r="M141" s="49"/>
      <c r="N141" s="49">
        <v>0</v>
      </c>
      <c r="O141" s="76">
        <f t="shared" ref="O141:O142" si="103">P141+R141</f>
        <v>0</v>
      </c>
      <c r="P141" s="128">
        <v>0</v>
      </c>
      <c r="Q141" s="128"/>
      <c r="R141" s="128">
        <v>0</v>
      </c>
      <c r="S141" s="49"/>
      <c r="T141" s="116"/>
      <c r="U141" s="4"/>
    </row>
    <row r="142" spans="1:22" ht="13.5" customHeight="1" x14ac:dyDescent="0.25">
      <c r="A142" s="196"/>
      <c r="B142" s="183"/>
      <c r="C142" s="187"/>
      <c r="D142" s="198"/>
      <c r="E142" s="189"/>
      <c r="F142" s="28" t="s">
        <v>57</v>
      </c>
      <c r="G142" s="79">
        <f t="shared" si="101"/>
        <v>0</v>
      </c>
      <c r="H142" s="128"/>
      <c r="I142" s="128"/>
      <c r="J142" s="128"/>
      <c r="K142" s="41">
        <f t="shared" si="102"/>
        <v>0</v>
      </c>
      <c r="L142" s="49"/>
      <c r="M142" s="49"/>
      <c r="N142" s="49"/>
      <c r="O142" s="76">
        <f t="shared" si="103"/>
        <v>0</v>
      </c>
      <c r="P142" s="128"/>
      <c r="Q142" s="128"/>
      <c r="R142" s="128"/>
      <c r="S142" s="49"/>
      <c r="T142" s="116"/>
      <c r="U142" s="4"/>
    </row>
    <row r="143" spans="1:22" ht="13.5" customHeight="1" x14ac:dyDescent="0.25">
      <c r="A143" s="196"/>
      <c r="B143" s="184"/>
      <c r="C143" s="191"/>
      <c r="D143" s="192"/>
      <c r="E143" s="190"/>
      <c r="F143" s="9" t="s">
        <v>17</v>
      </c>
      <c r="G143" s="79">
        <f t="shared" ref="G143:T143" si="104">SUM(G141+G142)</f>
        <v>1.4</v>
      </c>
      <c r="H143" s="79">
        <f t="shared" si="104"/>
        <v>1.4</v>
      </c>
      <c r="I143" s="79">
        <f t="shared" si="104"/>
        <v>0</v>
      </c>
      <c r="J143" s="79">
        <f t="shared" si="104"/>
        <v>0</v>
      </c>
      <c r="K143" s="40">
        <f t="shared" si="104"/>
        <v>0</v>
      </c>
      <c r="L143" s="40">
        <f t="shared" si="104"/>
        <v>0</v>
      </c>
      <c r="M143" s="40">
        <f t="shared" si="104"/>
        <v>0</v>
      </c>
      <c r="N143" s="40">
        <f t="shared" si="104"/>
        <v>0</v>
      </c>
      <c r="O143" s="79">
        <f t="shared" si="104"/>
        <v>0</v>
      </c>
      <c r="P143" s="79">
        <f t="shared" si="104"/>
        <v>0</v>
      </c>
      <c r="Q143" s="79">
        <f t="shared" si="104"/>
        <v>0</v>
      </c>
      <c r="R143" s="79">
        <f t="shared" si="104"/>
        <v>0</v>
      </c>
      <c r="S143" s="40">
        <f t="shared" si="104"/>
        <v>0</v>
      </c>
      <c r="T143" s="105">
        <f t="shared" si="104"/>
        <v>0</v>
      </c>
      <c r="U143" s="4"/>
    </row>
    <row r="144" spans="1:22" ht="13.5" customHeight="1" x14ac:dyDescent="0.25">
      <c r="A144" s="196" t="s">
        <v>19</v>
      </c>
      <c r="B144" s="182" t="s">
        <v>12</v>
      </c>
      <c r="C144" s="187" t="s">
        <v>70</v>
      </c>
      <c r="D144" s="192" t="s">
        <v>106</v>
      </c>
      <c r="E144" s="194" t="s">
        <v>15</v>
      </c>
      <c r="F144" s="28" t="s">
        <v>16</v>
      </c>
      <c r="G144" s="79">
        <f t="shared" ref="G144:G145" si="105">H144+J144</f>
        <v>3.9</v>
      </c>
      <c r="H144" s="128"/>
      <c r="I144" s="128"/>
      <c r="J144" s="128">
        <v>3.9</v>
      </c>
      <c r="K144" s="41">
        <f t="shared" ref="K144:K145" si="106">L144+N144</f>
        <v>5</v>
      </c>
      <c r="L144" s="49"/>
      <c r="M144" s="49"/>
      <c r="N144" s="49">
        <v>5</v>
      </c>
      <c r="O144" s="76">
        <f t="shared" ref="O144:O145" si="107">P144+R144</f>
        <v>0</v>
      </c>
      <c r="P144" s="128"/>
      <c r="Q144" s="128"/>
      <c r="R144" s="128">
        <v>0</v>
      </c>
      <c r="S144" s="49">
        <v>10</v>
      </c>
      <c r="T144" s="116"/>
      <c r="U144" s="4"/>
    </row>
    <row r="145" spans="1:22" ht="13.5" customHeight="1" x14ac:dyDescent="0.25">
      <c r="A145" s="196"/>
      <c r="B145" s="183"/>
      <c r="C145" s="187"/>
      <c r="D145" s="192"/>
      <c r="E145" s="194"/>
      <c r="F145" s="22" t="s">
        <v>68</v>
      </c>
      <c r="G145" s="40">
        <f t="shared" si="105"/>
        <v>0</v>
      </c>
      <c r="H145" s="49"/>
      <c r="I145" s="49"/>
      <c r="J145" s="49"/>
      <c r="K145" s="41">
        <f t="shared" si="106"/>
        <v>60</v>
      </c>
      <c r="L145" s="49"/>
      <c r="M145" s="49"/>
      <c r="N145" s="49">
        <v>60</v>
      </c>
      <c r="O145" s="41">
        <f t="shared" si="107"/>
        <v>0</v>
      </c>
      <c r="P145" s="49"/>
      <c r="Q145" s="49"/>
      <c r="R145" s="49"/>
      <c r="S145" s="49"/>
      <c r="T145" s="116"/>
      <c r="U145" s="4"/>
    </row>
    <row r="146" spans="1:22" ht="13.5" customHeight="1" x14ac:dyDescent="0.25">
      <c r="A146" s="196"/>
      <c r="B146" s="183"/>
      <c r="C146" s="187"/>
      <c r="D146" s="192"/>
      <c r="E146" s="194"/>
      <c r="F146" s="21" t="s">
        <v>78</v>
      </c>
      <c r="G146" s="40"/>
      <c r="H146" s="49"/>
      <c r="I146" s="49"/>
      <c r="J146" s="49"/>
      <c r="K146" s="41"/>
      <c r="L146" s="49"/>
      <c r="M146" s="49"/>
      <c r="N146" s="49"/>
      <c r="O146" s="41"/>
      <c r="P146" s="49"/>
      <c r="Q146" s="49"/>
      <c r="R146" s="49"/>
      <c r="S146" s="49"/>
      <c r="T146" s="116"/>
      <c r="U146" s="4"/>
    </row>
    <row r="147" spans="1:22" ht="13.5" customHeight="1" x14ac:dyDescent="0.25">
      <c r="A147" s="196"/>
      <c r="B147" s="184"/>
      <c r="C147" s="191"/>
      <c r="D147" s="193"/>
      <c r="E147" s="195"/>
      <c r="F147" s="9" t="s">
        <v>17</v>
      </c>
      <c r="G147" s="40">
        <f>SUM(G144:G146)</f>
        <v>3.9</v>
      </c>
      <c r="H147" s="40">
        <f t="shared" ref="H147:T147" si="108">SUM(H144:H146)</f>
        <v>0</v>
      </c>
      <c r="I147" s="40">
        <f t="shared" si="108"/>
        <v>0</v>
      </c>
      <c r="J147" s="40">
        <f t="shared" si="108"/>
        <v>3.9</v>
      </c>
      <c r="K147" s="40">
        <f t="shared" si="108"/>
        <v>65</v>
      </c>
      <c r="L147" s="40">
        <f t="shared" si="108"/>
        <v>0</v>
      </c>
      <c r="M147" s="40">
        <f t="shared" si="108"/>
        <v>0</v>
      </c>
      <c r="N147" s="40">
        <f t="shared" si="108"/>
        <v>65</v>
      </c>
      <c r="O147" s="40">
        <f t="shared" si="108"/>
        <v>0</v>
      </c>
      <c r="P147" s="40">
        <f t="shared" si="108"/>
        <v>0</v>
      </c>
      <c r="Q147" s="40">
        <f t="shared" si="108"/>
        <v>0</v>
      </c>
      <c r="R147" s="40">
        <f t="shared" si="108"/>
        <v>0</v>
      </c>
      <c r="S147" s="40">
        <f t="shared" si="108"/>
        <v>10</v>
      </c>
      <c r="T147" s="105">
        <f t="shared" si="108"/>
        <v>0</v>
      </c>
      <c r="U147" s="4"/>
    </row>
    <row r="148" spans="1:22" ht="13.5" customHeight="1" x14ac:dyDescent="0.25">
      <c r="A148" s="196" t="s">
        <v>19</v>
      </c>
      <c r="B148" s="182" t="s">
        <v>12</v>
      </c>
      <c r="C148" s="187" t="s">
        <v>71</v>
      </c>
      <c r="D148" s="192" t="s">
        <v>117</v>
      </c>
      <c r="E148" s="194" t="s">
        <v>15</v>
      </c>
      <c r="F148" s="28" t="s">
        <v>16</v>
      </c>
      <c r="G148" s="79">
        <f t="shared" ref="G148:G149" si="109">H148+J148</f>
        <v>0</v>
      </c>
      <c r="H148" s="128"/>
      <c r="I148" s="128"/>
      <c r="J148" s="128">
        <v>0</v>
      </c>
      <c r="K148" s="41">
        <f t="shared" ref="K148:K149" si="110">L148+N148</f>
        <v>5</v>
      </c>
      <c r="L148" s="49"/>
      <c r="M148" s="49"/>
      <c r="N148" s="49">
        <v>5</v>
      </c>
      <c r="O148" s="76">
        <f t="shared" ref="O148:O149" si="111">P148+R148</f>
        <v>0</v>
      </c>
      <c r="P148" s="128"/>
      <c r="Q148" s="128"/>
      <c r="R148" s="128">
        <v>0</v>
      </c>
      <c r="S148" s="49">
        <v>9.1999999999999993</v>
      </c>
      <c r="T148" s="116"/>
      <c r="U148" s="4"/>
    </row>
    <row r="149" spans="1:22" ht="13.5" customHeight="1" x14ac:dyDescent="0.25">
      <c r="A149" s="196"/>
      <c r="B149" s="183"/>
      <c r="C149" s="187"/>
      <c r="D149" s="192"/>
      <c r="E149" s="194"/>
      <c r="F149" s="22" t="s">
        <v>68</v>
      </c>
      <c r="G149" s="40">
        <f t="shared" si="109"/>
        <v>0</v>
      </c>
      <c r="H149" s="49"/>
      <c r="I149" s="49"/>
      <c r="J149" s="49"/>
      <c r="K149" s="41">
        <f t="shared" si="110"/>
        <v>61.9</v>
      </c>
      <c r="L149" s="49"/>
      <c r="M149" s="49"/>
      <c r="N149" s="49">
        <v>61.9</v>
      </c>
      <c r="O149" s="41">
        <f t="shared" si="111"/>
        <v>0</v>
      </c>
      <c r="P149" s="49"/>
      <c r="Q149" s="49"/>
      <c r="R149" s="49"/>
      <c r="S149" s="49"/>
      <c r="T149" s="116"/>
      <c r="U149" s="4"/>
    </row>
    <row r="150" spans="1:22" ht="13.5" customHeight="1" x14ac:dyDescent="0.25">
      <c r="A150" s="196"/>
      <c r="B150" s="184"/>
      <c r="C150" s="191"/>
      <c r="D150" s="193"/>
      <c r="E150" s="195"/>
      <c r="F150" s="9" t="s">
        <v>17</v>
      </c>
      <c r="G150" s="40">
        <f>SUM(G148:G149)</f>
        <v>0</v>
      </c>
      <c r="H150" s="40">
        <f t="shared" ref="H150:T150" si="112">SUM(H148:H149)</f>
        <v>0</v>
      </c>
      <c r="I150" s="40">
        <f t="shared" si="112"/>
        <v>0</v>
      </c>
      <c r="J150" s="40">
        <f t="shared" si="112"/>
        <v>0</v>
      </c>
      <c r="K150" s="40">
        <f t="shared" si="112"/>
        <v>66.900000000000006</v>
      </c>
      <c r="L150" s="40">
        <f t="shared" si="112"/>
        <v>0</v>
      </c>
      <c r="M150" s="40">
        <f t="shared" si="112"/>
        <v>0</v>
      </c>
      <c r="N150" s="40">
        <f t="shared" si="112"/>
        <v>66.900000000000006</v>
      </c>
      <c r="O150" s="40">
        <f t="shared" si="112"/>
        <v>0</v>
      </c>
      <c r="P150" s="40">
        <f t="shared" si="112"/>
        <v>0</v>
      </c>
      <c r="Q150" s="40">
        <f t="shared" si="112"/>
        <v>0</v>
      </c>
      <c r="R150" s="40">
        <f t="shared" si="112"/>
        <v>0</v>
      </c>
      <c r="S150" s="40">
        <f t="shared" si="112"/>
        <v>9.1999999999999993</v>
      </c>
      <c r="T150" s="105">
        <f t="shared" si="112"/>
        <v>0</v>
      </c>
      <c r="U150" s="4"/>
    </row>
    <row r="151" spans="1:22" ht="12.75" customHeight="1" x14ac:dyDescent="0.25">
      <c r="A151" s="178" t="s">
        <v>19</v>
      </c>
      <c r="B151" s="182" t="s">
        <v>12</v>
      </c>
      <c r="C151" s="185" t="s">
        <v>72</v>
      </c>
      <c r="D151" s="197" t="s">
        <v>120</v>
      </c>
      <c r="E151" s="188" t="s">
        <v>15</v>
      </c>
      <c r="F151" s="28" t="s">
        <v>16</v>
      </c>
      <c r="G151" s="40"/>
      <c r="H151" s="49"/>
      <c r="I151" s="49"/>
      <c r="J151" s="49"/>
      <c r="K151" s="41">
        <f t="shared" ref="K151:K152" si="113">L151+N151</f>
        <v>20</v>
      </c>
      <c r="L151" s="49"/>
      <c r="M151" s="49"/>
      <c r="N151" s="49">
        <v>20</v>
      </c>
      <c r="O151" s="41">
        <f t="shared" ref="O151:O152" si="114">P151+R151</f>
        <v>0</v>
      </c>
      <c r="P151" s="49">
        <v>0</v>
      </c>
      <c r="Q151" s="49"/>
      <c r="R151" s="49"/>
      <c r="S151" s="49"/>
      <c r="T151" s="116"/>
      <c r="U151" s="4"/>
    </row>
    <row r="152" spans="1:22" ht="15" customHeight="1" x14ac:dyDescent="0.25">
      <c r="A152" s="179"/>
      <c r="B152" s="183"/>
      <c r="C152" s="186"/>
      <c r="D152" s="198"/>
      <c r="E152" s="189"/>
      <c r="F152" s="28" t="s">
        <v>57</v>
      </c>
      <c r="G152" s="40">
        <f t="shared" ref="G152" si="115">H152+J152</f>
        <v>0</v>
      </c>
      <c r="H152" s="49"/>
      <c r="I152" s="49"/>
      <c r="J152" s="49"/>
      <c r="K152" s="41">
        <f t="shared" si="113"/>
        <v>0</v>
      </c>
      <c r="L152" s="49"/>
      <c r="M152" s="49"/>
      <c r="N152" s="49"/>
      <c r="O152" s="41">
        <f t="shared" si="114"/>
        <v>0</v>
      </c>
      <c r="P152" s="49"/>
      <c r="Q152" s="49"/>
      <c r="R152" s="49"/>
      <c r="S152" s="49"/>
      <c r="T152" s="116"/>
      <c r="U152" s="4"/>
    </row>
    <row r="153" spans="1:22" ht="12.75" customHeight="1" x14ac:dyDescent="0.25">
      <c r="A153" s="180"/>
      <c r="B153" s="184"/>
      <c r="C153" s="187"/>
      <c r="D153" s="192"/>
      <c r="E153" s="190"/>
      <c r="F153" s="9" t="s">
        <v>17</v>
      </c>
      <c r="G153" s="40">
        <f t="shared" ref="G153:T153" si="116">SUM(G151+G152)</f>
        <v>0</v>
      </c>
      <c r="H153" s="40">
        <f t="shared" si="116"/>
        <v>0</v>
      </c>
      <c r="I153" s="40">
        <f t="shared" si="116"/>
        <v>0</v>
      </c>
      <c r="J153" s="40">
        <f t="shared" si="116"/>
        <v>0</v>
      </c>
      <c r="K153" s="40">
        <f t="shared" si="116"/>
        <v>20</v>
      </c>
      <c r="L153" s="40">
        <f t="shared" si="116"/>
        <v>0</v>
      </c>
      <c r="M153" s="40">
        <f t="shared" si="116"/>
        <v>0</v>
      </c>
      <c r="N153" s="40">
        <f t="shared" si="116"/>
        <v>20</v>
      </c>
      <c r="O153" s="40">
        <f t="shared" si="116"/>
        <v>0</v>
      </c>
      <c r="P153" s="40">
        <f t="shared" si="116"/>
        <v>0</v>
      </c>
      <c r="Q153" s="40">
        <f t="shared" si="116"/>
        <v>0</v>
      </c>
      <c r="R153" s="40">
        <f t="shared" si="116"/>
        <v>0</v>
      </c>
      <c r="S153" s="40">
        <f t="shared" si="116"/>
        <v>0</v>
      </c>
      <c r="T153" s="105">
        <f t="shared" si="116"/>
        <v>0</v>
      </c>
      <c r="U153" s="99"/>
      <c r="V153" s="1"/>
    </row>
    <row r="154" spans="1:22" ht="15.75" customHeight="1" x14ac:dyDescent="0.25">
      <c r="A154" s="178" t="s">
        <v>19</v>
      </c>
      <c r="B154" s="182" t="s">
        <v>12</v>
      </c>
      <c r="C154" s="185" t="s">
        <v>73</v>
      </c>
      <c r="D154" s="197" t="s">
        <v>125</v>
      </c>
      <c r="E154" s="188" t="s">
        <v>15</v>
      </c>
      <c r="F154" s="28" t="s">
        <v>16</v>
      </c>
      <c r="G154" s="40"/>
      <c r="H154" s="49"/>
      <c r="I154" s="49"/>
      <c r="J154" s="49"/>
      <c r="K154" s="41">
        <f t="shared" ref="K154:K155" si="117">L154+N154</f>
        <v>17.8</v>
      </c>
      <c r="L154" s="49"/>
      <c r="M154" s="49"/>
      <c r="N154" s="49">
        <v>17.8</v>
      </c>
      <c r="O154" s="41">
        <f t="shared" ref="O154:O155" si="118">P154+R154</f>
        <v>0</v>
      </c>
      <c r="P154" s="49">
        <v>0</v>
      </c>
      <c r="Q154" s="49"/>
      <c r="R154" s="49"/>
      <c r="S154" s="49"/>
      <c r="T154" s="116"/>
      <c r="U154" s="4"/>
    </row>
    <row r="155" spans="1:22" ht="15.75" customHeight="1" x14ac:dyDescent="0.25">
      <c r="A155" s="179"/>
      <c r="B155" s="183"/>
      <c r="C155" s="186"/>
      <c r="D155" s="198"/>
      <c r="E155" s="189"/>
      <c r="F155" s="28" t="s">
        <v>57</v>
      </c>
      <c r="G155" s="40">
        <f t="shared" ref="G155" si="119">H155+J155</f>
        <v>0</v>
      </c>
      <c r="H155" s="49"/>
      <c r="I155" s="49"/>
      <c r="J155" s="49"/>
      <c r="K155" s="41">
        <f t="shared" si="117"/>
        <v>0</v>
      </c>
      <c r="L155" s="49"/>
      <c r="M155" s="49"/>
      <c r="N155" s="49"/>
      <c r="O155" s="41">
        <f t="shared" si="118"/>
        <v>0</v>
      </c>
      <c r="P155" s="49"/>
      <c r="Q155" s="49"/>
      <c r="R155" s="49"/>
      <c r="S155" s="49"/>
      <c r="T155" s="116"/>
      <c r="U155" s="4"/>
    </row>
    <row r="156" spans="1:22" ht="15.75" customHeight="1" x14ac:dyDescent="0.25">
      <c r="A156" s="180"/>
      <c r="B156" s="184"/>
      <c r="C156" s="187"/>
      <c r="D156" s="192"/>
      <c r="E156" s="190"/>
      <c r="F156" s="9" t="s">
        <v>17</v>
      </c>
      <c r="G156" s="40">
        <f t="shared" ref="G156:T156" si="120">SUM(G154+G155)</f>
        <v>0</v>
      </c>
      <c r="H156" s="40">
        <f t="shared" si="120"/>
        <v>0</v>
      </c>
      <c r="I156" s="40">
        <f t="shared" si="120"/>
        <v>0</v>
      </c>
      <c r="J156" s="40">
        <f t="shared" si="120"/>
        <v>0</v>
      </c>
      <c r="K156" s="40">
        <f t="shared" si="120"/>
        <v>17.8</v>
      </c>
      <c r="L156" s="40">
        <f t="shared" si="120"/>
        <v>0</v>
      </c>
      <c r="M156" s="40">
        <f t="shared" si="120"/>
        <v>0</v>
      </c>
      <c r="N156" s="40">
        <f t="shared" si="120"/>
        <v>17.8</v>
      </c>
      <c r="O156" s="40">
        <f t="shared" si="120"/>
        <v>0</v>
      </c>
      <c r="P156" s="40">
        <f t="shared" si="120"/>
        <v>0</v>
      </c>
      <c r="Q156" s="40">
        <f t="shared" si="120"/>
        <v>0</v>
      </c>
      <c r="R156" s="40">
        <f t="shared" si="120"/>
        <v>0</v>
      </c>
      <c r="S156" s="40">
        <f t="shared" si="120"/>
        <v>0</v>
      </c>
      <c r="T156" s="105">
        <f t="shared" si="120"/>
        <v>0</v>
      </c>
      <c r="U156" s="99"/>
      <c r="V156" s="1"/>
    </row>
    <row r="157" spans="1:22" ht="16.5" customHeight="1" thickBot="1" x14ac:dyDescent="0.3">
      <c r="A157" s="12" t="s">
        <v>19</v>
      </c>
      <c r="B157" s="13" t="s">
        <v>12</v>
      </c>
      <c r="C157" s="204" t="s">
        <v>25</v>
      </c>
      <c r="D157" s="205"/>
      <c r="E157" s="205"/>
      <c r="F157" s="205"/>
      <c r="G157" s="47">
        <f>G120+G123+G127+G130+G133+G137+G140+G143+G147+G150+G153+G156</f>
        <v>98.29</v>
      </c>
      <c r="H157" s="47">
        <f t="shared" ref="H157:T157" si="121">H120+H123+H127+H130+H133+H137+H140+H143+H147+H150+H153+H156</f>
        <v>23.95</v>
      </c>
      <c r="I157" s="47">
        <f t="shared" si="121"/>
        <v>0</v>
      </c>
      <c r="J157" s="47">
        <f t="shared" si="121"/>
        <v>74.34</v>
      </c>
      <c r="K157" s="47">
        <f t="shared" si="121"/>
        <v>437.2</v>
      </c>
      <c r="L157" s="47">
        <f t="shared" si="121"/>
        <v>37.299999999999997</v>
      </c>
      <c r="M157" s="47">
        <f t="shared" si="121"/>
        <v>0</v>
      </c>
      <c r="N157" s="47">
        <f t="shared" si="121"/>
        <v>399.90000000000003</v>
      </c>
      <c r="O157" s="47">
        <f t="shared" si="121"/>
        <v>123.5</v>
      </c>
      <c r="P157" s="47">
        <f t="shared" si="121"/>
        <v>43.3</v>
      </c>
      <c r="Q157" s="47">
        <f t="shared" si="121"/>
        <v>0</v>
      </c>
      <c r="R157" s="47">
        <f t="shared" si="121"/>
        <v>80.2</v>
      </c>
      <c r="S157" s="47">
        <f t="shared" si="121"/>
        <v>182.2</v>
      </c>
      <c r="T157" s="113">
        <f t="shared" si="121"/>
        <v>64.5</v>
      </c>
      <c r="U157" s="94"/>
    </row>
    <row r="158" spans="1:22" ht="16.5" customHeight="1" thickBot="1" x14ac:dyDescent="0.3">
      <c r="A158" s="165" t="s">
        <v>19</v>
      </c>
      <c r="B158" s="166" t="s">
        <v>18</v>
      </c>
      <c r="C158" s="257" t="s">
        <v>54</v>
      </c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9"/>
      <c r="U158" s="94"/>
    </row>
    <row r="159" spans="1:22" ht="12" customHeight="1" x14ac:dyDescent="0.25">
      <c r="A159" s="247" t="s">
        <v>19</v>
      </c>
      <c r="B159" s="266" t="s">
        <v>18</v>
      </c>
      <c r="C159" s="270" t="s">
        <v>12</v>
      </c>
      <c r="D159" s="199" t="s">
        <v>55</v>
      </c>
      <c r="E159" s="200" t="s">
        <v>15</v>
      </c>
      <c r="F159" s="154" t="s">
        <v>83</v>
      </c>
      <c r="G159" s="46">
        <f t="shared" ref="G159:G162" si="122">H159+J159</f>
        <v>0</v>
      </c>
      <c r="H159" s="131"/>
      <c r="I159" s="131"/>
      <c r="J159" s="131">
        <v>0</v>
      </c>
      <c r="K159" s="131">
        <f t="shared" ref="K159:K162" si="123">L159+N159</f>
        <v>0</v>
      </c>
      <c r="L159" s="131"/>
      <c r="M159" s="131"/>
      <c r="N159" s="131">
        <v>0</v>
      </c>
      <c r="O159" s="131">
        <f t="shared" ref="O159:O162" si="124">P159+R159</f>
        <v>0</v>
      </c>
      <c r="P159" s="131"/>
      <c r="Q159" s="131"/>
      <c r="R159" s="131">
        <v>0</v>
      </c>
      <c r="S159" s="131">
        <v>0</v>
      </c>
      <c r="T159" s="156"/>
      <c r="U159" s="4"/>
    </row>
    <row r="160" spans="1:22" ht="12" customHeight="1" x14ac:dyDescent="0.25">
      <c r="A160" s="196"/>
      <c r="B160" s="183"/>
      <c r="C160" s="191"/>
      <c r="D160" s="193"/>
      <c r="E160" s="194"/>
      <c r="F160" s="22" t="s">
        <v>68</v>
      </c>
      <c r="G160" s="40">
        <f t="shared" si="122"/>
        <v>278</v>
      </c>
      <c r="H160" s="41">
        <v>0</v>
      </c>
      <c r="I160" s="41">
        <v>0</v>
      </c>
      <c r="J160" s="41">
        <v>278</v>
      </c>
      <c r="K160" s="41">
        <f t="shared" si="123"/>
        <v>0</v>
      </c>
      <c r="L160" s="41"/>
      <c r="M160" s="41"/>
      <c r="N160" s="41">
        <v>0</v>
      </c>
      <c r="O160" s="41">
        <f t="shared" si="124"/>
        <v>0</v>
      </c>
      <c r="P160" s="41">
        <v>0</v>
      </c>
      <c r="Q160" s="41">
        <v>0</v>
      </c>
      <c r="R160" s="41">
        <v>0</v>
      </c>
      <c r="S160" s="41"/>
      <c r="T160" s="114"/>
      <c r="U160" s="4"/>
    </row>
    <row r="161" spans="1:22" ht="12" customHeight="1" x14ac:dyDescent="0.25">
      <c r="A161" s="196"/>
      <c r="B161" s="183"/>
      <c r="C161" s="191"/>
      <c r="D161" s="193"/>
      <c r="E161" s="194"/>
      <c r="F161" s="22" t="s">
        <v>16</v>
      </c>
      <c r="G161" s="40">
        <f t="shared" si="122"/>
        <v>24.2</v>
      </c>
      <c r="H161" s="41">
        <v>0</v>
      </c>
      <c r="I161" s="41"/>
      <c r="J161" s="41">
        <v>24.2</v>
      </c>
      <c r="K161" s="41">
        <f t="shared" si="123"/>
        <v>0</v>
      </c>
      <c r="L161" s="41"/>
      <c r="M161" s="41"/>
      <c r="N161" s="41">
        <v>0</v>
      </c>
      <c r="O161" s="41">
        <f t="shared" si="124"/>
        <v>0</v>
      </c>
      <c r="P161" s="41">
        <v>0</v>
      </c>
      <c r="Q161" s="41"/>
      <c r="R161" s="41">
        <v>0</v>
      </c>
      <c r="S161" s="41"/>
      <c r="T161" s="114"/>
      <c r="U161" s="4"/>
    </row>
    <row r="162" spans="1:22" ht="12" customHeight="1" x14ac:dyDescent="0.25">
      <c r="A162" s="196"/>
      <c r="B162" s="183"/>
      <c r="C162" s="191"/>
      <c r="D162" s="193"/>
      <c r="E162" s="194"/>
      <c r="F162" s="21" t="s">
        <v>78</v>
      </c>
      <c r="G162" s="40">
        <f t="shared" si="122"/>
        <v>32.700000000000003</v>
      </c>
      <c r="H162" s="41"/>
      <c r="I162" s="41"/>
      <c r="J162" s="41">
        <v>32.700000000000003</v>
      </c>
      <c r="K162" s="41">
        <f t="shared" si="123"/>
        <v>0</v>
      </c>
      <c r="L162" s="41"/>
      <c r="M162" s="41"/>
      <c r="N162" s="41">
        <v>0</v>
      </c>
      <c r="O162" s="41">
        <f t="shared" si="124"/>
        <v>0</v>
      </c>
      <c r="P162" s="41"/>
      <c r="Q162" s="41"/>
      <c r="R162" s="41">
        <v>0</v>
      </c>
      <c r="S162" s="41"/>
      <c r="T162" s="114"/>
      <c r="U162" s="4"/>
    </row>
    <row r="163" spans="1:22" s="31" customFormat="1" ht="12" customHeight="1" x14ac:dyDescent="0.25">
      <c r="A163" s="196"/>
      <c r="B163" s="184"/>
      <c r="C163" s="191"/>
      <c r="D163" s="193"/>
      <c r="E163" s="195"/>
      <c r="F163" s="9" t="s">
        <v>17</v>
      </c>
      <c r="G163" s="40">
        <f t="shared" ref="G163:J163" si="125">SUM(G159:G162)</f>
        <v>334.9</v>
      </c>
      <c r="H163" s="40">
        <f t="shared" si="125"/>
        <v>0</v>
      </c>
      <c r="I163" s="40">
        <f t="shared" si="125"/>
        <v>0</v>
      </c>
      <c r="J163" s="40">
        <f t="shared" si="125"/>
        <v>334.9</v>
      </c>
      <c r="K163" s="40">
        <f t="shared" ref="K163:T163" si="126">SUM(K159:K162)</f>
        <v>0</v>
      </c>
      <c r="L163" s="40">
        <f t="shared" si="126"/>
        <v>0</v>
      </c>
      <c r="M163" s="40">
        <f t="shared" si="126"/>
        <v>0</v>
      </c>
      <c r="N163" s="40">
        <f t="shared" si="126"/>
        <v>0</v>
      </c>
      <c r="O163" s="40">
        <f t="shared" si="126"/>
        <v>0</v>
      </c>
      <c r="P163" s="40">
        <f t="shared" si="126"/>
        <v>0</v>
      </c>
      <c r="Q163" s="40">
        <f t="shared" si="126"/>
        <v>0</v>
      </c>
      <c r="R163" s="40">
        <f t="shared" si="126"/>
        <v>0</v>
      </c>
      <c r="S163" s="40">
        <f t="shared" si="126"/>
        <v>0</v>
      </c>
      <c r="T163" s="105">
        <f t="shared" si="126"/>
        <v>0</v>
      </c>
      <c r="U163" s="98"/>
    </row>
    <row r="164" spans="1:22" ht="12.75" customHeight="1" x14ac:dyDescent="0.25">
      <c r="A164" s="196" t="s">
        <v>19</v>
      </c>
      <c r="B164" s="182" t="s">
        <v>18</v>
      </c>
      <c r="C164" s="191" t="s">
        <v>18</v>
      </c>
      <c r="D164" s="193" t="s">
        <v>86</v>
      </c>
      <c r="E164" s="194" t="s">
        <v>15</v>
      </c>
      <c r="F164" s="30" t="s">
        <v>83</v>
      </c>
      <c r="G164" s="40">
        <f t="shared" ref="G164:G166" si="127">H164+J164</f>
        <v>0</v>
      </c>
      <c r="H164" s="41"/>
      <c r="I164" s="41"/>
      <c r="J164" s="41">
        <v>0</v>
      </c>
      <c r="K164" s="41">
        <f t="shared" ref="K164:K166" si="128">L164+N164</f>
        <v>90</v>
      </c>
      <c r="L164" s="41"/>
      <c r="M164" s="41"/>
      <c r="N164" s="41">
        <v>90</v>
      </c>
      <c r="O164" s="41">
        <f t="shared" ref="O164:O166" si="129">P164+R164</f>
        <v>13.052</v>
      </c>
      <c r="P164" s="41"/>
      <c r="Q164" s="41"/>
      <c r="R164" s="41">
        <v>13.052</v>
      </c>
      <c r="S164" s="41"/>
      <c r="T164" s="114">
        <v>0</v>
      </c>
      <c r="U164" s="4"/>
    </row>
    <row r="165" spans="1:22" ht="12.75" customHeight="1" x14ac:dyDescent="0.25">
      <c r="A165" s="196"/>
      <c r="B165" s="183"/>
      <c r="C165" s="191"/>
      <c r="D165" s="193"/>
      <c r="E165" s="194"/>
      <c r="F165" s="21" t="s">
        <v>78</v>
      </c>
      <c r="G165" s="40">
        <f t="shared" si="127"/>
        <v>29.3</v>
      </c>
      <c r="H165" s="41"/>
      <c r="I165" s="41"/>
      <c r="J165" s="41">
        <v>29.3</v>
      </c>
      <c r="K165" s="41">
        <f t="shared" si="128"/>
        <v>16.600000000000001</v>
      </c>
      <c r="L165" s="41"/>
      <c r="M165" s="41"/>
      <c r="N165" s="41">
        <v>16.600000000000001</v>
      </c>
      <c r="O165" s="41">
        <f t="shared" si="129"/>
        <v>16.600000000000001</v>
      </c>
      <c r="P165" s="41"/>
      <c r="Q165" s="41"/>
      <c r="R165" s="41">
        <v>16.600000000000001</v>
      </c>
      <c r="S165" s="41"/>
      <c r="T165" s="114"/>
      <c r="U165" s="99"/>
    </row>
    <row r="166" spans="1:22" ht="12.75" customHeight="1" x14ac:dyDescent="0.25">
      <c r="A166" s="196"/>
      <c r="B166" s="183"/>
      <c r="C166" s="191"/>
      <c r="D166" s="193"/>
      <c r="E166" s="194"/>
      <c r="F166" s="22" t="s">
        <v>68</v>
      </c>
      <c r="G166" s="40">
        <f t="shared" si="127"/>
        <v>180.7</v>
      </c>
      <c r="H166" s="41">
        <v>2.7</v>
      </c>
      <c r="I166" s="41">
        <v>2.6</v>
      </c>
      <c r="J166" s="41">
        <v>178</v>
      </c>
      <c r="K166" s="41">
        <f t="shared" si="128"/>
        <v>156.4</v>
      </c>
      <c r="L166" s="41"/>
      <c r="M166" s="41"/>
      <c r="N166" s="41">
        <v>156.4</v>
      </c>
      <c r="O166" s="41">
        <f t="shared" si="129"/>
        <v>156.4</v>
      </c>
      <c r="P166" s="41">
        <v>0</v>
      </c>
      <c r="Q166" s="41">
        <v>0</v>
      </c>
      <c r="R166" s="41">
        <v>156.4</v>
      </c>
      <c r="S166" s="41"/>
      <c r="T166" s="114"/>
      <c r="U166" s="99"/>
    </row>
    <row r="167" spans="1:22" s="31" customFormat="1" ht="12.75" customHeight="1" x14ac:dyDescent="0.25">
      <c r="A167" s="196"/>
      <c r="B167" s="184"/>
      <c r="C167" s="191"/>
      <c r="D167" s="193"/>
      <c r="E167" s="195"/>
      <c r="F167" s="9" t="s">
        <v>17</v>
      </c>
      <c r="G167" s="40">
        <f t="shared" ref="G167:J167" si="130">SUM(G164:G166)</f>
        <v>210</v>
      </c>
      <c r="H167" s="40">
        <f t="shared" si="130"/>
        <v>2.7</v>
      </c>
      <c r="I167" s="40">
        <f t="shared" si="130"/>
        <v>2.6</v>
      </c>
      <c r="J167" s="40">
        <f t="shared" si="130"/>
        <v>207.3</v>
      </c>
      <c r="K167" s="40">
        <f t="shared" ref="K167:T167" si="131">SUM(K164:K166)</f>
        <v>263</v>
      </c>
      <c r="L167" s="40">
        <f t="shared" si="131"/>
        <v>0</v>
      </c>
      <c r="M167" s="40">
        <f t="shared" si="131"/>
        <v>0</v>
      </c>
      <c r="N167" s="40">
        <f t="shared" si="131"/>
        <v>263</v>
      </c>
      <c r="O167" s="40">
        <f t="shared" si="131"/>
        <v>186.05200000000002</v>
      </c>
      <c r="P167" s="40">
        <f t="shared" si="131"/>
        <v>0</v>
      </c>
      <c r="Q167" s="40">
        <f t="shared" si="131"/>
        <v>0</v>
      </c>
      <c r="R167" s="40">
        <f t="shared" si="131"/>
        <v>186.05200000000002</v>
      </c>
      <c r="S167" s="40">
        <f t="shared" si="131"/>
        <v>0</v>
      </c>
      <c r="T167" s="105">
        <f t="shared" si="131"/>
        <v>0</v>
      </c>
      <c r="U167" s="98"/>
    </row>
    <row r="168" spans="1:22" ht="12.75" customHeight="1" x14ac:dyDescent="0.25">
      <c r="A168" s="196" t="s">
        <v>19</v>
      </c>
      <c r="B168" s="182" t="s">
        <v>18</v>
      </c>
      <c r="C168" s="191" t="s">
        <v>19</v>
      </c>
      <c r="D168" s="193" t="s">
        <v>56</v>
      </c>
      <c r="E168" s="194" t="s">
        <v>15</v>
      </c>
      <c r="F168" s="30" t="s">
        <v>32</v>
      </c>
      <c r="G168" s="33">
        <f t="shared" ref="G168:G170" si="132">H168+J168</f>
        <v>1.1000000000000001</v>
      </c>
      <c r="H168" s="56">
        <v>0</v>
      </c>
      <c r="I168" s="56"/>
      <c r="J168" s="56">
        <v>1.1000000000000001</v>
      </c>
      <c r="K168" s="56">
        <f t="shared" ref="K168:K170" si="133">L168+N168</f>
        <v>122</v>
      </c>
      <c r="L168" s="56"/>
      <c r="M168" s="56"/>
      <c r="N168" s="56">
        <v>122</v>
      </c>
      <c r="O168" s="57">
        <f t="shared" ref="O168:O170" si="134">P168+R168</f>
        <v>11.430999999999999</v>
      </c>
      <c r="P168" s="57">
        <v>0</v>
      </c>
      <c r="Q168" s="57"/>
      <c r="R168" s="57">
        <v>11.430999999999999</v>
      </c>
      <c r="S168" s="41">
        <v>0</v>
      </c>
      <c r="T168" s="114"/>
      <c r="U168" s="4"/>
    </row>
    <row r="169" spans="1:22" ht="12.75" customHeight="1" x14ac:dyDescent="0.25">
      <c r="A169" s="196"/>
      <c r="B169" s="183"/>
      <c r="C169" s="191"/>
      <c r="D169" s="193"/>
      <c r="E169" s="194"/>
      <c r="F169" s="21" t="s">
        <v>78</v>
      </c>
      <c r="G169" s="33">
        <f t="shared" si="132"/>
        <v>24.6</v>
      </c>
      <c r="H169" s="56">
        <v>0</v>
      </c>
      <c r="I169" s="56"/>
      <c r="J169" s="56">
        <v>24.6</v>
      </c>
      <c r="K169" s="56">
        <f t="shared" si="133"/>
        <v>12.6</v>
      </c>
      <c r="L169" s="56"/>
      <c r="M169" s="56"/>
      <c r="N169" s="56">
        <v>12.6</v>
      </c>
      <c r="O169" s="57">
        <f t="shared" si="134"/>
        <v>12.6</v>
      </c>
      <c r="P169" s="57">
        <v>0</v>
      </c>
      <c r="Q169" s="57"/>
      <c r="R169" s="57">
        <v>12.6</v>
      </c>
      <c r="S169" s="41"/>
      <c r="T169" s="114"/>
      <c r="U169" s="4"/>
    </row>
    <row r="170" spans="1:22" ht="12.75" customHeight="1" x14ac:dyDescent="0.25">
      <c r="A170" s="196"/>
      <c r="B170" s="183"/>
      <c r="C170" s="191"/>
      <c r="D170" s="193"/>
      <c r="E170" s="194"/>
      <c r="F170" s="22" t="s">
        <v>68</v>
      </c>
      <c r="G170" s="33">
        <f t="shared" si="132"/>
        <v>165.4</v>
      </c>
      <c r="H170" s="56">
        <v>4.4000000000000004</v>
      </c>
      <c r="I170" s="56">
        <v>4.3</v>
      </c>
      <c r="J170" s="56">
        <v>161</v>
      </c>
      <c r="K170" s="56">
        <f t="shared" si="133"/>
        <v>121.9</v>
      </c>
      <c r="L170" s="56"/>
      <c r="M170" s="56"/>
      <c r="N170" s="56">
        <v>121.9</v>
      </c>
      <c r="O170" s="57">
        <f t="shared" si="134"/>
        <v>121.9</v>
      </c>
      <c r="P170" s="57"/>
      <c r="Q170" s="57"/>
      <c r="R170" s="57">
        <v>121.9</v>
      </c>
      <c r="S170" s="41"/>
      <c r="T170" s="114"/>
      <c r="U170" s="4"/>
    </row>
    <row r="171" spans="1:22" s="31" customFormat="1" ht="12.75" customHeight="1" x14ac:dyDescent="0.25">
      <c r="A171" s="196"/>
      <c r="B171" s="184"/>
      <c r="C171" s="191"/>
      <c r="D171" s="193"/>
      <c r="E171" s="195"/>
      <c r="F171" s="9" t="s">
        <v>17</v>
      </c>
      <c r="G171" s="33">
        <f t="shared" ref="G171:J171" si="135">SUM(G168:G170)</f>
        <v>191.10000000000002</v>
      </c>
      <c r="H171" s="33">
        <f t="shared" si="135"/>
        <v>4.4000000000000004</v>
      </c>
      <c r="I171" s="33">
        <f t="shared" si="135"/>
        <v>4.3</v>
      </c>
      <c r="J171" s="33">
        <f t="shared" si="135"/>
        <v>186.7</v>
      </c>
      <c r="K171" s="33">
        <f t="shared" ref="K171:T171" si="136">SUM(K168:K170)</f>
        <v>256.5</v>
      </c>
      <c r="L171" s="33">
        <f t="shared" si="136"/>
        <v>0</v>
      </c>
      <c r="M171" s="33">
        <f t="shared" si="136"/>
        <v>0</v>
      </c>
      <c r="N171" s="33">
        <f t="shared" si="136"/>
        <v>256.5</v>
      </c>
      <c r="O171" s="58">
        <f t="shared" si="136"/>
        <v>145.93100000000001</v>
      </c>
      <c r="P171" s="58">
        <f t="shared" si="136"/>
        <v>0</v>
      </c>
      <c r="Q171" s="58">
        <f t="shared" si="136"/>
        <v>0</v>
      </c>
      <c r="R171" s="58">
        <f t="shared" si="136"/>
        <v>145.93100000000001</v>
      </c>
      <c r="S171" s="40">
        <f t="shared" si="136"/>
        <v>0</v>
      </c>
      <c r="T171" s="105">
        <f t="shared" si="136"/>
        <v>0</v>
      </c>
      <c r="U171" s="98"/>
    </row>
    <row r="172" spans="1:22" ht="12.75" customHeight="1" x14ac:dyDescent="0.25">
      <c r="A172" s="196" t="s">
        <v>19</v>
      </c>
      <c r="B172" s="182" t="s">
        <v>18</v>
      </c>
      <c r="C172" s="187" t="s">
        <v>20</v>
      </c>
      <c r="D172" s="192" t="s">
        <v>58</v>
      </c>
      <c r="E172" s="194" t="s">
        <v>15</v>
      </c>
      <c r="F172" s="30" t="s">
        <v>83</v>
      </c>
      <c r="G172" s="33">
        <f t="shared" ref="G172:G174" si="137">H172+J172</f>
        <v>23.7</v>
      </c>
      <c r="H172" s="36">
        <v>0</v>
      </c>
      <c r="I172" s="36"/>
      <c r="J172" s="36">
        <v>23.7</v>
      </c>
      <c r="K172" s="41">
        <f t="shared" ref="K172:K174" si="138">L172+N172</f>
        <v>28.4</v>
      </c>
      <c r="L172" s="49"/>
      <c r="M172" s="49"/>
      <c r="N172" s="49">
        <v>28.4</v>
      </c>
      <c r="O172" s="56">
        <f t="shared" ref="O172:O174" si="139">P172+R172</f>
        <v>0</v>
      </c>
      <c r="P172" s="36">
        <v>0</v>
      </c>
      <c r="Q172" s="36"/>
      <c r="R172" s="36">
        <v>0</v>
      </c>
      <c r="S172" s="49">
        <v>0</v>
      </c>
      <c r="T172" s="116">
        <v>0</v>
      </c>
      <c r="U172" s="4"/>
    </row>
    <row r="173" spans="1:22" ht="12.75" customHeight="1" x14ac:dyDescent="0.25">
      <c r="A173" s="196"/>
      <c r="B173" s="183"/>
      <c r="C173" s="187"/>
      <c r="D173" s="192"/>
      <c r="E173" s="194"/>
      <c r="F173" s="22" t="s">
        <v>68</v>
      </c>
      <c r="G173" s="33">
        <f t="shared" si="137"/>
        <v>0</v>
      </c>
      <c r="H173" s="36"/>
      <c r="I173" s="36"/>
      <c r="J173" s="36"/>
      <c r="K173" s="41">
        <f t="shared" si="138"/>
        <v>581.5</v>
      </c>
      <c r="L173" s="49"/>
      <c r="M173" s="49"/>
      <c r="N173" s="49">
        <v>581.5</v>
      </c>
      <c r="O173" s="56">
        <f t="shared" si="139"/>
        <v>581.5</v>
      </c>
      <c r="P173" s="36"/>
      <c r="Q173" s="36"/>
      <c r="R173" s="36">
        <v>581.5</v>
      </c>
      <c r="S173" s="49"/>
      <c r="T173" s="116"/>
      <c r="U173" s="4"/>
    </row>
    <row r="174" spans="1:22" ht="12.75" customHeight="1" x14ac:dyDescent="0.25">
      <c r="A174" s="196"/>
      <c r="B174" s="183"/>
      <c r="C174" s="187"/>
      <c r="D174" s="192"/>
      <c r="E174" s="194"/>
      <c r="F174" s="21" t="s">
        <v>78</v>
      </c>
      <c r="G174" s="33">
        <f t="shared" si="137"/>
        <v>0</v>
      </c>
      <c r="H174" s="36"/>
      <c r="I174" s="36"/>
      <c r="J174" s="36"/>
      <c r="K174" s="41">
        <f t="shared" si="138"/>
        <v>51.4</v>
      </c>
      <c r="L174" s="49"/>
      <c r="M174" s="49"/>
      <c r="N174" s="49">
        <v>51.4</v>
      </c>
      <c r="O174" s="56">
        <f t="shared" si="139"/>
        <v>51.4</v>
      </c>
      <c r="P174" s="36"/>
      <c r="Q174" s="36"/>
      <c r="R174" s="36">
        <v>51.4</v>
      </c>
      <c r="S174" s="49"/>
      <c r="T174" s="116"/>
      <c r="U174" s="4"/>
    </row>
    <row r="175" spans="1:22" s="31" customFormat="1" ht="12.75" customHeight="1" x14ac:dyDescent="0.25">
      <c r="A175" s="196"/>
      <c r="B175" s="184"/>
      <c r="C175" s="191"/>
      <c r="D175" s="193"/>
      <c r="E175" s="195"/>
      <c r="F175" s="9" t="s">
        <v>17</v>
      </c>
      <c r="G175" s="33">
        <f t="shared" ref="G175:J175" si="140">SUM(G172+G173+G174)</f>
        <v>23.7</v>
      </c>
      <c r="H175" s="33">
        <f t="shared" si="140"/>
        <v>0</v>
      </c>
      <c r="I175" s="33">
        <f t="shared" si="140"/>
        <v>0</v>
      </c>
      <c r="J175" s="33">
        <f t="shared" si="140"/>
        <v>23.7</v>
      </c>
      <c r="K175" s="40">
        <f t="shared" ref="K175:T175" si="141">SUM(K172+K173+K174)</f>
        <v>661.3</v>
      </c>
      <c r="L175" s="40">
        <f t="shared" si="141"/>
        <v>0</v>
      </c>
      <c r="M175" s="40">
        <f t="shared" si="141"/>
        <v>0</v>
      </c>
      <c r="N175" s="40">
        <f t="shared" si="141"/>
        <v>661.3</v>
      </c>
      <c r="O175" s="33">
        <f t="shared" si="141"/>
        <v>632.9</v>
      </c>
      <c r="P175" s="33">
        <f t="shared" si="141"/>
        <v>0</v>
      </c>
      <c r="Q175" s="33">
        <f t="shared" si="141"/>
        <v>0</v>
      </c>
      <c r="R175" s="33">
        <f t="shared" si="141"/>
        <v>632.9</v>
      </c>
      <c r="S175" s="40">
        <f t="shared" si="141"/>
        <v>0</v>
      </c>
      <c r="T175" s="105">
        <f t="shared" si="141"/>
        <v>0</v>
      </c>
      <c r="U175" s="98"/>
    </row>
    <row r="176" spans="1:22" ht="12.75" customHeight="1" x14ac:dyDescent="0.25">
      <c r="A176" s="196" t="s">
        <v>19</v>
      </c>
      <c r="B176" s="182" t="s">
        <v>18</v>
      </c>
      <c r="C176" s="187" t="s">
        <v>21</v>
      </c>
      <c r="D176" s="192" t="s">
        <v>67</v>
      </c>
      <c r="E176" s="194" t="s">
        <v>15</v>
      </c>
      <c r="F176" s="22" t="s">
        <v>32</v>
      </c>
      <c r="G176" s="33">
        <f t="shared" ref="G176:G177" si="142">H176+J176</f>
        <v>13.2</v>
      </c>
      <c r="H176" s="36"/>
      <c r="I176" s="36"/>
      <c r="J176" s="36">
        <v>13.2</v>
      </c>
      <c r="K176" s="41">
        <f t="shared" ref="K176:K177" si="143">L176+N176</f>
        <v>0.1</v>
      </c>
      <c r="L176" s="49"/>
      <c r="M176" s="49"/>
      <c r="N176" s="49">
        <v>0.1</v>
      </c>
      <c r="O176" s="56">
        <f t="shared" ref="O176:O177" si="144">P176+R176</f>
        <v>0</v>
      </c>
      <c r="P176" s="36"/>
      <c r="Q176" s="36"/>
      <c r="R176" s="36">
        <v>0</v>
      </c>
      <c r="S176" s="49"/>
      <c r="T176" s="116">
        <v>0</v>
      </c>
      <c r="U176" s="4"/>
      <c r="V176" s="31"/>
    </row>
    <row r="177" spans="1:21" ht="12.75" customHeight="1" x14ac:dyDescent="0.25">
      <c r="A177" s="196"/>
      <c r="B177" s="183"/>
      <c r="C177" s="187"/>
      <c r="D177" s="192"/>
      <c r="E177" s="194"/>
      <c r="F177" s="22" t="s">
        <v>68</v>
      </c>
      <c r="G177" s="33">
        <f t="shared" si="142"/>
        <v>74.5</v>
      </c>
      <c r="H177" s="36">
        <v>1</v>
      </c>
      <c r="I177" s="49">
        <v>0.9</v>
      </c>
      <c r="J177" s="36">
        <v>73.5</v>
      </c>
      <c r="K177" s="41">
        <f t="shared" si="143"/>
        <v>5</v>
      </c>
      <c r="L177" s="49"/>
      <c r="M177" s="49"/>
      <c r="N177" s="49">
        <v>5</v>
      </c>
      <c r="O177" s="56">
        <f t="shared" si="144"/>
        <v>5</v>
      </c>
      <c r="P177" s="36">
        <v>0</v>
      </c>
      <c r="Q177" s="49">
        <v>0</v>
      </c>
      <c r="R177" s="36">
        <v>5</v>
      </c>
      <c r="S177" s="49"/>
      <c r="T177" s="116"/>
      <c r="U177" s="4"/>
    </row>
    <row r="178" spans="1:21" ht="12.75" customHeight="1" x14ac:dyDescent="0.25">
      <c r="A178" s="196"/>
      <c r="B178" s="184"/>
      <c r="C178" s="191"/>
      <c r="D178" s="193"/>
      <c r="E178" s="195"/>
      <c r="F178" s="9" t="s">
        <v>17</v>
      </c>
      <c r="G178" s="40">
        <f>SUM(G176+G177)</f>
        <v>87.7</v>
      </c>
      <c r="H178" s="40">
        <f t="shared" ref="H178:T178" si="145">SUM(H176+H177)</f>
        <v>1</v>
      </c>
      <c r="I178" s="40">
        <f t="shared" si="145"/>
        <v>0.9</v>
      </c>
      <c r="J178" s="40">
        <f t="shared" si="145"/>
        <v>86.7</v>
      </c>
      <c r="K178" s="40">
        <f t="shared" si="145"/>
        <v>5.0999999999999996</v>
      </c>
      <c r="L178" s="40">
        <f t="shared" si="145"/>
        <v>0</v>
      </c>
      <c r="M178" s="40">
        <f t="shared" si="145"/>
        <v>0</v>
      </c>
      <c r="N178" s="40">
        <f t="shared" si="145"/>
        <v>5.0999999999999996</v>
      </c>
      <c r="O178" s="40">
        <f t="shared" si="145"/>
        <v>5</v>
      </c>
      <c r="P178" s="40">
        <f t="shared" si="145"/>
        <v>0</v>
      </c>
      <c r="Q178" s="40">
        <f t="shared" si="145"/>
        <v>0</v>
      </c>
      <c r="R178" s="40">
        <f t="shared" si="145"/>
        <v>5</v>
      </c>
      <c r="S178" s="40">
        <f t="shared" si="145"/>
        <v>0</v>
      </c>
      <c r="T178" s="105">
        <f t="shared" si="145"/>
        <v>0</v>
      </c>
      <c r="U178" s="4"/>
    </row>
    <row r="179" spans="1:21" ht="13.5" customHeight="1" x14ac:dyDescent="0.25">
      <c r="A179" s="196" t="s">
        <v>19</v>
      </c>
      <c r="B179" s="182" t="s">
        <v>18</v>
      </c>
      <c r="C179" s="191" t="s">
        <v>22</v>
      </c>
      <c r="D179" s="193" t="s">
        <v>88</v>
      </c>
      <c r="E179" s="194" t="s">
        <v>15</v>
      </c>
      <c r="F179" s="22" t="s">
        <v>16</v>
      </c>
      <c r="G179" s="40">
        <f t="shared" ref="G179:G180" si="146">H179+J179</f>
        <v>4</v>
      </c>
      <c r="H179" s="41">
        <v>0.2</v>
      </c>
      <c r="I179" s="41">
        <v>0.1</v>
      </c>
      <c r="J179" s="41">
        <v>3.8</v>
      </c>
      <c r="K179" s="41">
        <f t="shared" ref="K179:K180" si="147">L179+N179</f>
        <v>0</v>
      </c>
      <c r="L179" s="41"/>
      <c r="M179" s="41"/>
      <c r="N179" s="41">
        <v>0</v>
      </c>
      <c r="O179" s="41">
        <f t="shared" ref="O179:O180" si="148">P179+R179</f>
        <v>0</v>
      </c>
      <c r="P179" s="41"/>
      <c r="Q179" s="41"/>
      <c r="R179" s="41">
        <v>0</v>
      </c>
      <c r="S179" s="41"/>
      <c r="T179" s="114"/>
      <c r="U179" s="4"/>
    </row>
    <row r="180" spans="1:21" ht="12.75" customHeight="1" x14ac:dyDescent="0.25">
      <c r="A180" s="196"/>
      <c r="B180" s="183"/>
      <c r="C180" s="191"/>
      <c r="D180" s="193"/>
      <c r="E180" s="194"/>
      <c r="F180" s="22" t="s">
        <v>68</v>
      </c>
      <c r="G180" s="40">
        <f t="shared" si="146"/>
        <v>0</v>
      </c>
      <c r="H180" s="41"/>
      <c r="I180" s="41"/>
      <c r="J180" s="41"/>
      <c r="K180" s="41">
        <f t="shared" si="147"/>
        <v>0</v>
      </c>
      <c r="L180" s="41"/>
      <c r="M180" s="41"/>
      <c r="N180" s="41"/>
      <c r="O180" s="41">
        <f t="shared" si="148"/>
        <v>0</v>
      </c>
      <c r="P180" s="41"/>
      <c r="Q180" s="41"/>
      <c r="R180" s="41"/>
      <c r="S180" s="41"/>
      <c r="T180" s="114"/>
      <c r="U180" s="4"/>
    </row>
    <row r="181" spans="1:21" s="31" customFormat="1" ht="14.25" customHeight="1" x14ac:dyDescent="0.25">
      <c r="A181" s="196"/>
      <c r="B181" s="184"/>
      <c r="C181" s="191"/>
      <c r="D181" s="193"/>
      <c r="E181" s="195"/>
      <c r="F181" s="9" t="s">
        <v>17</v>
      </c>
      <c r="G181" s="40">
        <f t="shared" ref="G181:J181" si="149">SUM(G179:G180)</f>
        <v>4</v>
      </c>
      <c r="H181" s="40">
        <f t="shared" si="149"/>
        <v>0.2</v>
      </c>
      <c r="I181" s="40">
        <f t="shared" si="149"/>
        <v>0.1</v>
      </c>
      <c r="J181" s="40">
        <f t="shared" si="149"/>
        <v>3.8</v>
      </c>
      <c r="K181" s="40">
        <f t="shared" ref="K181:T181" si="150">SUM(K179:K180)</f>
        <v>0</v>
      </c>
      <c r="L181" s="40">
        <f t="shared" si="150"/>
        <v>0</v>
      </c>
      <c r="M181" s="40">
        <f t="shared" si="150"/>
        <v>0</v>
      </c>
      <c r="N181" s="40">
        <f t="shared" si="150"/>
        <v>0</v>
      </c>
      <c r="O181" s="40">
        <f t="shared" si="150"/>
        <v>0</v>
      </c>
      <c r="P181" s="40">
        <f t="shared" si="150"/>
        <v>0</v>
      </c>
      <c r="Q181" s="40">
        <f t="shared" si="150"/>
        <v>0</v>
      </c>
      <c r="R181" s="40">
        <f t="shared" si="150"/>
        <v>0</v>
      </c>
      <c r="S181" s="40">
        <f t="shared" si="150"/>
        <v>0</v>
      </c>
      <c r="T181" s="105">
        <f t="shared" si="150"/>
        <v>0</v>
      </c>
      <c r="U181" s="98"/>
    </row>
    <row r="182" spans="1:21" ht="15.75" customHeight="1" x14ac:dyDescent="0.25">
      <c r="A182" s="171" t="s">
        <v>19</v>
      </c>
      <c r="B182" s="172" t="s">
        <v>18</v>
      </c>
      <c r="C182" s="277" t="s">
        <v>25</v>
      </c>
      <c r="D182" s="278"/>
      <c r="E182" s="278"/>
      <c r="F182" s="279"/>
      <c r="G182" s="53">
        <f t="shared" ref="G182:T182" si="151">G163+G167+G171+G175+G178+G181</f>
        <v>851.40000000000009</v>
      </c>
      <c r="H182" s="53">
        <f t="shared" si="151"/>
        <v>8.3000000000000007</v>
      </c>
      <c r="I182" s="53">
        <f t="shared" si="151"/>
        <v>7.9</v>
      </c>
      <c r="J182" s="53">
        <f t="shared" si="151"/>
        <v>843.10000000000014</v>
      </c>
      <c r="K182" s="90">
        <f t="shared" si="151"/>
        <v>1185.8999999999999</v>
      </c>
      <c r="L182" s="90">
        <f t="shared" si="151"/>
        <v>0</v>
      </c>
      <c r="M182" s="90">
        <f t="shared" si="151"/>
        <v>0</v>
      </c>
      <c r="N182" s="90">
        <f t="shared" si="151"/>
        <v>1185.8999999999999</v>
      </c>
      <c r="O182" s="90">
        <f t="shared" si="151"/>
        <v>969.88300000000004</v>
      </c>
      <c r="P182" s="90">
        <f t="shared" si="151"/>
        <v>0</v>
      </c>
      <c r="Q182" s="90">
        <f t="shared" si="151"/>
        <v>0</v>
      </c>
      <c r="R182" s="90">
        <f t="shared" si="151"/>
        <v>969.88300000000004</v>
      </c>
      <c r="S182" s="90">
        <f t="shared" si="151"/>
        <v>0</v>
      </c>
      <c r="T182" s="138">
        <f t="shared" si="151"/>
        <v>0</v>
      </c>
      <c r="U182" s="94"/>
    </row>
    <row r="183" spans="1:21" s="2" customFormat="1" ht="15.75" customHeight="1" thickBot="1" x14ac:dyDescent="0.3">
      <c r="A183" s="167" t="s">
        <v>19</v>
      </c>
      <c r="B183" s="283" t="s">
        <v>29</v>
      </c>
      <c r="C183" s="284"/>
      <c r="D183" s="284"/>
      <c r="E183" s="284"/>
      <c r="F183" s="285"/>
      <c r="G183" s="168">
        <f t="shared" ref="G183:T183" si="152">SUM(G157+G182)</f>
        <v>949.69</v>
      </c>
      <c r="H183" s="168">
        <f t="shared" si="152"/>
        <v>32.25</v>
      </c>
      <c r="I183" s="168">
        <f t="shared" si="152"/>
        <v>7.9</v>
      </c>
      <c r="J183" s="168">
        <f t="shared" si="152"/>
        <v>917.44000000000017</v>
      </c>
      <c r="K183" s="169">
        <f t="shared" si="152"/>
        <v>1623.1</v>
      </c>
      <c r="L183" s="169">
        <f t="shared" si="152"/>
        <v>37.299999999999997</v>
      </c>
      <c r="M183" s="169">
        <f t="shared" si="152"/>
        <v>0</v>
      </c>
      <c r="N183" s="169">
        <f t="shared" si="152"/>
        <v>1585.8</v>
      </c>
      <c r="O183" s="169">
        <f t="shared" si="152"/>
        <v>1093.383</v>
      </c>
      <c r="P183" s="169">
        <f t="shared" si="152"/>
        <v>43.3</v>
      </c>
      <c r="Q183" s="169">
        <f t="shared" si="152"/>
        <v>0</v>
      </c>
      <c r="R183" s="169">
        <f t="shared" si="152"/>
        <v>1050.0830000000001</v>
      </c>
      <c r="S183" s="169">
        <f t="shared" si="152"/>
        <v>182.2</v>
      </c>
      <c r="T183" s="170">
        <f t="shared" si="152"/>
        <v>64.5</v>
      </c>
      <c r="U183" s="100"/>
    </row>
    <row r="184" spans="1:21" s="2" customFormat="1" ht="15.75" customHeight="1" thickBot="1" x14ac:dyDescent="0.3">
      <c r="A184" s="23" t="s">
        <v>20</v>
      </c>
      <c r="B184" s="280" t="s">
        <v>39</v>
      </c>
      <c r="C184" s="281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2"/>
      <c r="U184" s="101"/>
    </row>
    <row r="185" spans="1:21" ht="15.75" customHeight="1" thickBot="1" x14ac:dyDescent="0.3">
      <c r="A185" s="16" t="s">
        <v>20</v>
      </c>
      <c r="B185" s="67" t="s">
        <v>12</v>
      </c>
      <c r="C185" s="274" t="s">
        <v>51</v>
      </c>
      <c r="D185" s="275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6"/>
      <c r="U185" s="4"/>
    </row>
    <row r="186" spans="1:21" ht="12.75" customHeight="1" x14ac:dyDescent="0.25">
      <c r="A186" s="196" t="s">
        <v>20</v>
      </c>
      <c r="B186" s="182" t="s">
        <v>12</v>
      </c>
      <c r="C186" s="187" t="s">
        <v>12</v>
      </c>
      <c r="D186" s="192" t="s">
        <v>96</v>
      </c>
      <c r="E186" s="194" t="s">
        <v>15</v>
      </c>
      <c r="F186" s="22" t="s">
        <v>68</v>
      </c>
      <c r="G186" s="40">
        <f t="shared" ref="G186:G187" si="153">H186+J186</f>
        <v>0</v>
      </c>
      <c r="H186" s="49"/>
      <c r="I186" s="49"/>
      <c r="J186" s="49">
        <v>0</v>
      </c>
      <c r="K186" s="75">
        <f t="shared" ref="K186:K187" si="154">L186+N186</f>
        <v>0</v>
      </c>
      <c r="L186" s="81"/>
      <c r="M186" s="81"/>
      <c r="N186" s="81">
        <v>0</v>
      </c>
      <c r="O186" s="41">
        <f t="shared" ref="O186:O187" si="155">P186+R186</f>
        <v>0</v>
      </c>
      <c r="P186" s="49"/>
      <c r="Q186" s="49"/>
      <c r="R186" s="49">
        <v>0</v>
      </c>
      <c r="S186" s="82"/>
      <c r="T186" s="117"/>
      <c r="U186" s="4"/>
    </row>
    <row r="187" spans="1:21" ht="12.75" customHeight="1" x14ac:dyDescent="0.25">
      <c r="A187" s="196"/>
      <c r="B187" s="183"/>
      <c r="C187" s="187"/>
      <c r="D187" s="192"/>
      <c r="E187" s="194"/>
      <c r="F187" s="21" t="s">
        <v>16</v>
      </c>
      <c r="G187" s="58">
        <f t="shared" si="153"/>
        <v>5.8179999999999996</v>
      </c>
      <c r="H187" s="59">
        <v>0</v>
      </c>
      <c r="I187" s="59"/>
      <c r="J187" s="59">
        <v>5.8179999999999996</v>
      </c>
      <c r="K187" s="173">
        <f t="shared" si="154"/>
        <v>41.506999999999998</v>
      </c>
      <c r="L187" s="82"/>
      <c r="M187" s="82"/>
      <c r="N187" s="82">
        <v>41.506999999999998</v>
      </c>
      <c r="O187" s="57">
        <f t="shared" si="155"/>
        <v>41.506999999999998</v>
      </c>
      <c r="P187" s="59">
        <v>0</v>
      </c>
      <c r="Q187" s="59"/>
      <c r="R187" s="59">
        <v>41.506999999999998</v>
      </c>
      <c r="S187" s="82">
        <v>50</v>
      </c>
      <c r="T187" s="117">
        <v>50</v>
      </c>
      <c r="U187" s="4"/>
    </row>
    <row r="188" spans="1:21" ht="12.75" customHeight="1" x14ac:dyDescent="0.25">
      <c r="A188" s="196"/>
      <c r="B188" s="184"/>
      <c r="C188" s="191"/>
      <c r="D188" s="193"/>
      <c r="E188" s="195"/>
      <c r="F188" s="9" t="s">
        <v>17</v>
      </c>
      <c r="G188" s="58">
        <f t="shared" ref="G188:T188" si="156">SUM(G186:G187)</f>
        <v>5.8179999999999996</v>
      </c>
      <c r="H188" s="58">
        <f t="shared" si="156"/>
        <v>0</v>
      </c>
      <c r="I188" s="58">
        <f t="shared" si="156"/>
        <v>0</v>
      </c>
      <c r="J188" s="58">
        <f t="shared" si="156"/>
        <v>5.8179999999999996</v>
      </c>
      <c r="K188" s="58">
        <f t="shared" si="156"/>
        <v>41.506999999999998</v>
      </c>
      <c r="L188" s="58">
        <f t="shared" si="156"/>
        <v>0</v>
      </c>
      <c r="M188" s="58">
        <f t="shared" si="156"/>
        <v>0</v>
      </c>
      <c r="N188" s="58">
        <f t="shared" si="156"/>
        <v>41.506999999999998</v>
      </c>
      <c r="O188" s="58">
        <f t="shared" si="156"/>
        <v>41.506999999999998</v>
      </c>
      <c r="P188" s="58">
        <f t="shared" si="156"/>
        <v>0</v>
      </c>
      <c r="Q188" s="58">
        <f t="shared" si="156"/>
        <v>0</v>
      </c>
      <c r="R188" s="58">
        <f t="shared" si="156"/>
        <v>41.506999999999998</v>
      </c>
      <c r="S188" s="58">
        <f t="shared" si="156"/>
        <v>50</v>
      </c>
      <c r="T188" s="149">
        <f t="shared" si="156"/>
        <v>50</v>
      </c>
      <c r="U188" s="4"/>
    </row>
    <row r="189" spans="1:21" ht="16.5" customHeight="1" thickBot="1" x14ac:dyDescent="0.3">
      <c r="A189" s="12" t="s">
        <v>20</v>
      </c>
      <c r="B189" s="13" t="s">
        <v>12</v>
      </c>
      <c r="C189" s="204" t="s">
        <v>25</v>
      </c>
      <c r="D189" s="205"/>
      <c r="E189" s="205"/>
      <c r="F189" s="205"/>
      <c r="G189" s="69">
        <f>SUM(G188)</f>
        <v>5.8179999999999996</v>
      </c>
      <c r="H189" s="69">
        <f t="shared" ref="H189:T190" si="157">SUM(H188)</f>
        <v>0</v>
      </c>
      <c r="I189" s="69">
        <f t="shared" si="157"/>
        <v>0</v>
      </c>
      <c r="J189" s="69">
        <f t="shared" si="157"/>
        <v>5.8179999999999996</v>
      </c>
      <c r="K189" s="69">
        <f t="shared" si="157"/>
        <v>41.506999999999998</v>
      </c>
      <c r="L189" s="69">
        <f t="shared" si="157"/>
        <v>0</v>
      </c>
      <c r="M189" s="69">
        <f t="shared" si="157"/>
        <v>0</v>
      </c>
      <c r="N189" s="69">
        <f t="shared" si="157"/>
        <v>41.506999999999998</v>
      </c>
      <c r="O189" s="69">
        <f t="shared" si="157"/>
        <v>41.506999999999998</v>
      </c>
      <c r="P189" s="69">
        <f t="shared" si="157"/>
        <v>0</v>
      </c>
      <c r="Q189" s="69">
        <f t="shared" si="157"/>
        <v>0</v>
      </c>
      <c r="R189" s="69">
        <f t="shared" si="157"/>
        <v>41.506999999999998</v>
      </c>
      <c r="S189" s="69">
        <f t="shared" si="157"/>
        <v>50</v>
      </c>
      <c r="T189" s="150">
        <f t="shared" si="157"/>
        <v>50</v>
      </c>
      <c r="U189" s="94"/>
    </row>
    <row r="190" spans="1:21" ht="16.5" customHeight="1" thickBot="1" x14ac:dyDescent="0.3">
      <c r="A190" s="14" t="s">
        <v>20</v>
      </c>
      <c r="B190" s="260" t="s">
        <v>29</v>
      </c>
      <c r="C190" s="261"/>
      <c r="D190" s="261"/>
      <c r="E190" s="261"/>
      <c r="F190" s="261"/>
      <c r="G190" s="69">
        <f>SUM(G189)</f>
        <v>5.8179999999999996</v>
      </c>
      <c r="H190" s="69">
        <f t="shared" si="157"/>
        <v>0</v>
      </c>
      <c r="I190" s="69">
        <f t="shared" si="157"/>
        <v>0</v>
      </c>
      <c r="J190" s="69">
        <f t="shared" si="157"/>
        <v>5.8179999999999996</v>
      </c>
      <c r="K190" s="69">
        <f t="shared" si="157"/>
        <v>41.506999999999998</v>
      </c>
      <c r="L190" s="69">
        <f t="shared" si="157"/>
        <v>0</v>
      </c>
      <c r="M190" s="69">
        <f t="shared" si="157"/>
        <v>0</v>
      </c>
      <c r="N190" s="69">
        <f t="shared" si="157"/>
        <v>41.506999999999998</v>
      </c>
      <c r="O190" s="69">
        <f t="shared" si="157"/>
        <v>41.506999999999998</v>
      </c>
      <c r="P190" s="69">
        <f t="shared" si="157"/>
        <v>0</v>
      </c>
      <c r="Q190" s="69">
        <f t="shared" si="157"/>
        <v>0</v>
      </c>
      <c r="R190" s="69">
        <f t="shared" si="157"/>
        <v>41.506999999999998</v>
      </c>
      <c r="S190" s="69">
        <f t="shared" si="157"/>
        <v>50</v>
      </c>
      <c r="T190" s="150">
        <f t="shared" si="157"/>
        <v>50</v>
      </c>
      <c r="U190" s="94"/>
    </row>
    <row r="191" spans="1:21" ht="16.5" customHeight="1" thickBot="1" x14ac:dyDescent="0.3">
      <c r="A191" s="15" t="s">
        <v>21</v>
      </c>
      <c r="B191" s="262" t="s">
        <v>40</v>
      </c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6"/>
      <c r="U191" s="4"/>
    </row>
    <row r="192" spans="1:21" ht="16.5" customHeight="1" thickBot="1" x14ac:dyDescent="0.3">
      <c r="A192" s="6" t="s">
        <v>21</v>
      </c>
      <c r="B192" s="7" t="s">
        <v>12</v>
      </c>
      <c r="C192" s="263" t="s">
        <v>41</v>
      </c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4"/>
      <c r="U192" s="4"/>
    </row>
    <row r="193" spans="1:21" ht="17.25" customHeight="1" x14ac:dyDescent="0.25">
      <c r="A193" s="265" t="s">
        <v>21</v>
      </c>
      <c r="B193" s="183" t="s">
        <v>12</v>
      </c>
      <c r="C193" s="186" t="s">
        <v>12</v>
      </c>
      <c r="D193" s="198" t="s">
        <v>42</v>
      </c>
      <c r="E193" s="194" t="s">
        <v>15</v>
      </c>
      <c r="F193" s="19" t="s">
        <v>32</v>
      </c>
      <c r="G193" s="46">
        <f t="shared" ref="G193" si="158">H193+J193</f>
        <v>0.8</v>
      </c>
      <c r="H193" s="133">
        <v>0</v>
      </c>
      <c r="I193" s="134"/>
      <c r="J193" s="133">
        <v>0.8</v>
      </c>
      <c r="K193" s="54">
        <f t="shared" ref="K193" si="159">L193+N193</f>
        <v>0</v>
      </c>
      <c r="L193" s="55">
        <v>0</v>
      </c>
      <c r="M193" s="55"/>
      <c r="N193" s="55"/>
      <c r="O193" s="41">
        <f t="shared" ref="O193" si="160">P193+R193</f>
        <v>0</v>
      </c>
      <c r="P193" s="36">
        <v>0</v>
      </c>
      <c r="Q193" s="55"/>
      <c r="R193" s="36">
        <v>0</v>
      </c>
      <c r="S193" s="55"/>
      <c r="T193" s="118"/>
      <c r="U193" s="4"/>
    </row>
    <row r="194" spans="1:21" ht="17.25" customHeight="1" x14ac:dyDescent="0.25">
      <c r="A194" s="180"/>
      <c r="B194" s="184"/>
      <c r="C194" s="187"/>
      <c r="D194" s="192"/>
      <c r="E194" s="195"/>
      <c r="F194" s="9" t="s">
        <v>17</v>
      </c>
      <c r="G194" s="40">
        <f t="shared" ref="G194:J194" si="161">SUM(G193:G193)</f>
        <v>0.8</v>
      </c>
      <c r="H194" s="32">
        <f t="shared" si="161"/>
        <v>0</v>
      </c>
      <c r="I194" s="32">
        <f t="shared" si="161"/>
        <v>0</v>
      </c>
      <c r="J194" s="32">
        <f t="shared" si="161"/>
        <v>0.8</v>
      </c>
      <c r="K194" s="32">
        <f t="shared" ref="K194:T194" si="162">SUM(K193:K193)</f>
        <v>0</v>
      </c>
      <c r="L194" s="32">
        <f t="shared" si="162"/>
        <v>0</v>
      </c>
      <c r="M194" s="32">
        <f t="shared" si="162"/>
        <v>0</v>
      </c>
      <c r="N194" s="32">
        <f t="shared" si="162"/>
        <v>0</v>
      </c>
      <c r="O194" s="40">
        <f t="shared" si="162"/>
        <v>0</v>
      </c>
      <c r="P194" s="32">
        <f t="shared" si="162"/>
        <v>0</v>
      </c>
      <c r="Q194" s="32">
        <f t="shared" si="162"/>
        <v>0</v>
      </c>
      <c r="R194" s="32">
        <f t="shared" si="162"/>
        <v>0</v>
      </c>
      <c r="S194" s="32">
        <f t="shared" si="162"/>
        <v>0</v>
      </c>
      <c r="T194" s="119">
        <f t="shared" si="162"/>
        <v>0</v>
      </c>
      <c r="U194" s="4"/>
    </row>
    <row r="195" spans="1:21" ht="17.25" customHeight="1" x14ac:dyDescent="0.25">
      <c r="A195" s="196" t="s">
        <v>21</v>
      </c>
      <c r="B195" s="182" t="s">
        <v>12</v>
      </c>
      <c r="C195" s="187" t="s">
        <v>18</v>
      </c>
      <c r="D195" s="192" t="s">
        <v>65</v>
      </c>
      <c r="E195" s="194" t="s">
        <v>15</v>
      </c>
      <c r="F195" s="21" t="s">
        <v>32</v>
      </c>
      <c r="G195" s="33">
        <f t="shared" ref="G195" si="163">H195+J195</f>
        <v>0</v>
      </c>
      <c r="H195" s="36"/>
      <c r="I195" s="36"/>
      <c r="J195" s="36"/>
      <c r="K195" s="56">
        <f t="shared" ref="K195" si="164">L195+N195</f>
        <v>0</v>
      </c>
      <c r="L195" s="36">
        <v>0</v>
      </c>
      <c r="M195" s="36"/>
      <c r="N195" s="36"/>
      <c r="O195" s="56">
        <f t="shared" ref="O195" si="165">P195+R195</f>
        <v>0</v>
      </c>
      <c r="P195" s="36"/>
      <c r="Q195" s="36"/>
      <c r="R195" s="36"/>
      <c r="S195" s="36"/>
      <c r="T195" s="120"/>
      <c r="U195" s="4"/>
    </row>
    <row r="196" spans="1:21" ht="17.25" customHeight="1" x14ac:dyDescent="0.25">
      <c r="A196" s="196"/>
      <c r="B196" s="184"/>
      <c r="C196" s="191"/>
      <c r="D196" s="193"/>
      <c r="E196" s="195"/>
      <c r="F196" s="9" t="s">
        <v>17</v>
      </c>
      <c r="G196" s="33">
        <f t="shared" ref="G196:J196" si="166">SUM(G195:G195)</f>
        <v>0</v>
      </c>
      <c r="H196" s="33">
        <f t="shared" si="166"/>
        <v>0</v>
      </c>
      <c r="I196" s="33">
        <f t="shared" si="166"/>
        <v>0</v>
      </c>
      <c r="J196" s="33">
        <f t="shared" si="166"/>
        <v>0</v>
      </c>
      <c r="K196" s="33">
        <f t="shared" ref="K196:T196" si="167">SUM(K195:K195)</f>
        <v>0</v>
      </c>
      <c r="L196" s="33">
        <f t="shared" si="167"/>
        <v>0</v>
      </c>
      <c r="M196" s="33">
        <f t="shared" si="167"/>
        <v>0</v>
      </c>
      <c r="N196" s="33">
        <f t="shared" si="167"/>
        <v>0</v>
      </c>
      <c r="O196" s="33">
        <f t="shared" si="167"/>
        <v>0</v>
      </c>
      <c r="P196" s="33">
        <f t="shared" si="167"/>
        <v>0</v>
      </c>
      <c r="Q196" s="33">
        <f t="shared" si="167"/>
        <v>0</v>
      </c>
      <c r="R196" s="33">
        <f t="shared" si="167"/>
        <v>0</v>
      </c>
      <c r="S196" s="33">
        <f t="shared" si="167"/>
        <v>0</v>
      </c>
      <c r="T196" s="121">
        <f t="shared" si="167"/>
        <v>0</v>
      </c>
      <c r="U196" s="4"/>
    </row>
    <row r="197" spans="1:21" ht="19.5" customHeight="1" x14ac:dyDescent="0.25">
      <c r="A197" s="196" t="s">
        <v>21</v>
      </c>
      <c r="B197" s="182" t="s">
        <v>12</v>
      </c>
      <c r="C197" s="187" t="s">
        <v>19</v>
      </c>
      <c r="D197" s="192" t="s">
        <v>89</v>
      </c>
      <c r="E197" s="194" t="s">
        <v>15</v>
      </c>
      <c r="F197" s="21" t="s">
        <v>32</v>
      </c>
      <c r="G197" s="33">
        <f t="shared" ref="G197" si="168">H197+J197</f>
        <v>0</v>
      </c>
      <c r="H197" s="36">
        <v>0</v>
      </c>
      <c r="I197" s="36"/>
      <c r="J197" s="36"/>
      <c r="K197" s="66">
        <f t="shared" ref="K197" si="169">L197+N197</f>
        <v>0</v>
      </c>
      <c r="L197" s="71">
        <v>0</v>
      </c>
      <c r="M197" s="71"/>
      <c r="N197" s="71"/>
      <c r="O197" s="56">
        <f t="shared" ref="O197" si="170">P197+R197</f>
        <v>0</v>
      </c>
      <c r="P197" s="36">
        <v>0</v>
      </c>
      <c r="Q197" s="36"/>
      <c r="R197" s="36"/>
      <c r="S197" s="36"/>
      <c r="T197" s="122"/>
      <c r="U197" s="4"/>
    </row>
    <row r="198" spans="1:21" ht="17.25" customHeight="1" x14ac:dyDescent="0.25">
      <c r="A198" s="196"/>
      <c r="B198" s="184"/>
      <c r="C198" s="191"/>
      <c r="D198" s="193"/>
      <c r="E198" s="195"/>
      <c r="F198" s="9" t="s">
        <v>17</v>
      </c>
      <c r="G198" s="33">
        <f t="shared" ref="G198:J198" si="171">SUM(G197:G197)</f>
        <v>0</v>
      </c>
      <c r="H198" s="33">
        <f t="shared" si="171"/>
        <v>0</v>
      </c>
      <c r="I198" s="33">
        <f t="shared" si="171"/>
        <v>0</v>
      </c>
      <c r="J198" s="33">
        <f t="shared" si="171"/>
        <v>0</v>
      </c>
      <c r="K198" s="72">
        <f t="shared" ref="K198:T198" si="172">SUM(K197:K197)</f>
        <v>0</v>
      </c>
      <c r="L198" s="72">
        <f t="shared" si="172"/>
        <v>0</v>
      </c>
      <c r="M198" s="72">
        <f t="shared" si="172"/>
        <v>0</v>
      </c>
      <c r="N198" s="72">
        <f t="shared" si="172"/>
        <v>0</v>
      </c>
      <c r="O198" s="33">
        <f t="shared" si="172"/>
        <v>0</v>
      </c>
      <c r="P198" s="33">
        <f t="shared" si="172"/>
        <v>0</v>
      </c>
      <c r="Q198" s="33">
        <f t="shared" si="172"/>
        <v>0</v>
      </c>
      <c r="R198" s="33">
        <f t="shared" si="172"/>
        <v>0</v>
      </c>
      <c r="S198" s="33">
        <f t="shared" si="172"/>
        <v>0</v>
      </c>
      <c r="T198" s="123">
        <f t="shared" si="172"/>
        <v>0</v>
      </c>
      <c r="U198" s="4"/>
    </row>
    <row r="199" spans="1:21" ht="15" customHeight="1" thickBot="1" x14ac:dyDescent="0.3">
      <c r="A199" s="96" t="s">
        <v>21</v>
      </c>
      <c r="B199" s="95" t="s">
        <v>12</v>
      </c>
      <c r="C199" s="204" t="s">
        <v>25</v>
      </c>
      <c r="D199" s="205"/>
      <c r="E199" s="205"/>
      <c r="F199" s="205"/>
      <c r="G199" s="88">
        <f>SUM(G194+G196+G198)</f>
        <v>0.8</v>
      </c>
      <c r="H199" s="85">
        <f t="shared" ref="H199:J199" si="173">SUM(H194+H196+H198)</f>
        <v>0</v>
      </c>
      <c r="I199" s="85">
        <f t="shared" si="173"/>
        <v>0</v>
      </c>
      <c r="J199" s="85">
        <f t="shared" si="173"/>
        <v>0.8</v>
      </c>
      <c r="K199" s="83">
        <f t="shared" ref="K199:N199" si="174">SUM(K194+K196+K198)</f>
        <v>0</v>
      </c>
      <c r="L199" s="83">
        <f t="shared" si="174"/>
        <v>0</v>
      </c>
      <c r="M199" s="83">
        <f t="shared" si="174"/>
        <v>0</v>
      </c>
      <c r="N199" s="83">
        <f t="shared" si="174"/>
        <v>0</v>
      </c>
      <c r="O199" s="88">
        <f>SUM(O194+O196+O198)</f>
        <v>0</v>
      </c>
      <c r="P199" s="85">
        <f t="shared" ref="P199:T199" si="175">SUM(P194+P196+P198)</f>
        <v>0</v>
      </c>
      <c r="Q199" s="85">
        <f t="shared" si="175"/>
        <v>0</v>
      </c>
      <c r="R199" s="85">
        <f t="shared" si="175"/>
        <v>0</v>
      </c>
      <c r="S199" s="83">
        <f t="shared" si="175"/>
        <v>0</v>
      </c>
      <c r="T199" s="124">
        <f t="shared" si="175"/>
        <v>0</v>
      </c>
      <c r="U199" s="4"/>
    </row>
    <row r="200" spans="1:21" ht="15" customHeight="1" thickBot="1" x14ac:dyDescent="0.3">
      <c r="A200" s="14" t="s">
        <v>21</v>
      </c>
      <c r="B200" s="260" t="s">
        <v>29</v>
      </c>
      <c r="C200" s="261"/>
      <c r="D200" s="261"/>
      <c r="E200" s="261"/>
      <c r="F200" s="261"/>
      <c r="G200" s="135">
        <f t="shared" ref="G200:J200" si="176">SUM(G199)</f>
        <v>0.8</v>
      </c>
      <c r="H200" s="136">
        <f t="shared" si="176"/>
        <v>0</v>
      </c>
      <c r="I200" s="136">
        <f t="shared" si="176"/>
        <v>0</v>
      </c>
      <c r="J200" s="136">
        <f t="shared" si="176"/>
        <v>0.8</v>
      </c>
      <c r="K200" s="84">
        <f t="shared" ref="K200:T200" si="177">SUM(K199)</f>
        <v>0</v>
      </c>
      <c r="L200" s="84">
        <f t="shared" si="177"/>
        <v>0</v>
      </c>
      <c r="M200" s="84">
        <f t="shared" si="177"/>
        <v>0</v>
      </c>
      <c r="N200" s="84">
        <f t="shared" si="177"/>
        <v>0</v>
      </c>
      <c r="O200" s="89">
        <f t="shared" si="177"/>
        <v>0</v>
      </c>
      <c r="P200" s="86">
        <f t="shared" si="177"/>
        <v>0</v>
      </c>
      <c r="Q200" s="86">
        <f t="shared" si="177"/>
        <v>0</v>
      </c>
      <c r="R200" s="86">
        <f t="shared" si="177"/>
        <v>0</v>
      </c>
      <c r="S200" s="84">
        <f t="shared" si="177"/>
        <v>0</v>
      </c>
      <c r="T200" s="125">
        <f t="shared" si="177"/>
        <v>0</v>
      </c>
      <c r="U200" s="94"/>
    </row>
    <row r="201" spans="1:21" ht="15" customHeight="1" thickBot="1" x14ac:dyDescent="0.3">
      <c r="A201" s="15" t="s">
        <v>22</v>
      </c>
      <c r="B201" s="262" t="s">
        <v>43</v>
      </c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6"/>
      <c r="U201" s="4"/>
    </row>
    <row r="202" spans="1:21" ht="15" customHeight="1" thickBot="1" x14ac:dyDescent="0.3">
      <c r="A202" s="16" t="s">
        <v>22</v>
      </c>
      <c r="B202" s="17" t="s">
        <v>12</v>
      </c>
      <c r="C202" s="272" t="s">
        <v>44</v>
      </c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3"/>
      <c r="U202" s="4"/>
    </row>
    <row r="203" spans="1:21" ht="14.25" customHeight="1" x14ac:dyDescent="0.25">
      <c r="A203" s="265" t="s">
        <v>22</v>
      </c>
      <c r="B203" s="266" t="s">
        <v>12</v>
      </c>
      <c r="C203" s="186" t="s">
        <v>12</v>
      </c>
      <c r="D203" s="198" t="s">
        <v>45</v>
      </c>
      <c r="E203" s="194" t="s">
        <v>15</v>
      </c>
      <c r="F203" s="20" t="s">
        <v>16</v>
      </c>
      <c r="G203" s="37">
        <f t="shared" ref="G203" si="178">H203+J203</f>
        <v>3.5</v>
      </c>
      <c r="H203" s="50">
        <v>3.5</v>
      </c>
      <c r="I203" s="50"/>
      <c r="J203" s="50"/>
      <c r="K203" s="38">
        <f t="shared" ref="K203" si="179">L203+N203</f>
        <v>3.5</v>
      </c>
      <c r="L203" s="50">
        <v>3.5</v>
      </c>
      <c r="M203" s="50"/>
      <c r="N203" s="50"/>
      <c r="O203" s="41">
        <f t="shared" ref="O203" si="180">P203+R203</f>
        <v>3.5</v>
      </c>
      <c r="P203" s="50">
        <v>3.5</v>
      </c>
      <c r="Q203" s="50"/>
      <c r="R203" s="50"/>
      <c r="S203" s="50">
        <v>3.5</v>
      </c>
      <c r="T203" s="103">
        <v>3.5</v>
      </c>
      <c r="U203" s="4"/>
    </row>
    <row r="204" spans="1:21" ht="21.75" customHeight="1" x14ac:dyDescent="0.25">
      <c r="A204" s="180"/>
      <c r="B204" s="184"/>
      <c r="C204" s="187"/>
      <c r="D204" s="192"/>
      <c r="E204" s="195"/>
      <c r="F204" s="9" t="s">
        <v>17</v>
      </c>
      <c r="G204" s="39">
        <f t="shared" ref="G204:J204" si="181">SUM(G203:G203)</f>
        <v>3.5</v>
      </c>
      <c r="H204" s="39">
        <f t="shared" si="181"/>
        <v>3.5</v>
      </c>
      <c r="I204" s="39">
        <f t="shared" si="181"/>
        <v>0</v>
      </c>
      <c r="J204" s="39">
        <f t="shared" si="181"/>
        <v>0</v>
      </c>
      <c r="K204" s="39">
        <f t="shared" ref="K204:T204" si="182">SUM(K203:K203)</f>
        <v>3.5</v>
      </c>
      <c r="L204" s="39">
        <f t="shared" si="182"/>
        <v>3.5</v>
      </c>
      <c r="M204" s="39">
        <f t="shared" si="182"/>
        <v>0</v>
      </c>
      <c r="N204" s="39">
        <f t="shared" si="182"/>
        <v>0</v>
      </c>
      <c r="O204" s="40">
        <f t="shared" si="182"/>
        <v>3.5</v>
      </c>
      <c r="P204" s="39">
        <f t="shared" si="182"/>
        <v>3.5</v>
      </c>
      <c r="Q204" s="39">
        <f t="shared" si="182"/>
        <v>0</v>
      </c>
      <c r="R204" s="39">
        <f t="shared" si="182"/>
        <v>0</v>
      </c>
      <c r="S204" s="39">
        <f t="shared" si="182"/>
        <v>3.5</v>
      </c>
      <c r="T204" s="104">
        <f t="shared" si="182"/>
        <v>3.5</v>
      </c>
      <c r="U204" s="4"/>
    </row>
    <row r="205" spans="1:21" ht="18" customHeight="1" thickBot="1" x14ac:dyDescent="0.3">
      <c r="A205" s="96" t="s">
        <v>22</v>
      </c>
      <c r="B205" s="95" t="s">
        <v>12</v>
      </c>
      <c r="C205" s="204" t="s">
        <v>25</v>
      </c>
      <c r="D205" s="205"/>
      <c r="E205" s="205"/>
      <c r="F205" s="205"/>
      <c r="G205" s="43">
        <f t="shared" ref="G205:T205" si="183">SUM(G203:G203)</f>
        <v>3.5</v>
      </c>
      <c r="H205" s="43">
        <f t="shared" si="183"/>
        <v>3.5</v>
      </c>
      <c r="I205" s="43">
        <f t="shared" si="183"/>
        <v>0</v>
      </c>
      <c r="J205" s="43">
        <f t="shared" si="183"/>
        <v>0</v>
      </c>
      <c r="K205" s="43">
        <f t="shared" si="183"/>
        <v>3.5</v>
      </c>
      <c r="L205" s="43">
        <f t="shared" si="183"/>
        <v>3.5</v>
      </c>
      <c r="M205" s="43">
        <f t="shared" si="183"/>
        <v>0</v>
      </c>
      <c r="N205" s="43">
        <f t="shared" si="183"/>
        <v>0</v>
      </c>
      <c r="O205" s="53">
        <f t="shared" si="183"/>
        <v>3.5</v>
      </c>
      <c r="P205" s="43">
        <f t="shared" si="183"/>
        <v>3.5</v>
      </c>
      <c r="Q205" s="43">
        <f t="shared" si="183"/>
        <v>0</v>
      </c>
      <c r="R205" s="43">
        <f t="shared" si="183"/>
        <v>0</v>
      </c>
      <c r="S205" s="43">
        <f t="shared" si="183"/>
        <v>3.5</v>
      </c>
      <c r="T205" s="109">
        <f t="shared" si="183"/>
        <v>3.5</v>
      </c>
      <c r="U205" s="4"/>
    </row>
    <row r="206" spans="1:21" ht="16.5" customHeight="1" thickBot="1" x14ac:dyDescent="0.3">
      <c r="A206" s="14" t="s">
        <v>22</v>
      </c>
      <c r="B206" s="260" t="s">
        <v>29</v>
      </c>
      <c r="C206" s="261"/>
      <c r="D206" s="261"/>
      <c r="E206" s="261"/>
      <c r="F206" s="271"/>
      <c r="G206" s="45">
        <f t="shared" ref="G206:T206" si="184">SUM(G205)</f>
        <v>3.5</v>
      </c>
      <c r="H206" s="45">
        <f t="shared" si="184"/>
        <v>3.5</v>
      </c>
      <c r="I206" s="45">
        <f t="shared" si="184"/>
        <v>0</v>
      </c>
      <c r="J206" s="45">
        <f t="shared" si="184"/>
        <v>0</v>
      </c>
      <c r="K206" s="45">
        <f t="shared" si="184"/>
        <v>3.5</v>
      </c>
      <c r="L206" s="45">
        <f t="shared" si="184"/>
        <v>3.5</v>
      </c>
      <c r="M206" s="45">
        <f t="shared" si="184"/>
        <v>0</v>
      </c>
      <c r="N206" s="45">
        <f t="shared" si="184"/>
        <v>0</v>
      </c>
      <c r="O206" s="90">
        <f t="shared" si="184"/>
        <v>3.5</v>
      </c>
      <c r="P206" s="45">
        <f t="shared" si="184"/>
        <v>3.5</v>
      </c>
      <c r="Q206" s="45">
        <f t="shared" si="184"/>
        <v>0</v>
      </c>
      <c r="R206" s="45">
        <f t="shared" si="184"/>
        <v>0</v>
      </c>
      <c r="S206" s="45">
        <f t="shared" si="184"/>
        <v>3.5</v>
      </c>
      <c r="T206" s="111">
        <f t="shared" si="184"/>
        <v>3.5</v>
      </c>
      <c r="U206" s="94"/>
    </row>
    <row r="207" spans="1:21" ht="16.5" customHeight="1" thickBot="1" x14ac:dyDescent="0.3">
      <c r="A207" s="15" t="s">
        <v>24</v>
      </c>
      <c r="B207" s="262" t="s">
        <v>46</v>
      </c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6"/>
      <c r="U207" s="4"/>
    </row>
    <row r="208" spans="1:21" ht="16.5" customHeight="1" thickBot="1" x14ac:dyDescent="0.3">
      <c r="A208" s="16" t="s">
        <v>24</v>
      </c>
      <c r="B208" s="17" t="s">
        <v>12</v>
      </c>
      <c r="C208" s="272" t="s">
        <v>47</v>
      </c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3"/>
      <c r="U208" s="4"/>
    </row>
    <row r="209" spans="1:21" ht="18" customHeight="1" x14ac:dyDescent="0.25">
      <c r="A209" s="265" t="s">
        <v>24</v>
      </c>
      <c r="B209" s="266" t="s">
        <v>12</v>
      </c>
      <c r="C209" s="186" t="s">
        <v>12</v>
      </c>
      <c r="D209" s="198" t="s">
        <v>62</v>
      </c>
      <c r="E209" s="194" t="s">
        <v>15</v>
      </c>
      <c r="F209" s="20" t="s">
        <v>16</v>
      </c>
      <c r="G209" s="37">
        <f t="shared" ref="G209" si="185">H209+J209</f>
        <v>35</v>
      </c>
      <c r="H209" s="50">
        <v>35</v>
      </c>
      <c r="I209" s="50"/>
      <c r="J209" s="50"/>
      <c r="K209" s="38">
        <f t="shared" ref="K209" si="186">L209+N209</f>
        <v>44.9</v>
      </c>
      <c r="L209" s="50">
        <v>44.9</v>
      </c>
      <c r="M209" s="50"/>
      <c r="N209" s="50"/>
      <c r="O209" s="41">
        <f t="shared" ref="O209" si="187">P209+R209</f>
        <v>44.9</v>
      </c>
      <c r="P209" s="50">
        <v>44.9</v>
      </c>
      <c r="Q209" s="50"/>
      <c r="R209" s="50"/>
      <c r="S209" s="50">
        <v>35</v>
      </c>
      <c r="T209" s="103">
        <v>35</v>
      </c>
      <c r="U209" s="4"/>
    </row>
    <row r="210" spans="1:21" ht="18" customHeight="1" x14ac:dyDescent="0.25">
      <c r="A210" s="180"/>
      <c r="B210" s="184"/>
      <c r="C210" s="187"/>
      <c r="D210" s="192"/>
      <c r="E210" s="195"/>
      <c r="F210" s="9" t="s">
        <v>17</v>
      </c>
      <c r="G210" s="39">
        <f>SUM(G209:G209)</f>
        <v>35</v>
      </c>
      <c r="H210" s="39">
        <f>SUM(H209:H209)</f>
        <v>35</v>
      </c>
      <c r="I210" s="39">
        <f t="shared" ref="I210:J210" si="188">SUM(I209:I209)</f>
        <v>0</v>
      </c>
      <c r="J210" s="39">
        <f t="shared" si="188"/>
        <v>0</v>
      </c>
      <c r="K210" s="39">
        <f t="shared" ref="K210:T210" si="189">SUM(K209:K209)</f>
        <v>44.9</v>
      </c>
      <c r="L210" s="39">
        <f t="shared" si="189"/>
        <v>44.9</v>
      </c>
      <c r="M210" s="39">
        <f t="shared" si="189"/>
        <v>0</v>
      </c>
      <c r="N210" s="39">
        <f t="shared" si="189"/>
        <v>0</v>
      </c>
      <c r="O210" s="40">
        <f>SUM(O209:O209)</f>
        <v>44.9</v>
      </c>
      <c r="P210" s="39">
        <f>SUM(P209:P209)</f>
        <v>44.9</v>
      </c>
      <c r="Q210" s="39">
        <f t="shared" si="189"/>
        <v>0</v>
      </c>
      <c r="R210" s="39">
        <f t="shared" si="189"/>
        <v>0</v>
      </c>
      <c r="S210" s="39">
        <f t="shared" si="189"/>
        <v>35</v>
      </c>
      <c r="T210" s="104">
        <f t="shared" si="189"/>
        <v>35</v>
      </c>
      <c r="U210" s="4"/>
    </row>
    <row r="211" spans="1:21" ht="15" customHeight="1" thickBot="1" x14ac:dyDescent="0.3">
      <c r="A211" s="96" t="s">
        <v>24</v>
      </c>
      <c r="B211" s="95" t="s">
        <v>12</v>
      </c>
      <c r="C211" s="204" t="s">
        <v>25</v>
      </c>
      <c r="D211" s="205"/>
      <c r="E211" s="205"/>
      <c r="F211" s="205"/>
      <c r="G211" s="42">
        <f t="shared" ref="G211:T211" si="190">SUM(G210)</f>
        <v>35</v>
      </c>
      <c r="H211" s="42">
        <f t="shared" si="190"/>
        <v>35</v>
      </c>
      <c r="I211" s="42">
        <f t="shared" si="190"/>
        <v>0</v>
      </c>
      <c r="J211" s="42">
        <f t="shared" si="190"/>
        <v>0</v>
      </c>
      <c r="K211" s="42">
        <f t="shared" si="190"/>
        <v>44.9</v>
      </c>
      <c r="L211" s="42">
        <f t="shared" si="190"/>
        <v>44.9</v>
      </c>
      <c r="M211" s="42">
        <f t="shared" si="190"/>
        <v>0</v>
      </c>
      <c r="N211" s="42">
        <f t="shared" si="190"/>
        <v>0</v>
      </c>
      <c r="O211" s="47">
        <f t="shared" si="190"/>
        <v>44.9</v>
      </c>
      <c r="P211" s="42">
        <f t="shared" si="190"/>
        <v>44.9</v>
      </c>
      <c r="Q211" s="42">
        <f t="shared" si="190"/>
        <v>0</v>
      </c>
      <c r="R211" s="42">
        <f t="shared" si="190"/>
        <v>0</v>
      </c>
      <c r="S211" s="42">
        <f t="shared" si="190"/>
        <v>35</v>
      </c>
      <c r="T211" s="115">
        <f t="shared" si="190"/>
        <v>35</v>
      </c>
      <c r="U211" s="4"/>
    </row>
    <row r="212" spans="1:21" ht="15" customHeight="1" thickBot="1" x14ac:dyDescent="0.3">
      <c r="A212" s="14" t="s">
        <v>24</v>
      </c>
      <c r="B212" s="255" t="s">
        <v>29</v>
      </c>
      <c r="C212" s="256"/>
      <c r="D212" s="256"/>
      <c r="E212" s="256"/>
      <c r="F212" s="273"/>
      <c r="G212" s="51">
        <f>SUM(G211)</f>
        <v>35</v>
      </c>
      <c r="H212" s="51">
        <f t="shared" ref="H212:T212" si="191">SUM(H211)</f>
        <v>35</v>
      </c>
      <c r="I212" s="51">
        <f t="shared" si="191"/>
        <v>0</v>
      </c>
      <c r="J212" s="51">
        <f t="shared" si="191"/>
        <v>0</v>
      </c>
      <c r="K212" s="51">
        <f t="shared" si="191"/>
        <v>44.9</v>
      </c>
      <c r="L212" s="51">
        <f t="shared" si="191"/>
        <v>44.9</v>
      </c>
      <c r="M212" s="51">
        <f t="shared" si="191"/>
        <v>0</v>
      </c>
      <c r="N212" s="51">
        <f t="shared" si="191"/>
        <v>0</v>
      </c>
      <c r="O212" s="91">
        <f t="shared" si="191"/>
        <v>44.9</v>
      </c>
      <c r="P212" s="51">
        <f t="shared" si="191"/>
        <v>44.9</v>
      </c>
      <c r="Q212" s="51">
        <f t="shared" si="191"/>
        <v>0</v>
      </c>
      <c r="R212" s="51">
        <f t="shared" si="191"/>
        <v>0</v>
      </c>
      <c r="S212" s="51">
        <f t="shared" si="191"/>
        <v>35</v>
      </c>
      <c r="T212" s="126">
        <f t="shared" si="191"/>
        <v>35</v>
      </c>
      <c r="U212" s="4"/>
    </row>
    <row r="213" spans="1:21" s="24" customFormat="1" ht="15" customHeight="1" thickBot="1" x14ac:dyDescent="0.3">
      <c r="A213" s="267" t="s">
        <v>48</v>
      </c>
      <c r="B213" s="268"/>
      <c r="C213" s="268"/>
      <c r="D213" s="268"/>
      <c r="E213" s="268"/>
      <c r="F213" s="269"/>
      <c r="G213" s="70">
        <f t="shared" ref="G213:T213" si="192">G93+G115+G183+G190+G200+G206+G212</f>
        <v>2188.7960000000003</v>
      </c>
      <c r="H213" s="70">
        <f t="shared" si="192"/>
        <v>254.25</v>
      </c>
      <c r="I213" s="52">
        <f t="shared" si="192"/>
        <v>7.9</v>
      </c>
      <c r="J213" s="70">
        <f t="shared" si="192"/>
        <v>1934.5460000000003</v>
      </c>
      <c r="K213" s="70">
        <f t="shared" si="192"/>
        <v>3242.3069999999998</v>
      </c>
      <c r="L213" s="52">
        <f t="shared" si="192"/>
        <v>286.7</v>
      </c>
      <c r="M213" s="52">
        <f t="shared" si="192"/>
        <v>0</v>
      </c>
      <c r="N213" s="52">
        <f t="shared" si="192"/>
        <v>2955.607</v>
      </c>
      <c r="O213" s="93">
        <f t="shared" si="192"/>
        <v>1310.5490000000002</v>
      </c>
      <c r="P213" s="70">
        <f t="shared" si="192"/>
        <v>91.699999999999989</v>
      </c>
      <c r="Q213" s="70">
        <f t="shared" si="192"/>
        <v>0</v>
      </c>
      <c r="R213" s="70">
        <f t="shared" si="192"/>
        <v>1218.8490000000002</v>
      </c>
      <c r="S213" s="52">
        <f t="shared" si="192"/>
        <v>1292.7</v>
      </c>
      <c r="T213" s="127">
        <f t="shared" si="192"/>
        <v>813.1</v>
      </c>
      <c r="U213" s="102"/>
    </row>
    <row r="214" spans="1:21" ht="15.75" customHeight="1" x14ac:dyDescent="0.2">
      <c r="D214" s="3"/>
      <c r="U214" s="4"/>
    </row>
    <row r="215" spans="1:21" ht="14.25" customHeight="1" x14ac:dyDescent="0.2">
      <c r="D215" s="26" t="s">
        <v>49</v>
      </c>
      <c r="R215" s="68" t="s">
        <v>50</v>
      </c>
      <c r="U215" s="4"/>
    </row>
    <row r="216" spans="1:21" ht="14.25" customHeight="1" x14ac:dyDescent="0.2">
      <c r="D216" s="26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4"/>
    </row>
    <row r="217" spans="1:21" ht="14.25" customHeight="1" x14ac:dyDescent="0.2">
      <c r="D217" s="26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4"/>
    </row>
    <row r="218" spans="1:21" ht="14.25" customHeight="1" x14ac:dyDescent="0.2">
      <c r="D218" s="26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4"/>
    </row>
    <row r="219" spans="1:21" ht="14.25" customHeight="1" x14ac:dyDescent="0.2">
      <c r="D219" s="26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4"/>
    </row>
    <row r="220" spans="1:21" ht="14.25" customHeight="1" x14ac:dyDescent="0.2">
      <c r="D220" s="26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4"/>
    </row>
    <row r="221" spans="1:21" ht="14.25" customHeight="1" x14ac:dyDescent="0.2">
      <c r="D221" s="26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4"/>
    </row>
    <row r="222" spans="1:21" ht="14.25" customHeight="1" x14ac:dyDescent="0.2">
      <c r="D222" s="26"/>
      <c r="R222" s="68"/>
      <c r="U222" s="4"/>
    </row>
    <row r="223" spans="1:21" ht="14.25" customHeight="1" x14ac:dyDescent="0.2">
      <c r="D223" s="26"/>
      <c r="O223" s="176"/>
      <c r="P223" s="176"/>
      <c r="Q223" s="176"/>
      <c r="R223" s="176"/>
      <c r="U223" s="4"/>
    </row>
    <row r="224" spans="1:21" ht="14.25" customHeight="1" x14ac:dyDescent="0.2">
      <c r="D224" s="26"/>
      <c r="R224" s="68"/>
      <c r="U224" s="4"/>
    </row>
    <row r="225" spans="4:21" ht="14.25" customHeight="1" x14ac:dyDescent="0.2">
      <c r="D225" s="26"/>
      <c r="R225" s="68"/>
      <c r="U225" s="4"/>
    </row>
    <row r="226" spans="4:21" ht="14.25" customHeight="1" x14ac:dyDescent="0.2">
      <c r="D226" s="26"/>
      <c r="R226" s="68"/>
      <c r="U226" s="4"/>
    </row>
    <row r="227" spans="4:21" ht="14.25" customHeight="1" x14ac:dyDescent="0.2">
      <c r="D227" s="26"/>
      <c r="R227" s="68"/>
      <c r="U227" s="4"/>
    </row>
    <row r="228" spans="4:21" ht="14.25" customHeight="1" x14ac:dyDescent="0.2">
      <c r="D228" s="26"/>
      <c r="R228" s="68"/>
      <c r="U228" s="4"/>
    </row>
    <row r="229" spans="4:21" ht="14.25" customHeight="1" x14ac:dyDescent="0.2">
      <c r="D229" s="26"/>
      <c r="R229" s="68"/>
      <c r="U229" s="4"/>
    </row>
    <row r="230" spans="4:21" ht="14.25" customHeight="1" x14ac:dyDescent="0.2">
      <c r="D230" s="26"/>
      <c r="R230" s="68"/>
      <c r="U230" s="4"/>
    </row>
    <row r="231" spans="4:21" ht="14.25" customHeight="1" x14ac:dyDescent="0.2">
      <c r="D231" s="26"/>
      <c r="R231" s="68"/>
      <c r="U231" s="4"/>
    </row>
    <row r="232" spans="4:21" ht="14.25" customHeight="1" x14ac:dyDescent="0.2">
      <c r="D232" s="26"/>
      <c r="R232" s="68"/>
      <c r="U232" s="4"/>
    </row>
    <row r="233" spans="4:21" ht="14.25" customHeight="1" x14ac:dyDescent="0.2">
      <c r="D233" s="26"/>
      <c r="R233" s="68"/>
      <c r="U233" s="4"/>
    </row>
    <row r="234" spans="4:21" ht="14.25" customHeight="1" x14ac:dyDescent="0.2">
      <c r="D234" s="26"/>
      <c r="R234" s="68"/>
      <c r="U234" s="4"/>
    </row>
  </sheetData>
  <mergeCells count="319">
    <mergeCell ref="A99:A101"/>
    <mergeCell ref="B99:B101"/>
    <mergeCell ref="C99:C101"/>
    <mergeCell ref="D99:D101"/>
    <mergeCell ref="E99:E101"/>
    <mergeCell ref="E154:E156"/>
    <mergeCell ref="A111:A113"/>
    <mergeCell ref="B111:B113"/>
    <mergeCell ref="C111:C113"/>
    <mergeCell ref="D111:D113"/>
    <mergeCell ref="E111:E113"/>
    <mergeCell ref="A151:A153"/>
    <mergeCell ref="B151:B153"/>
    <mergeCell ref="C151:C153"/>
    <mergeCell ref="D151:D153"/>
    <mergeCell ref="E151:E153"/>
    <mergeCell ref="A138:A140"/>
    <mergeCell ref="D121:D123"/>
    <mergeCell ref="E121:E123"/>
    <mergeCell ref="C121:C123"/>
    <mergeCell ref="A121:A123"/>
    <mergeCell ref="B138:B140"/>
    <mergeCell ref="C138:C140"/>
    <mergeCell ref="D138:D140"/>
    <mergeCell ref="B159:B163"/>
    <mergeCell ref="C159:C163"/>
    <mergeCell ref="D159:D163"/>
    <mergeCell ref="B164:B167"/>
    <mergeCell ref="A168:A171"/>
    <mergeCell ref="B168:B171"/>
    <mergeCell ref="C168:C171"/>
    <mergeCell ref="D168:D171"/>
    <mergeCell ref="A148:A150"/>
    <mergeCell ref="B148:B150"/>
    <mergeCell ref="C148:C150"/>
    <mergeCell ref="D148:D150"/>
    <mergeCell ref="A154:A156"/>
    <mergeCell ref="B154:B156"/>
    <mergeCell ref="C154:C156"/>
    <mergeCell ref="D154:D156"/>
    <mergeCell ref="A131:A133"/>
    <mergeCell ref="A134:A137"/>
    <mergeCell ref="A124:A127"/>
    <mergeCell ref="E134:E137"/>
    <mergeCell ref="B124:B127"/>
    <mergeCell ref="C124:C127"/>
    <mergeCell ref="E128:E130"/>
    <mergeCell ref="B118:B120"/>
    <mergeCell ref="C118:C120"/>
    <mergeCell ref="C114:F114"/>
    <mergeCell ref="D76:D79"/>
    <mergeCell ref="A64:A66"/>
    <mergeCell ref="A69:A71"/>
    <mergeCell ref="E148:E150"/>
    <mergeCell ref="A141:A143"/>
    <mergeCell ref="B141:B143"/>
    <mergeCell ref="C141:C143"/>
    <mergeCell ref="D141:D143"/>
    <mergeCell ref="A144:A147"/>
    <mergeCell ref="B144:B147"/>
    <mergeCell ref="C144:C147"/>
    <mergeCell ref="B121:B123"/>
    <mergeCell ref="D124:D127"/>
    <mergeCell ref="E124:E127"/>
    <mergeCell ref="B131:B133"/>
    <mergeCell ref="C131:C133"/>
    <mergeCell ref="D131:D133"/>
    <mergeCell ref="E131:E133"/>
    <mergeCell ref="C128:C130"/>
    <mergeCell ref="D128:D130"/>
    <mergeCell ref="A128:A130"/>
    <mergeCell ref="C67:F67"/>
    <mergeCell ref="C68:T68"/>
    <mergeCell ref="A53:A55"/>
    <mergeCell ref="B53:B55"/>
    <mergeCell ref="A76:A79"/>
    <mergeCell ref="B76:B79"/>
    <mergeCell ref="C76:C79"/>
    <mergeCell ref="E85:E88"/>
    <mergeCell ref="B116:T116"/>
    <mergeCell ref="D118:D120"/>
    <mergeCell ref="E118:E120"/>
    <mergeCell ref="A59:A61"/>
    <mergeCell ref="B59:B61"/>
    <mergeCell ref="C59:C61"/>
    <mergeCell ref="D59:D61"/>
    <mergeCell ref="E59:E61"/>
    <mergeCell ref="B64:B66"/>
    <mergeCell ref="B94:T94"/>
    <mergeCell ref="C95:T95"/>
    <mergeCell ref="A96:A98"/>
    <mergeCell ref="B96:B98"/>
    <mergeCell ref="A118:A120"/>
    <mergeCell ref="C96:C98"/>
    <mergeCell ref="B115:F115"/>
    <mergeCell ref="A107:A110"/>
    <mergeCell ref="B107:B110"/>
    <mergeCell ref="C92:F92"/>
    <mergeCell ref="A85:A88"/>
    <mergeCell ref="B85:B88"/>
    <mergeCell ref="C85:C88"/>
    <mergeCell ref="E64:E66"/>
    <mergeCell ref="B69:B71"/>
    <mergeCell ref="C69:C71"/>
    <mergeCell ref="D69:D71"/>
    <mergeCell ref="E69:E71"/>
    <mergeCell ref="D85:D88"/>
    <mergeCell ref="A80:A84"/>
    <mergeCell ref="B80:B84"/>
    <mergeCell ref="C80:C84"/>
    <mergeCell ref="D80:D84"/>
    <mergeCell ref="E80:E84"/>
    <mergeCell ref="C64:C66"/>
    <mergeCell ref="D64:D66"/>
    <mergeCell ref="C72:C75"/>
    <mergeCell ref="D72:D75"/>
    <mergeCell ref="E72:E75"/>
    <mergeCell ref="A72:A75"/>
    <mergeCell ref="C185:T185"/>
    <mergeCell ref="A186:A188"/>
    <mergeCell ref="B186:B188"/>
    <mergeCell ref="C182:F182"/>
    <mergeCell ref="C186:C188"/>
    <mergeCell ref="D186:D188"/>
    <mergeCell ref="E186:E188"/>
    <mergeCell ref="A164:A167"/>
    <mergeCell ref="D164:D167"/>
    <mergeCell ref="E164:E167"/>
    <mergeCell ref="E172:E175"/>
    <mergeCell ref="B184:T184"/>
    <mergeCell ref="B183:F183"/>
    <mergeCell ref="A176:A178"/>
    <mergeCell ref="B176:B178"/>
    <mergeCell ref="E168:E171"/>
    <mergeCell ref="C164:C167"/>
    <mergeCell ref="A179:A181"/>
    <mergeCell ref="C179:C181"/>
    <mergeCell ref="D179:D181"/>
    <mergeCell ref="E176:E178"/>
    <mergeCell ref="D176:D178"/>
    <mergeCell ref="B179:B181"/>
    <mergeCell ref="B172:B175"/>
    <mergeCell ref="A213:F213"/>
    <mergeCell ref="A104:A106"/>
    <mergeCell ref="B104:B106"/>
    <mergeCell ref="C104:C106"/>
    <mergeCell ref="D104:D106"/>
    <mergeCell ref="E104:E106"/>
    <mergeCell ref="C205:F205"/>
    <mergeCell ref="B206:F206"/>
    <mergeCell ref="B207:T207"/>
    <mergeCell ref="C208:T208"/>
    <mergeCell ref="A209:A210"/>
    <mergeCell ref="B209:B210"/>
    <mergeCell ref="C209:C210"/>
    <mergeCell ref="D209:D210"/>
    <mergeCell ref="E209:E210"/>
    <mergeCell ref="C199:F199"/>
    <mergeCell ref="B200:F200"/>
    <mergeCell ref="B201:T201"/>
    <mergeCell ref="C202:T202"/>
    <mergeCell ref="C117:T117"/>
    <mergeCell ref="C176:C178"/>
    <mergeCell ref="B212:F212"/>
    <mergeCell ref="D203:D204"/>
    <mergeCell ref="E203:E204"/>
    <mergeCell ref="C211:F211"/>
    <mergeCell ref="E195:E196"/>
    <mergeCell ref="A197:A198"/>
    <mergeCell ref="A203:A204"/>
    <mergeCell ref="B203:B204"/>
    <mergeCell ref="C203:C204"/>
    <mergeCell ref="B197:B198"/>
    <mergeCell ref="C197:C198"/>
    <mergeCell ref="D197:D198"/>
    <mergeCell ref="E197:E198"/>
    <mergeCell ref="A195:A196"/>
    <mergeCell ref="B195:B196"/>
    <mergeCell ref="C195:C196"/>
    <mergeCell ref="D195:D196"/>
    <mergeCell ref="C189:F189"/>
    <mergeCell ref="B190:F190"/>
    <mergeCell ref="B191:T191"/>
    <mergeCell ref="C192:T192"/>
    <mergeCell ref="A193:A194"/>
    <mergeCell ref="B193:B194"/>
    <mergeCell ref="C193:C194"/>
    <mergeCell ref="D193:D194"/>
    <mergeCell ref="E193:E194"/>
    <mergeCell ref="C172:C175"/>
    <mergeCell ref="D172:D175"/>
    <mergeCell ref="A172:A175"/>
    <mergeCell ref="E179:E181"/>
    <mergeCell ref="B41:B43"/>
    <mergeCell ref="E138:E140"/>
    <mergeCell ref="E141:E143"/>
    <mergeCell ref="B134:B137"/>
    <mergeCell ref="C134:C137"/>
    <mergeCell ref="D134:D137"/>
    <mergeCell ref="D144:D147"/>
    <mergeCell ref="E144:E147"/>
    <mergeCell ref="A159:A163"/>
    <mergeCell ref="B93:F93"/>
    <mergeCell ref="C157:F157"/>
    <mergeCell ref="E159:E163"/>
    <mergeCell ref="C158:T158"/>
    <mergeCell ref="B128:B130"/>
    <mergeCell ref="E76:E79"/>
    <mergeCell ref="A50:A52"/>
    <mergeCell ref="B56:B58"/>
    <mergeCell ref="C56:C58"/>
    <mergeCell ref="D56:D58"/>
    <mergeCell ref="B50:B52"/>
    <mergeCell ref="C63:T63"/>
    <mergeCell ref="B38:B40"/>
    <mergeCell ref="E56:E58"/>
    <mergeCell ref="C53:C55"/>
    <mergeCell ref="D53:D55"/>
    <mergeCell ref="E53:E55"/>
    <mergeCell ref="C47:C49"/>
    <mergeCell ref="E47:E49"/>
    <mergeCell ref="D44:D46"/>
    <mergeCell ref="D41:D43"/>
    <mergeCell ref="D50:D52"/>
    <mergeCell ref="D47:D49"/>
    <mergeCell ref="E41:E43"/>
    <mergeCell ref="C38:C40"/>
    <mergeCell ref="B47:B49"/>
    <mergeCell ref="D38:D40"/>
    <mergeCell ref="E38:E40"/>
    <mergeCell ref="C41:C43"/>
    <mergeCell ref="C19:C21"/>
    <mergeCell ref="D19:D21"/>
    <mergeCell ref="E19:E21"/>
    <mergeCell ref="A34:A37"/>
    <mergeCell ref="B34:B37"/>
    <mergeCell ref="C34:C37"/>
    <mergeCell ref="D34:D37"/>
    <mergeCell ref="E34:E3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A16:A18"/>
    <mergeCell ref="B16:B18"/>
    <mergeCell ref="C16:C18"/>
    <mergeCell ref="D16:D18"/>
    <mergeCell ref="E16:E18"/>
    <mergeCell ref="A22:A25"/>
    <mergeCell ref="B22:B25"/>
    <mergeCell ref="L7:M7"/>
    <mergeCell ref="A9:T9"/>
    <mergeCell ref="N7:N8"/>
    <mergeCell ref="A10:T10"/>
    <mergeCell ref="B11:T11"/>
    <mergeCell ref="C12:T12"/>
    <mergeCell ref="A13:A15"/>
    <mergeCell ref="B13:B15"/>
    <mergeCell ref="C13:C15"/>
    <mergeCell ref="D13:D15"/>
    <mergeCell ref="E13:E15"/>
    <mergeCell ref="G7:G8"/>
    <mergeCell ref="C22:C25"/>
    <mergeCell ref="D22:D25"/>
    <mergeCell ref="E22:E25"/>
    <mergeCell ref="A19:A21"/>
    <mergeCell ref="B19:B21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H7:I7"/>
    <mergeCell ref="J7:J8"/>
    <mergeCell ref="K7:K8"/>
    <mergeCell ref="A41:A43"/>
    <mergeCell ref="A38:A40"/>
    <mergeCell ref="B72:B75"/>
    <mergeCell ref="A44:A46"/>
    <mergeCell ref="B44:B46"/>
    <mergeCell ref="C44:C46"/>
    <mergeCell ref="E44:E46"/>
    <mergeCell ref="A47:A49"/>
    <mergeCell ref="C107:C110"/>
    <mergeCell ref="D107:D110"/>
    <mergeCell ref="E107:E110"/>
    <mergeCell ref="A89:A91"/>
    <mergeCell ref="B89:B91"/>
    <mergeCell ref="C89:C91"/>
    <mergeCell ref="D89:D91"/>
    <mergeCell ref="E89:E91"/>
    <mergeCell ref="D96:D98"/>
    <mergeCell ref="E96:E98"/>
    <mergeCell ref="C103:T103"/>
    <mergeCell ref="C102:F102"/>
    <mergeCell ref="A56:A58"/>
    <mergeCell ref="C50:C52"/>
    <mergeCell ref="E50:E52"/>
    <mergeCell ref="C62:F62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2020-02-07T09:15:27Z</dcterms:modified>
</cp:coreProperties>
</file>