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<sst xmlns="http://schemas.openxmlformats.org/spreadsheetml/2006/main" count="560" uniqueCount="127">
  <si>
    <t xml:space="preserve">SVEIKATOS, SOCIALINĖS PARAMOS IR PASLAUGŲ ĮGYVENDINIMO </t>
  </si>
  <si>
    <t>PROGRAMOS</t>
  </si>
  <si>
    <t>Programos tikslo kodas</t>
  </si>
  <si>
    <t>Uždavinio kodas</t>
  </si>
  <si>
    <t>Priemonės kodas</t>
  </si>
  <si>
    <t>Priemonės pavadinimas</t>
  </si>
  <si>
    <t>Priemonės vykdytojo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</si>
  <si>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</si>
  <si>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</si>
  <si>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</si>
  <si>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</si>
  <si>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</si>
  <si>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</si>
  <si>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SB (VF)</t>
  </si>
  <si>
    <t>SB</t>
  </si>
  <si>
    <t>Kt.</t>
  </si>
  <si>
    <t>02</t>
  </si>
  <si>
    <t>03</t>
  </si>
  <si>
    <t>Kompensuoti šalto vandens ir nuotekų išlaidas</t>
  </si>
  <si>
    <t>04</t>
  </si>
  <si>
    <t>Kompensuoti karšto vandens išlaidas</t>
  </si>
  <si>
    <t>05</t>
  </si>
  <si>
    <t>06</t>
  </si>
  <si>
    <t>07</t>
  </si>
  <si>
    <t>08</t>
  </si>
  <si>
    <t>Remti šeimas, auginančias mokyklinio amžiaus vaikus, siekiant kad vaikams, augantiems mažas pajamas gaunančiose šeimose, būtų sudarytos palankesnės sąlygos jų ugdymui bendrojo lavinimo mokyklose</t>
  </si>
  <si>
    <t xml:space="preserve">Nemokamo maitinimo administravimas </t>
  </si>
  <si>
    <t>Mokinių aprūpinimas mokinio reikmenimis</t>
  </si>
  <si>
    <t>Kt. (SADM)</t>
  </si>
  <si>
    <t>Teikti piniginę paramą šeimoms, auginančioms vaikus</t>
  </si>
  <si>
    <t>Užtikrinti išmokų vaikams skyrimą ir mokėjimą šeimoms, auginančioms vaikus</t>
  </si>
  <si>
    <t>Išmokų vaikams administravimas</t>
  </si>
  <si>
    <t>Teikti vienkartinę valstybės paramą ir kompensacijas</t>
  </si>
  <si>
    <t>Užtikrinti vienkartinių išmokų ir kompensacijų mokėjimą žemiau išvardintoms asmenų kategorijoms</t>
  </si>
  <si>
    <t xml:space="preserve">Socialinės priežiūros paslaugų teikimas asmens namuose </t>
  </si>
  <si>
    <t>Transporto paslaugų teikimas neįgaliems žmonėms</t>
  </si>
  <si>
    <t>Organizuoti Savivaldybės gyventojų aprūpinimą techninės pagalbos priemonėmis ir pritaikyti būstą neįgaliųjų poreikiams</t>
  </si>
  <si>
    <t>Užtikrinti neįgalių žmonių aprūpinimą techninėmis pagalbos priemonėmis</t>
  </si>
  <si>
    <t>Pritaikyti būstą žmonėms su negalia</t>
  </si>
  <si>
    <t>09</t>
  </si>
  <si>
    <t>10</t>
  </si>
  <si>
    <t xml:space="preserve">Prižiūrėti, modernizuoti ir plėsti būsto fondą </t>
  </si>
  <si>
    <t xml:space="preserve">SB </t>
  </si>
  <si>
    <t>Organizacinės išlaidos</t>
  </si>
  <si>
    <t>SB (ĮP)</t>
  </si>
  <si>
    <t>Kitoms socialinės rūpybos priemonėms (mirusiųjų palaikų grąžinimas į Lietuvą)</t>
  </si>
  <si>
    <t>Programos koordinatorė</t>
  </si>
  <si>
    <t>TIKSLŲ, PROGRAMŲ TIKSLŲ, UŽDAVINIŲ IR PRIEMONIŲ IŠLAIDŲ SUVESTINĖ</t>
  </si>
  <si>
    <t>iš viso</t>
  </si>
  <si>
    <t>Iš viso uždaviniui</t>
  </si>
  <si>
    <t>Iš viso tikslui</t>
  </si>
  <si>
    <t>Iš viso programai</t>
  </si>
  <si>
    <t>Mokėti kompensacijas nukentėjusiems nuo 1991 m. Sausio 11-13 d. įvykių</t>
  </si>
  <si>
    <t>Nemokamas mokinių maitinimas</t>
  </si>
  <si>
    <t>Mokėti vienkartines pašalpas stich. nelaimių, gaisro, skurdo, iš įkalinimo įstaigų grįžusiems asmenims ir kt. atvejais</t>
  </si>
  <si>
    <t>Aprūpinti maisto produktais iš ES intervencinių atsargų (maisto produktų sandėliavimo išlaidos)</t>
  </si>
  <si>
    <t>Valstybinė parama žuvusių pasipriešinimo 1940-1990 m. okupacijos dalyvių šeimoms ir kariams savanoriams</t>
  </si>
  <si>
    <t>Skatinti Savivaldybės nevyriausybines organizacijas dalyvauti teikiant socialines paslaugas</t>
  </si>
  <si>
    <t>Kompensuoti būsto šildymo išlaidas (kietam kurui)</t>
  </si>
  <si>
    <t xml:space="preserve">Socialinių paslaugų teikimas </t>
  </si>
  <si>
    <t>Gerinti sveikatos priežiūros paslaugų kokybę ir prieinamumą</t>
  </si>
  <si>
    <t>Vykdyti sveikatos priežiūrą Savivaldybėje</t>
  </si>
  <si>
    <t>Kt. (2 proc.)</t>
  </si>
  <si>
    <t>Socialinių paslaugų teikimas (darbui su soc. rizikos šeimomis)</t>
  </si>
  <si>
    <t>Socialinių paslaugų teikimas asmenims su sunkia negalia</t>
  </si>
  <si>
    <t>Socialinės priežiūros paslaugų užtikrinimas (RSPC)</t>
  </si>
  <si>
    <t>Keleiviniam transportui taikomų lengvatų kompensavimas (transporto išlaidos)</t>
  </si>
  <si>
    <t>Socialinės globos paslaugų tęstinumo sveikatos priežiūros įstaigose (globos lovos Rietavo PSPC) užtikrinimas</t>
  </si>
  <si>
    <t>Ilgalaikės socialinės globos paslaugų poreikio Rietavo parapijos senelių globos namuose užtikrinimas</t>
  </si>
  <si>
    <t>Neįgaliųjų aprūpinimas techninėmis pagalbos priemonėmis</t>
  </si>
  <si>
    <t>Gyvenamojo būsto ir jo aplinkos pritaikymas neįgaliesiems</t>
  </si>
  <si>
    <t>188747184</t>
  </si>
  <si>
    <t>Kt. (SAM)</t>
  </si>
  <si>
    <t>Jolita Alseikienė</t>
  </si>
  <si>
    <t>Teikti piniginę socialinę paramą nepasiturinčioms šeimoms, atsižvelgiant į jų pajamas</t>
  </si>
  <si>
    <t>Mokėti išmokas vaikams</t>
  </si>
  <si>
    <t xml:space="preserve">Kt. </t>
  </si>
  <si>
    <t>Būsto nuomos ar išperkamosios būsto nuomos dalies kompensavimas</t>
  </si>
  <si>
    <t>Nevyriausybinių organizacijų rėmimas</t>
  </si>
  <si>
    <t>Socialinės reabilitacijos paslaugų neįgaliesiems bendruomenėje teikimas</t>
  </si>
  <si>
    <t>Kompensuoti būsto šildymo išlaidas (centralizuotam šildymui)</t>
  </si>
  <si>
    <t>Administruoti kompensacijas</t>
  </si>
  <si>
    <t>Teikti socialinę paramą gyventojams, atsidūrusiems sunkioje materialinėje padėtyje (išmokos iš Savivaldybės biudžeto)</t>
  </si>
  <si>
    <t>Organizuoti kokybiškas ir subalansuotas, socialiai teisingas ir ekonomiškai efektyvias socialines paslaugas specialių poreikių turintiems vaikams ir suaugusiems asmenims</t>
  </si>
  <si>
    <t>Socialinių paslaugų asmenims su sunkia negalia teikimo administravimas</t>
  </si>
  <si>
    <t xml:space="preserve">Ilgalaikės socialinės globos paslaugos pirkimas </t>
  </si>
  <si>
    <t>Organizuoti dienos, trumpalaikės ir ilgalaikės socialinės globos paslaugų pirkimą neįgaliems vaikams, socialinės rizikos vaikams ir vaikams iš socialinės rizikos šeimų</t>
  </si>
  <si>
    <t>Socialinių paslaugų iš nevyriausybinių organizacijų, teikiančių bendrąsias ir specialiąsias socialines paslaugas (Tverų dienos centras) pirkimas</t>
  </si>
  <si>
    <t>Remti nevyriausybinių organizacijų, teikiančių socialinės reabilitacijos ir socialines paslaugas neįgaliesiems, projektus</t>
  </si>
  <si>
    <t>tūkst. Eur</t>
  </si>
  <si>
    <t>Plėsti Savivaldybės socialinio būsto fondą</t>
  </si>
  <si>
    <t>Mokėti socialines pašalpas socialiai remtiniems asmenims ir jas administruoti</t>
  </si>
  <si>
    <t>Kt. (ES)</t>
  </si>
  <si>
    <t>Kt. (VB)</t>
  </si>
  <si>
    <t>Asmens sveikatos priežiūros kokybės užtikrinimas (neveiksnių asmenų peržiūros komisija)</t>
  </si>
  <si>
    <t>Trumpalaikės ir ilgalaikės globos paslaugų poreikio Savivaldybei nepavaldžiose socialinės globos paslaugų įstaigose užtikrinimas (Duseikių SGN)</t>
  </si>
  <si>
    <t>Trumpalaikės ir ilgalaikės globos paslaugų vaikams, netekusiems tėvų globos organizavimas (trumpalaikė socialinė globa SPC)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</si>
  <si>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lentelė</t>
  </si>
  <si>
    <t>Sveikos gyvensenos skatinimas Rietavo savivaldybėje</t>
  </si>
  <si>
    <t>Kt. VB</t>
  </si>
  <si>
    <t>2021 m. projektas</t>
  </si>
  <si>
    <t>Ambulatorinių asmens sveikatos priežiūros Rietavo savivaldybėje prieinamumo tuberkulioze sergantiems asmenims gerinimas</t>
  </si>
  <si>
    <t>Administruoti tikslines kompensacijas ir dalyvauti vertinant asmens savarankiškumą</t>
  </si>
  <si>
    <t>Plėtoti sveiką gyvenseną ir stiprinti mokinių sveikatos įgūdžius ugdymo įstaigose</t>
  </si>
  <si>
    <t>Stiprinti sveikos gyvensenos įgūdžius bendruomenėse ir vykdyti visuomenės sveikatos stebėseną</t>
  </si>
  <si>
    <t>Pirminės asmens sveikatos priežiūros veiklos efektyvumo didinimas (projektų rėmimas)</t>
  </si>
  <si>
    <t>Teikti valstybines šalpos išmokas, transporto išlaidų kompensacijas ir išmokas už komunalines paslaugas nedirbantiems neįgaliesiems, auginantiems vaikus</t>
  </si>
  <si>
    <t>Užtikrinti Savivaldybės gyventojams tikslinių kompensacijų mokėjimą ir dalyvauti vertinant asmens savarankiškumą kasdienėje veikloje</t>
  </si>
  <si>
    <t>Mokėti  (šalpos pensijas) tikslines kompensacijas</t>
  </si>
  <si>
    <t>SB (ES)</t>
  </si>
  <si>
    <t xml:space="preserve">                                                                                 2020 M.  RIETAVO SAVIVALDYBĖS                                                                                       </t>
  </si>
  <si>
    <t>2019 m. išlaidos</t>
  </si>
  <si>
    <t>2020 m. išlaidų projektas</t>
  </si>
  <si>
    <t>2022 m. projektas</t>
  </si>
  <si>
    <t>SB (VB)</t>
  </si>
  <si>
    <t>2020 m. patvirtinta Taryboje</t>
  </si>
  <si>
    <t>01 strateginis tikslas ─ Užtikrinti Savivaldybės valdymo kokybę, racionalų jos turto ir lėšų panaudojimą, gerinti švietimo, kultūros, sporto ir jaunimo užimtumo sistemą, formuoti socialiai saugią ir sveiką visuomenę</t>
  </si>
  <si>
    <t>02 programa  ─ sveikatos, socialinės paramos ir paslaugų įgyvendinimo programa</t>
  </si>
  <si>
    <t>Teikti piniginę socialinę paramą nepasiturintiems gyventojams, teikti socialinę paramą mirusiojo artimiesiems ir asmenims, nukentėjusiems nuo 1991 m. sausio 11-13 dienų įvykių</t>
  </si>
  <si>
    <t>Mokėti paramą mirties atveju ir paramą administruoti</t>
  </si>
  <si>
    <t>Mokėti už kreditą, paimtą daugiabučiam namui atnaujinti (modernizuoti), ir palūkanas už asmenis, turinčius teisę į būsto šildymo išlaidų kompensaciją</t>
  </si>
  <si>
    <t xml:space="preserve">Vykdyti savarankiškąją Savivaldybės funkciją ─ teikti vienkartinę, tikslinę, periodinę, sąlyginę piniginę paramą iš Savivaldybės biudžeto kitais įstatyme nenumatytais atvejais </t>
  </si>
  <si>
    <t>Kompleksinių paslaugų kiekvienai Rietavo savivaldybės šeimai teikimas (asociacija „Pelaičių bendruomenė“)</t>
  </si>
  <si>
    <t>Ikimokyklinio ugdymo paslaugos pirkimas, specialiųju poreikių vaikams - stacionari vaikų globa (darželis „Pasaka“ ir Plungės VGN)</t>
  </si>
  <si>
    <t>Organizuoti dienos, trumpalaikės ir ilgalaikės globos paslaugų pirkimą nesavarankiškiems arba iš dalies savarankiškiems suaugusiems asmenims</t>
  </si>
  <si>
    <t>Savižudybių prevencijos prioritetų nustatymo ilgojo ir trumpojo laikotarpių savižudybių prevencijos priemonių ir joms įgyvendinti reikalingo finansavimo planavimo užtikrinimas</t>
  </si>
  <si>
    <t>Projekto „Bendruomeninių vaikų globos namų tinklo plėtra Rietavo savivaldybėje“ įgyvendinimas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</si>
</sst>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[$-427]yyyy\ &quot;m.&quot;\ mmmm\ d\ &quot;d.&quot;"/>
    <numFmt numFmtId="185" formatCode="0.000"/>
    <numFmt numFmtId="186" formatCode="0.0000"/>
  </numFmts>
  <fonts count="4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.5"/>
      <name val="Times New Roman"/>
      <family val="1"/>
    </font>
    <font>
      <sz val="7.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/>
    </xf>
    <xf numFmtId="49" fontId="4" fillId="34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right" vertical="top"/>
    </xf>
    <xf numFmtId="49" fontId="2" fillId="34" borderId="12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/>
    </xf>
    <xf numFmtId="49" fontId="1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180" fontId="1" fillId="0" borderId="0" xfId="0" applyNumberFormat="1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8" fillId="0" borderId="0" xfId="0" applyFont="1" applyFill="1" applyAlignment="1">
      <alignment vertical="top"/>
    </xf>
    <xf numFmtId="0" fontId="48" fillId="0" borderId="0" xfId="0" applyFont="1" applyAlignment="1">
      <alignment vertical="top"/>
    </xf>
    <xf numFmtId="0" fontId="1" fillId="0" borderId="17" xfId="0" applyFont="1" applyFill="1" applyBorder="1" applyAlignment="1">
      <alignment horizontal="center" vertical="top" wrapText="1"/>
    </xf>
    <xf numFmtId="0" fontId="2" fillId="35" borderId="17" xfId="0" applyFont="1" applyFill="1" applyBorder="1" applyAlignment="1">
      <alignment horizontal="right" vertical="top" wrapText="1"/>
    </xf>
    <xf numFmtId="0" fontId="1" fillId="36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36" borderId="17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180" fontId="48" fillId="0" borderId="0" xfId="0" applyNumberFormat="1" applyFont="1" applyFill="1" applyBorder="1" applyAlignment="1">
      <alignment vertical="top"/>
    </xf>
    <xf numFmtId="0" fontId="1" fillId="0" borderId="12" xfId="0" applyFont="1" applyBorder="1" applyAlignment="1">
      <alignment vertical="top" textRotation="90" wrapText="1"/>
    </xf>
    <xf numFmtId="0" fontId="1" fillId="0" borderId="12" xfId="0" applyFont="1" applyFill="1" applyBorder="1" applyAlignment="1">
      <alignment vertical="center" textRotation="90" wrapText="1"/>
    </xf>
    <xf numFmtId="0" fontId="1" fillId="0" borderId="12" xfId="0" applyFont="1" applyBorder="1" applyAlignment="1">
      <alignment horizontal="center" vertical="top" textRotation="90" wrapText="1"/>
    </xf>
    <xf numFmtId="180" fontId="6" fillId="0" borderId="0" xfId="0" applyNumberFormat="1" applyFont="1" applyBorder="1" applyAlignment="1">
      <alignment vertical="top"/>
    </xf>
    <xf numFmtId="2" fontId="48" fillId="0" borderId="18" xfId="0" applyNumberFormat="1" applyFont="1" applyFill="1" applyBorder="1" applyAlignment="1">
      <alignment horizontal="right" vertical="center"/>
    </xf>
    <xf numFmtId="2" fontId="1" fillId="36" borderId="19" xfId="0" applyNumberFormat="1" applyFont="1" applyFill="1" applyBorder="1" applyAlignment="1">
      <alignment horizontal="right" vertical="center"/>
    </xf>
    <xf numFmtId="2" fontId="1" fillId="36" borderId="18" xfId="0" applyNumberFormat="1" applyFont="1" applyFill="1" applyBorder="1" applyAlignment="1">
      <alignment horizontal="right" vertical="center"/>
    </xf>
    <xf numFmtId="2" fontId="2" fillId="36" borderId="20" xfId="0" applyNumberFormat="1" applyFont="1" applyFill="1" applyBorder="1" applyAlignment="1">
      <alignment horizontal="right" vertical="top"/>
    </xf>
    <xf numFmtId="2" fontId="1" fillId="0" borderId="21" xfId="0" applyNumberFormat="1" applyFont="1" applyFill="1" applyBorder="1" applyAlignment="1">
      <alignment horizontal="right" vertical="center"/>
    </xf>
    <xf numFmtId="2" fontId="1" fillId="0" borderId="18" xfId="0" applyNumberFormat="1" applyFont="1" applyFill="1" applyBorder="1" applyAlignment="1">
      <alignment horizontal="right" vertical="center"/>
    </xf>
    <xf numFmtId="2" fontId="1" fillId="0" borderId="19" xfId="0" applyNumberFormat="1" applyFont="1" applyFill="1" applyBorder="1" applyAlignment="1">
      <alignment horizontal="right" vertical="center"/>
    </xf>
    <xf numFmtId="2" fontId="2" fillId="37" borderId="19" xfId="0" applyNumberFormat="1" applyFont="1" applyFill="1" applyBorder="1" applyAlignment="1">
      <alignment horizontal="right" vertical="top"/>
    </xf>
    <xf numFmtId="2" fontId="2" fillId="36" borderId="19" xfId="0" applyNumberFormat="1" applyFont="1" applyFill="1" applyBorder="1" applyAlignment="1">
      <alignment horizontal="right" vertical="top"/>
    </xf>
    <xf numFmtId="2" fontId="1" fillId="37" borderId="18" xfId="0" applyNumberFormat="1" applyFont="1" applyFill="1" applyBorder="1" applyAlignment="1">
      <alignment vertical="center"/>
    </xf>
    <xf numFmtId="2" fontId="1" fillId="37" borderId="19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horizontal="center" vertical="top"/>
    </xf>
    <xf numFmtId="2" fontId="1" fillId="0" borderId="18" xfId="0" applyNumberFormat="1" applyFont="1" applyFill="1" applyBorder="1" applyAlignment="1">
      <alignment horizontal="right" vertical="center"/>
    </xf>
    <xf numFmtId="2" fontId="1" fillId="36" borderId="18" xfId="0" applyNumberFormat="1" applyFont="1" applyFill="1" applyBorder="1" applyAlignment="1">
      <alignment horizontal="right" vertical="center"/>
    </xf>
    <xf numFmtId="2" fontId="2" fillId="37" borderId="19" xfId="0" applyNumberFormat="1" applyFont="1" applyFill="1" applyBorder="1" applyAlignment="1">
      <alignment horizontal="right" vertical="top"/>
    </xf>
    <xf numFmtId="180" fontId="1" fillId="36" borderId="18" xfId="0" applyNumberFormat="1" applyFont="1" applyFill="1" applyBorder="1" applyAlignment="1">
      <alignment horizontal="right" vertical="center"/>
    </xf>
    <xf numFmtId="180" fontId="1" fillId="36" borderId="19" xfId="0" applyNumberFormat="1" applyFont="1" applyFill="1" applyBorder="1" applyAlignment="1">
      <alignment horizontal="right" vertical="center"/>
    </xf>
    <xf numFmtId="180" fontId="1" fillId="0" borderId="18" xfId="0" applyNumberFormat="1" applyFont="1" applyFill="1" applyBorder="1" applyAlignment="1">
      <alignment horizontal="right" vertical="center"/>
    </xf>
    <xf numFmtId="180" fontId="1" fillId="37" borderId="18" xfId="0" applyNumberFormat="1" applyFont="1" applyFill="1" applyBorder="1" applyAlignment="1">
      <alignment horizontal="center" vertical="center"/>
    </xf>
    <xf numFmtId="180" fontId="2" fillId="37" borderId="19" xfId="0" applyNumberFormat="1" applyFont="1" applyFill="1" applyBorder="1" applyAlignment="1">
      <alignment horizontal="right" vertical="top"/>
    </xf>
    <xf numFmtId="180" fontId="2" fillId="36" borderId="19" xfId="0" applyNumberFormat="1" applyFont="1" applyFill="1" applyBorder="1" applyAlignment="1">
      <alignment horizontal="right" vertical="top"/>
    </xf>
    <xf numFmtId="180" fontId="1" fillId="0" borderId="18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185" fontId="1" fillId="36" borderId="18" xfId="0" applyNumberFormat="1" applyFont="1" applyFill="1" applyBorder="1" applyAlignment="1">
      <alignment horizontal="right" vertical="center"/>
    </xf>
    <xf numFmtId="185" fontId="1" fillId="0" borderId="18" xfId="0" applyNumberFormat="1" applyFont="1" applyFill="1" applyBorder="1" applyAlignment="1">
      <alignment horizontal="right" vertical="center"/>
    </xf>
    <xf numFmtId="185" fontId="1" fillId="36" borderId="19" xfId="0" applyNumberFormat="1" applyFont="1" applyFill="1" applyBorder="1" applyAlignment="1">
      <alignment horizontal="right" vertical="center"/>
    </xf>
    <xf numFmtId="2" fontId="1" fillId="36" borderId="18" xfId="0" applyNumberFormat="1" applyFont="1" applyFill="1" applyBorder="1" applyAlignment="1">
      <alignment vertical="center"/>
    </xf>
    <xf numFmtId="180" fontId="1" fillId="36" borderId="18" xfId="0" applyNumberFormat="1" applyFont="1" applyFill="1" applyBorder="1" applyAlignment="1">
      <alignment horizontal="center" vertical="center"/>
    </xf>
    <xf numFmtId="2" fontId="48" fillId="36" borderId="18" xfId="0" applyNumberFormat="1" applyFont="1" applyFill="1" applyBorder="1" applyAlignment="1">
      <alignment vertical="center"/>
    </xf>
    <xf numFmtId="0" fontId="1" fillId="36" borderId="0" xfId="0" applyFont="1" applyFill="1" applyAlignment="1">
      <alignment vertical="top"/>
    </xf>
    <xf numFmtId="0" fontId="2" fillId="36" borderId="17" xfId="0" applyFont="1" applyFill="1" applyBorder="1" applyAlignment="1">
      <alignment horizontal="right" vertical="top" wrapText="1"/>
    </xf>
    <xf numFmtId="185" fontId="1" fillId="0" borderId="19" xfId="0" applyNumberFormat="1" applyFont="1" applyFill="1" applyBorder="1" applyAlignment="1">
      <alignment horizontal="right" vertical="center"/>
    </xf>
    <xf numFmtId="2" fontId="1" fillId="0" borderId="23" xfId="0" applyNumberFormat="1" applyFont="1" applyFill="1" applyBorder="1" applyAlignment="1">
      <alignment horizontal="right" vertical="center"/>
    </xf>
    <xf numFmtId="185" fontId="1" fillId="36" borderId="18" xfId="0" applyNumberFormat="1" applyFont="1" applyFill="1" applyBorder="1" applyAlignment="1">
      <alignment vertical="center"/>
    </xf>
    <xf numFmtId="185" fontId="2" fillId="36" borderId="19" xfId="0" applyNumberFormat="1" applyFont="1" applyFill="1" applyBorder="1" applyAlignment="1">
      <alignment horizontal="right" vertical="top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Border="1" applyAlignment="1">
      <alignment vertical="top"/>
    </xf>
    <xf numFmtId="49" fontId="4" fillId="34" borderId="24" xfId="0" applyNumberFormat="1" applyFont="1" applyFill="1" applyBorder="1" applyAlignment="1">
      <alignment horizontal="center" vertical="top"/>
    </xf>
    <xf numFmtId="49" fontId="4" fillId="33" borderId="25" xfId="0" applyNumberFormat="1" applyFont="1" applyFill="1" applyBorder="1" applyAlignment="1">
      <alignment horizontal="left" vertical="top" wrapText="1"/>
    </xf>
    <xf numFmtId="49" fontId="4" fillId="33" borderId="25" xfId="0" applyNumberFormat="1" applyFont="1" applyFill="1" applyBorder="1" applyAlignment="1">
      <alignment horizontal="center" vertical="top" wrapText="1"/>
    </xf>
    <xf numFmtId="185" fontId="1" fillId="0" borderId="21" xfId="0" applyNumberFormat="1" applyFont="1" applyFill="1" applyBorder="1" applyAlignment="1">
      <alignment horizontal="right" vertical="center"/>
    </xf>
    <xf numFmtId="185" fontId="1" fillId="36" borderId="19" xfId="0" applyNumberFormat="1" applyFont="1" applyFill="1" applyBorder="1" applyAlignment="1">
      <alignment vertical="center"/>
    </xf>
    <xf numFmtId="185" fontId="2" fillId="36" borderId="2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" fillId="36" borderId="26" xfId="0" applyFont="1" applyFill="1" applyBorder="1" applyAlignment="1">
      <alignment horizontal="center" vertical="top" wrapText="1"/>
    </xf>
    <xf numFmtId="2" fontId="1" fillId="36" borderId="21" xfId="0" applyNumberFormat="1" applyFont="1" applyFill="1" applyBorder="1" applyAlignment="1">
      <alignment horizontal="right" vertical="center"/>
    </xf>
    <xf numFmtId="2" fontId="1" fillId="36" borderId="23" xfId="0" applyNumberFormat="1" applyFont="1" applyFill="1" applyBorder="1" applyAlignment="1">
      <alignment horizontal="right" vertical="center"/>
    </xf>
    <xf numFmtId="180" fontId="1" fillId="36" borderId="21" xfId="0" applyNumberFormat="1" applyFont="1" applyFill="1" applyBorder="1" applyAlignment="1">
      <alignment horizontal="right" vertical="center"/>
    </xf>
    <xf numFmtId="180" fontId="1" fillId="36" borderId="27" xfId="0" applyNumberFormat="1" applyFont="1" applyFill="1" applyBorder="1" applyAlignment="1">
      <alignment horizontal="right" vertical="top"/>
    </xf>
    <xf numFmtId="180" fontId="1" fillId="36" borderId="28" xfId="0" applyNumberFormat="1" applyFont="1" applyFill="1" applyBorder="1" applyAlignment="1">
      <alignment horizontal="right" vertical="top"/>
    </xf>
    <xf numFmtId="180" fontId="1" fillId="36" borderId="29" xfId="0" applyNumberFormat="1" applyFont="1" applyFill="1" applyBorder="1" applyAlignment="1">
      <alignment horizontal="right" vertical="center"/>
    </xf>
    <xf numFmtId="180" fontId="1" fillId="36" borderId="29" xfId="0" applyNumberFormat="1" applyFont="1" applyFill="1" applyBorder="1" applyAlignment="1">
      <alignment horizontal="right" vertical="top"/>
    </xf>
    <xf numFmtId="180" fontId="1" fillId="36" borderId="28" xfId="0" applyNumberFormat="1" applyFont="1" applyFill="1" applyBorder="1" applyAlignment="1">
      <alignment horizontal="right" vertical="center"/>
    </xf>
    <xf numFmtId="2" fontId="1" fillId="36" borderId="28" xfId="0" applyNumberFormat="1" applyFont="1" applyFill="1" applyBorder="1" applyAlignment="1">
      <alignment horizontal="right" vertical="center"/>
    </xf>
    <xf numFmtId="2" fontId="2" fillId="36" borderId="3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1" fillId="0" borderId="26" xfId="0" applyFont="1" applyFill="1" applyBorder="1" applyAlignment="1">
      <alignment horizontal="center" vertical="top" wrapText="1"/>
    </xf>
    <xf numFmtId="180" fontId="1" fillId="0" borderId="23" xfId="0" applyNumberFormat="1" applyFont="1" applyFill="1" applyBorder="1" applyAlignment="1">
      <alignment horizontal="right" vertical="center"/>
    </xf>
    <xf numFmtId="180" fontId="1" fillId="0" borderId="31" xfId="0" applyNumberFormat="1" applyFont="1" applyFill="1" applyBorder="1" applyAlignment="1">
      <alignment horizontal="right" vertical="center"/>
    </xf>
    <xf numFmtId="180" fontId="1" fillId="0" borderId="29" xfId="0" applyNumberFormat="1" applyFont="1" applyFill="1" applyBorder="1" applyAlignment="1">
      <alignment horizontal="right" vertical="center"/>
    </xf>
    <xf numFmtId="180" fontId="1" fillId="37" borderId="29" xfId="0" applyNumberFormat="1" applyFont="1" applyFill="1" applyBorder="1" applyAlignment="1">
      <alignment horizontal="center" vertical="center"/>
    </xf>
    <xf numFmtId="180" fontId="2" fillId="37" borderId="28" xfId="0" applyNumberFormat="1" applyFont="1" applyFill="1" applyBorder="1" applyAlignment="1">
      <alignment horizontal="right" vertical="top"/>
    </xf>
    <xf numFmtId="180" fontId="1" fillId="36" borderId="23" xfId="0" applyNumberFormat="1" applyFont="1" applyFill="1" applyBorder="1" applyAlignment="1">
      <alignment horizontal="right" vertical="center"/>
    </xf>
    <xf numFmtId="180" fontId="1" fillId="0" borderId="29" xfId="0" applyNumberFormat="1" applyFont="1" applyFill="1" applyBorder="1" applyAlignment="1">
      <alignment horizontal="center" vertical="center"/>
    </xf>
    <xf numFmtId="180" fontId="1" fillId="36" borderId="31" xfId="0" applyNumberFormat="1" applyFont="1" applyFill="1" applyBorder="1" applyAlignment="1">
      <alignment horizontal="right" vertical="center"/>
    </xf>
    <xf numFmtId="180" fontId="1" fillId="37" borderId="29" xfId="0" applyNumberFormat="1" applyFont="1" applyFill="1" applyBorder="1" applyAlignment="1">
      <alignment horizontal="right" vertical="center"/>
    </xf>
    <xf numFmtId="180" fontId="1" fillId="0" borderId="29" xfId="0" applyNumberFormat="1" applyFont="1" applyFill="1" applyBorder="1" applyAlignment="1">
      <alignment horizontal="right" vertical="center"/>
    </xf>
    <xf numFmtId="180" fontId="2" fillId="37" borderId="28" xfId="0" applyNumberFormat="1" applyFont="1" applyFill="1" applyBorder="1" applyAlignment="1">
      <alignment horizontal="right" vertical="top"/>
    </xf>
    <xf numFmtId="2" fontId="2" fillId="37" borderId="20" xfId="0" applyNumberFormat="1" applyFont="1" applyFill="1" applyBorder="1" applyAlignment="1">
      <alignment horizontal="right" vertical="top"/>
    </xf>
    <xf numFmtId="2" fontId="2" fillId="37" borderId="30" xfId="0" applyNumberFormat="1" applyFont="1" applyFill="1" applyBorder="1" applyAlignment="1">
      <alignment horizontal="right" vertical="top"/>
    </xf>
    <xf numFmtId="49" fontId="4" fillId="33" borderId="13" xfId="0" applyNumberFormat="1" applyFont="1" applyFill="1" applyBorder="1" applyAlignment="1">
      <alignment horizontal="left" vertical="top" wrapText="1"/>
    </xf>
    <xf numFmtId="2" fontId="2" fillId="36" borderId="28" xfId="0" applyNumberFormat="1" applyFont="1" applyFill="1" applyBorder="1" applyAlignment="1">
      <alignment horizontal="right" vertical="top"/>
    </xf>
    <xf numFmtId="180" fontId="2" fillId="36" borderId="20" xfId="0" applyNumberFormat="1" applyFont="1" applyFill="1" applyBorder="1" applyAlignment="1">
      <alignment horizontal="right" vertical="top"/>
    </xf>
    <xf numFmtId="180" fontId="2" fillId="37" borderId="30" xfId="0" applyNumberFormat="1" applyFont="1" applyFill="1" applyBorder="1" applyAlignment="1">
      <alignment horizontal="right" vertical="top"/>
    </xf>
    <xf numFmtId="2" fontId="1" fillId="36" borderId="29" xfId="0" applyNumberFormat="1" applyFont="1" applyFill="1" applyBorder="1" applyAlignment="1">
      <alignment horizontal="right" vertical="center"/>
    </xf>
    <xf numFmtId="180" fontId="1" fillId="36" borderId="29" xfId="0" applyNumberFormat="1" applyFont="1" applyFill="1" applyBorder="1" applyAlignment="1">
      <alignment horizontal="right" vertical="center"/>
    </xf>
    <xf numFmtId="49" fontId="2" fillId="33" borderId="32" xfId="0" applyNumberFormat="1" applyFont="1" applyFill="1" applyBorder="1" applyAlignment="1">
      <alignment horizontal="center" vertical="top"/>
    </xf>
    <xf numFmtId="49" fontId="2" fillId="34" borderId="20" xfId="0" applyNumberFormat="1" applyFont="1" applyFill="1" applyBorder="1" applyAlignment="1">
      <alignment horizontal="center" vertical="top"/>
    </xf>
    <xf numFmtId="0" fontId="1" fillId="36" borderId="0" xfId="0" applyFont="1" applyFill="1" applyBorder="1" applyAlignment="1">
      <alignment vertical="top"/>
    </xf>
    <xf numFmtId="2" fontId="1" fillId="36" borderId="29" xfId="0" applyNumberFormat="1" applyFont="1" applyFill="1" applyBorder="1" applyAlignment="1">
      <alignment horizontal="right" vertical="center"/>
    </xf>
    <xf numFmtId="49" fontId="2" fillId="38" borderId="32" xfId="0" applyNumberFormat="1" applyFont="1" applyFill="1" applyBorder="1" applyAlignment="1">
      <alignment horizontal="center" vertical="top"/>
    </xf>
    <xf numFmtId="2" fontId="2" fillId="36" borderId="20" xfId="0" applyNumberFormat="1" applyFont="1" applyFill="1" applyBorder="1" applyAlignment="1">
      <alignment horizontal="right" vertical="top"/>
    </xf>
    <xf numFmtId="185" fontId="1" fillId="0" borderId="23" xfId="0" applyNumberFormat="1" applyFont="1" applyFill="1" applyBorder="1" applyAlignment="1">
      <alignment horizontal="right" vertical="center"/>
    </xf>
    <xf numFmtId="185" fontId="1" fillId="36" borderId="23" xfId="0" applyNumberFormat="1" applyFont="1" applyFill="1" applyBorder="1" applyAlignment="1">
      <alignment horizontal="right" vertical="center"/>
    </xf>
    <xf numFmtId="180" fontId="2" fillId="36" borderId="28" xfId="0" applyNumberFormat="1" applyFont="1" applyFill="1" applyBorder="1" applyAlignment="1">
      <alignment horizontal="right" vertical="top"/>
    </xf>
    <xf numFmtId="180" fontId="2" fillId="36" borderId="3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2" fontId="48" fillId="0" borderId="23" xfId="0" applyNumberFormat="1" applyFont="1" applyFill="1" applyBorder="1" applyAlignment="1">
      <alignment horizontal="right" vertical="center"/>
    </xf>
    <xf numFmtId="2" fontId="2" fillId="37" borderId="20" xfId="0" applyNumberFormat="1" applyFont="1" applyFill="1" applyBorder="1" applyAlignment="1">
      <alignment vertical="top"/>
    </xf>
    <xf numFmtId="180" fontId="2" fillId="37" borderId="20" xfId="0" applyNumberFormat="1" applyFont="1" applyFill="1" applyBorder="1" applyAlignment="1">
      <alignment vertical="top"/>
    </xf>
    <xf numFmtId="180" fontId="2" fillId="37" borderId="30" xfId="0" applyNumberFormat="1" applyFont="1" applyFill="1" applyBorder="1" applyAlignment="1">
      <alignment vertical="top"/>
    </xf>
    <xf numFmtId="0" fontId="1" fillId="0" borderId="26" xfId="0" applyFont="1" applyFill="1" applyBorder="1" applyAlignment="1">
      <alignment horizontal="center" vertical="top" wrapText="1"/>
    </xf>
    <xf numFmtId="2" fontId="1" fillId="0" borderId="23" xfId="0" applyNumberFormat="1" applyFont="1" applyFill="1" applyBorder="1" applyAlignment="1">
      <alignment vertical="center"/>
    </xf>
    <xf numFmtId="185" fontId="2" fillId="39" borderId="11" xfId="0" applyNumberFormat="1" applyFont="1" applyFill="1" applyBorder="1" applyAlignment="1">
      <alignment vertical="top"/>
    </xf>
    <xf numFmtId="2" fontId="48" fillId="36" borderId="23" xfId="0" applyNumberFormat="1" applyFont="1" applyFill="1" applyBorder="1" applyAlignment="1">
      <alignment horizontal="right" vertical="center"/>
    </xf>
    <xf numFmtId="2" fontId="48" fillId="36" borderId="18" xfId="0" applyNumberFormat="1" applyFont="1" applyFill="1" applyBorder="1" applyAlignment="1">
      <alignment horizontal="right" vertical="center"/>
    </xf>
    <xf numFmtId="180" fontId="48" fillId="0" borderId="0" xfId="0" applyNumberFormat="1" applyFont="1" applyFill="1" applyBorder="1" applyAlignment="1">
      <alignment horizontal="center" vertical="center"/>
    </xf>
    <xf numFmtId="180" fontId="48" fillId="0" borderId="0" xfId="0" applyNumberFormat="1" applyFont="1" applyBorder="1" applyAlignment="1">
      <alignment vertical="top"/>
    </xf>
    <xf numFmtId="2" fontId="2" fillId="37" borderId="18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 vertical="top"/>
    </xf>
    <xf numFmtId="2" fontId="2" fillId="39" borderId="11" xfId="0" applyNumberFormat="1" applyFont="1" applyFill="1" applyBorder="1" applyAlignment="1">
      <alignment vertical="top"/>
    </xf>
    <xf numFmtId="185" fontId="1" fillId="0" borderId="0" xfId="0" applyNumberFormat="1" applyFont="1" applyAlignment="1">
      <alignment vertical="top"/>
    </xf>
    <xf numFmtId="2" fontId="48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185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2" fontId="2" fillId="36" borderId="14" xfId="0" applyNumberFormat="1" applyFont="1" applyFill="1" applyBorder="1" applyAlignment="1">
      <alignment horizontal="right" vertical="top"/>
    </xf>
    <xf numFmtId="0" fontId="2" fillId="35" borderId="33" xfId="0" applyFont="1" applyFill="1" applyBorder="1" applyAlignment="1">
      <alignment horizontal="right" vertical="top" wrapText="1"/>
    </xf>
    <xf numFmtId="2" fontId="1" fillId="37" borderId="12" xfId="0" applyNumberFormat="1" applyFont="1" applyFill="1" applyBorder="1" applyAlignment="1">
      <alignment vertical="center"/>
    </xf>
    <xf numFmtId="49" fontId="2" fillId="34" borderId="24" xfId="0" applyNumberFormat="1" applyFont="1" applyFill="1" applyBorder="1" applyAlignment="1">
      <alignment horizontal="center" vertical="top"/>
    </xf>
    <xf numFmtId="2" fontId="2" fillId="37" borderId="11" xfId="0" applyNumberFormat="1" applyFont="1" applyFill="1" applyBorder="1" applyAlignment="1">
      <alignment vertical="top"/>
    </xf>
    <xf numFmtId="2" fontId="2" fillId="37" borderId="34" xfId="0" applyNumberFormat="1" applyFont="1" applyFill="1" applyBorder="1" applyAlignment="1">
      <alignment vertical="top"/>
    </xf>
    <xf numFmtId="185" fontId="1" fillId="0" borderId="18" xfId="0" applyNumberFormat="1" applyFont="1" applyFill="1" applyBorder="1" applyAlignment="1">
      <alignment vertical="center"/>
    </xf>
    <xf numFmtId="2" fontId="1" fillId="0" borderId="18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18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85" fontId="2" fillId="0" borderId="0" xfId="0" applyNumberFormat="1" applyFont="1" applyAlignment="1">
      <alignment vertical="top"/>
    </xf>
    <xf numFmtId="185" fontId="1" fillId="36" borderId="21" xfId="0" applyNumberFormat="1" applyFont="1" applyFill="1" applyBorder="1" applyAlignment="1">
      <alignment horizontal="right" vertical="center"/>
    </xf>
    <xf numFmtId="2" fontId="2" fillId="36" borderId="30" xfId="0" applyNumberFormat="1" applyFont="1" applyFill="1" applyBorder="1" applyAlignment="1">
      <alignment horizontal="right" vertical="top"/>
    </xf>
    <xf numFmtId="2" fontId="2" fillId="36" borderId="35" xfId="0" applyNumberFormat="1" applyFont="1" applyFill="1" applyBorder="1" applyAlignment="1">
      <alignment horizontal="right" vertical="top"/>
    </xf>
    <xf numFmtId="2" fontId="2" fillId="39" borderId="34" xfId="0" applyNumberFormat="1" applyFont="1" applyFill="1" applyBorder="1" applyAlignment="1">
      <alignment vertical="top"/>
    </xf>
    <xf numFmtId="2" fontId="1" fillId="37" borderId="28" xfId="0" applyNumberFormat="1" applyFont="1" applyFill="1" applyBorder="1" applyAlignment="1">
      <alignment vertical="center"/>
    </xf>
    <xf numFmtId="2" fontId="1" fillId="37" borderId="36" xfId="0" applyNumberFormat="1" applyFont="1" applyFill="1" applyBorder="1" applyAlignment="1">
      <alignment vertical="center"/>
    </xf>
    <xf numFmtId="0" fontId="48" fillId="0" borderId="0" xfId="0" applyFont="1" applyBorder="1" applyAlignment="1">
      <alignment vertical="top"/>
    </xf>
    <xf numFmtId="0" fontId="1" fillId="0" borderId="37" xfId="0" applyFont="1" applyFill="1" applyBorder="1" applyAlignment="1">
      <alignment horizontal="center" vertical="top" wrapText="1"/>
    </xf>
    <xf numFmtId="2" fontId="1" fillId="0" borderId="22" xfId="0" applyNumberFormat="1" applyFont="1" applyFill="1" applyBorder="1" applyAlignment="1">
      <alignment horizontal="right" vertical="center"/>
    </xf>
    <xf numFmtId="2" fontId="1" fillId="0" borderId="38" xfId="0" applyNumberFormat="1" applyFont="1" applyFill="1" applyBorder="1" applyAlignment="1">
      <alignment vertical="center"/>
    </xf>
    <xf numFmtId="180" fontId="1" fillId="0" borderId="38" xfId="0" applyNumberFormat="1" applyFont="1" applyFill="1" applyBorder="1" applyAlignment="1">
      <alignment horizontal="right" vertical="center"/>
    </xf>
    <xf numFmtId="180" fontId="1" fillId="0" borderId="39" xfId="0" applyNumberFormat="1" applyFont="1" applyFill="1" applyBorder="1" applyAlignment="1">
      <alignment horizontal="right" vertical="center"/>
    </xf>
    <xf numFmtId="2" fontId="1" fillId="0" borderId="38" xfId="0" applyNumberFormat="1" applyFont="1" applyFill="1" applyBorder="1" applyAlignment="1">
      <alignment horizontal="right" vertical="center"/>
    </xf>
    <xf numFmtId="2" fontId="1" fillId="0" borderId="38" xfId="0" applyNumberFormat="1" applyFont="1" applyFill="1" applyBorder="1" applyAlignment="1">
      <alignment vertical="center"/>
    </xf>
    <xf numFmtId="2" fontId="1" fillId="0" borderId="38" xfId="0" applyNumberFormat="1" applyFont="1" applyFill="1" applyBorder="1" applyAlignment="1">
      <alignment horizontal="right" vertical="center"/>
    </xf>
    <xf numFmtId="2" fontId="1" fillId="37" borderId="18" xfId="0" applyNumberFormat="1" applyFont="1" applyFill="1" applyBorder="1" applyAlignment="1">
      <alignment vertical="center"/>
    </xf>
    <xf numFmtId="185" fontId="1" fillId="36" borderId="18" xfId="0" applyNumberFormat="1" applyFont="1" applyFill="1" applyBorder="1" applyAlignment="1">
      <alignment horizontal="right" vertical="center"/>
    </xf>
    <xf numFmtId="185" fontId="2" fillId="36" borderId="20" xfId="0" applyNumberFormat="1" applyFont="1" applyFill="1" applyBorder="1" applyAlignment="1">
      <alignment horizontal="right" vertical="top"/>
    </xf>
    <xf numFmtId="2" fontId="1" fillId="37" borderId="29" xfId="0" applyNumberFormat="1" applyFont="1" applyFill="1" applyBorder="1" applyAlignment="1">
      <alignment vertical="center"/>
    </xf>
    <xf numFmtId="185" fontId="1" fillId="0" borderId="18" xfId="0" applyNumberFormat="1" applyFont="1" applyFill="1" applyBorder="1" applyAlignment="1">
      <alignment horizontal="right" vertical="center"/>
    </xf>
    <xf numFmtId="49" fontId="2" fillId="33" borderId="40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2" fillId="34" borderId="41" xfId="0" applyNumberFormat="1" applyFont="1" applyFill="1" applyBorder="1" applyAlignment="1">
      <alignment horizontal="center" vertical="top"/>
    </xf>
    <xf numFmtId="49" fontId="2" fillId="34" borderId="22" xfId="0" applyNumberFormat="1" applyFont="1" applyFill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49" fontId="13" fillId="0" borderId="12" xfId="0" applyNumberFormat="1" applyFont="1" applyBorder="1" applyAlignment="1">
      <alignment horizontal="center" vertical="center" textRotation="90"/>
    </xf>
    <xf numFmtId="49" fontId="13" fillId="0" borderId="41" xfId="0" applyNumberFormat="1" applyFont="1" applyBorder="1" applyAlignment="1">
      <alignment horizontal="center" vertical="center" textRotation="90"/>
    </xf>
    <xf numFmtId="49" fontId="13" fillId="0" borderId="22" xfId="0" applyNumberFormat="1" applyFont="1" applyBorder="1" applyAlignment="1">
      <alignment horizontal="center" vertical="center" textRotation="90"/>
    </xf>
    <xf numFmtId="49" fontId="2" fillId="38" borderId="15" xfId="0" applyNumberFormat="1" applyFont="1" applyFill="1" applyBorder="1" applyAlignment="1">
      <alignment horizontal="center" vertical="top"/>
    </xf>
    <xf numFmtId="49" fontId="2" fillId="33" borderId="42" xfId="0" applyNumberFormat="1" applyFont="1" applyFill="1" applyBorder="1" applyAlignment="1">
      <alignment horizontal="center" vertical="top"/>
    </xf>
    <xf numFmtId="49" fontId="2" fillId="33" borderId="43" xfId="0" applyNumberFormat="1" applyFont="1" applyFill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41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0" fontId="1" fillId="36" borderId="12" xfId="0" applyFont="1" applyFill="1" applyBorder="1" applyAlignment="1">
      <alignment horizontal="left" vertical="top" wrapText="1"/>
    </xf>
    <xf numFmtId="0" fontId="1" fillId="36" borderId="41" xfId="0" applyFont="1" applyFill="1" applyBorder="1" applyAlignment="1">
      <alignment horizontal="left" vertical="top" wrapText="1"/>
    </xf>
    <xf numFmtId="0" fontId="1" fillId="36" borderId="22" xfId="0" applyFont="1" applyFill="1" applyBorder="1" applyAlignment="1">
      <alignment horizontal="left" vertical="top" wrapText="1"/>
    </xf>
    <xf numFmtId="49" fontId="13" fillId="0" borderId="44" xfId="0" applyNumberFormat="1" applyFont="1" applyBorder="1" applyAlignment="1">
      <alignment horizontal="center" vertical="center" textRotation="90"/>
    </xf>
    <xf numFmtId="49" fontId="5" fillId="33" borderId="45" xfId="0" applyNumberFormat="1" applyFont="1" applyFill="1" applyBorder="1" applyAlignment="1">
      <alignment horizontal="right" vertical="top"/>
    </xf>
    <xf numFmtId="49" fontId="5" fillId="33" borderId="46" xfId="0" applyNumberFormat="1" applyFont="1" applyFill="1" applyBorder="1" applyAlignment="1">
      <alignment horizontal="right" vertical="top"/>
    </xf>
    <xf numFmtId="49" fontId="5" fillId="33" borderId="24" xfId="0" applyNumberFormat="1" applyFont="1" applyFill="1" applyBorder="1" applyAlignment="1">
      <alignment horizontal="right" vertical="top"/>
    </xf>
    <xf numFmtId="49" fontId="5" fillId="33" borderId="47" xfId="0" applyNumberFormat="1" applyFont="1" applyFill="1" applyBorder="1" applyAlignment="1">
      <alignment horizontal="right" vertical="top"/>
    </xf>
    <xf numFmtId="0" fontId="3" fillId="33" borderId="45" xfId="0" applyFont="1" applyFill="1" applyBorder="1" applyAlignment="1">
      <alignment horizontal="left" vertical="top" wrapText="1"/>
    </xf>
    <xf numFmtId="0" fontId="3" fillId="33" borderId="46" xfId="0" applyFont="1" applyFill="1" applyBorder="1" applyAlignment="1">
      <alignment horizontal="left" vertical="top" wrapText="1"/>
    </xf>
    <xf numFmtId="0" fontId="3" fillId="33" borderId="48" xfId="0" applyFont="1" applyFill="1" applyBorder="1" applyAlignment="1">
      <alignment horizontal="left" vertical="top" wrapText="1"/>
    </xf>
    <xf numFmtId="49" fontId="5" fillId="34" borderId="49" xfId="0" applyNumberFormat="1" applyFont="1" applyFill="1" applyBorder="1" applyAlignment="1">
      <alignment horizontal="right" vertical="top"/>
    </xf>
    <xf numFmtId="49" fontId="5" fillId="34" borderId="50" xfId="0" applyNumberFormat="1" applyFont="1" applyFill="1" applyBorder="1" applyAlignment="1">
      <alignment horizontal="right" vertical="top"/>
    </xf>
    <xf numFmtId="49" fontId="13" fillId="0" borderId="14" xfId="0" applyNumberFormat="1" applyFont="1" applyBorder="1" applyAlignment="1">
      <alignment horizontal="center" vertical="center" textRotation="90"/>
    </xf>
    <xf numFmtId="49" fontId="2" fillId="0" borderId="21" xfId="0" applyNumberFormat="1" applyFont="1" applyBorder="1" applyAlignment="1">
      <alignment horizontal="center" vertical="top"/>
    </xf>
    <xf numFmtId="0" fontId="1" fillId="0" borderId="21" xfId="0" applyFont="1" applyFill="1" applyBorder="1" applyAlignment="1">
      <alignment horizontal="left" vertical="top" wrapText="1"/>
    </xf>
    <xf numFmtId="49" fontId="2" fillId="33" borderId="51" xfId="0" applyNumberFormat="1" applyFont="1" applyFill="1" applyBorder="1" applyAlignment="1">
      <alignment horizontal="center" vertical="top"/>
    </xf>
    <xf numFmtId="49" fontId="2" fillId="34" borderId="44" xfId="0" applyNumberFormat="1" applyFont="1" applyFill="1" applyBorder="1" applyAlignment="1">
      <alignment horizontal="center" vertical="top"/>
    </xf>
    <xf numFmtId="0" fontId="3" fillId="34" borderId="25" xfId="0" applyFont="1" applyFill="1" applyBorder="1" applyAlignment="1">
      <alignment horizontal="left" vertical="top" wrapText="1"/>
    </xf>
    <xf numFmtId="0" fontId="3" fillId="34" borderId="47" xfId="0" applyFont="1" applyFill="1" applyBorder="1" applyAlignment="1">
      <alignment horizontal="left" vertical="top" wrapText="1"/>
    </xf>
    <xf numFmtId="0" fontId="3" fillId="34" borderId="52" xfId="0" applyFont="1" applyFill="1" applyBorder="1" applyAlignment="1">
      <alignment horizontal="left" vertical="top" wrapText="1"/>
    </xf>
    <xf numFmtId="49" fontId="13" fillId="0" borderId="12" xfId="0" applyNumberFormat="1" applyFont="1" applyBorder="1" applyAlignment="1">
      <alignment horizontal="center" vertical="top" textRotation="90"/>
    </xf>
    <xf numFmtId="49" fontId="13" fillId="0" borderId="41" xfId="0" applyNumberFormat="1" applyFont="1" applyBorder="1" applyAlignment="1">
      <alignment horizontal="center" vertical="top" textRotation="90"/>
    </xf>
    <xf numFmtId="49" fontId="13" fillId="0" borderId="22" xfId="0" applyNumberFormat="1" applyFont="1" applyBorder="1" applyAlignment="1">
      <alignment horizontal="center" vertical="top" textRotation="90"/>
    </xf>
    <xf numFmtId="0" fontId="3" fillId="34" borderId="24" xfId="0" applyFont="1" applyFill="1" applyBorder="1" applyAlignment="1">
      <alignment horizontal="left" vertical="top" wrapText="1"/>
    </xf>
    <xf numFmtId="0" fontId="5" fillId="39" borderId="25" xfId="0" applyFont="1" applyFill="1" applyBorder="1" applyAlignment="1">
      <alignment horizontal="right" vertical="top"/>
    </xf>
    <xf numFmtId="0" fontId="5" fillId="39" borderId="47" xfId="0" applyFont="1" applyFill="1" applyBorder="1" applyAlignment="1">
      <alignment horizontal="right" vertical="top"/>
    </xf>
    <xf numFmtId="49" fontId="5" fillId="34" borderId="24" xfId="0" applyNumberFormat="1" applyFont="1" applyFill="1" applyBorder="1" applyAlignment="1">
      <alignment horizontal="right" vertical="top"/>
    </xf>
    <xf numFmtId="49" fontId="5" fillId="34" borderId="47" xfId="0" applyNumberFormat="1" applyFont="1" applyFill="1" applyBorder="1" applyAlignment="1">
      <alignment horizontal="right" vertical="top"/>
    </xf>
    <xf numFmtId="0" fontId="3" fillId="33" borderId="45" xfId="0" applyFont="1" applyFill="1" applyBorder="1" applyAlignment="1">
      <alignment horizontal="left" vertical="center" wrapText="1"/>
    </xf>
    <xf numFmtId="0" fontId="3" fillId="33" borderId="46" xfId="0" applyFont="1" applyFill="1" applyBorder="1" applyAlignment="1">
      <alignment horizontal="left" vertical="center" wrapText="1"/>
    </xf>
    <xf numFmtId="0" fontId="3" fillId="33" borderId="48" xfId="0" applyFont="1" applyFill="1" applyBorder="1" applyAlignment="1">
      <alignment horizontal="left" vertical="center" wrapText="1"/>
    </xf>
    <xf numFmtId="0" fontId="12" fillId="34" borderId="24" xfId="0" applyFont="1" applyFill="1" applyBorder="1" applyAlignment="1">
      <alignment horizontal="left" vertical="top" wrapText="1"/>
    </xf>
    <xf numFmtId="0" fontId="12" fillId="34" borderId="47" xfId="0" applyFont="1" applyFill="1" applyBorder="1" applyAlignment="1">
      <alignment horizontal="left" vertical="top" wrapText="1"/>
    </xf>
    <xf numFmtId="0" fontId="12" fillId="34" borderId="52" xfId="0" applyFont="1" applyFill="1" applyBorder="1" applyAlignment="1">
      <alignment horizontal="left" vertical="top" wrapText="1"/>
    </xf>
    <xf numFmtId="49" fontId="2" fillId="34" borderId="19" xfId="0" applyNumberFormat="1" applyFont="1" applyFill="1" applyBorder="1" applyAlignment="1">
      <alignment horizontal="center" vertical="top"/>
    </xf>
    <xf numFmtId="49" fontId="2" fillId="34" borderId="21" xfId="0" applyNumberFormat="1" applyFont="1" applyFill="1" applyBorder="1" applyAlignment="1">
      <alignment horizontal="center" vertical="top"/>
    </xf>
    <xf numFmtId="49" fontId="2" fillId="38" borderId="51" xfId="0" applyNumberFormat="1" applyFont="1" applyFill="1" applyBorder="1" applyAlignment="1">
      <alignment horizontal="center" vertical="top"/>
    </xf>
    <xf numFmtId="49" fontId="2" fillId="38" borderId="40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0" fontId="12" fillId="33" borderId="45" xfId="0" applyFont="1" applyFill="1" applyBorder="1" applyAlignment="1">
      <alignment horizontal="left" vertical="top" wrapText="1"/>
    </xf>
    <xf numFmtId="0" fontId="12" fillId="33" borderId="46" xfId="0" applyFont="1" applyFill="1" applyBorder="1" applyAlignment="1">
      <alignment horizontal="left" vertical="top" wrapText="1"/>
    </xf>
    <xf numFmtId="0" fontId="3" fillId="33" borderId="25" xfId="0" applyFont="1" applyFill="1" applyBorder="1" applyAlignment="1">
      <alignment horizontal="left" vertical="top" wrapText="1"/>
    </xf>
    <xf numFmtId="0" fontId="3" fillId="33" borderId="47" xfId="0" applyFont="1" applyFill="1" applyBorder="1" applyAlignment="1">
      <alignment horizontal="left" vertical="top" wrapText="1"/>
    </xf>
    <xf numFmtId="0" fontId="3" fillId="33" borderId="52" xfId="0" applyFont="1" applyFill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5" fillId="33" borderId="24" xfId="0" applyNumberFormat="1" applyFont="1" applyFill="1" applyBorder="1" applyAlignment="1">
      <alignment horizontal="right" vertical="top"/>
    </xf>
    <xf numFmtId="49" fontId="5" fillId="33" borderId="47" xfId="0" applyNumberFormat="1" applyFont="1" applyFill="1" applyBorder="1" applyAlignment="1">
      <alignment horizontal="right" vertical="top"/>
    </xf>
    <xf numFmtId="0" fontId="3" fillId="33" borderId="25" xfId="0" applyFont="1" applyFill="1" applyBorder="1" applyAlignment="1">
      <alignment horizontal="left" vertical="top" wrapText="1"/>
    </xf>
    <xf numFmtId="0" fontId="7" fillId="33" borderId="47" xfId="0" applyFont="1" applyFill="1" applyBorder="1" applyAlignment="1">
      <alignment horizontal="left" vertical="top" wrapText="1"/>
    </xf>
    <xf numFmtId="0" fontId="7" fillId="33" borderId="52" xfId="0" applyFont="1" applyFill="1" applyBorder="1" applyAlignment="1">
      <alignment horizontal="left" vertical="top" wrapText="1"/>
    </xf>
    <xf numFmtId="0" fontId="12" fillId="34" borderId="25" xfId="0" applyFont="1" applyFill="1" applyBorder="1" applyAlignment="1">
      <alignment horizontal="left" vertical="top" wrapText="1"/>
    </xf>
    <xf numFmtId="49" fontId="5" fillId="34" borderId="45" xfId="0" applyNumberFormat="1" applyFont="1" applyFill="1" applyBorder="1" applyAlignment="1">
      <alignment horizontal="right" vertical="top"/>
    </xf>
    <xf numFmtId="49" fontId="5" fillId="34" borderId="46" xfId="0" applyNumberFormat="1" applyFont="1" applyFill="1" applyBorder="1" applyAlignment="1">
      <alignment horizontal="right" vertical="top"/>
    </xf>
    <xf numFmtId="49" fontId="2" fillId="0" borderId="22" xfId="0" applyNumberFormat="1" applyFont="1" applyBorder="1" applyAlignment="1">
      <alignment horizontal="center" vertical="top"/>
    </xf>
    <xf numFmtId="0" fontId="3" fillId="33" borderId="24" xfId="0" applyFont="1" applyFill="1" applyBorder="1" applyAlignment="1">
      <alignment horizontal="left" vertical="top" wrapText="1"/>
    </xf>
    <xf numFmtId="49" fontId="3" fillId="40" borderId="25" xfId="0" applyNumberFormat="1" applyFont="1" applyFill="1" applyBorder="1" applyAlignment="1">
      <alignment horizontal="left" vertical="top" wrapText="1"/>
    </xf>
    <xf numFmtId="49" fontId="3" fillId="40" borderId="47" xfId="0" applyNumberFormat="1" applyFont="1" applyFill="1" applyBorder="1" applyAlignment="1">
      <alignment horizontal="left" vertical="top" wrapText="1"/>
    </xf>
    <xf numFmtId="49" fontId="3" fillId="40" borderId="52" xfId="0" applyNumberFormat="1" applyFont="1" applyFill="1" applyBorder="1" applyAlignment="1">
      <alignment horizontal="left" vertical="top" wrapText="1"/>
    </xf>
    <xf numFmtId="0" fontId="3" fillId="39" borderId="25" xfId="0" applyFont="1" applyFill="1" applyBorder="1" applyAlignment="1">
      <alignment horizontal="left" vertical="top" wrapText="1"/>
    </xf>
    <xf numFmtId="0" fontId="3" fillId="39" borderId="47" xfId="0" applyFont="1" applyFill="1" applyBorder="1" applyAlignment="1">
      <alignment horizontal="left" vertical="top" wrapText="1"/>
    </xf>
    <xf numFmtId="0" fontId="1" fillId="0" borderId="53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textRotation="90" wrapText="1"/>
    </xf>
    <xf numFmtId="0" fontId="1" fillId="0" borderId="15" xfId="0" applyFont="1" applyBorder="1" applyAlignment="1">
      <alignment horizontal="center" vertical="top" textRotation="90" wrapText="1"/>
    </xf>
    <xf numFmtId="0" fontId="1" fillId="0" borderId="19" xfId="0" applyFont="1" applyBorder="1" applyAlignment="1">
      <alignment horizontal="center" vertical="top"/>
    </xf>
    <xf numFmtId="0" fontId="1" fillId="0" borderId="36" xfId="0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top" textRotation="90" wrapText="1"/>
    </xf>
    <xf numFmtId="0" fontId="1" fillId="0" borderId="19" xfId="0" applyFont="1" applyBorder="1" applyAlignment="1">
      <alignment horizontal="center" vertical="top" textRotation="90" wrapText="1"/>
    </xf>
    <xf numFmtId="0" fontId="1" fillId="0" borderId="12" xfId="0" applyFont="1" applyBorder="1" applyAlignment="1">
      <alignment horizontal="center" vertical="top" textRotation="90" wrapText="1"/>
    </xf>
    <xf numFmtId="0" fontId="1" fillId="0" borderId="4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top" textRotation="90" wrapText="1"/>
    </xf>
    <xf numFmtId="0" fontId="1" fillId="0" borderId="28" xfId="0" applyFont="1" applyBorder="1" applyAlignment="1">
      <alignment horizontal="center" vertical="top" textRotation="90" wrapText="1"/>
    </xf>
    <xf numFmtId="0" fontId="1" fillId="0" borderId="36" xfId="0" applyFont="1" applyBorder="1" applyAlignment="1">
      <alignment horizontal="center" vertical="top" textRotation="90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46" xfId="0" applyFont="1" applyBorder="1" applyAlignment="1">
      <alignment horizontal="right" vertical="top"/>
    </xf>
    <xf numFmtId="0" fontId="1" fillId="0" borderId="58" xfId="0" applyFont="1" applyBorder="1" applyAlignment="1">
      <alignment horizontal="center" vertical="top" textRotation="90" wrapText="1"/>
    </xf>
    <xf numFmtId="0" fontId="1" fillId="0" borderId="42" xfId="0" applyFont="1" applyBorder="1" applyAlignment="1">
      <alignment horizontal="center" vertical="top" textRotation="90" wrapText="1"/>
    </xf>
    <xf numFmtId="0" fontId="1" fillId="0" borderId="13" xfId="0" applyFont="1" applyBorder="1" applyAlignment="1">
      <alignment horizontal="center" vertical="top" textRotation="90" wrapText="1"/>
    </xf>
    <xf numFmtId="0" fontId="3" fillId="34" borderId="25" xfId="0" applyFont="1" applyFill="1" applyBorder="1" applyAlignment="1">
      <alignment horizontal="left" wrapText="1"/>
    </xf>
    <xf numFmtId="0" fontId="3" fillId="34" borderId="47" xfId="0" applyFont="1" applyFill="1" applyBorder="1" applyAlignment="1">
      <alignment horizontal="left" wrapText="1"/>
    </xf>
    <xf numFmtId="0" fontId="3" fillId="34" borderId="52" xfId="0" applyFont="1" applyFill="1" applyBorder="1" applyAlignment="1">
      <alignment horizontal="left" wrapText="1"/>
    </xf>
    <xf numFmtId="0" fontId="7" fillId="33" borderId="47" xfId="0" applyFont="1" applyFill="1" applyBorder="1" applyAlignment="1">
      <alignment horizontal="left" vertical="top" wrapText="1"/>
    </xf>
    <xf numFmtId="0" fontId="7" fillId="33" borderId="52" xfId="0" applyFont="1" applyFill="1" applyBorder="1" applyAlignment="1">
      <alignment horizontal="left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1"/>
  <sheetViews>
    <sheetView tabSelected="1" zoomScalePageLayoutView="0" workbookViewId="0" topLeftCell="A181">
      <selection activeCell="D212" sqref="D212:D214"/>
    </sheetView>
  </sheetViews>
  <sheetFormatPr defaultColWidth="9.140625" defaultRowHeight="12.75"/>
  <cols>
    <col min="1" max="3" width="2.8515625" style="1" customWidth="1"/>
    <col min="4" max="4" width="29.28125" style="1" customWidth="1"/>
    <col min="5" max="5" width="3.28125" style="1" customWidth="1"/>
    <col min="6" max="6" width="11.140625" style="1" customWidth="1"/>
    <col min="7" max="7" width="8.140625" style="25" customWidth="1"/>
    <col min="8" max="8" width="8.00390625" style="25" customWidth="1"/>
    <col min="9" max="9" width="6.28125" style="25" customWidth="1"/>
    <col min="10" max="10" width="5.7109375" style="25" customWidth="1"/>
    <col min="11" max="11" width="8.140625" style="49" customWidth="1"/>
    <col min="12" max="12" width="8.140625" style="25" customWidth="1"/>
    <col min="13" max="13" width="7.421875" style="25" customWidth="1"/>
    <col min="14" max="14" width="6.28125" style="25" customWidth="1"/>
    <col min="15" max="16" width="8.28125" style="25" customWidth="1"/>
    <col min="17" max="17" width="7.140625" style="25" customWidth="1"/>
    <col min="18" max="18" width="6.57421875" style="23" customWidth="1"/>
    <col min="19" max="19" width="8.00390625" style="23" customWidth="1"/>
    <col min="20" max="20" width="8.00390625" style="25" customWidth="1"/>
    <col min="21" max="21" width="0.71875" style="1" customWidth="1"/>
    <col min="22" max="16384" width="9.140625" style="1" customWidth="1"/>
  </cols>
  <sheetData>
    <row r="1" spans="1:20" s="23" customFormat="1" ht="12.75" customHeight="1">
      <c r="A1" s="279" t="s">
        <v>97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</row>
    <row r="2" spans="1:20" s="31" customFormat="1" ht="14.25" customHeight="1">
      <c r="A2" s="280" t="s">
        <v>110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</row>
    <row r="3" spans="1:20" s="31" customFormat="1" ht="14.25" customHeight="1">
      <c r="A3" s="280" t="s">
        <v>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</row>
    <row r="4" spans="1:20" s="31" customFormat="1" ht="14.25" customHeight="1">
      <c r="A4" s="280" t="s">
        <v>1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</row>
    <row r="5" spans="1:20" s="23" customFormat="1" ht="14.25" customHeight="1">
      <c r="A5" s="281" t="s">
        <v>47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</row>
    <row r="6" spans="1:20" ht="12.75" customHeight="1" thickBot="1">
      <c r="A6" s="282" t="s">
        <v>89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</row>
    <row r="7" spans="1:20" ht="17.25" customHeight="1">
      <c r="A7" s="283" t="s">
        <v>2</v>
      </c>
      <c r="B7" s="267" t="s">
        <v>3</v>
      </c>
      <c r="C7" s="267" t="s">
        <v>4</v>
      </c>
      <c r="D7" s="270" t="s">
        <v>5</v>
      </c>
      <c r="E7" s="267" t="s">
        <v>6</v>
      </c>
      <c r="F7" s="273" t="s">
        <v>7</v>
      </c>
      <c r="G7" s="276" t="s">
        <v>111</v>
      </c>
      <c r="H7" s="277"/>
      <c r="I7" s="277"/>
      <c r="J7" s="278"/>
      <c r="K7" s="276" t="s">
        <v>112</v>
      </c>
      <c r="L7" s="277"/>
      <c r="M7" s="277"/>
      <c r="N7" s="278"/>
      <c r="O7" s="276" t="s">
        <v>115</v>
      </c>
      <c r="P7" s="277"/>
      <c r="Q7" s="277"/>
      <c r="R7" s="278"/>
      <c r="S7" s="259" t="s">
        <v>100</v>
      </c>
      <c r="T7" s="259" t="s">
        <v>113</v>
      </c>
    </row>
    <row r="8" spans="1:20" ht="17.25" customHeight="1">
      <c r="A8" s="284"/>
      <c r="B8" s="268"/>
      <c r="C8" s="268"/>
      <c r="D8" s="271"/>
      <c r="E8" s="268"/>
      <c r="F8" s="274"/>
      <c r="G8" s="262" t="s">
        <v>8</v>
      </c>
      <c r="H8" s="264" t="s">
        <v>9</v>
      </c>
      <c r="I8" s="264"/>
      <c r="J8" s="265" t="s">
        <v>10</v>
      </c>
      <c r="K8" s="262" t="s">
        <v>8</v>
      </c>
      <c r="L8" s="264" t="s">
        <v>9</v>
      </c>
      <c r="M8" s="264"/>
      <c r="N8" s="265" t="s">
        <v>10</v>
      </c>
      <c r="O8" s="262" t="s">
        <v>8</v>
      </c>
      <c r="P8" s="264" t="s">
        <v>9</v>
      </c>
      <c r="Q8" s="264"/>
      <c r="R8" s="265" t="s">
        <v>10</v>
      </c>
      <c r="S8" s="260"/>
      <c r="T8" s="260"/>
    </row>
    <row r="9" spans="1:20" ht="99.75" customHeight="1" thickBot="1">
      <c r="A9" s="285"/>
      <c r="B9" s="269"/>
      <c r="C9" s="269"/>
      <c r="D9" s="272"/>
      <c r="E9" s="269"/>
      <c r="F9" s="275"/>
      <c r="G9" s="263"/>
      <c r="H9" s="33" t="s">
        <v>8</v>
      </c>
      <c r="I9" s="34" t="s">
        <v>11</v>
      </c>
      <c r="J9" s="266"/>
      <c r="K9" s="263"/>
      <c r="L9" s="35" t="s">
        <v>8</v>
      </c>
      <c r="M9" s="34" t="s">
        <v>11</v>
      </c>
      <c r="N9" s="266"/>
      <c r="O9" s="263"/>
      <c r="P9" s="35" t="s">
        <v>8</v>
      </c>
      <c r="Q9" s="34" t="s">
        <v>11</v>
      </c>
      <c r="R9" s="266"/>
      <c r="S9" s="261"/>
      <c r="T9" s="261"/>
    </row>
    <row r="10" spans="1:21" ht="28.5" customHeight="1" thickBot="1">
      <c r="A10" s="254" t="s">
        <v>116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6"/>
      <c r="U10" s="21"/>
    </row>
    <row r="11" spans="1:21" ht="16.5" customHeight="1" thickBot="1">
      <c r="A11" s="257" t="s">
        <v>117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1"/>
    </row>
    <row r="12" spans="1:21" ht="15.75" customHeight="1" thickBot="1">
      <c r="A12" s="3" t="s">
        <v>12</v>
      </c>
      <c r="B12" s="253" t="s">
        <v>74</v>
      </c>
      <c r="C12" s="240"/>
      <c r="D12" s="240"/>
      <c r="E12" s="240"/>
      <c r="F12" s="240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1"/>
    </row>
    <row r="13" spans="1:21" ht="27.75" customHeight="1" thickBot="1">
      <c r="A13" s="4" t="s">
        <v>12</v>
      </c>
      <c r="B13" s="76" t="s">
        <v>12</v>
      </c>
      <c r="C13" s="214" t="s">
        <v>118</v>
      </c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6"/>
      <c r="U13" s="2"/>
    </row>
    <row r="14" spans="1:21" ht="14.25" customHeight="1">
      <c r="A14" s="212" t="s">
        <v>12</v>
      </c>
      <c r="B14" s="232" t="s">
        <v>12</v>
      </c>
      <c r="C14" s="210" t="s">
        <v>12</v>
      </c>
      <c r="D14" s="211" t="s">
        <v>58</v>
      </c>
      <c r="E14" s="199" t="s">
        <v>71</v>
      </c>
      <c r="F14" s="84" t="s">
        <v>13</v>
      </c>
      <c r="G14" s="85">
        <f>H14+J14</f>
        <v>0</v>
      </c>
      <c r="H14" s="86"/>
      <c r="I14" s="86"/>
      <c r="J14" s="86"/>
      <c r="K14" s="86">
        <f>L14+N14</f>
        <v>0</v>
      </c>
      <c r="L14" s="86"/>
      <c r="M14" s="86"/>
      <c r="N14" s="86"/>
      <c r="O14" s="86">
        <f>P14+R14</f>
        <v>0</v>
      </c>
      <c r="P14" s="86"/>
      <c r="Q14" s="86"/>
      <c r="R14" s="86"/>
      <c r="S14" s="87"/>
      <c r="T14" s="88"/>
      <c r="U14" s="2"/>
    </row>
    <row r="15" spans="1:21" ht="14.25" customHeight="1">
      <c r="A15" s="180"/>
      <c r="B15" s="231"/>
      <c r="C15" s="184"/>
      <c r="D15" s="186"/>
      <c r="E15" s="188"/>
      <c r="F15" s="26" t="s">
        <v>14</v>
      </c>
      <c r="G15" s="38">
        <f>H15+J15</f>
        <v>27</v>
      </c>
      <c r="H15" s="39">
        <v>27</v>
      </c>
      <c r="I15" s="39"/>
      <c r="J15" s="39"/>
      <c r="K15" s="39">
        <f>L15+N15</f>
        <v>27</v>
      </c>
      <c r="L15" s="39">
        <v>27</v>
      </c>
      <c r="M15" s="39"/>
      <c r="N15" s="39"/>
      <c r="O15" s="39">
        <f>P15+R15</f>
        <v>27</v>
      </c>
      <c r="P15" s="39">
        <v>27</v>
      </c>
      <c r="Q15" s="39"/>
      <c r="R15" s="136"/>
      <c r="S15" s="54">
        <v>30</v>
      </c>
      <c r="T15" s="89">
        <v>33</v>
      </c>
      <c r="U15" s="166"/>
    </row>
    <row r="16" spans="1:21" ht="14.25" customHeight="1">
      <c r="A16" s="180"/>
      <c r="B16" s="231"/>
      <c r="C16" s="184"/>
      <c r="D16" s="186"/>
      <c r="E16" s="189"/>
      <c r="F16" s="27" t="s">
        <v>48</v>
      </c>
      <c r="G16" s="38">
        <f>SUM(G14:G15)</f>
        <v>27</v>
      </c>
      <c r="H16" s="39">
        <f>SUM(H14:H15)</f>
        <v>27</v>
      </c>
      <c r="I16" s="39">
        <f>SUM(I14:I15)</f>
        <v>0</v>
      </c>
      <c r="J16" s="39">
        <f>SUM(J14:J15)</f>
        <v>0</v>
      </c>
      <c r="K16" s="39">
        <f aca="true" t="shared" si="0" ref="K16:T16">SUM(K14:K15)</f>
        <v>27</v>
      </c>
      <c r="L16" s="39">
        <f t="shared" si="0"/>
        <v>27</v>
      </c>
      <c r="M16" s="39">
        <f t="shared" si="0"/>
        <v>0</v>
      </c>
      <c r="N16" s="39">
        <f t="shared" si="0"/>
        <v>0</v>
      </c>
      <c r="O16" s="39">
        <f>SUM(O14:O15)</f>
        <v>27</v>
      </c>
      <c r="P16" s="39">
        <f>SUM(P14:P15)</f>
        <v>27</v>
      </c>
      <c r="Q16" s="39">
        <f>SUM(Q14:Q15)</f>
        <v>0</v>
      </c>
      <c r="R16" s="39">
        <f>SUM(R14:R15)</f>
        <v>0</v>
      </c>
      <c r="S16" s="53">
        <f t="shared" si="0"/>
        <v>30</v>
      </c>
      <c r="T16" s="90">
        <f t="shared" si="0"/>
        <v>33</v>
      </c>
      <c r="U16" s="2"/>
    </row>
    <row r="17" spans="1:21" ht="12.75" customHeight="1">
      <c r="A17" s="180" t="s">
        <v>12</v>
      </c>
      <c r="B17" s="231" t="s">
        <v>12</v>
      </c>
      <c r="C17" s="184" t="s">
        <v>16</v>
      </c>
      <c r="D17" s="186" t="s">
        <v>18</v>
      </c>
      <c r="E17" s="187" t="s">
        <v>71</v>
      </c>
      <c r="F17" s="28" t="s">
        <v>13</v>
      </c>
      <c r="G17" s="38">
        <f>H17+J17</f>
        <v>0</v>
      </c>
      <c r="H17" s="39"/>
      <c r="I17" s="39"/>
      <c r="J17" s="39"/>
      <c r="K17" s="39">
        <f>L17+N17</f>
        <v>0</v>
      </c>
      <c r="L17" s="39"/>
      <c r="M17" s="39"/>
      <c r="N17" s="39"/>
      <c r="O17" s="39">
        <f>P17+R17</f>
        <v>0</v>
      </c>
      <c r="P17" s="39"/>
      <c r="Q17" s="39"/>
      <c r="R17" s="39"/>
      <c r="S17" s="54"/>
      <c r="T17" s="89"/>
      <c r="U17" s="2"/>
    </row>
    <row r="18" spans="1:21" ht="14.25" customHeight="1">
      <c r="A18" s="180"/>
      <c r="B18" s="231"/>
      <c r="C18" s="184"/>
      <c r="D18" s="186"/>
      <c r="E18" s="188"/>
      <c r="F18" s="26" t="s">
        <v>14</v>
      </c>
      <c r="G18" s="38">
        <f>H18+J18</f>
        <v>2</v>
      </c>
      <c r="H18" s="39">
        <v>2</v>
      </c>
      <c r="I18" s="39"/>
      <c r="J18" s="39"/>
      <c r="K18" s="39">
        <f>L18+N18</f>
        <v>1.6</v>
      </c>
      <c r="L18" s="39">
        <v>1.6</v>
      </c>
      <c r="M18" s="39"/>
      <c r="N18" s="39"/>
      <c r="O18" s="39">
        <f>P18+R18</f>
        <v>1.6</v>
      </c>
      <c r="P18" s="39">
        <v>1.6</v>
      </c>
      <c r="Q18" s="39"/>
      <c r="R18" s="39"/>
      <c r="S18" s="54">
        <v>2</v>
      </c>
      <c r="T18" s="89">
        <v>2.5</v>
      </c>
      <c r="U18" s="2"/>
    </row>
    <row r="19" spans="1:21" ht="14.25" customHeight="1">
      <c r="A19" s="180"/>
      <c r="B19" s="231"/>
      <c r="C19" s="184"/>
      <c r="D19" s="186"/>
      <c r="E19" s="189"/>
      <c r="F19" s="27" t="s">
        <v>48</v>
      </c>
      <c r="G19" s="38">
        <f>SUM(G17:G18)</f>
        <v>2</v>
      </c>
      <c r="H19" s="39">
        <f>SUM(H17:H18)</f>
        <v>2</v>
      </c>
      <c r="I19" s="39">
        <f>SUM(I17:I18)</f>
        <v>0</v>
      </c>
      <c r="J19" s="39">
        <f>SUM(J17:J18)</f>
        <v>0</v>
      </c>
      <c r="K19" s="39">
        <f aca="true" t="shared" si="1" ref="K19:T19">SUM(K17:K18)</f>
        <v>1.6</v>
      </c>
      <c r="L19" s="39">
        <f t="shared" si="1"/>
        <v>1.6</v>
      </c>
      <c r="M19" s="39">
        <f t="shared" si="1"/>
        <v>0</v>
      </c>
      <c r="N19" s="39">
        <f t="shared" si="1"/>
        <v>0</v>
      </c>
      <c r="O19" s="39">
        <f>SUM(O17:O18)</f>
        <v>1.6</v>
      </c>
      <c r="P19" s="39">
        <f>SUM(P17:P18)</f>
        <v>1.6</v>
      </c>
      <c r="Q19" s="39">
        <f>SUM(Q17:Q18)</f>
        <v>0</v>
      </c>
      <c r="R19" s="39">
        <f>SUM(R17:R18)</f>
        <v>0</v>
      </c>
      <c r="S19" s="53">
        <f t="shared" si="1"/>
        <v>2</v>
      </c>
      <c r="T19" s="90">
        <f t="shared" si="1"/>
        <v>2.5</v>
      </c>
      <c r="U19" s="82"/>
    </row>
    <row r="20" spans="1:21" ht="14.25" customHeight="1">
      <c r="A20" s="180" t="s">
        <v>12</v>
      </c>
      <c r="B20" s="181" t="s">
        <v>12</v>
      </c>
      <c r="C20" s="184" t="s">
        <v>17</v>
      </c>
      <c r="D20" s="186" t="s">
        <v>20</v>
      </c>
      <c r="E20" s="187" t="s">
        <v>71</v>
      </c>
      <c r="F20" s="26" t="s">
        <v>13</v>
      </c>
      <c r="G20" s="38">
        <f>H20+J20</f>
        <v>0</v>
      </c>
      <c r="H20" s="39"/>
      <c r="I20" s="39"/>
      <c r="J20" s="39"/>
      <c r="K20" s="39">
        <f>L20+N20</f>
        <v>0</v>
      </c>
      <c r="L20" s="39"/>
      <c r="M20" s="39"/>
      <c r="N20" s="39"/>
      <c r="O20" s="39">
        <f>P20+R20</f>
        <v>0</v>
      </c>
      <c r="P20" s="39"/>
      <c r="Q20" s="39"/>
      <c r="R20" s="39"/>
      <c r="S20" s="54"/>
      <c r="T20" s="89"/>
      <c r="U20" s="2"/>
    </row>
    <row r="21" spans="1:21" ht="14.25" customHeight="1">
      <c r="A21" s="180"/>
      <c r="B21" s="182"/>
      <c r="C21" s="184"/>
      <c r="D21" s="186"/>
      <c r="E21" s="188"/>
      <c r="F21" s="26" t="s">
        <v>14</v>
      </c>
      <c r="G21" s="38">
        <f>H21+J21</f>
        <v>3.4</v>
      </c>
      <c r="H21" s="39">
        <v>3.4</v>
      </c>
      <c r="I21" s="39"/>
      <c r="J21" s="39"/>
      <c r="K21" s="39">
        <f>L21+N21</f>
        <v>3.2</v>
      </c>
      <c r="L21" s="39">
        <v>3.2</v>
      </c>
      <c r="M21" s="39"/>
      <c r="N21" s="39"/>
      <c r="O21" s="39">
        <f>P21+R21</f>
        <v>3.2</v>
      </c>
      <c r="P21" s="39">
        <v>3.2</v>
      </c>
      <c r="Q21" s="39"/>
      <c r="R21" s="39"/>
      <c r="S21" s="54">
        <v>3.8</v>
      </c>
      <c r="T21" s="89">
        <v>3.8</v>
      </c>
      <c r="U21" s="2"/>
    </row>
    <row r="22" spans="1:21" ht="14.25" customHeight="1">
      <c r="A22" s="180"/>
      <c r="B22" s="183"/>
      <c r="C22" s="184"/>
      <c r="D22" s="186"/>
      <c r="E22" s="189"/>
      <c r="F22" s="27" t="s">
        <v>48</v>
      </c>
      <c r="G22" s="38">
        <f>SUM(G20:G21)</f>
        <v>3.4</v>
      </c>
      <c r="H22" s="39">
        <f>SUM(H20:H21)</f>
        <v>3.4</v>
      </c>
      <c r="I22" s="39">
        <f>SUM(I20:I21)</f>
        <v>0</v>
      </c>
      <c r="J22" s="39">
        <f>SUM(J20:J21)</f>
        <v>0</v>
      </c>
      <c r="K22" s="39">
        <f aca="true" t="shared" si="2" ref="K22:T22">SUM(K20:K21)</f>
        <v>3.2</v>
      </c>
      <c r="L22" s="39">
        <f t="shared" si="2"/>
        <v>3.2</v>
      </c>
      <c r="M22" s="39">
        <f t="shared" si="2"/>
        <v>0</v>
      </c>
      <c r="N22" s="39">
        <f t="shared" si="2"/>
        <v>0</v>
      </c>
      <c r="O22" s="39">
        <f>SUM(O20:O21)</f>
        <v>3.2</v>
      </c>
      <c r="P22" s="39">
        <f>SUM(P20:P21)</f>
        <v>3.2</v>
      </c>
      <c r="Q22" s="39">
        <f>SUM(Q20:Q21)</f>
        <v>0</v>
      </c>
      <c r="R22" s="39">
        <f>SUM(R20:R21)</f>
        <v>0</v>
      </c>
      <c r="S22" s="53">
        <f t="shared" si="2"/>
        <v>3.8</v>
      </c>
      <c r="T22" s="90">
        <f t="shared" si="2"/>
        <v>3.8</v>
      </c>
      <c r="U22" s="2"/>
    </row>
    <row r="23" spans="1:21" ht="14.25" customHeight="1">
      <c r="A23" s="180" t="s">
        <v>12</v>
      </c>
      <c r="B23" s="231" t="s">
        <v>12</v>
      </c>
      <c r="C23" s="184" t="s">
        <v>19</v>
      </c>
      <c r="D23" s="186" t="s">
        <v>80</v>
      </c>
      <c r="E23" s="187" t="s">
        <v>71</v>
      </c>
      <c r="F23" s="26" t="s">
        <v>13</v>
      </c>
      <c r="G23" s="38">
        <f>H23+J23</f>
        <v>0</v>
      </c>
      <c r="H23" s="39"/>
      <c r="I23" s="39"/>
      <c r="J23" s="39"/>
      <c r="K23" s="39">
        <f>L23+N23</f>
        <v>0</v>
      </c>
      <c r="L23" s="39"/>
      <c r="M23" s="39"/>
      <c r="N23" s="39"/>
      <c r="O23" s="39">
        <f>P23+R23</f>
        <v>0</v>
      </c>
      <c r="P23" s="39"/>
      <c r="Q23" s="39"/>
      <c r="R23" s="39"/>
      <c r="S23" s="54"/>
      <c r="T23" s="89"/>
      <c r="U23" s="2"/>
    </row>
    <row r="24" spans="1:21" ht="14.25" customHeight="1">
      <c r="A24" s="180"/>
      <c r="B24" s="231"/>
      <c r="C24" s="184"/>
      <c r="D24" s="186"/>
      <c r="E24" s="188"/>
      <c r="F24" s="26" t="s">
        <v>14</v>
      </c>
      <c r="G24" s="38">
        <f>H24+J24</f>
        <v>22</v>
      </c>
      <c r="H24" s="39">
        <v>22</v>
      </c>
      <c r="I24" s="39"/>
      <c r="J24" s="39"/>
      <c r="K24" s="39">
        <f>L24+N24</f>
        <v>21</v>
      </c>
      <c r="L24" s="39">
        <v>21</v>
      </c>
      <c r="M24" s="39"/>
      <c r="N24" s="39"/>
      <c r="O24" s="39">
        <f>P24+R24</f>
        <v>21</v>
      </c>
      <c r="P24" s="39">
        <v>21</v>
      </c>
      <c r="Q24" s="39"/>
      <c r="R24" s="39"/>
      <c r="S24" s="54">
        <v>24</v>
      </c>
      <c r="T24" s="89">
        <v>25</v>
      </c>
      <c r="U24" s="2"/>
    </row>
    <row r="25" spans="1:21" ht="14.25" customHeight="1">
      <c r="A25" s="180"/>
      <c r="B25" s="231"/>
      <c r="C25" s="184"/>
      <c r="D25" s="186"/>
      <c r="E25" s="189"/>
      <c r="F25" s="27" t="s">
        <v>48</v>
      </c>
      <c r="G25" s="38">
        <f>SUM(G23:G24)</f>
        <v>22</v>
      </c>
      <c r="H25" s="39">
        <f>SUM(H23:H24)</f>
        <v>22</v>
      </c>
      <c r="I25" s="39">
        <f>SUM(I23:I24)</f>
        <v>0</v>
      </c>
      <c r="J25" s="39">
        <f>SUM(J23:J24)</f>
        <v>0</v>
      </c>
      <c r="K25" s="39">
        <f aca="true" t="shared" si="3" ref="K25:T25">SUM(K23:K24)</f>
        <v>21</v>
      </c>
      <c r="L25" s="39">
        <f t="shared" si="3"/>
        <v>21</v>
      </c>
      <c r="M25" s="39">
        <f t="shared" si="3"/>
        <v>0</v>
      </c>
      <c r="N25" s="39">
        <f t="shared" si="3"/>
        <v>0</v>
      </c>
      <c r="O25" s="39">
        <f>SUM(O23:O24)</f>
        <v>21</v>
      </c>
      <c r="P25" s="39">
        <f>SUM(P23:P24)</f>
        <v>21</v>
      </c>
      <c r="Q25" s="39">
        <f>SUM(Q23:Q24)</f>
        <v>0</v>
      </c>
      <c r="R25" s="39">
        <f>SUM(R23:R24)</f>
        <v>0</v>
      </c>
      <c r="S25" s="53">
        <f t="shared" si="3"/>
        <v>24</v>
      </c>
      <c r="T25" s="90">
        <f t="shared" si="3"/>
        <v>25</v>
      </c>
      <c r="U25" s="2"/>
    </row>
    <row r="26" spans="1:21" ht="14.25" customHeight="1">
      <c r="A26" s="180" t="s">
        <v>12</v>
      </c>
      <c r="B26" s="231" t="s">
        <v>12</v>
      </c>
      <c r="C26" s="184" t="s">
        <v>21</v>
      </c>
      <c r="D26" s="186" t="s">
        <v>119</v>
      </c>
      <c r="E26" s="187" t="s">
        <v>71</v>
      </c>
      <c r="F26" s="26" t="s">
        <v>13</v>
      </c>
      <c r="G26" s="38">
        <f>H26+J26</f>
        <v>44.3</v>
      </c>
      <c r="H26" s="39">
        <v>44.3</v>
      </c>
      <c r="I26" s="39">
        <v>1</v>
      </c>
      <c r="J26" s="39"/>
      <c r="K26" s="39">
        <f>L26+N26</f>
        <v>44.6</v>
      </c>
      <c r="L26" s="39">
        <v>44.6</v>
      </c>
      <c r="M26" s="39">
        <v>0</v>
      </c>
      <c r="N26" s="39"/>
      <c r="O26" s="39">
        <f>P26+R26</f>
        <v>44.6</v>
      </c>
      <c r="P26" s="39">
        <v>44.6</v>
      </c>
      <c r="Q26" s="39"/>
      <c r="R26" s="39">
        <v>0</v>
      </c>
      <c r="S26" s="54">
        <v>48</v>
      </c>
      <c r="T26" s="89">
        <v>50</v>
      </c>
      <c r="U26" s="2"/>
    </row>
    <row r="27" spans="1:21" ht="14.25" customHeight="1">
      <c r="A27" s="180"/>
      <c r="B27" s="231"/>
      <c r="C27" s="184"/>
      <c r="D27" s="186"/>
      <c r="E27" s="188"/>
      <c r="F27" s="26" t="s">
        <v>13</v>
      </c>
      <c r="G27" s="38">
        <f>H27+J27</f>
        <v>0</v>
      </c>
      <c r="H27" s="39">
        <v>0</v>
      </c>
      <c r="I27" s="39">
        <v>0</v>
      </c>
      <c r="J27" s="39"/>
      <c r="K27" s="39">
        <f>L27+N27</f>
        <v>1.4</v>
      </c>
      <c r="L27" s="39">
        <v>1.4</v>
      </c>
      <c r="M27" s="39">
        <v>1.1</v>
      </c>
      <c r="N27" s="39"/>
      <c r="O27" s="39">
        <f>P27+R27</f>
        <v>1.4</v>
      </c>
      <c r="P27" s="39">
        <v>1.4</v>
      </c>
      <c r="Q27" s="39">
        <v>1.1</v>
      </c>
      <c r="R27" s="39"/>
      <c r="S27" s="54">
        <v>0</v>
      </c>
      <c r="T27" s="89">
        <v>0</v>
      </c>
      <c r="U27" s="2"/>
    </row>
    <row r="28" spans="1:21" ht="14.25" customHeight="1">
      <c r="A28" s="180"/>
      <c r="B28" s="231"/>
      <c r="C28" s="184"/>
      <c r="D28" s="186"/>
      <c r="E28" s="188"/>
      <c r="F28" s="26" t="s">
        <v>14</v>
      </c>
      <c r="G28" s="38">
        <f>H28+J28</f>
        <v>0</v>
      </c>
      <c r="H28" s="39"/>
      <c r="I28" s="39"/>
      <c r="J28" s="39"/>
      <c r="K28" s="39">
        <f>L28+N28</f>
        <v>0</v>
      </c>
      <c r="L28" s="39"/>
      <c r="M28" s="39"/>
      <c r="N28" s="39"/>
      <c r="O28" s="39">
        <f>P28+R28</f>
        <v>0</v>
      </c>
      <c r="P28" s="39"/>
      <c r="Q28" s="39"/>
      <c r="R28" s="39"/>
      <c r="S28" s="53"/>
      <c r="T28" s="91"/>
      <c r="U28" s="2"/>
    </row>
    <row r="29" spans="1:21" ht="14.25" customHeight="1">
      <c r="A29" s="180"/>
      <c r="B29" s="231"/>
      <c r="C29" s="184"/>
      <c r="D29" s="186"/>
      <c r="E29" s="189"/>
      <c r="F29" s="27" t="s">
        <v>48</v>
      </c>
      <c r="G29" s="38">
        <f>SUM(G26:G28)</f>
        <v>44.3</v>
      </c>
      <c r="H29" s="38">
        <f>SUM(H26:H28)</f>
        <v>44.3</v>
      </c>
      <c r="I29" s="38">
        <f>SUM(I26:I28)</f>
        <v>1</v>
      </c>
      <c r="J29" s="38">
        <f>SUM(J26:J28)</f>
        <v>0</v>
      </c>
      <c r="K29" s="38">
        <f aca="true" t="shared" si="4" ref="K29:T29">SUM(K26:K28)</f>
        <v>46</v>
      </c>
      <c r="L29" s="38">
        <f t="shared" si="4"/>
        <v>46</v>
      </c>
      <c r="M29" s="38">
        <f t="shared" si="4"/>
        <v>1.1</v>
      </c>
      <c r="N29" s="38">
        <f t="shared" si="4"/>
        <v>0</v>
      </c>
      <c r="O29" s="38">
        <f>SUM(O26:O28)</f>
        <v>46</v>
      </c>
      <c r="P29" s="38">
        <f>SUM(P26:P28)</f>
        <v>46</v>
      </c>
      <c r="Q29" s="38">
        <f>SUM(Q26:Q28)</f>
        <v>1.1</v>
      </c>
      <c r="R29" s="38">
        <f>SUM(R26:R28)</f>
        <v>0</v>
      </c>
      <c r="S29" s="54">
        <f t="shared" si="4"/>
        <v>48</v>
      </c>
      <c r="T29" s="92">
        <f t="shared" si="4"/>
        <v>50</v>
      </c>
      <c r="U29" s="2"/>
    </row>
    <row r="30" spans="1:21" ht="14.25" customHeight="1">
      <c r="A30" s="180" t="s">
        <v>12</v>
      </c>
      <c r="B30" s="231" t="s">
        <v>12</v>
      </c>
      <c r="C30" s="184" t="s">
        <v>22</v>
      </c>
      <c r="D30" s="186" t="s">
        <v>52</v>
      </c>
      <c r="E30" s="187" t="s">
        <v>71</v>
      </c>
      <c r="F30" s="26" t="s">
        <v>13</v>
      </c>
      <c r="G30" s="38">
        <f>H30+J30</f>
        <v>2</v>
      </c>
      <c r="H30" s="39">
        <v>2</v>
      </c>
      <c r="I30" s="39"/>
      <c r="J30" s="39"/>
      <c r="K30" s="39">
        <f>L30+N30</f>
        <v>0</v>
      </c>
      <c r="L30" s="39">
        <v>0</v>
      </c>
      <c r="M30" s="39"/>
      <c r="N30" s="39"/>
      <c r="O30" s="39">
        <f>P30+R30</f>
        <v>0</v>
      </c>
      <c r="P30" s="39">
        <v>0</v>
      </c>
      <c r="Q30" s="39"/>
      <c r="R30" s="39"/>
      <c r="S30" s="54">
        <v>2</v>
      </c>
      <c r="T30" s="89">
        <v>2</v>
      </c>
      <c r="U30" s="2"/>
    </row>
    <row r="31" spans="1:21" ht="12.75" customHeight="1">
      <c r="A31" s="180"/>
      <c r="B31" s="231"/>
      <c r="C31" s="184"/>
      <c r="D31" s="186"/>
      <c r="E31" s="188"/>
      <c r="F31" s="26" t="s">
        <v>14</v>
      </c>
      <c r="G31" s="38">
        <f>H31+J31</f>
        <v>0</v>
      </c>
      <c r="H31" s="39"/>
      <c r="I31" s="39"/>
      <c r="J31" s="39"/>
      <c r="K31" s="39">
        <f>L31+N31</f>
        <v>0</v>
      </c>
      <c r="L31" s="39"/>
      <c r="M31" s="39"/>
      <c r="N31" s="39"/>
      <c r="O31" s="39">
        <f>P31+R31</f>
        <v>0</v>
      </c>
      <c r="P31" s="39"/>
      <c r="Q31" s="39"/>
      <c r="R31" s="39"/>
      <c r="S31" s="54"/>
      <c r="T31" s="89"/>
      <c r="U31" s="2"/>
    </row>
    <row r="32" spans="1:21" ht="14.25" customHeight="1">
      <c r="A32" s="190"/>
      <c r="B32" s="181"/>
      <c r="C32" s="193"/>
      <c r="D32" s="235"/>
      <c r="E32" s="189"/>
      <c r="F32" s="27" t="s">
        <v>48</v>
      </c>
      <c r="G32" s="38">
        <f>SUM(G30:G31)</f>
        <v>2</v>
      </c>
      <c r="H32" s="39">
        <f>SUM(H30:H31)</f>
        <v>2</v>
      </c>
      <c r="I32" s="39">
        <f>SUM(I30:I31)</f>
        <v>0</v>
      </c>
      <c r="J32" s="39">
        <f>SUM(J30:J31)</f>
        <v>0</v>
      </c>
      <c r="K32" s="39">
        <f aca="true" t="shared" si="5" ref="K32:T32">SUM(K30:K31)</f>
        <v>0</v>
      </c>
      <c r="L32" s="39">
        <f t="shared" si="5"/>
        <v>0</v>
      </c>
      <c r="M32" s="39">
        <f t="shared" si="5"/>
        <v>0</v>
      </c>
      <c r="N32" s="39">
        <f t="shared" si="5"/>
        <v>0</v>
      </c>
      <c r="O32" s="39">
        <f>SUM(O30:O31)</f>
        <v>0</v>
      </c>
      <c r="P32" s="39">
        <f>SUM(P30:P31)</f>
        <v>0</v>
      </c>
      <c r="Q32" s="39">
        <f>SUM(Q30:Q31)</f>
        <v>0</v>
      </c>
      <c r="R32" s="39">
        <f>SUM(R30:R31)</f>
        <v>0</v>
      </c>
      <c r="S32" s="53">
        <f t="shared" si="5"/>
        <v>2</v>
      </c>
      <c r="T32" s="90">
        <f t="shared" si="5"/>
        <v>2</v>
      </c>
      <c r="U32" s="2"/>
    </row>
    <row r="33" spans="1:21" ht="14.25" customHeight="1">
      <c r="A33" s="180" t="s">
        <v>12</v>
      </c>
      <c r="B33" s="231" t="s">
        <v>12</v>
      </c>
      <c r="C33" s="184" t="s">
        <v>23</v>
      </c>
      <c r="D33" s="196" t="s">
        <v>120</v>
      </c>
      <c r="E33" s="187" t="s">
        <v>71</v>
      </c>
      <c r="F33" s="26" t="s">
        <v>13</v>
      </c>
      <c r="G33" s="38">
        <f>H33+J33</f>
        <v>0</v>
      </c>
      <c r="H33" s="39"/>
      <c r="I33" s="39"/>
      <c r="J33" s="39"/>
      <c r="K33" s="39">
        <f>L33+N33</f>
        <v>0</v>
      </c>
      <c r="L33" s="39"/>
      <c r="M33" s="39"/>
      <c r="N33" s="39"/>
      <c r="O33" s="39">
        <f>P33+R33</f>
        <v>0</v>
      </c>
      <c r="P33" s="39"/>
      <c r="Q33" s="39"/>
      <c r="R33" s="39"/>
      <c r="S33" s="54"/>
      <c r="T33" s="89"/>
      <c r="U33" s="2"/>
    </row>
    <row r="34" spans="1:21" ht="14.25" customHeight="1">
      <c r="A34" s="180"/>
      <c r="B34" s="231"/>
      <c r="C34" s="184"/>
      <c r="D34" s="197"/>
      <c r="E34" s="188"/>
      <c r="F34" s="26" t="s">
        <v>14</v>
      </c>
      <c r="G34" s="38">
        <f>H34+J34</f>
        <v>53.7</v>
      </c>
      <c r="H34" s="39">
        <v>53.7</v>
      </c>
      <c r="I34" s="39"/>
      <c r="J34" s="39"/>
      <c r="K34" s="39">
        <f>L34+N34</f>
        <v>53</v>
      </c>
      <c r="L34" s="39">
        <v>53</v>
      </c>
      <c r="M34" s="39"/>
      <c r="N34" s="39"/>
      <c r="O34" s="39">
        <f>P34+R34</f>
        <v>53</v>
      </c>
      <c r="P34" s="39">
        <v>53</v>
      </c>
      <c r="Q34" s="39"/>
      <c r="R34" s="39"/>
      <c r="S34" s="54">
        <v>53</v>
      </c>
      <c r="T34" s="89">
        <v>52</v>
      </c>
      <c r="U34" s="2"/>
    </row>
    <row r="35" spans="1:21" ht="15" customHeight="1">
      <c r="A35" s="190"/>
      <c r="B35" s="181"/>
      <c r="C35" s="193"/>
      <c r="D35" s="198"/>
      <c r="E35" s="189"/>
      <c r="F35" s="27" t="s">
        <v>48</v>
      </c>
      <c r="G35" s="38">
        <f aca="true" t="shared" si="6" ref="G35:N35">SUM(G33:G34)</f>
        <v>53.7</v>
      </c>
      <c r="H35" s="39">
        <f t="shared" si="6"/>
        <v>53.7</v>
      </c>
      <c r="I35" s="39">
        <f t="shared" si="6"/>
        <v>0</v>
      </c>
      <c r="J35" s="39">
        <f t="shared" si="6"/>
        <v>0</v>
      </c>
      <c r="K35" s="39">
        <f t="shared" si="6"/>
        <v>53</v>
      </c>
      <c r="L35" s="39">
        <f t="shared" si="6"/>
        <v>53</v>
      </c>
      <c r="M35" s="39">
        <f t="shared" si="6"/>
        <v>0</v>
      </c>
      <c r="N35" s="39">
        <f t="shared" si="6"/>
        <v>0</v>
      </c>
      <c r="O35" s="39">
        <f aca="true" t="shared" si="7" ref="O35:T35">SUM(O33:O34)</f>
        <v>53</v>
      </c>
      <c r="P35" s="39">
        <f t="shared" si="7"/>
        <v>53</v>
      </c>
      <c r="Q35" s="39">
        <f t="shared" si="7"/>
        <v>0</v>
      </c>
      <c r="R35" s="39">
        <f t="shared" si="7"/>
        <v>0</v>
      </c>
      <c r="S35" s="53">
        <f t="shared" si="7"/>
        <v>53</v>
      </c>
      <c r="T35" s="90">
        <f t="shared" si="7"/>
        <v>52</v>
      </c>
      <c r="U35" s="2"/>
    </row>
    <row r="36" spans="1:21" ht="12" customHeight="1">
      <c r="A36" s="190" t="s">
        <v>12</v>
      </c>
      <c r="B36" s="181" t="s">
        <v>12</v>
      </c>
      <c r="C36" s="193" t="s">
        <v>24</v>
      </c>
      <c r="D36" s="196" t="s">
        <v>81</v>
      </c>
      <c r="E36" s="187" t="s">
        <v>71</v>
      </c>
      <c r="F36" s="26" t="s">
        <v>13</v>
      </c>
      <c r="G36" s="38">
        <f>H36+J36</f>
        <v>0</v>
      </c>
      <c r="H36" s="136"/>
      <c r="I36" s="136"/>
      <c r="J36" s="39"/>
      <c r="K36" s="39">
        <f>L36+N36</f>
        <v>0</v>
      </c>
      <c r="L36" s="39"/>
      <c r="M36" s="39"/>
      <c r="N36" s="39"/>
      <c r="O36" s="39">
        <f>P36+R36</f>
        <v>0</v>
      </c>
      <c r="P36" s="39"/>
      <c r="Q36" s="39"/>
      <c r="R36" s="39"/>
      <c r="S36" s="54"/>
      <c r="T36" s="89"/>
      <c r="U36" s="2"/>
    </row>
    <row r="37" spans="1:21" s="22" customFormat="1" ht="14.25" customHeight="1">
      <c r="A37" s="191"/>
      <c r="B37" s="182"/>
      <c r="C37" s="194"/>
      <c r="D37" s="197"/>
      <c r="E37" s="188"/>
      <c r="F37" s="28" t="s">
        <v>14</v>
      </c>
      <c r="G37" s="64">
        <f>H37+J37</f>
        <v>2.339</v>
      </c>
      <c r="H37" s="62">
        <v>2.339</v>
      </c>
      <c r="I37" s="39">
        <v>2.2</v>
      </c>
      <c r="J37" s="39"/>
      <c r="K37" s="39">
        <f>L37+N37</f>
        <v>0</v>
      </c>
      <c r="L37" s="39">
        <v>0</v>
      </c>
      <c r="M37" s="39">
        <v>0</v>
      </c>
      <c r="N37" s="39"/>
      <c r="O37" s="62">
        <f>P37+R37</f>
        <v>0</v>
      </c>
      <c r="P37" s="62">
        <v>0</v>
      </c>
      <c r="Q37" s="39">
        <v>0</v>
      </c>
      <c r="R37" s="136"/>
      <c r="S37" s="53">
        <v>2.4</v>
      </c>
      <c r="T37" s="91">
        <v>2.5</v>
      </c>
      <c r="U37" s="83"/>
    </row>
    <row r="38" spans="1:22" s="22" customFormat="1" ht="14.25" customHeight="1">
      <c r="A38" s="191"/>
      <c r="B38" s="182"/>
      <c r="C38" s="194"/>
      <c r="D38" s="197"/>
      <c r="E38" s="188"/>
      <c r="F38" s="28" t="s">
        <v>14</v>
      </c>
      <c r="G38" s="38">
        <f>H38+J38</f>
        <v>29</v>
      </c>
      <c r="H38" s="39">
        <v>29</v>
      </c>
      <c r="I38" s="39">
        <v>28.4</v>
      </c>
      <c r="J38" s="39"/>
      <c r="K38" s="39">
        <f>L38+N38</f>
        <v>35.3</v>
      </c>
      <c r="L38" s="39">
        <v>35.3</v>
      </c>
      <c r="M38" s="39">
        <v>34.7</v>
      </c>
      <c r="N38" s="39"/>
      <c r="O38" s="39">
        <f>P38+R38</f>
        <v>35.3</v>
      </c>
      <c r="P38" s="39">
        <v>35.3</v>
      </c>
      <c r="Q38" s="39">
        <v>34.7</v>
      </c>
      <c r="R38" s="136"/>
      <c r="S38" s="53">
        <v>38</v>
      </c>
      <c r="T38" s="91">
        <v>42.5</v>
      </c>
      <c r="U38" s="83"/>
      <c r="V38" s="1"/>
    </row>
    <row r="39" spans="1:21" ht="14.25" customHeight="1">
      <c r="A39" s="192"/>
      <c r="B39" s="183"/>
      <c r="C39" s="195"/>
      <c r="D39" s="198"/>
      <c r="E39" s="189"/>
      <c r="F39" s="27" t="s">
        <v>48</v>
      </c>
      <c r="G39" s="38">
        <f>SUM(G36:G38)</f>
        <v>31.339</v>
      </c>
      <c r="H39" s="38">
        <f>SUM(H36:H38)</f>
        <v>31.339</v>
      </c>
      <c r="I39" s="38">
        <f>SUM(I36:I38)</f>
        <v>30.599999999999998</v>
      </c>
      <c r="J39" s="38">
        <f>SUM(J36:J38)</f>
        <v>0</v>
      </c>
      <c r="K39" s="38">
        <f aca="true" t="shared" si="8" ref="K39:T39">SUM(K36:K38)</f>
        <v>35.3</v>
      </c>
      <c r="L39" s="38">
        <f t="shared" si="8"/>
        <v>35.3</v>
      </c>
      <c r="M39" s="38">
        <f t="shared" si="8"/>
        <v>34.7</v>
      </c>
      <c r="N39" s="38">
        <f t="shared" si="8"/>
        <v>0</v>
      </c>
      <c r="O39" s="38">
        <f>SUM(O36:O38)</f>
        <v>35.3</v>
      </c>
      <c r="P39" s="38">
        <f>SUM(P36:P38)</f>
        <v>35.3</v>
      </c>
      <c r="Q39" s="38">
        <f>SUM(Q36:Q38)</f>
        <v>34.7</v>
      </c>
      <c r="R39" s="38">
        <f>SUM(R36:R38)</f>
        <v>0</v>
      </c>
      <c r="S39" s="38">
        <f t="shared" si="8"/>
        <v>40.4</v>
      </c>
      <c r="T39" s="93">
        <f t="shared" si="8"/>
        <v>45</v>
      </c>
      <c r="U39" s="2"/>
    </row>
    <row r="40" spans="1:21" ht="14.25" customHeight="1">
      <c r="A40" s="190" t="s">
        <v>12</v>
      </c>
      <c r="B40" s="181" t="s">
        <v>12</v>
      </c>
      <c r="C40" s="193" t="s">
        <v>39</v>
      </c>
      <c r="D40" s="196" t="s">
        <v>91</v>
      </c>
      <c r="E40" s="188" t="s">
        <v>71</v>
      </c>
      <c r="F40" s="26" t="s">
        <v>42</v>
      </c>
      <c r="G40" s="38">
        <f>H40+J40</f>
        <v>175.6</v>
      </c>
      <c r="H40" s="39">
        <v>175.6</v>
      </c>
      <c r="I40" s="39"/>
      <c r="J40" s="39"/>
      <c r="K40" s="39">
        <f>L40+N40</f>
        <v>175.9</v>
      </c>
      <c r="L40" s="39">
        <v>175.9</v>
      </c>
      <c r="M40" s="39"/>
      <c r="N40" s="39"/>
      <c r="O40" s="39">
        <f>P40+R40</f>
        <v>175.9</v>
      </c>
      <c r="P40" s="39">
        <v>175.9</v>
      </c>
      <c r="Q40" s="39"/>
      <c r="R40" s="39"/>
      <c r="S40" s="54">
        <v>180</v>
      </c>
      <c r="T40" s="89">
        <v>185</v>
      </c>
      <c r="U40" s="2"/>
    </row>
    <row r="41" spans="1:21" s="22" customFormat="1" ht="14.25" customHeight="1">
      <c r="A41" s="191"/>
      <c r="B41" s="182"/>
      <c r="C41" s="194"/>
      <c r="D41" s="197"/>
      <c r="E41" s="188"/>
      <c r="F41" s="28" t="s">
        <v>14</v>
      </c>
      <c r="G41" s="64">
        <f>H41+J41</f>
        <v>39.4</v>
      </c>
      <c r="H41" s="62">
        <v>39.4</v>
      </c>
      <c r="I41" s="39">
        <v>36.7</v>
      </c>
      <c r="J41" s="39"/>
      <c r="K41" s="39">
        <f>L41+N41</f>
        <v>47.4</v>
      </c>
      <c r="L41" s="39">
        <v>47.4</v>
      </c>
      <c r="M41" s="39">
        <v>46.1</v>
      </c>
      <c r="N41" s="39"/>
      <c r="O41" s="62">
        <f>P41+R41</f>
        <v>47.4</v>
      </c>
      <c r="P41" s="62">
        <v>47.4</v>
      </c>
      <c r="Q41" s="39">
        <v>46.1</v>
      </c>
      <c r="R41" s="39"/>
      <c r="S41" s="53">
        <v>52</v>
      </c>
      <c r="T41" s="91">
        <v>57</v>
      </c>
      <c r="U41" s="83"/>
    </row>
    <row r="42" spans="1:21" ht="14.25" customHeight="1">
      <c r="A42" s="192"/>
      <c r="B42" s="183"/>
      <c r="C42" s="195"/>
      <c r="D42" s="198"/>
      <c r="E42" s="189"/>
      <c r="F42" s="27" t="s">
        <v>48</v>
      </c>
      <c r="G42" s="64">
        <f>SUM(G40:G41)</f>
        <v>215</v>
      </c>
      <c r="H42" s="64">
        <f>SUM(H40:H41)</f>
        <v>215</v>
      </c>
      <c r="I42" s="38">
        <f>SUM(I40:I41)</f>
        <v>36.7</v>
      </c>
      <c r="J42" s="38">
        <f>SUM(J40:J41)</f>
        <v>0</v>
      </c>
      <c r="K42" s="38">
        <f aca="true" t="shared" si="9" ref="K42:T42">SUM(K40:K41)</f>
        <v>223.3</v>
      </c>
      <c r="L42" s="38">
        <f t="shared" si="9"/>
        <v>223.3</v>
      </c>
      <c r="M42" s="38">
        <f t="shared" si="9"/>
        <v>46.1</v>
      </c>
      <c r="N42" s="38">
        <f t="shared" si="9"/>
        <v>0</v>
      </c>
      <c r="O42" s="64">
        <f>SUM(O40:O41)</f>
        <v>223.3</v>
      </c>
      <c r="P42" s="64">
        <f>SUM(P40:P41)</f>
        <v>223.3</v>
      </c>
      <c r="Q42" s="38">
        <f>SUM(Q40:Q41)</f>
        <v>46.1</v>
      </c>
      <c r="R42" s="38">
        <f>SUM(R40:R41)</f>
        <v>0</v>
      </c>
      <c r="S42" s="54">
        <f t="shared" si="9"/>
        <v>232</v>
      </c>
      <c r="T42" s="92">
        <f t="shared" si="9"/>
        <v>242</v>
      </c>
      <c r="U42" s="2"/>
    </row>
    <row r="43" spans="1:21" ht="12" customHeight="1" thickBot="1">
      <c r="A43" s="7" t="s">
        <v>12</v>
      </c>
      <c r="B43" s="8" t="s">
        <v>12</v>
      </c>
      <c r="C43" s="250" t="s">
        <v>49</v>
      </c>
      <c r="D43" s="251"/>
      <c r="E43" s="208"/>
      <c r="F43" s="208"/>
      <c r="G43" s="81">
        <f>SUM(G16+G19+G22+G25+G29+G32+G35+G39+G42)</f>
        <v>400.739</v>
      </c>
      <c r="H43" s="81">
        <f>SUM(H16+H19+H22+H25+H29+H32+H35+H39+H42)</f>
        <v>400.739</v>
      </c>
      <c r="I43" s="40">
        <f>SUM(I16+I19+I22+I25+I29+I32+I35+I39+I42)</f>
        <v>68.3</v>
      </c>
      <c r="J43" s="40">
        <f>SUM(J16+J19+J22+J25+J29+J32+J35+J39+J42)</f>
        <v>0</v>
      </c>
      <c r="K43" s="40">
        <f aca="true" t="shared" si="10" ref="K43:T43">SUM(K16+K19+K22+K25+K29+K32+K35+K39+K42)</f>
        <v>410.40000000000003</v>
      </c>
      <c r="L43" s="40">
        <f t="shared" si="10"/>
        <v>410.40000000000003</v>
      </c>
      <c r="M43" s="40">
        <f t="shared" si="10"/>
        <v>81.9</v>
      </c>
      <c r="N43" s="40">
        <f t="shared" si="10"/>
        <v>0</v>
      </c>
      <c r="O43" s="81">
        <f t="shared" si="10"/>
        <v>410.40000000000003</v>
      </c>
      <c r="P43" s="81">
        <f t="shared" si="10"/>
        <v>410.40000000000003</v>
      </c>
      <c r="Q43" s="40">
        <f t="shared" si="10"/>
        <v>81.9</v>
      </c>
      <c r="R43" s="40">
        <f t="shared" si="10"/>
        <v>0</v>
      </c>
      <c r="S43" s="40">
        <f t="shared" si="10"/>
        <v>435.20000000000005</v>
      </c>
      <c r="T43" s="94">
        <f t="shared" si="10"/>
        <v>455.3</v>
      </c>
      <c r="U43" s="2"/>
    </row>
    <row r="44" spans="1:21" ht="27" customHeight="1" thickBot="1">
      <c r="A44" s="4" t="s">
        <v>12</v>
      </c>
      <c r="B44" s="76" t="s">
        <v>16</v>
      </c>
      <c r="C44" s="249" t="s">
        <v>25</v>
      </c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30"/>
      <c r="U44" s="2"/>
    </row>
    <row r="45" spans="1:21" ht="13.5" customHeight="1">
      <c r="A45" s="212" t="s">
        <v>12</v>
      </c>
      <c r="B45" s="213" t="s">
        <v>16</v>
      </c>
      <c r="C45" s="210" t="s">
        <v>12</v>
      </c>
      <c r="D45" s="211" t="s">
        <v>53</v>
      </c>
      <c r="E45" s="199" t="s">
        <v>71</v>
      </c>
      <c r="F45" s="96" t="s">
        <v>13</v>
      </c>
      <c r="G45" s="41">
        <f>H45+J45</f>
        <v>71.1</v>
      </c>
      <c r="H45" s="71">
        <v>71.1</v>
      </c>
      <c r="I45" s="71"/>
      <c r="J45" s="71"/>
      <c r="K45" s="71">
        <f>L45+N45</f>
        <v>86.6</v>
      </c>
      <c r="L45" s="71">
        <v>86.6</v>
      </c>
      <c r="M45" s="71"/>
      <c r="N45" s="71"/>
      <c r="O45" s="71">
        <f>P45+R45</f>
        <v>86.6</v>
      </c>
      <c r="P45" s="71">
        <v>86.6</v>
      </c>
      <c r="Q45" s="128"/>
      <c r="R45" s="71"/>
      <c r="S45" s="97">
        <v>88</v>
      </c>
      <c r="T45" s="98">
        <v>90</v>
      </c>
      <c r="U45" s="2"/>
    </row>
    <row r="46" spans="1:21" ht="13.5" customHeight="1">
      <c r="A46" s="180"/>
      <c r="B46" s="182"/>
      <c r="C46" s="184"/>
      <c r="D46" s="185"/>
      <c r="E46" s="188"/>
      <c r="F46" s="26" t="s">
        <v>14</v>
      </c>
      <c r="G46" s="43"/>
      <c r="H46" s="42"/>
      <c r="I46" s="42"/>
      <c r="J46" s="42"/>
      <c r="K46" s="42"/>
      <c r="L46" s="42"/>
      <c r="M46" s="42"/>
      <c r="N46" s="42"/>
      <c r="O46" s="42"/>
      <c r="P46" s="42"/>
      <c r="Q46" s="37"/>
      <c r="R46" s="42"/>
      <c r="S46" s="55"/>
      <c r="T46" s="99"/>
      <c r="U46" s="2"/>
    </row>
    <row r="47" spans="1:21" ht="13.5" customHeight="1">
      <c r="A47" s="180"/>
      <c r="B47" s="183"/>
      <c r="C47" s="184"/>
      <c r="D47" s="186"/>
      <c r="E47" s="189"/>
      <c r="F47" s="27" t="s">
        <v>48</v>
      </c>
      <c r="G47" s="38">
        <f>SUM(G45:G46)</f>
        <v>71.1</v>
      </c>
      <c r="H47" s="39">
        <f>SUM(H45:H46)</f>
        <v>71.1</v>
      </c>
      <c r="I47" s="39">
        <f>SUM(I45:I46)</f>
        <v>0</v>
      </c>
      <c r="J47" s="39">
        <f>SUM(J45:J46)</f>
        <v>0</v>
      </c>
      <c r="K47" s="39">
        <f aca="true" t="shared" si="11" ref="K47:T47">SUM(K45:K46)</f>
        <v>86.6</v>
      </c>
      <c r="L47" s="39">
        <f t="shared" si="11"/>
        <v>86.6</v>
      </c>
      <c r="M47" s="39">
        <f t="shared" si="11"/>
        <v>0</v>
      </c>
      <c r="N47" s="39">
        <f t="shared" si="11"/>
        <v>0</v>
      </c>
      <c r="O47" s="39">
        <f>SUM(O45:O46)</f>
        <v>86.6</v>
      </c>
      <c r="P47" s="39">
        <f>SUM(P45:P46)</f>
        <v>86.6</v>
      </c>
      <c r="Q47" s="39">
        <f>SUM(Q45:Q46)</f>
        <v>0</v>
      </c>
      <c r="R47" s="39">
        <f>SUM(R45:R46)</f>
        <v>0</v>
      </c>
      <c r="S47" s="53">
        <f t="shared" si="11"/>
        <v>88</v>
      </c>
      <c r="T47" s="90">
        <f t="shared" si="11"/>
        <v>90</v>
      </c>
      <c r="U47" s="2"/>
    </row>
    <row r="48" spans="1:21" ht="14.25" customHeight="1">
      <c r="A48" s="180" t="s">
        <v>12</v>
      </c>
      <c r="B48" s="181" t="s">
        <v>16</v>
      </c>
      <c r="C48" s="184" t="s">
        <v>16</v>
      </c>
      <c r="D48" s="185" t="s">
        <v>26</v>
      </c>
      <c r="E48" s="187" t="s">
        <v>71</v>
      </c>
      <c r="F48" s="26" t="s">
        <v>13</v>
      </c>
      <c r="G48" s="43">
        <f>H48+J48</f>
        <v>3.9</v>
      </c>
      <c r="H48" s="39">
        <v>3.9</v>
      </c>
      <c r="I48" s="39">
        <v>3.4</v>
      </c>
      <c r="J48" s="39"/>
      <c r="K48" s="42">
        <f>L48+N48</f>
        <v>4.4</v>
      </c>
      <c r="L48" s="39">
        <v>4.4</v>
      </c>
      <c r="M48" s="39">
        <v>3.4</v>
      </c>
      <c r="N48" s="39"/>
      <c r="O48" s="42">
        <f>P48+R48</f>
        <v>4.4</v>
      </c>
      <c r="P48" s="39">
        <v>4.4</v>
      </c>
      <c r="Q48" s="39">
        <v>3.4</v>
      </c>
      <c r="R48" s="39"/>
      <c r="S48" s="53">
        <v>5</v>
      </c>
      <c r="T48" s="90">
        <v>5.2</v>
      </c>
      <c r="U48" s="2"/>
    </row>
    <row r="49" spans="1:21" ht="11.25" customHeight="1">
      <c r="A49" s="180"/>
      <c r="B49" s="182"/>
      <c r="C49" s="184"/>
      <c r="D49" s="186"/>
      <c r="E49" s="188"/>
      <c r="F49" s="26" t="s">
        <v>15</v>
      </c>
      <c r="G49" s="43"/>
      <c r="H49" s="39"/>
      <c r="I49" s="39"/>
      <c r="J49" s="39"/>
      <c r="K49" s="42"/>
      <c r="L49" s="39"/>
      <c r="M49" s="39"/>
      <c r="N49" s="39"/>
      <c r="O49" s="42"/>
      <c r="P49" s="39"/>
      <c r="Q49" s="39"/>
      <c r="R49" s="39"/>
      <c r="S49" s="56"/>
      <c r="T49" s="100"/>
      <c r="U49" s="2"/>
    </row>
    <row r="50" spans="1:21" ht="14.25" customHeight="1">
      <c r="A50" s="180"/>
      <c r="B50" s="183"/>
      <c r="C50" s="184"/>
      <c r="D50" s="186"/>
      <c r="E50" s="189"/>
      <c r="F50" s="27" t="s">
        <v>48</v>
      </c>
      <c r="G50" s="38">
        <f>SUM(G48:G49)</f>
        <v>3.9</v>
      </c>
      <c r="H50" s="39">
        <f>SUM(H48:H49)</f>
        <v>3.9</v>
      </c>
      <c r="I50" s="39">
        <f>SUM(I48:I49)</f>
        <v>3.4</v>
      </c>
      <c r="J50" s="39">
        <f>SUM(J48:J49)</f>
        <v>0</v>
      </c>
      <c r="K50" s="39">
        <f aca="true" t="shared" si="12" ref="K50:T50">SUM(K48:K49)</f>
        <v>4.4</v>
      </c>
      <c r="L50" s="39">
        <f t="shared" si="12"/>
        <v>4.4</v>
      </c>
      <c r="M50" s="39">
        <f t="shared" si="12"/>
        <v>3.4</v>
      </c>
      <c r="N50" s="39">
        <f t="shared" si="12"/>
        <v>0</v>
      </c>
      <c r="O50" s="39">
        <f>SUM(O48:O49)</f>
        <v>4.4</v>
      </c>
      <c r="P50" s="39">
        <f>SUM(P48:P49)</f>
        <v>4.4</v>
      </c>
      <c r="Q50" s="39">
        <f>SUM(Q48:Q49)</f>
        <v>3.4</v>
      </c>
      <c r="R50" s="39">
        <f>SUM(R48:R49)</f>
        <v>0</v>
      </c>
      <c r="S50" s="53">
        <f t="shared" si="12"/>
        <v>5</v>
      </c>
      <c r="T50" s="90">
        <f t="shared" si="12"/>
        <v>5.2</v>
      </c>
      <c r="U50" s="2"/>
    </row>
    <row r="51" spans="1:21" ht="14.25" customHeight="1">
      <c r="A51" s="192" t="s">
        <v>12</v>
      </c>
      <c r="B51" s="183" t="s">
        <v>16</v>
      </c>
      <c r="C51" s="252" t="s">
        <v>17</v>
      </c>
      <c r="D51" s="186" t="s">
        <v>27</v>
      </c>
      <c r="E51" s="187" t="s">
        <v>71</v>
      </c>
      <c r="F51" s="26" t="s">
        <v>13</v>
      </c>
      <c r="G51" s="43">
        <f>H51+J51</f>
        <v>18.1</v>
      </c>
      <c r="H51" s="39">
        <v>18.1</v>
      </c>
      <c r="I51" s="39"/>
      <c r="J51" s="39"/>
      <c r="K51" s="42">
        <f>L51+N51</f>
        <v>18</v>
      </c>
      <c r="L51" s="39">
        <v>18</v>
      </c>
      <c r="M51" s="39"/>
      <c r="N51" s="39"/>
      <c r="O51" s="42">
        <f>P51+R51</f>
        <v>18</v>
      </c>
      <c r="P51" s="39">
        <v>18</v>
      </c>
      <c r="Q51" s="39"/>
      <c r="R51" s="39"/>
      <c r="S51" s="53">
        <v>20</v>
      </c>
      <c r="T51" s="90">
        <v>22</v>
      </c>
      <c r="U51" s="2"/>
    </row>
    <row r="52" spans="1:21" ht="10.5" customHeight="1">
      <c r="A52" s="180"/>
      <c r="B52" s="231"/>
      <c r="C52" s="243"/>
      <c r="D52" s="186"/>
      <c r="E52" s="188"/>
      <c r="F52" s="26" t="s">
        <v>15</v>
      </c>
      <c r="G52" s="43"/>
      <c r="H52" s="39"/>
      <c r="I52" s="38"/>
      <c r="J52" s="39"/>
      <c r="K52" s="42"/>
      <c r="L52" s="39"/>
      <c r="M52" s="38"/>
      <c r="N52" s="39"/>
      <c r="O52" s="42"/>
      <c r="P52" s="39"/>
      <c r="Q52" s="38"/>
      <c r="R52" s="39"/>
      <c r="S52" s="56"/>
      <c r="T52" s="100"/>
      <c r="U52" s="2"/>
    </row>
    <row r="53" spans="1:21" ht="14.25" customHeight="1">
      <c r="A53" s="180"/>
      <c r="B53" s="231"/>
      <c r="C53" s="243"/>
      <c r="D53" s="186"/>
      <c r="E53" s="189"/>
      <c r="F53" s="27" t="s">
        <v>48</v>
      </c>
      <c r="G53" s="38">
        <f>SUM(G51:G52)</f>
        <v>18.1</v>
      </c>
      <c r="H53" s="39">
        <f>SUM(H51:H52)</f>
        <v>18.1</v>
      </c>
      <c r="I53" s="39">
        <f>SUM(I51:I52)</f>
        <v>0</v>
      </c>
      <c r="J53" s="39">
        <f>SUM(J51:J52)</f>
        <v>0</v>
      </c>
      <c r="K53" s="39">
        <f aca="true" t="shared" si="13" ref="K53:T53">SUM(K51:K52)</f>
        <v>18</v>
      </c>
      <c r="L53" s="39">
        <f t="shared" si="13"/>
        <v>18</v>
      </c>
      <c r="M53" s="39">
        <f t="shared" si="13"/>
        <v>0</v>
      </c>
      <c r="N53" s="39">
        <f t="shared" si="13"/>
        <v>0</v>
      </c>
      <c r="O53" s="39">
        <f>SUM(O51:O52)</f>
        <v>18</v>
      </c>
      <c r="P53" s="39">
        <f>SUM(P51:P52)</f>
        <v>18</v>
      </c>
      <c r="Q53" s="39">
        <f>SUM(Q51:Q52)</f>
        <v>0</v>
      </c>
      <c r="R53" s="39">
        <f>SUM(R51:R52)</f>
        <v>0</v>
      </c>
      <c r="S53" s="53">
        <f t="shared" si="13"/>
        <v>20</v>
      </c>
      <c r="T53" s="90">
        <f t="shared" si="13"/>
        <v>22</v>
      </c>
      <c r="U53" s="2"/>
    </row>
    <row r="54" spans="1:21" ht="14.25" customHeight="1" thickBot="1">
      <c r="A54" s="7" t="s">
        <v>12</v>
      </c>
      <c r="B54" s="8" t="s">
        <v>16</v>
      </c>
      <c r="C54" s="207" t="s">
        <v>49</v>
      </c>
      <c r="D54" s="208"/>
      <c r="E54" s="208"/>
      <c r="F54" s="208"/>
      <c r="G54" s="44">
        <f aca="true" t="shared" si="14" ref="G54:N54">SUM(G47+G50+G53)</f>
        <v>93.1</v>
      </c>
      <c r="H54" s="44">
        <f t="shared" si="14"/>
        <v>93.1</v>
      </c>
      <c r="I54" s="44">
        <f t="shared" si="14"/>
        <v>3.4</v>
      </c>
      <c r="J54" s="44">
        <f t="shared" si="14"/>
        <v>0</v>
      </c>
      <c r="K54" s="44">
        <f t="shared" si="14"/>
        <v>109</v>
      </c>
      <c r="L54" s="44">
        <f t="shared" si="14"/>
        <v>109</v>
      </c>
      <c r="M54" s="44">
        <f t="shared" si="14"/>
        <v>3.4</v>
      </c>
      <c r="N54" s="44">
        <f t="shared" si="14"/>
        <v>0</v>
      </c>
      <c r="O54" s="44">
        <f aca="true" t="shared" si="15" ref="O54:T54">SUM(O47+O50+O53)</f>
        <v>109</v>
      </c>
      <c r="P54" s="44">
        <f t="shared" si="15"/>
        <v>109</v>
      </c>
      <c r="Q54" s="44">
        <f t="shared" si="15"/>
        <v>3.4</v>
      </c>
      <c r="R54" s="44">
        <f t="shared" si="15"/>
        <v>0</v>
      </c>
      <c r="S54" s="57">
        <f t="shared" si="15"/>
        <v>113</v>
      </c>
      <c r="T54" s="101">
        <f t="shared" si="15"/>
        <v>117.2</v>
      </c>
      <c r="U54" s="95"/>
    </row>
    <row r="55" spans="1:21" ht="15" customHeight="1" thickBot="1">
      <c r="A55" s="9" t="s">
        <v>12</v>
      </c>
      <c r="B55" s="244" t="s">
        <v>50</v>
      </c>
      <c r="C55" s="245"/>
      <c r="D55" s="245"/>
      <c r="E55" s="245"/>
      <c r="F55" s="245"/>
      <c r="G55" s="40">
        <f>SUM(G43+G54)</f>
        <v>493.83899999999994</v>
      </c>
      <c r="H55" s="40">
        <f>SUM(H43+H54)</f>
        <v>493.83899999999994</v>
      </c>
      <c r="I55" s="40">
        <f>SUM(I43+I54)</f>
        <v>71.7</v>
      </c>
      <c r="J55" s="40">
        <f>SUM(J43+J54)</f>
        <v>0</v>
      </c>
      <c r="K55" s="40">
        <f aca="true" t="shared" si="16" ref="K55:T55">SUM(K43+K54)</f>
        <v>519.4000000000001</v>
      </c>
      <c r="L55" s="40">
        <f t="shared" si="16"/>
        <v>519.4000000000001</v>
      </c>
      <c r="M55" s="40">
        <f t="shared" si="16"/>
        <v>85.30000000000001</v>
      </c>
      <c r="N55" s="40">
        <f t="shared" si="16"/>
        <v>0</v>
      </c>
      <c r="O55" s="40">
        <f t="shared" si="16"/>
        <v>519.4000000000001</v>
      </c>
      <c r="P55" s="40">
        <f t="shared" si="16"/>
        <v>519.4000000000001</v>
      </c>
      <c r="Q55" s="40">
        <f t="shared" si="16"/>
        <v>85.30000000000001</v>
      </c>
      <c r="R55" s="40">
        <f t="shared" si="16"/>
        <v>0</v>
      </c>
      <c r="S55" s="40">
        <f t="shared" si="16"/>
        <v>548.2</v>
      </c>
      <c r="T55" s="94">
        <f t="shared" si="16"/>
        <v>572.5</v>
      </c>
      <c r="U55" s="95"/>
    </row>
    <row r="56" spans="1:21" ht="14.25" customHeight="1" thickBot="1">
      <c r="A56" s="77" t="s">
        <v>16</v>
      </c>
      <c r="B56" s="246" t="s">
        <v>121</v>
      </c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8"/>
      <c r="U56" s="2"/>
    </row>
    <row r="57" spans="1:21" ht="15" customHeight="1" thickBot="1">
      <c r="A57" s="4" t="s">
        <v>16</v>
      </c>
      <c r="B57" s="76" t="s">
        <v>12</v>
      </c>
      <c r="C57" s="249" t="s">
        <v>82</v>
      </c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30"/>
      <c r="U57" s="2"/>
    </row>
    <row r="58" spans="1:21" ht="14.25" customHeight="1">
      <c r="A58" s="212" t="s">
        <v>16</v>
      </c>
      <c r="B58" s="213" t="s">
        <v>12</v>
      </c>
      <c r="C58" s="210" t="s">
        <v>12</v>
      </c>
      <c r="D58" s="211" t="s">
        <v>54</v>
      </c>
      <c r="E58" s="199" t="s">
        <v>71</v>
      </c>
      <c r="F58" s="96" t="s">
        <v>14</v>
      </c>
      <c r="G58" s="85">
        <f>H58+J58</f>
        <v>14.5</v>
      </c>
      <c r="H58" s="86">
        <v>14.5</v>
      </c>
      <c r="I58" s="86"/>
      <c r="J58" s="71"/>
      <c r="K58" s="71">
        <f>L58+N58</f>
        <v>19</v>
      </c>
      <c r="L58" s="71">
        <v>19</v>
      </c>
      <c r="M58" s="71"/>
      <c r="N58" s="71"/>
      <c r="O58" s="86">
        <f>P58+R58</f>
        <v>19</v>
      </c>
      <c r="P58" s="86">
        <v>19</v>
      </c>
      <c r="Q58" s="135"/>
      <c r="R58" s="71"/>
      <c r="S58" s="102">
        <v>19</v>
      </c>
      <c r="T58" s="98">
        <v>20</v>
      </c>
      <c r="U58" s="2"/>
    </row>
    <row r="59" spans="1:21" ht="11.25" customHeight="1">
      <c r="A59" s="180"/>
      <c r="B59" s="182"/>
      <c r="C59" s="184"/>
      <c r="D59" s="186"/>
      <c r="E59" s="188"/>
      <c r="F59" s="26" t="s">
        <v>15</v>
      </c>
      <c r="G59" s="38">
        <f>H59+J59</f>
        <v>0</v>
      </c>
      <c r="H59" s="39"/>
      <c r="I59" s="39"/>
      <c r="J59" s="42"/>
      <c r="K59" s="42">
        <f>L59+N59</f>
        <v>0</v>
      </c>
      <c r="L59" s="42"/>
      <c r="M59" s="42"/>
      <c r="N59" s="42"/>
      <c r="O59" s="39">
        <f>P59+R59</f>
        <v>0</v>
      </c>
      <c r="P59" s="39"/>
      <c r="Q59" s="39"/>
      <c r="R59" s="42"/>
      <c r="S59" s="66"/>
      <c r="T59" s="103"/>
      <c r="U59" s="2"/>
    </row>
    <row r="60" spans="1:21" ht="14.25" customHeight="1">
      <c r="A60" s="180"/>
      <c r="B60" s="183"/>
      <c r="C60" s="184"/>
      <c r="D60" s="186"/>
      <c r="E60" s="189"/>
      <c r="F60" s="27" t="s">
        <v>48</v>
      </c>
      <c r="G60" s="38">
        <f>SUM(G58:G59)</f>
        <v>14.5</v>
      </c>
      <c r="H60" s="39">
        <f>SUM(H58:H59)</f>
        <v>14.5</v>
      </c>
      <c r="I60" s="39">
        <f>SUM(I58:I59)</f>
        <v>0</v>
      </c>
      <c r="J60" s="39">
        <f>SUM(J58:J59)</f>
        <v>0</v>
      </c>
      <c r="K60" s="39">
        <f aca="true" t="shared" si="17" ref="K60:T60">SUM(K58:K59)</f>
        <v>19</v>
      </c>
      <c r="L60" s="39">
        <f t="shared" si="17"/>
        <v>19</v>
      </c>
      <c r="M60" s="39">
        <f t="shared" si="17"/>
        <v>0</v>
      </c>
      <c r="N60" s="39">
        <f t="shared" si="17"/>
        <v>0</v>
      </c>
      <c r="O60" s="39">
        <f>SUM(O58:O59)</f>
        <v>19</v>
      </c>
      <c r="P60" s="39">
        <f>SUM(P58:P59)</f>
        <v>19</v>
      </c>
      <c r="Q60" s="39">
        <f>SUM(Q58:Q59)</f>
        <v>0</v>
      </c>
      <c r="R60" s="39">
        <f>SUM(R58:R59)</f>
        <v>0</v>
      </c>
      <c r="S60" s="53">
        <f t="shared" si="17"/>
        <v>19</v>
      </c>
      <c r="T60" s="90">
        <f t="shared" si="17"/>
        <v>20</v>
      </c>
      <c r="U60" s="2"/>
    </row>
    <row r="61" spans="1:21" ht="14.25" customHeight="1">
      <c r="A61" s="180" t="s">
        <v>16</v>
      </c>
      <c r="B61" s="181" t="s">
        <v>12</v>
      </c>
      <c r="C61" s="184" t="s">
        <v>16</v>
      </c>
      <c r="D61" s="186" t="s">
        <v>55</v>
      </c>
      <c r="E61" s="187" t="s">
        <v>71</v>
      </c>
      <c r="F61" s="26" t="s">
        <v>14</v>
      </c>
      <c r="G61" s="70">
        <f>H61+J61</f>
        <v>1.8</v>
      </c>
      <c r="H61" s="62">
        <v>1.8</v>
      </c>
      <c r="I61" s="39"/>
      <c r="J61" s="39"/>
      <c r="K61" s="42">
        <f>L61+N61</f>
        <v>2</v>
      </c>
      <c r="L61" s="39">
        <v>2</v>
      </c>
      <c r="M61" s="39"/>
      <c r="N61" s="39"/>
      <c r="O61" s="63">
        <f>P61+R61</f>
        <v>2</v>
      </c>
      <c r="P61" s="62">
        <v>2</v>
      </c>
      <c r="Q61" s="39"/>
      <c r="R61" s="39"/>
      <c r="S61" s="53">
        <v>2</v>
      </c>
      <c r="T61" s="90">
        <v>2</v>
      </c>
      <c r="U61" s="2"/>
    </row>
    <row r="62" spans="1:21" ht="14.25" customHeight="1">
      <c r="A62" s="180"/>
      <c r="B62" s="182"/>
      <c r="C62" s="184"/>
      <c r="D62" s="186"/>
      <c r="E62" s="188"/>
      <c r="F62" s="28" t="s">
        <v>92</v>
      </c>
      <c r="G62" s="38">
        <f>H62+J62</f>
        <v>31.6</v>
      </c>
      <c r="H62" s="39">
        <v>31.6</v>
      </c>
      <c r="I62" s="39"/>
      <c r="J62" s="39"/>
      <c r="K62" s="42">
        <f>L62+N62</f>
        <v>34</v>
      </c>
      <c r="L62" s="39">
        <v>34</v>
      </c>
      <c r="M62" s="39"/>
      <c r="N62" s="39"/>
      <c r="O62" s="39">
        <f>P62+R62</f>
        <v>34</v>
      </c>
      <c r="P62" s="39">
        <v>34</v>
      </c>
      <c r="Q62" s="39"/>
      <c r="R62" s="39"/>
      <c r="S62" s="53">
        <v>33</v>
      </c>
      <c r="T62" s="90">
        <v>35</v>
      </c>
      <c r="U62" s="2"/>
    </row>
    <row r="63" spans="1:21" ht="14.25" customHeight="1">
      <c r="A63" s="180"/>
      <c r="B63" s="182"/>
      <c r="C63" s="184"/>
      <c r="D63" s="186"/>
      <c r="E63" s="188"/>
      <c r="F63" s="28" t="s">
        <v>93</v>
      </c>
      <c r="G63" s="38">
        <f>H63+J63</f>
        <v>6</v>
      </c>
      <c r="H63" s="39">
        <v>6</v>
      </c>
      <c r="I63" s="39"/>
      <c r="J63" s="39"/>
      <c r="K63" s="42">
        <f>L63+N63</f>
        <v>7</v>
      </c>
      <c r="L63" s="39">
        <v>7</v>
      </c>
      <c r="M63" s="39"/>
      <c r="N63" s="39"/>
      <c r="O63" s="39">
        <f>P63+R63</f>
        <v>7</v>
      </c>
      <c r="P63" s="39">
        <v>7</v>
      </c>
      <c r="Q63" s="39"/>
      <c r="R63" s="39"/>
      <c r="S63" s="53">
        <v>6.2</v>
      </c>
      <c r="T63" s="90">
        <v>6.3</v>
      </c>
      <c r="U63" s="2"/>
    </row>
    <row r="64" spans="1:21" ht="14.25" customHeight="1">
      <c r="A64" s="180"/>
      <c r="B64" s="183"/>
      <c r="C64" s="184"/>
      <c r="D64" s="186"/>
      <c r="E64" s="189"/>
      <c r="F64" s="27" t="s">
        <v>48</v>
      </c>
      <c r="G64" s="64">
        <f>SUM(G61:G63)</f>
        <v>39.4</v>
      </c>
      <c r="H64" s="62">
        <f>SUM(H61:H63)</f>
        <v>39.4</v>
      </c>
      <c r="I64" s="39">
        <f>SUM(I61:I63)</f>
        <v>0</v>
      </c>
      <c r="J64" s="39">
        <f>SUM(J61:J63)</f>
        <v>0</v>
      </c>
      <c r="K64" s="39">
        <f aca="true" t="shared" si="18" ref="K64:T64">SUM(K61:K63)</f>
        <v>43</v>
      </c>
      <c r="L64" s="39">
        <f t="shared" si="18"/>
        <v>43</v>
      </c>
      <c r="M64" s="39">
        <f t="shared" si="18"/>
        <v>0</v>
      </c>
      <c r="N64" s="39">
        <f t="shared" si="18"/>
        <v>0</v>
      </c>
      <c r="O64" s="62">
        <f t="shared" si="18"/>
        <v>43</v>
      </c>
      <c r="P64" s="62">
        <f t="shared" si="18"/>
        <v>43</v>
      </c>
      <c r="Q64" s="39">
        <f t="shared" si="18"/>
        <v>0</v>
      </c>
      <c r="R64" s="39">
        <f t="shared" si="18"/>
        <v>0</v>
      </c>
      <c r="S64" s="53">
        <f t="shared" si="18"/>
        <v>41.2</v>
      </c>
      <c r="T64" s="90">
        <f t="shared" si="18"/>
        <v>43.3</v>
      </c>
      <c r="U64" s="2"/>
    </row>
    <row r="65" spans="1:21" ht="12" customHeight="1">
      <c r="A65" s="180" t="s">
        <v>16</v>
      </c>
      <c r="B65" s="181" t="s">
        <v>12</v>
      </c>
      <c r="C65" s="184" t="s">
        <v>17</v>
      </c>
      <c r="D65" s="186" t="s">
        <v>45</v>
      </c>
      <c r="E65" s="187" t="s">
        <v>71</v>
      </c>
      <c r="F65" s="26" t="s">
        <v>14</v>
      </c>
      <c r="G65" s="43">
        <f>H65+J65</f>
        <v>0</v>
      </c>
      <c r="H65" s="39">
        <v>0</v>
      </c>
      <c r="I65" s="39"/>
      <c r="J65" s="39"/>
      <c r="K65" s="42">
        <f>L65+N65</f>
        <v>0</v>
      </c>
      <c r="L65" s="39">
        <v>0</v>
      </c>
      <c r="M65" s="39"/>
      <c r="N65" s="39"/>
      <c r="O65" s="42">
        <f>P65+R65</f>
        <v>0</v>
      </c>
      <c r="P65" s="39">
        <v>0</v>
      </c>
      <c r="Q65" s="39"/>
      <c r="R65" s="39"/>
      <c r="S65" s="53">
        <v>0</v>
      </c>
      <c r="T65" s="90">
        <v>0</v>
      </c>
      <c r="U65" s="2"/>
    </row>
    <row r="66" spans="1:21" ht="14.25" customHeight="1">
      <c r="A66" s="180"/>
      <c r="B66" s="183"/>
      <c r="C66" s="184"/>
      <c r="D66" s="186"/>
      <c r="E66" s="189"/>
      <c r="F66" s="27" t="s">
        <v>48</v>
      </c>
      <c r="G66" s="38">
        <f aca="true" t="shared" si="19" ref="G66:T66">SUM(G65:G65)</f>
        <v>0</v>
      </c>
      <c r="H66" s="39">
        <f t="shared" si="19"/>
        <v>0</v>
      </c>
      <c r="I66" s="39">
        <f t="shared" si="19"/>
        <v>0</v>
      </c>
      <c r="J66" s="39">
        <f t="shared" si="19"/>
        <v>0</v>
      </c>
      <c r="K66" s="39">
        <f t="shared" si="19"/>
        <v>0</v>
      </c>
      <c r="L66" s="39">
        <f t="shared" si="19"/>
        <v>0</v>
      </c>
      <c r="M66" s="39">
        <f t="shared" si="19"/>
        <v>0</v>
      </c>
      <c r="N66" s="39">
        <f t="shared" si="19"/>
        <v>0</v>
      </c>
      <c r="O66" s="39">
        <f t="shared" si="19"/>
        <v>0</v>
      </c>
      <c r="P66" s="39">
        <f t="shared" si="19"/>
        <v>0</v>
      </c>
      <c r="Q66" s="39">
        <f t="shared" si="19"/>
        <v>0</v>
      </c>
      <c r="R66" s="39">
        <f t="shared" si="19"/>
        <v>0</v>
      </c>
      <c r="S66" s="53">
        <f t="shared" si="19"/>
        <v>0</v>
      </c>
      <c r="T66" s="90">
        <f t="shared" si="19"/>
        <v>0</v>
      </c>
      <c r="U66" s="2"/>
    </row>
    <row r="67" spans="1:21" ht="14.25" customHeight="1" thickBot="1">
      <c r="A67" s="7" t="s">
        <v>16</v>
      </c>
      <c r="B67" s="8" t="s">
        <v>12</v>
      </c>
      <c r="C67" s="207" t="s">
        <v>49</v>
      </c>
      <c r="D67" s="208"/>
      <c r="E67" s="208"/>
      <c r="F67" s="208"/>
      <c r="G67" s="44">
        <f aca="true" t="shared" si="20" ref="G67:T67">SUM(G60+G64+G66)</f>
        <v>53.9</v>
      </c>
      <c r="H67" s="45">
        <f t="shared" si="20"/>
        <v>53.9</v>
      </c>
      <c r="I67" s="45">
        <f t="shared" si="20"/>
        <v>0</v>
      </c>
      <c r="J67" s="45">
        <f t="shared" si="20"/>
        <v>0</v>
      </c>
      <c r="K67" s="44">
        <f t="shared" si="20"/>
        <v>62</v>
      </c>
      <c r="L67" s="45">
        <f t="shared" si="20"/>
        <v>62</v>
      </c>
      <c r="M67" s="45">
        <f t="shared" si="20"/>
        <v>0</v>
      </c>
      <c r="N67" s="45">
        <f t="shared" si="20"/>
        <v>0</v>
      </c>
      <c r="O67" s="44">
        <f t="shared" si="20"/>
        <v>62</v>
      </c>
      <c r="P67" s="45">
        <f t="shared" si="20"/>
        <v>62</v>
      </c>
      <c r="Q67" s="45">
        <f t="shared" si="20"/>
        <v>0</v>
      </c>
      <c r="R67" s="45">
        <f t="shared" si="20"/>
        <v>0</v>
      </c>
      <c r="S67" s="58">
        <f t="shared" si="20"/>
        <v>60.2</v>
      </c>
      <c r="T67" s="101">
        <f t="shared" si="20"/>
        <v>63.3</v>
      </c>
      <c r="U67" s="95"/>
    </row>
    <row r="68" spans="1:21" ht="14.25" customHeight="1" thickBot="1">
      <c r="A68" s="9" t="s">
        <v>16</v>
      </c>
      <c r="B68" s="202" t="s">
        <v>50</v>
      </c>
      <c r="C68" s="203"/>
      <c r="D68" s="203"/>
      <c r="E68" s="203"/>
      <c r="F68" s="203"/>
      <c r="G68" s="40">
        <f>SUM(G67)</f>
        <v>53.9</v>
      </c>
      <c r="H68" s="40">
        <f>SUM(H67)</f>
        <v>53.9</v>
      </c>
      <c r="I68" s="40">
        <f>SUM(I67)</f>
        <v>0</v>
      </c>
      <c r="J68" s="40">
        <f>SUM(J67)</f>
        <v>0</v>
      </c>
      <c r="K68" s="40">
        <f aca="true" t="shared" si="21" ref="K68:T68">SUM(K67)</f>
        <v>62</v>
      </c>
      <c r="L68" s="40">
        <f t="shared" si="21"/>
        <v>62</v>
      </c>
      <c r="M68" s="40">
        <f t="shared" si="21"/>
        <v>0</v>
      </c>
      <c r="N68" s="40">
        <f t="shared" si="21"/>
        <v>0</v>
      </c>
      <c r="O68" s="40">
        <f t="shared" si="21"/>
        <v>62</v>
      </c>
      <c r="P68" s="40">
        <f t="shared" si="21"/>
        <v>62</v>
      </c>
      <c r="Q68" s="40">
        <f t="shared" si="21"/>
        <v>0</v>
      </c>
      <c r="R68" s="40">
        <f t="shared" si="21"/>
        <v>0</v>
      </c>
      <c r="S68" s="40">
        <f t="shared" si="21"/>
        <v>60.2</v>
      </c>
      <c r="T68" s="94">
        <f t="shared" si="21"/>
        <v>63.3</v>
      </c>
      <c r="U68" s="95"/>
    </row>
    <row r="69" spans="1:21" ht="18" customHeight="1" thickBot="1">
      <c r="A69" s="77" t="s">
        <v>17</v>
      </c>
      <c r="B69" s="246" t="s">
        <v>106</v>
      </c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90"/>
      <c r="U69" s="2"/>
    </row>
    <row r="70" spans="1:21" ht="15.75" customHeight="1" thickBot="1">
      <c r="A70" s="4" t="s">
        <v>17</v>
      </c>
      <c r="B70" s="76" t="s">
        <v>12</v>
      </c>
      <c r="C70" s="214" t="s">
        <v>107</v>
      </c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6"/>
      <c r="U70" s="2"/>
    </row>
    <row r="71" spans="1:21" ht="12.75" customHeight="1">
      <c r="A71" s="212" t="s">
        <v>17</v>
      </c>
      <c r="B71" s="232" t="s">
        <v>12</v>
      </c>
      <c r="C71" s="242" t="s">
        <v>12</v>
      </c>
      <c r="D71" s="211" t="s">
        <v>108</v>
      </c>
      <c r="E71" s="199" t="s">
        <v>71</v>
      </c>
      <c r="F71" s="96" t="s">
        <v>14</v>
      </c>
      <c r="G71" s="41">
        <f>H71+J71</f>
        <v>0</v>
      </c>
      <c r="H71" s="86"/>
      <c r="I71" s="86"/>
      <c r="J71" s="86"/>
      <c r="K71" s="71">
        <f>L71+N71</f>
        <v>0</v>
      </c>
      <c r="L71" s="86"/>
      <c r="M71" s="86"/>
      <c r="N71" s="86"/>
      <c r="O71" s="71">
        <f>P71+R71</f>
        <v>0</v>
      </c>
      <c r="P71" s="86"/>
      <c r="Q71" s="86"/>
      <c r="R71" s="86"/>
      <c r="S71" s="102"/>
      <c r="T71" s="104"/>
      <c r="U71" s="2"/>
    </row>
    <row r="72" spans="1:21" ht="15.75" customHeight="1">
      <c r="A72" s="180"/>
      <c r="B72" s="231"/>
      <c r="C72" s="243"/>
      <c r="D72" s="186"/>
      <c r="E72" s="188"/>
      <c r="F72" s="26" t="s">
        <v>28</v>
      </c>
      <c r="G72" s="43">
        <f>H72+J72</f>
        <v>740.3</v>
      </c>
      <c r="H72" s="39">
        <v>740.3</v>
      </c>
      <c r="I72" s="39"/>
      <c r="J72" s="39"/>
      <c r="K72" s="42">
        <f>L72+N72</f>
        <v>762.5</v>
      </c>
      <c r="L72" s="39">
        <v>762.5</v>
      </c>
      <c r="M72" s="39"/>
      <c r="N72" s="39"/>
      <c r="O72" s="42">
        <f>P72+R72</f>
        <v>762.5</v>
      </c>
      <c r="P72" s="39">
        <v>762.5</v>
      </c>
      <c r="Q72" s="39"/>
      <c r="R72" s="39"/>
      <c r="S72" s="53">
        <v>780</v>
      </c>
      <c r="T72" s="90">
        <v>795</v>
      </c>
      <c r="U72" s="2"/>
    </row>
    <row r="73" spans="1:21" ht="14.25" customHeight="1">
      <c r="A73" s="180"/>
      <c r="B73" s="231"/>
      <c r="C73" s="243"/>
      <c r="D73" s="186"/>
      <c r="E73" s="189"/>
      <c r="F73" s="27" t="s">
        <v>48</v>
      </c>
      <c r="G73" s="38">
        <f>SUM(G71:G72)</f>
        <v>740.3</v>
      </c>
      <c r="H73" s="39">
        <f>SUM(H71:H72)</f>
        <v>740.3</v>
      </c>
      <c r="I73" s="39">
        <f>SUM(I71:I72)</f>
        <v>0</v>
      </c>
      <c r="J73" s="39">
        <f>SUM(J71:J72)</f>
        <v>0</v>
      </c>
      <c r="K73" s="39">
        <f aca="true" t="shared" si="22" ref="K73:T73">SUM(K71:K72)</f>
        <v>762.5</v>
      </c>
      <c r="L73" s="39">
        <f t="shared" si="22"/>
        <v>762.5</v>
      </c>
      <c r="M73" s="39">
        <f t="shared" si="22"/>
        <v>0</v>
      </c>
      <c r="N73" s="39">
        <f t="shared" si="22"/>
        <v>0</v>
      </c>
      <c r="O73" s="39">
        <f>SUM(O71:O72)</f>
        <v>762.5</v>
      </c>
      <c r="P73" s="39">
        <f>SUM(P71:P72)</f>
        <v>762.5</v>
      </c>
      <c r="Q73" s="39">
        <f>SUM(Q71:Q72)</f>
        <v>0</v>
      </c>
      <c r="R73" s="39">
        <f>SUM(R71:R72)</f>
        <v>0</v>
      </c>
      <c r="S73" s="53">
        <f t="shared" si="22"/>
        <v>780</v>
      </c>
      <c r="T73" s="90">
        <f t="shared" si="22"/>
        <v>795</v>
      </c>
      <c r="U73" s="2"/>
    </row>
    <row r="74" spans="1:21" ht="11.25" customHeight="1">
      <c r="A74" s="180" t="s">
        <v>17</v>
      </c>
      <c r="B74" s="181" t="s">
        <v>12</v>
      </c>
      <c r="C74" s="184" t="s">
        <v>16</v>
      </c>
      <c r="D74" s="186" t="s">
        <v>102</v>
      </c>
      <c r="E74" s="187" t="s">
        <v>71</v>
      </c>
      <c r="F74" s="26" t="s">
        <v>14</v>
      </c>
      <c r="G74" s="43">
        <f>H74+J74</f>
        <v>0</v>
      </c>
      <c r="H74" s="39"/>
      <c r="I74" s="39"/>
      <c r="J74" s="39"/>
      <c r="K74" s="42">
        <f>L74+N74</f>
        <v>0</v>
      </c>
      <c r="L74" s="39"/>
      <c r="M74" s="39"/>
      <c r="N74" s="39"/>
      <c r="O74" s="42">
        <f>P74+R74</f>
        <v>0</v>
      </c>
      <c r="P74" s="39"/>
      <c r="Q74" s="39"/>
      <c r="R74" s="39"/>
      <c r="S74" s="53"/>
      <c r="T74" s="90"/>
      <c r="U74" s="2"/>
    </row>
    <row r="75" spans="1:21" ht="13.5" customHeight="1">
      <c r="A75" s="180"/>
      <c r="B75" s="182"/>
      <c r="C75" s="184"/>
      <c r="D75" s="186"/>
      <c r="E75" s="188"/>
      <c r="F75" s="26" t="s">
        <v>28</v>
      </c>
      <c r="G75" s="43">
        <f>H75+J75</f>
        <v>22.2</v>
      </c>
      <c r="H75" s="39">
        <v>22.2</v>
      </c>
      <c r="I75" s="39">
        <v>17.5</v>
      </c>
      <c r="J75" s="39"/>
      <c r="K75" s="42">
        <f>L75+N75</f>
        <v>30.5</v>
      </c>
      <c r="L75" s="39">
        <v>30.5</v>
      </c>
      <c r="M75" s="39">
        <v>24</v>
      </c>
      <c r="N75" s="39"/>
      <c r="O75" s="42">
        <f>P75+R75</f>
        <v>30.5</v>
      </c>
      <c r="P75" s="39">
        <v>30.5</v>
      </c>
      <c r="Q75" s="39">
        <v>24</v>
      </c>
      <c r="R75" s="39"/>
      <c r="S75" s="53">
        <v>23</v>
      </c>
      <c r="T75" s="90">
        <v>24</v>
      </c>
      <c r="U75" s="2"/>
    </row>
    <row r="76" spans="1:21" ht="12.75" customHeight="1">
      <c r="A76" s="180"/>
      <c r="B76" s="183"/>
      <c r="C76" s="184"/>
      <c r="D76" s="186"/>
      <c r="E76" s="189"/>
      <c r="F76" s="27" t="s">
        <v>48</v>
      </c>
      <c r="G76" s="38">
        <f>SUM(G74:G75)</f>
        <v>22.2</v>
      </c>
      <c r="H76" s="39">
        <f>SUM(H74:H75)</f>
        <v>22.2</v>
      </c>
      <c r="I76" s="39">
        <f>SUM(I74:I75)</f>
        <v>17.5</v>
      </c>
      <c r="J76" s="39">
        <f>SUM(J74:J75)</f>
        <v>0</v>
      </c>
      <c r="K76" s="39">
        <f aca="true" t="shared" si="23" ref="K76:T76">SUM(K74:K75)</f>
        <v>30.5</v>
      </c>
      <c r="L76" s="39">
        <f t="shared" si="23"/>
        <v>30.5</v>
      </c>
      <c r="M76" s="39">
        <f t="shared" si="23"/>
        <v>24</v>
      </c>
      <c r="N76" s="39">
        <f t="shared" si="23"/>
        <v>0</v>
      </c>
      <c r="O76" s="39">
        <f t="shared" si="23"/>
        <v>30.5</v>
      </c>
      <c r="P76" s="39">
        <f t="shared" si="23"/>
        <v>30.5</v>
      </c>
      <c r="Q76" s="39">
        <f t="shared" si="23"/>
        <v>24</v>
      </c>
      <c r="R76" s="39">
        <f t="shared" si="23"/>
        <v>0</v>
      </c>
      <c r="S76" s="53">
        <f t="shared" si="23"/>
        <v>23</v>
      </c>
      <c r="T76" s="90">
        <f t="shared" si="23"/>
        <v>24</v>
      </c>
      <c r="U76" s="2"/>
    </row>
    <row r="77" spans="1:21" ht="15" customHeight="1" thickBot="1">
      <c r="A77" s="10" t="s">
        <v>17</v>
      </c>
      <c r="B77" s="6" t="s">
        <v>12</v>
      </c>
      <c r="C77" s="207" t="s">
        <v>49</v>
      </c>
      <c r="D77" s="208"/>
      <c r="E77" s="208"/>
      <c r="F77" s="208"/>
      <c r="G77" s="44">
        <f>SUM(G73+G76)</f>
        <v>762.5</v>
      </c>
      <c r="H77" s="44">
        <f aca="true" t="shared" si="24" ref="H77:T77">SUM(H73+H76)</f>
        <v>762.5</v>
      </c>
      <c r="I77" s="44">
        <f t="shared" si="24"/>
        <v>17.5</v>
      </c>
      <c r="J77" s="44">
        <f t="shared" si="24"/>
        <v>0</v>
      </c>
      <c r="K77" s="44">
        <f t="shared" si="24"/>
        <v>793</v>
      </c>
      <c r="L77" s="44">
        <f t="shared" si="24"/>
        <v>793</v>
      </c>
      <c r="M77" s="44">
        <f t="shared" si="24"/>
        <v>24</v>
      </c>
      <c r="N77" s="44">
        <f t="shared" si="24"/>
        <v>0</v>
      </c>
      <c r="O77" s="44">
        <f t="shared" si="24"/>
        <v>793</v>
      </c>
      <c r="P77" s="44">
        <f t="shared" si="24"/>
        <v>793</v>
      </c>
      <c r="Q77" s="44">
        <f t="shared" si="24"/>
        <v>24</v>
      </c>
      <c r="R77" s="44">
        <f t="shared" si="24"/>
        <v>0</v>
      </c>
      <c r="S77" s="44">
        <f t="shared" si="24"/>
        <v>803</v>
      </c>
      <c r="T77" s="44">
        <f t="shared" si="24"/>
        <v>819</v>
      </c>
      <c r="U77" s="2"/>
    </row>
    <row r="78" spans="1:21" ht="15" customHeight="1" thickBot="1">
      <c r="A78" s="9" t="s">
        <v>17</v>
      </c>
      <c r="B78" s="202" t="s">
        <v>50</v>
      </c>
      <c r="C78" s="203"/>
      <c r="D78" s="203"/>
      <c r="E78" s="203"/>
      <c r="F78" s="203"/>
      <c r="G78" s="40">
        <f>SUM(G77)</f>
        <v>762.5</v>
      </c>
      <c r="H78" s="40">
        <f>SUM(H77)</f>
        <v>762.5</v>
      </c>
      <c r="I78" s="40">
        <f>SUM(I77)</f>
        <v>17.5</v>
      </c>
      <c r="J78" s="40">
        <f>SUM(J77)</f>
        <v>0</v>
      </c>
      <c r="K78" s="40">
        <f aca="true" t="shared" si="25" ref="K78:T78">SUM(K77)</f>
        <v>793</v>
      </c>
      <c r="L78" s="40">
        <f t="shared" si="25"/>
        <v>793</v>
      </c>
      <c r="M78" s="40">
        <f t="shared" si="25"/>
        <v>24</v>
      </c>
      <c r="N78" s="40">
        <f t="shared" si="25"/>
        <v>0</v>
      </c>
      <c r="O78" s="40">
        <f t="shared" si="25"/>
        <v>793</v>
      </c>
      <c r="P78" s="40">
        <f t="shared" si="25"/>
        <v>793</v>
      </c>
      <c r="Q78" s="40">
        <f t="shared" si="25"/>
        <v>24</v>
      </c>
      <c r="R78" s="40">
        <f t="shared" si="25"/>
        <v>0</v>
      </c>
      <c r="S78" s="40">
        <f t="shared" si="25"/>
        <v>803</v>
      </c>
      <c r="T78" s="94">
        <f t="shared" si="25"/>
        <v>819</v>
      </c>
      <c r="U78" s="95"/>
    </row>
    <row r="79" spans="1:21" ht="16.5" customHeight="1" thickBot="1">
      <c r="A79" s="78" t="s">
        <v>19</v>
      </c>
      <c r="B79" s="239" t="s">
        <v>29</v>
      </c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1"/>
      <c r="U79" s="2"/>
    </row>
    <row r="80" spans="1:21" ht="16.5" customHeight="1" thickBot="1">
      <c r="A80" s="4" t="s">
        <v>19</v>
      </c>
      <c r="B80" s="5" t="s">
        <v>12</v>
      </c>
      <c r="C80" s="220" t="s">
        <v>30</v>
      </c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"/>
    </row>
    <row r="81" spans="1:21" ht="14.25" customHeight="1">
      <c r="A81" s="212" t="s">
        <v>19</v>
      </c>
      <c r="B81" s="213" t="s">
        <v>12</v>
      </c>
      <c r="C81" s="210" t="s">
        <v>12</v>
      </c>
      <c r="D81" s="211" t="s">
        <v>75</v>
      </c>
      <c r="E81" s="199" t="s">
        <v>71</v>
      </c>
      <c r="F81" s="96" t="s">
        <v>14</v>
      </c>
      <c r="G81" s="41">
        <f>H81+J81</f>
        <v>0</v>
      </c>
      <c r="H81" s="71"/>
      <c r="I81" s="71"/>
      <c r="J81" s="71"/>
      <c r="K81" s="71">
        <f>L81+N81</f>
        <v>0</v>
      </c>
      <c r="L81" s="71"/>
      <c r="M81" s="71"/>
      <c r="N81" s="71"/>
      <c r="O81" s="71">
        <f>P81+R81</f>
        <v>0</v>
      </c>
      <c r="P81" s="71"/>
      <c r="Q81" s="71"/>
      <c r="R81" s="71"/>
      <c r="S81" s="97"/>
      <c r="T81" s="98"/>
      <c r="U81" s="2"/>
    </row>
    <row r="82" spans="1:21" ht="16.5" customHeight="1">
      <c r="A82" s="180"/>
      <c r="B82" s="182"/>
      <c r="C82" s="184"/>
      <c r="D82" s="186"/>
      <c r="E82" s="188"/>
      <c r="F82" s="26" t="s">
        <v>28</v>
      </c>
      <c r="G82" s="43">
        <f>H82+J82</f>
        <v>1063.9</v>
      </c>
      <c r="H82" s="42">
        <v>1063.9</v>
      </c>
      <c r="I82" s="42"/>
      <c r="J82" s="42"/>
      <c r="K82" s="42">
        <f>L82+N82</f>
        <v>1349.9</v>
      </c>
      <c r="L82" s="42">
        <v>1349.9</v>
      </c>
      <c r="M82" s="42"/>
      <c r="N82" s="42"/>
      <c r="O82" s="42">
        <f>P82+R82</f>
        <v>1349.9</v>
      </c>
      <c r="P82" s="42">
        <v>1349.9</v>
      </c>
      <c r="Q82" s="42"/>
      <c r="R82" s="42"/>
      <c r="S82" s="55">
        <v>1400</v>
      </c>
      <c r="T82" s="99">
        <v>1450</v>
      </c>
      <c r="U82" s="2"/>
    </row>
    <row r="83" spans="1:21" ht="14.25" customHeight="1">
      <c r="A83" s="180"/>
      <c r="B83" s="183"/>
      <c r="C83" s="184"/>
      <c r="D83" s="186"/>
      <c r="E83" s="189"/>
      <c r="F83" s="27" t="s">
        <v>48</v>
      </c>
      <c r="G83" s="43">
        <f>SUM(G81:G82)</f>
        <v>1063.9</v>
      </c>
      <c r="H83" s="42">
        <f>SUM(H81:H82)</f>
        <v>1063.9</v>
      </c>
      <c r="I83" s="42">
        <f>SUM(I81:I82)</f>
        <v>0</v>
      </c>
      <c r="J83" s="42">
        <f>SUM(J81:J82)</f>
        <v>0</v>
      </c>
      <c r="K83" s="42">
        <f aca="true" t="shared" si="26" ref="K83:T83">SUM(K81:K82)</f>
        <v>1349.9</v>
      </c>
      <c r="L83" s="42">
        <f t="shared" si="26"/>
        <v>1349.9</v>
      </c>
      <c r="M83" s="42">
        <f t="shared" si="26"/>
        <v>0</v>
      </c>
      <c r="N83" s="42">
        <f t="shared" si="26"/>
        <v>0</v>
      </c>
      <c r="O83" s="42">
        <f>SUM(O81:O82)</f>
        <v>1349.9</v>
      </c>
      <c r="P83" s="42">
        <f>SUM(P81:P82)</f>
        <v>1349.9</v>
      </c>
      <c r="Q83" s="42">
        <f>SUM(Q81:Q82)</f>
        <v>0</v>
      </c>
      <c r="R83" s="42">
        <f>SUM(R81:R82)</f>
        <v>0</v>
      </c>
      <c r="S83" s="55">
        <f t="shared" si="26"/>
        <v>1400</v>
      </c>
      <c r="T83" s="99">
        <f t="shared" si="26"/>
        <v>1450</v>
      </c>
      <c r="U83" s="2"/>
    </row>
    <row r="84" spans="1:21" ht="14.25" customHeight="1">
      <c r="A84" s="192" t="s">
        <v>19</v>
      </c>
      <c r="B84" s="183" t="s">
        <v>12</v>
      </c>
      <c r="C84" s="195" t="s">
        <v>16</v>
      </c>
      <c r="D84" s="185" t="s">
        <v>31</v>
      </c>
      <c r="E84" s="187" t="s">
        <v>71</v>
      </c>
      <c r="F84" s="26" t="s">
        <v>14</v>
      </c>
      <c r="G84" s="38">
        <f>H84+J84</f>
        <v>0</v>
      </c>
      <c r="H84" s="39"/>
      <c r="I84" s="39"/>
      <c r="J84" s="42"/>
      <c r="K84" s="42">
        <f>L84+N84</f>
        <v>0</v>
      </c>
      <c r="L84" s="42"/>
      <c r="M84" s="39"/>
      <c r="N84" s="39"/>
      <c r="O84" s="39">
        <f>P84+R84</f>
        <v>0</v>
      </c>
      <c r="P84" s="39"/>
      <c r="Q84" s="39"/>
      <c r="R84" s="42"/>
      <c r="S84" s="53"/>
      <c r="T84" s="105"/>
      <c r="U84" s="2"/>
    </row>
    <row r="85" spans="1:21" ht="14.25" customHeight="1">
      <c r="A85" s="180"/>
      <c r="B85" s="231"/>
      <c r="C85" s="184"/>
      <c r="D85" s="186"/>
      <c r="E85" s="188"/>
      <c r="F85" s="26" t="s">
        <v>28</v>
      </c>
      <c r="G85" s="38">
        <f>H85+J85</f>
        <v>14.9</v>
      </c>
      <c r="H85" s="39">
        <v>14.9</v>
      </c>
      <c r="I85" s="39">
        <v>11.8</v>
      </c>
      <c r="J85" s="42"/>
      <c r="K85" s="42">
        <f>L85+N85</f>
        <v>9.5</v>
      </c>
      <c r="L85" s="42">
        <v>9.5</v>
      </c>
      <c r="M85" s="39">
        <v>7.5</v>
      </c>
      <c r="N85" s="39"/>
      <c r="O85" s="39">
        <f>P85+R85</f>
        <v>9.5</v>
      </c>
      <c r="P85" s="39">
        <v>9.5</v>
      </c>
      <c r="Q85" s="39">
        <v>7.5</v>
      </c>
      <c r="R85" s="42"/>
      <c r="S85" s="53">
        <v>10.5</v>
      </c>
      <c r="T85" s="105">
        <v>11.1</v>
      </c>
      <c r="U85" s="2"/>
    </row>
    <row r="86" spans="1:21" ht="14.25" customHeight="1">
      <c r="A86" s="180"/>
      <c r="B86" s="231"/>
      <c r="C86" s="184"/>
      <c r="D86" s="186"/>
      <c r="E86" s="189"/>
      <c r="F86" s="27" t="s">
        <v>48</v>
      </c>
      <c r="G86" s="43">
        <f>SUM(G84:G85)</f>
        <v>14.9</v>
      </c>
      <c r="H86" s="42">
        <f>SUM(H84:H85)</f>
        <v>14.9</v>
      </c>
      <c r="I86" s="42">
        <f>SUM(I84:I85)</f>
        <v>11.8</v>
      </c>
      <c r="J86" s="42">
        <f>SUM(J84:J85)</f>
        <v>0</v>
      </c>
      <c r="K86" s="50">
        <f aca="true" t="shared" si="27" ref="K86:T86">SUM(K84:K85)</f>
        <v>9.5</v>
      </c>
      <c r="L86" s="50">
        <f t="shared" si="27"/>
        <v>9.5</v>
      </c>
      <c r="M86" s="50">
        <f t="shared" si="27"/>
        <v>7.5</v>
      </c>
      <c r="N86" s="50">
        <f t="shared" si="27"/>
        <v>0</v>
      </c>
      <c r="O86" s="42">
        <f>SUM(O84:O85)</f>
        <v>9.5</v>
      </c>
      <c r="P86" s="42">
        <f>SUM(P84:P85)</f>
        <v>9.5</v>
      </c>
      <c r="Q86" s="42">
        <f>SUM(Q84:Q85)</f>
        <v>7.5</v>
      </c>
      <c r="R86" s="42">
        <f>SUM(R84:R85)</f>
        <v>0</v>
      </c>
      <c r="S86" s="55">
        <f t="shared" si="27"/>
        <v>10.5</v>
      </c>
      <c r="T86" s="106">
        <f t="shared" si="27"/>
        <v>11.1</v>
      </c>
      <c r="U86" s="2"/>
    </row>
    <row r="87" spans="1:21" ht="16.5" customHeight="1" thickBot="1">
      <c r="A87" s="10" t="s">
        <v>19</v>
      </c>
      <c r="B87" s="6" t="s">
        <v>12</v>
      </c>
      <c r="C87" s="207" t="s">
        <v>49</v>
      </c>
      <c r="D87" s="208"/>
      <c r="E87" s="208"/>
      <c r="F87" s="208"/>
      <c r="G87" s="44">
        <f>SUM(G83+G86)</f>
        <v>1078.8000000000002</v>
      </c>
      <c r="H87" s="44">
        <f>SUM(H83+H86)</f>
        <v>1078.8000000000002</v>
      </c>
      <c r="I87" s="44">
        <f>SUM(I83+I86)</f>
        <v>11.8</v>
      </c>
      <c r="J87" s="44">
        <f>SUM(J83+J86)</f>
        <v>0</v>
      </c>
      <c r="K87" s="52">
        <f aca="true" t="shared" si="28" ref="K87:T87">SUM(K83+K86)</f>
        <v>1359.4</v>
      </c>
      <c r="L87" s="52">
        <f t="shared" si="28"/>
        <v>1359.4</v>
      </c>
      <c r="M87" s="52">
        <f t="shared" si="28"/>
        <v>7.5</v>
      </c>
      <c r="N87" s="52">
        <f t="shared" si="28"/>
        <v>0</v>
      </c>
      <c r="O87" s="44">
        <f t="shared" si="28"/>
        <v>1359.4</v>
      </c>
      <c r="P87" s="44">
        <f t="shared" si="28"/>
        <v>1359.4</v>
      </c>
      <c r="Q87" s="44">
        <f t="shared" si="28"/>
        <v>7.5</v>
      </c>
      <c r="R87" s="44">
        <f t="shared" si="28"/>
        <v>0</v>
      </c>
      <c r="S87" s="57">
        <f t="shared" si="28"/>
        <v>1410.5</v>
      </c>
      <c r="T87" s="107">
        <f t="shared" si="28"/>
        <v>1461.1</v>
      </c>
      <c r="U87" s="2"/>
    </row>
    <row r="88" spans="1:21" ht="16.5" customHeight="1" thickBot="1">
      <c r="A88" s="9" t="s">
        <v>19</v>
      </c>
      <c r="B88" s="202" t="s">
        <v>50</v>
      </c>
      <c r="C88" s="203"/>
      <c r="D88" s="203"/>
      <c r="E88" s="203"/>
      <c r="F88" s="203"/>
      <c r="G88" s="40">
        <f>SUM(G87)</f>
        <v>1078.8000000000002</v>
      </c>
      <c r="H88" s="40">
        <f>SUM(H87)</f>
        <v>1078.8000000000002</v>
      </c>
      <c r="I88" s="40">
        <f>SUM(I87)</f>
        <v>11.8</v>
      </c>
      <c r="J88" s="108">
        <f>SUM(J87)</f>
        <v>0</v>
      </c>
      <c r="K88" s="108">
        <f aca="true" t="shared" si="29" ref="K88:T88">SUM(K87)</f>
        <v>1359.4</v>
      </c>
      <c r="L88" s="108">
        <f t="shared" si="29"/>
        <v>1359.4</v>
      </c>
      <c r="M88" s="108">
        <f t="shared" si="29"/>
        <v>7.5</v>
      </c>
      <c r="N88" s="108">
        <f t="shared" si="29"/>
        <v>0</v>
      </c>
      <c r="O88" s="40">
        <f t="shared" si="29"/>
        <v>1359.4</v>
      </c>
      <c r="P88" s="40">
        <f t="shared" si="29"/>
        <v>1359.4</v>
      </c>
      <c r="Q88" s="40">
        <f t="shared" si="29"/>
        <v>7.5</v>
      </c>
      <c r="R88" s="108">
        <f t="shared" si="29"/>
        <v>0</v>
      </c>
      <c r="S88" s="108">
        <f t="shared" si="29"/>
        <v>1410.5</v>
      </c>
      <c r="T88" s="109">
        <f t="shared" si="29"/>
        <v>1461.1</v>
      </c>
      <c r="U88" s="95"/>
    </row>
    <row r="89" spans="1:21" ht="16.5" customHeight="1" thickBot="1">
      <c r="A89" s="77" t="s">
        <v>21</v>
      </c>
      <c r="B89" s="239" t="s">
        <v>32</v>
      </c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1"/>
      <c r="U89" s="2"/>
    </row>
    <row r="90" spans="1:21" ht="16.5" customHeight="1" thickBot="1">
      <c r="A90" s="4" t="s">
        <v>21</v>
      </c>
      <c r="B90" s="5" t="s">
        <v>12</v>
      </c>
      <c r="C90" s="220" t="s">
        <v>33</v>
      </c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"/>
    </row>
    <row r="91" spans="1:21" ht="13.5" customHeight="1">
      <c r="A91" s="212" t="s">
        <v>21</v>
      </c>
      <c r="B91" s="232" t="s">
        <v>12</v>
      </c>
      <c r="C91" s="210" t="s">
        <v>12</v>
      </c>
      <c r="D91" s="211" t="s">
        <v>56</v>
      </c>
      <c r="E91" s="199" t="s">
        <v>71</v>
      </c>
      <c r="F91" s="60" t="s">
        <v>14</v>
      </c>
      <c r="G91" s="41">
        <f>H91+J91</f>
        <v>0</v>
      </c>
      <c r="H91" s="71"/>
      <c r="I91" s="71"/>
      <c r="J91" s="71"/>
      <c r="K91" s="71">
        <f>L91+N91</f>
        <v>0</v>
      </c>
      <c r="L91" s="71">
        <v>0</v>
      </c>
      <c r="M91" s="71"/>
      <c r="N91" s="71"/>
      <c r="O91" s="71">
        <f>P91+R91</f>
        <v>0</v>
      </c>
      <c r="P91" s="71">
        <v>0</v>
      </c>
      <c r="Q91" s="71"/>
      <c r="R91" s="71"/>
      <c r="S91" s="97"/>
      <c r="T91" s="98"/>
      <c r="U91" s="2"/>
    </row>
    <row r="92" spans="1:21" ht="13.5" customHeight="1">
      <c r="A92" s="180"/>
      <c r="B92" s="231"/>
      <c r="C92" s="184"/>
      <c r="D92" s="186"/>
      <c r="E92" s="188"/>
      <c r="F92" s="61" t="s">
        <v>14</v>
      </c>
      <c r="G92" s="43">
        <f>H92+J92</f>
        <v>0</v>
      </c>
      <c r="H92" s="42"/>
      <c r="I92" s="42"/>
      <c r="J92" s="42"/>
      <c r="K92" s="42">
        <f>L92+N92</f>
        <v>0</v>
      </c>
      <c r="L92" s="42"/>
      <c r="M92" s="42"/>
      <c r="N92" s="42"/>
      <c r="O92" s="42">
        <f>P92+R92</f>
        <v>0</v>
      </c>
      <c r="P92" s="42"/>
      <c r="Q92" s="42"/>
      <c r="R92" s="42"/>
      <c r="S92" s="55"/>
      <c r="T92" s="99"/>
      <c r="U92" s="2"/>
    </row>
    <row r="93" spans="1:21" ht="13.5" customHeight="1">
      <c r="A93" s="180"/>
      <c r="B93" s="231"/>
      <c r="C93" s="184"/>
      <c r="D93" s="186"/>
      <c r="E93" s="189"/>
      <c r="F93" s="27" t="s">
        <v>48</v>
      </c>
      <c r="G93" s="43">
        <f>SUM(G91:G92)</f>
        <v>0</v>
      </c>
      <c r="H93" s="42">
        <f aca="true" t="shared" si="30" ref="H93:N93">SUM(H91:H92)</f>
        <v>0</v>
      </c>
      <c r="I93" s="42">
        <f t="shared" si="30"/>
        <v>0</v>
      </c>
      <c r="J93" s="42">
        <f t="shared" si="30"/>
        <v>0</v>
      </c>
      <c r="K93" s="42">
        <f t="shared" si="30"/>
        <v>0</v>
      </c>
      <c r="L93" s="42">
        <f t="shared" si="30"/>
        <v>0</v>
      </c>
      <c r="M93" s="42">
        <f t="shared" si="30"/>
        <v>0</v>
      </c>
      <c r="N93" s="42">
        <f t="shared" si="30"/>
        <v>0</v>
      </c>
      <c r="O93" s="42">
        <f aca="true" t="shared" si="31" ref="O93:T93">SUM(O91:O92)</f>
        <v>0</v>
      </c>
      <c r="P93" s="42">
        <f t="shared" si="31"/>
        <v>0</v>
      </c>
      <c r="Q93" s="42">
        <f t="shared" si="31"/>
        <v>0</v>
      </c>
      <c r="R93" s="42">
        <f t="shared" si="31"/>
        <v>0</v>
      </c>
      <c r="S93" s="55">
        <f t="shared" si="31"/>
        <v>0</v>
      </c>
      <c r="T93" s="99">
        <f t="shared" si="31"/>
        <v>0</v>
      </c>
      <c r="U93" s="2"/>
    </row>
    <row r="94" spans="1:21" ht="13.5" customHeight="1" thickBot="1">
      <c r="A94" s="10" t="s">
        <v>21</v>
      </c>
      <c r="B94" s="6" t="s">
        <v>12</v>
      </c>
      <c r="C94" s="207" t="s">
        <v>49</v>
      </c>
      <c r="D94" s="208"/>
      <c r="E94" s="208"/>
      <c r="F94" s="208"/>
      <c r="G94" s="45">
        <f>SUM(G93)</f>
        <v>0</v>
      </c>
      <c r="H94" s="45">
        <f aca="true" t="shared" si="32" ref="H94:T94">SUM(H93)</f>
        <v>0</v>
      </c>
      <c r="I94" s="45">
        <f t="shared" si="32"/>
        <v>0</v>
      </c>
      <c r="J94" s="45">
        <f t="shared" si="32"/>
        <v>0</v>
      </c>
      <c r="K94" s="45">
        <f t="shared" si="32"/>
        <v>0</v>
      </c>
      <c r="L94" s="45">
        <f t="shared" si="32"/>
        <v>0</v>
      </c>
      <c r="M94" s="45">
        <f t="shared" si="32"/>
        <v>0</v>
      </c>
      <c r="N94" s="45">
        <f t="shared" si="32"/>
        <v>0</v>
      </c>
      <c r="O94" s="45">
        <f t="shared" si="32"/>
        <v>0</v>
      </c>
      <c r="P94" s="45">
        <f t="shared" si="32"/>
        <v>0</v>
      </c>
      <c r="Q94" s="45">
        <f t="shared" si="32"/>
        <v>0</v>
      </c>
      <c r="R94" s="45">
        <f t="shared" si="32"/>
        <v>0</v>
      </c>
      <c r="S94" s="45">
        <f t="shared" si="32"/>
        <v>0</v>
      </c>
      <c r="T94" s="111">
        <f t="shared" si="32"/>
        <v>0</v>
      </c>
      <c r="U94" s="2"/>
    </row>
    <row r="95" spans="1:21" ht="13.5" customHeight="1" thickBot="1">
      <c r="A95" s="9" t="s">
        <v>21</v>
      </c>
      <c r="B95" s="202" t="s">
        <v>50</v>
      </c>
      <c r="C95" s="203"/>
      <c r="D95" s="203"/>
      <c r="E95" s="203"/>
      <c r="F95" s="203"/>
      <c r="G95" s="40">
        <f>SUM(G94)</f>
        <v>0</v>
      </c>
      <c r="H95" s="40">
        <f aca="true" t="shared" si="33" ref="H95:R95">SUM(H94)</f>
        <v>0</v>
      </c>
      <c r="I95" s="40">
        <f t="shared" si="33"/>
        <v>0</v>
      </c>
      <c r="J95" s="40">
        <f t="shared" si="33"/>
        <v>0</v>
      </c>
      <c r="K95" s="40">
        <f t="shared" si="33"/>
        <v>0</v>
      </c>
      <c r="L95" s="40">
        <f t="shared" si="33"/>
        <v>0</v>
      </c>
      <c r="M95" s="40">
        <f t="shared" si="33"/>
        <v>0</v>
      </c>
      <c r="N95" s="40">
        <f t="shared" si="33"/>
        <v>0</v>
      </c>
      <c r="O95" s="40">
        <f t="shared" si="33"/>
        <v>0</v>
      </c>
      <c r="P95" s="40">
        <f t="shared" si="33"/>
        <v>0</v>
      </c>
      <c r="Q95" s="40">
        <f t="shared" si="33"/>
        <v>0</v>
      </c>
      <c r="R95" s="40">
        <f t="shared" si="33"/>
        <v>0</v>
      </c>
      <c r="S95" s="112">
        <f>SUM(S94)</f>
        <v>0</v>
      </c>
      <c r="T95" s="113">
        <f>SUM(T94)</f>
        <v>0</v>
      </c>
      <c r="U95" s="95"/>
    </row>
    <row r="96" spans="1:21" ht="16.5" customHeight="1" thickBot="1">
      <c r="A96" s="110" t="s">
        <v>22</v>
      </c>
      <c r="B96" s="237" t="s">
        <v>83</v>
      </c>
      <c r="C96" s="238"/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1"/>
    </row>
    <row r="97" spans="1:21" ht="15" customHeight="1" thickBot="1">
      <c r="A97" s="4" t="s">
        <v>22</v>
      </c>
      <c r="B97" s="76" t="s">
        <v>12</v>
      </c>
      <c r="C97" s="214" t="s">
        <v>59</v>
      </c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6"/>
      <c r="U97" s="2"/>
    </row>
    <row r="98" spans="1:21" ht="14.25" customHeight="1">
      <c r="A98" s="212" t="s">
        <v>22</v>
      </c>
      <c r="B98" s="232" t="s">
        <v>12</v>
      </c>
      <c r="C98" s="210" t="s">
        <v>12</v>
      </c>
      <c r="D98" s="211" t="s">
        <v>63</v>
      </c>
      <c r="E98" s="199" t="s">
        <v>71</v>
      </c>
      <c r="F98" s="96" t="s">
        <v>13</v>
      </c>
      <c r="G98" s="85">
        <f>H98+J98</f>
        <v>0</v>
      </c>
      <c r="H98" s="86">
        <v>0</v>
      </c>
      <c r="I98" s="86">
        <v>0</v>
      </c>
      <c r="J98" s="86"/>
      <c r="K98" s="86">
        <f>L98+N98</f>
        <v>0</v>
      </c>
      <c r="L98" s="86"/>
      <c r="M98" s="86"/>
      <c r="N98" s="86"/>
      <c r="O98" s="86">
        <f>P98+R98</f>
        <v>0</v>
      </c>
      <c r="P98" s="86">
        <v>0</v>
      </c>
      <c r="Q98" s="86">
        <v>0</v>
      </c>
      <c r="R98" s="86"/>
      <c r="S98" s="97"/>
      <c r="T98" s="98"/>
      <c r="U98" s="2"/>
    </row>
    <row r="99" spans="1:21" ht="12" customHeight="1">
      <c r="A99" s="180"/>
      <c r="B99" s="231"/>
      <c r="C99" s="184"/>
      <c r="D99" s="186"/>
      <c r="E99" s="188"/>
      <c r="F99" s="28" t="s">
        <v>28</v>
      </c>
      <c r="G99" s="38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55"/>
      <c r="T99" s="99"/>
      <c r="U99" s="2"/>
    </row>
    <row r="100" spans="1:21" ht="14.25" customHeight="1">
      <c r="A100" s="180"/>
      <c r="B100" s="231"/>
      <c r="C100" s="184"/>
      <c r="D100" s="186"/>
      <c r="E100" s="189"/>
      <c r="F100" s="27" t="s">
        <v>48</v>
      </c>
      <c r="G100" s="38">
        <f>SUM(G98:G98)</f>
        <v>0</v>
      </c>
      <c r="H100" s="39">
        <f>SUM(H98:H98)</f>
        <v>0</v>
      </c>
      <c r="I100" s="39">
        <f>SUM(I98:I98)</f>
        <v>0</v>
      </c>
      <c r="J100" s="39">
        <f>SUM(J98:J98)</f>
        <v>0</v>
      </c>
      <c r="K100" s="39">
        <f aca="true" t="shared" si="34" ref="K100:T100">SUM(K98:K98)</f>
        <v>0</v>
      </c>
      <c r="L100" s="39">
        <f t="shared" si="34"/>
        <v>0</v>
      </c>
      <c r="M100" s="39">
        <f t="shared" si="34"/>
        <v>0</v>
      </c>
      <c r="N100" s="39">
        <f t="shared" si="34"/>
        <v>0</v>
      </c>
      <c r="O100" s="39">
        <f t="shared" si="34"/>
        <v>0</v>
      </c>
      <c r="P100" s="39">
        <f t="shared" si="34"/>
        <v>0</v>
      </c>
      <c r="Q100" s="39">
        <f t="shared" si="34"/>
        <v>0</v>
      </c>
      <c r="R100" s="39">
        <f t="shared" si="34"/>
        <v>0</v>
      </c>
      <c r="S100" s="39">
        <f t="shared" si="34"/>
        <v>0</v>
      </c>
      <c r="T100" s="114">
        <f t="shared" si="34"/>
        <v>0</v>
      </c>
      <c r="U100" s="2"/>
    </row>
    <row r="101" spans="1:21" ht="14.25" customHeight="1">
      <c r="A101" s="180" t="s">
        <v>22</v>
      </c>
      <c r="B101" s="181" t="s">
        <v>12</v>
      </c>
      <c r="C101" s="184" t="s">
        <v>16</v>
      </c>
      <c r="D101" s="235" t="s">
        <v>64</v>
      </c>
      <c r="E101" s="187" t="s">
        <v>71</v>
      </c>
      <c r="F101" s="26" t="s">
        <v>13</v>
      </c>
      <c r="G101" s="38">
        <f>H101+J101</f>
        <v>91.3</v>
      </c>
      <c r="H101" s="39">
        <v>91.3</v>
      </c>
      <c r="I101" s="39"/>
      <c r="J101" s="39"/>
      <c r="K101" s="39">
        <f>L101+N101</f>
        <v>77.6</v>
      </c>
      <c r="L101" s="39">
        <v>77.6</v>
      </c>
      <c r="M101" s="39"/>
      <c r="N101" s="39"/>
      <c r="O101" s="39">
        <f>P101+R101</f>
        <v>77.6</v>
      </c>
      <c r="P101" s="39">
        <v>77.6</v>
      </c>
      <c r="Q101" s="39"/>
      <c r="R101" s="39"/>
      <c r="S101" s="53">
        <v>82</v>
      </c>
      <c r="T101" s="90">
        <v>88.4</v>
      </c>
      <c r="U101" s="2"/>
    </row>
    <row r="102" spans="1:21" ht="11.25" customHeight="1">
      <c r="A102" s="180"/>
      <c r="B102" s="182"/>
      <c r="C102" s="184"/>
      <c r="D102" s="236"/>
      <c r="E102" s="188"/>
      <c r="F102" s="26" t="s">
        <v>15</v>
      </c>
      <c r="G102" s="38">
        <f>H102+J102</f>
        <v>0</v>
      </c>
      <c r="H102" s="39"/>
      <c r="I102" s="39"/>
      <c r="J102" s="39"/>
      <c r="K102" s="39">
        <f>L102+N102</f>
        <v>0</v>
      </c>
      <c r="L102" s="39"/>
      <c r="M102" s="39"/>
      <c r="N102" s="39"/>
      <c r="O102" s="39">
        <f>P102+R102</f>
        <v>0</v>
      </c>
      <c r="P102" s="39"/>
      <c r="Q102" s="39"/>
      <c r="R102" s="39"/>
      <c r="S102" s="53"/>
      <c r="T102" s="90"/>
      <c r="U102" s="2"/>
    </row>
    <row r="103" spans="1:21" ht="14.25" customHeight="1">
      <c r="A103" s="180"/>
      <c r="B103" s="183"/>
      <c r="C103" s="184"/>
      <c r="D103" s="185"/>
      <c r="E103" s="189"/>
      <c r="F103" s="27" t="s">
        <v>48</v>
      </c>
      <c r="G103" s="38">
        <f>SUM(G101:G102)</f>
        <v>91.3</v>
      </c>
      <c r="H103" s="39">
        <f>SUM(H101:H102)</f>
        <v>91.3</v>
      </c>
      <c r="I103" s="39">
        <f>SUM(I101:I102)</f>
        <v>0</v>
      </c>
      <c r="J103" s="39">
        <f>SUM(J101:J102)</f>
        <v>0</v>
      </c>
      <c r="K103" s="39">
        <f aca="true" t="shared" si="35" ref="K103:T103">SUM(K101:K102)</f>
        <v>77.6</v>
      </c>
      <c r="L103" s="39">
        <f t="shared" si="35"/>
        <v>77.6</v>
      </c>
      <c r="M103" s="39">
        <f t="shared" si="35"/>
        <v>0</v>
      </c>
      <c r="N103" s="39">
        <f t="shared" si="35"/>
        <v>0</v>
      </c>
      <c r="O103" s="39">
        <f>SUM(O101:O102)</f>
        <v>77.6</v>
      </c>
      <c r="P103" s="39">
        <f>SUM(P101:P102)</f>
        <v>77.6</v>
      </c>
      <c r="Q103" s="39">
        <f>SUM(Q101:Q102)</f>
        <v>0</v>
      </c>
      <c r="R103" s="39">
        <f>SUM(R101:R102)</f>
        <v>0</v>
      </c>
      <c r="S103" s="53">
        <f t="shared" si="35"/>
        <v>82</v>
      </c>
      <c r="T103" s="99">
        <f t="shared" si="35"/>
        <v>88.4</v>
      </c>
      <c r="U103" s="2"/>
    </row>
    <row r="104" spans="1:21" ht="14.25" customHeight="1">
      <c r="A104" s="180" t="s">
        <v>22</v>
      </c>
      <c r="B104" s="181" t="s">
        <v>12</v>
      </c>
      <c r="C104" s="184" t="s">
        <v>17</v>
      </c>
      <c r="D104" s="185" t="s">
        <v>84</v>
      </c>
      <c r="E104" s="187" t="s">
        <v>71</v>
      </c>
      <c r="F104" s="26" t="s">
        <v>13</v>
      </c>
      <c r="G104" s="38">
        <f>H104+J104</f>
        <v>4.4</v>
      </c>
      <c r="H104" s="39">
        <v>4.4</v>
      </c>
      <c r="I104" s="39">
        <v>3.7</v>
      </c>
      <c r="J104" s="39"/>
      <c r="K104" s="39">
        <f>L104+N104</f>
        <v>2.4</v>
      </c>
      <c r="L104" s="39">
        <v>2.4</v>
      </c>
      <c r="M104" s="39">
        <v>1.9</v>
      </c>
      <c r="N104" s="39"/>
      <c r="O104" s="39">
        <f>P104+R104</f>
        <v>2.4</v>
      </c>
      <c r="P104" s="39">
        <v>2.4</v>
      </c>
      <c r="Q104" s="39">
        <v>1.9</v>
      </c>
      <c r="R104" s="39"/>
      <c r="S104" s="53">
        <v>2.6</v>
      </c>
      <c r="T104" s="90">
        <v>2.8</v>
      </c>
      <c r="U104" s="2"/>
    </row>
    <row r="105" spans="1:21" ht="14.25" customHeight="1">
      <c r="A105" s="180"/>
      <c r="B105" s="182"/>
      <c r="C105" s="184"/>
      <c r="D105" s="186"/>
      <c r="E105" s="188"/>
      <c r="F105" s="26" t="s">
        <v>14</v>
      </c>
      <c r="G105" s="43">
        <f>H105+J105</f>
        <v>0</v>
      </c>
      <c r="H105" s="42"/>
      <c r="I105" s="42"/>
      <c r="J105" s="42"/>
      <c r="K105" s="42">
        <f>L105+N105</f>
        <v>0</v>
      </c>
      <c r="L105" s="39"/>
      <c r="M105" s="39"/>
      <c r="N105" s="42"/>
      <c r="O105" s="42">
        <f>P105+R105</f>
        <v>0</v>
      </c>
      <c r="P105" s="42"/>
      <c r="Q105" s="42"/>
      <c r="R105" s="42"/>
      <c r="S105" s="53"/>
      <c r="T105" s="90"/>
      <c r="U105" s="2"/>
    </row>
    <row r="106" spans="1:21" ht="14.25" customHeight="1">
      <c r="A106" s="180"/>
      <c r="B106" s="183"/>
      <c r="C106" s="184"/>
      <c r="D106" s="186"/>
      <c r="E106" s="189"/>
      <c r="F106" s="27" t="s">
        <v>48</v>
      </c>
      <c r="G106" s="43">
        <f>SUM(G104:G105)</f>
        <v>4.4</v>
      </c>
      <c r="H106" s="42">
        <f>SUM(H104:H105)</f>
        <v>4.4</v>
      </c>
      <c r="I106" s="42">
        <f>SUM(I104:I105)</f>
        <v>3.7</v>
      </c>
      <c r="J106" s="42">
        <f>SUM(J104:J105)</f>
        <v>0</v>
      </c>
      <c r="K106" s="42">
        <f aca="true" t="shared" si="36" ref="K106:T106">SUM(K104:K105)</f>
        <v>2.4</v>
      </c>
      <c r="L106" s="39">
        <f t="shared" si="36"/>
        <v>2.4</v>
      </c>
      <c r="M106" s="39">
        <f t="shared" si="36"/>
        <v>1.9</v>
      </c>
      <c r="N106" s="42">
        <f t="shared" si="36"/>
        <v>0</v>
      </c>
      <c r="O106" s="42">
        <f>SUM(O104:O105)</f>
        <v>2.4</v>
      </c>
      <c r="P106" s="42">
        <f>SUM(P104:P105)</f>
        <v>2.4</v>
      </c>
      <c r="Q106" s="42">
        <f>SUM(Q104:Q105)</f>
        <v>1.9</v>
      </c>
      <c r="R106" s="42">
        <f>SUM(R104:R105)</f>
        <v>0</v>
      </c>
      <c r="S106" s="55">
        <f t="shared" si="36"/>
        <v>2.6</v>
      </c>
      <c r="T106" s="99">
        <f t="shared" si="36"/>
        <v>2.8</v>
      </c>
      <c r="U106" s="2"/>
    </row>
    <row r="107" spans="1:21" ht="14.25" customHeight="1">
      <c r="A107" s="180" t="s">
        <v>22</v>
      </c>
      <c r="B107" s="181" t="s">
        <v>12</v>
      </c>
      <c r="C107" s="184" t="s">
        <v>19</v>
      </c>
      <c r="D107" s="185" t="s">
        <v>122</v>
      </c>
      <c r="E107" s="187" t="s">
        <v>71</v>
      </c>
      <c r="F107" s="26" t="s">
        <v>42</v>
      </c>
      <c r="G107" s="38">
        <f>H107+J107</f>
        <v>0</v>
      </c>
      <c r="H107" s="39"/>
      <c r="I107" s="39"/>
      <c r="J107" s="39"/>
      <c r="K107" s="62">
        <f>L107+N107</f>
        <v>8.458</v>
      </c>
      <c r="L107" s="62">
        <v>8.458</v>
      </c>
      <c r="M107" s="62">
        <v>4.5</v>
      </c>
      <c r="N107" s="39"/>
      <c r="O107" s="62">
        <f>P107+R107</f>
        <v>8.458</v>
      </c>
      <c r="P107" s="62">
        <v>8.458</v>
      </c>
      <c r="Q107" s="62">
        <v>4.5</v>
      </c>
      <c r="R107" s="39"/>
      <c r="S107" s="53"/>
      <c r="T107" s="115"/>
      <c r="U107" s="2"/>
    </row>
    <row r="108" spans="1:21" ht="14.25" customHeight="1">
      <c r="A108" s="180"/>
      <c r="B108" s="182"/>
      <c r="C108" s="184"/>
      <c r="D108" s="186"/>
      <c r="E108" s="188"/>
      <c r="F108" s="28" t="s">
        <v>109</v>
      </c>
      <c r="G108" s="38">
        <f>H108+J108</f>
        <v>45.3</v>
      </c>
      <c r="H108" s="39">
        <v>45.3</v>
      </c>
      <c r="I108" s="39">
        <v>42.5</v>
      </c>
      <c r="J108" s="42"/>
      <c r="K108" s="176">
        <f>L108+N108</f>
        <v>48.6</v>
      </c>
      <c r="L108" s="176">
        <v>48.6</v>
      </c>
      <c r="M108" s="176">
        <v>46</v>
      </c>
      <c r="N108" s="51"/>
      <c r="O108" s="176">
        <f>P108+R108</f>
        <v>48.6</v>
      </c>
      <c r="P108" s="176">
        <v>48.6</v>
      </c>
      <c r="Q108" s="176">
        <v>46</v>
      </c>
      <c r="R108" s="42"/>
      <c r="S108" s="53">
        <v>59</v>
      </c>
      <c r="T108" s="115">
        <v>62</v>
      </c>
      <c r="U108" s="2"/>
    </row>
    <row r="109" spans="1:21" ht="14.25" customHeight="1">
      <c r="A109" s="180"/>
      <c r="B109" s="183"/>
      <c r="C109" s="184"/>
      <c r="D109" s="186"/>
      <c r="E109" s="189"/>
      <c r="F109" s="27" t="s">
        <v>48</v>
      </c>
      <c r="G109" s="43">
        <f>SUM(G107:G108)</f>
        <v>45.3</v>
      </c>
      <c r="H109" s="42">
        <f>SUM(H107:H108)</f>
        <v>45.3</v>
      </c>
      <c r="I109" s="42">
        <f>SUM(I107:I108)</f>
        <v>42.5</v>
      </c>
      <c r="J109" s="42">
        <f>SUM(J107:J108)</f>
        <v>0</v>
      </c>
      <c r="K109" s="179">
        <f aca="true" t="shared" si="37" ref="K109:T109">SUM(K107:K108)</f>
        <v>57.058</v>
      </c>
      <c r="L109" s="179">
        <f t="shared" si="37"/>
        <v>57.058</v>
      </c>
      <c r="M109" s="179">
        <f t="shared" si="37"/>
        <v>50.5</v>
      </c>
      <c r="N109" s="50">
        <f t="shared" si="37"/>
        <v>0</v>
      </c>
      <c r="O109" s="63">
        <f t="shared" si="37"/>
        <v>57.058</v>
      </c>
      <c r="P109" s="63">
        <f t="shared" si="37"/>
        <v>57.058</v>
      </c>
      <c r="Q109" s="63">
        <f t="shared" si="37"/>
        <v>50.5</v>
      </c>
      <c r="R109" s="42">
        <f t="shared" si="37"/>
        <v>0</v>
      </c>
      <c r="S109" s="55">
        <f t="shared" si="37"/>
        <v>59</v>
      </c>
      <c r="T109" s="106">
        <f t="shared" si="37"/>
        <v>62</v>
      </c>
      <c r="U109" s="2"/>
    </row>
    <row r="110" spans="1:21" ht="15" customHeight="1" thickBot="1">
      <c r="A110" s="116" t="s">
        <v>22</v>
      </c>
      <c r="B110" s="117" t="s">
        <v>12</v>
      </c>
      <c r="C110" s="207" t="s">
        <v>49</v>
      </c>
      <c r="D110" s="208"/>
      <c r="E110" s="208"/>
      <c r="F110" s="208"/>
      <c r="G110" s="40">
        <f>SUM(G100+G103+G106+G109)</f>
        <v>141</v>
      </c>
      <c r="H110" s="40">
        <f>SUM(H100+H103+H106+H109)</f>
        <v>141</v>
      </c>
      <c r="I110" s="40">
        <f>SUM(I100+I103+I106+I109)</f>
        <v>46.2</v>
      </c>
      <c r="J110" s="40">
        <f>SUM(J100+J103+J106+J109)</f>
        <v>0</v>
      </c>
      <c r="K110" s="81">
        <f aca="true" t="shared" si="38" ref="K110:T110">SUM(K100+K103+K106+K109)</f>
        <v>137.058</v>
      </c>
      <c r="L110" s="81">
        <f t="shared" si="38"/>
        <v>137.058</v>
      </c>
      <c r="M110" s="81">
        <f t="shared" si="38"/>
        <v>52.4</v>
      </c>
      <c r="N110" s="40">
        <f t="shared" si="38"/>
        <v>0</v>
      </c>
      <c r="O110" s="81">
        <f t="shared" si="38"/>
        <v>137.058</v>
      </c>
      <c r="P110" s="81">
        <f t="shared" si="38"/>
        <v>137.058</v>
      </c>
      <c r="Q110" s="81">
        <f t="shared" si="38"/>
        <v>52.4</v>
      </c>
      <c r="R110" s="40">
        <f t="shared" si="38"/>
        <v>0</v>
      </c>
      <c r="S110" s="40">
        <f t="shared" si="38"/>
        <v>143.6</v>
      </c>
      <c r="T110" s="94">
        <f t="shared" si="38"/>
        <v>153.2</v>
      </c>
      <c r="U110" s="2"/>
    </row>
    <row r="111" spans="1:21" ht="15" customHeight="1" thickBot="1">
      <c r="A111" s="4" t="s">
        <v>22</v>
      </c>
      <c r="B111" s="76" t="s">
        <v>16</v>
      </c>
      <c r="C111" s="286" t="s">
        <v>34</v>
      </c>
      <c r="D111" s="287"/>
      <c r="E111" s="287"/>
      <c r="F111" s="287"/>
      <c r="G111" s="287"/>
      <c r="H111" s="287"/>
      <c r="I111" s="287"/>
      <c r="J111" s="287"/>
      <c r="K111" s="287"/>
      <c r="L111" s="287"/>
      <c r="M111" s="287"/>
      <c r="N111" s="287"/>
      <c r="O111" s="287"/>
      <c r="P111" s="287"/>
      <c r="Q111" s="287"/>
      <c r="R111" s="287"/>
      <c r="S111" s="287"/>
      <c r="T111" s="288"/>
      <c r="U111" s="2"/>
    </row>
    <row r="112" spans="1:21" ht="15" customHeight="1">
      <c r="A112" s="233" t="s">
        <v>22</v>
      </c>
      <c r="B112" s="213" t="s">
        <v>16</v>
      </c>
      <c r="C112" s="210" t="s">
        <v>12</v>
      </c>
      <c r="D112" s="211" t="s">
        <v>65</v>
      </c>
      <c r="E112" s="199" t="s">
        <v>71</v>
      </c>
      <c r="F112" s="96" t="s">
        <v>14</v>
      </c>
      <c r="G112" s="160">
        <f aca="true" t="shared" si="39" ref="G112:G118">H112+J112</f>
        <v>164.358</v>
      </c>
      <c r="H112" s="123">
        <v>164.358</v>
      </c>
      <c r="I112" s="86">
        <v>143.1</v>
      </c>
      <c r="J112" s="102">
        <v>0</v>
      </c>
      <c r="K112" s="123">
        <f aca="true" t="shared" si="40" ref="K112:K118">L112+N112</f>
        <v>172.214</v>
      </c>
      <c r="L112" s="123">
        <v>172.214</v>
      </c>
      <c r="M112" s="86">
        <v>151.45</v>
      </c>
      <c r="N112" s="86">
        <v>0</v>
      </c>
      <c r="O112" s="123">
        <f aca="true" t="shared" si="41" ref="O112:O118">P112+R112</f>
        <v>172.214</v>
      </c>
      <c r="P112" s="123">
        <v>172.214</v>
      </c>
      <c r="Q112" s="123">
        <v>151.45</v>
      </c>
      <c r="R112" s="123">
        <v>0</v>
      </c>
      <c r="S112" s="102">
        <v>185.5</v>
      </c>
      <c r="T112" s="98">
        <v>198.6</v>
      </c>
      <c r="U112" s="2"/>
    </row>
    <row r="113" spans="1:21" s="68" customFormat="1" ht="15" customHeight="1">
      <c r="A113" s="234"/>
      <c r="B113" s="182"/>
      <c r="C113" s="184"/>
      <c r="D113" s="185"/>
      <c r="E113" s="188"/>
      <c r="F113" s="28" t="s">
        <v>44</v>
      </c>
      <c r="G113" s="64">
        <f t="shared" si="39"/>
        <v>1.942</v>
      </c>
      <c r="H113" s="62">
        <v>1.942</v>
      </c>
      <c r="I113" s="62"/>
      <c r="J113" s="62"/>
      <c r="K113" s="62">
        <f t="shared" si="40"/>
        <v>1.5</v>
      </c>
      <c r="L113" s="62">
        <v>1.5</v>
      </c>
      <c r="M113" s="62"/>
      <c r="N113" s="62"/>
      <c r="O113" s="62">
        <f t="shared" si="41"/>
        <v>1.5</v>
      </c>
      <c r="P113" s="62">
        <v>1.5</v>
      </c>
      <c r="Q113" s="62"/>
      <c r="R113" s="62"/>
      <c r="S113" s="53">
        <v>1.5</v>
      </c>
      <c r="T113" s="115">
        <v>1.5</v>
      </c>
      <c r="U113" s="118"/>
    </row>
    <row r="114" spans="1:21" s="68" customFormat="1" ht="15" customHeight="1">
      <c r="A114" s="234"/>
      <c r="B114" s="182"/>
      <c r="C114" s="184"/>
      <c r="D114" s="185"/>
      <c r="E114" s="188"/>
      <c r="F114" s="28" t="s">
        <v>92</v>
      </c>
      <c r="G114" s="64">
        <f t="shared" si="39"/>
        <v>44.046</v>
      </c>
      <c r="H114" s="62">
        <v>44.046</v>
      </c>
      <c r="I114" s="136"/>
      <c r="J114" s="39"/>
      <c r="K114" s="39">
        <f t="shared" si="40"/>
        <v>42.7</v>
      </c>
      <c r="L114" s="39">
        <v>42.7</v>
      </c>
      <c r="M114" s="39"/>
      <c r="N114" s="39"/>
      <c r="O114" s="39">
        <f t="shared" si="41"/>
        <v>42.7</v>
      </c>
      <c r="P114" s="39">
        <v>42.7</v>
      </c>
      <c r="Q114" s="39"/>
      <c r="R114" s="39"/>
      <c r="S114" s="53">
        <v>20</v>
      </c>
      <c r="T114" s="115">
        <v>20</v>
      </c>
      <c r="U114" s="118"/>
    </row>
    <row r="115" spans="1:21" s="68" customFormat="1" ht="15" customHeight="1">
      <c r="A115" s="234"/>
      <c r="B115" s="182"/>
      <c r="C115" s="184"/>
      <c r="D115" s="185"/>
      <c r="E115" s="188"/>
      <c r="F115" s="28" t="s">
        <v>13</v>
      </c>
      <c r="G115" s="38">
        <f t="shared" si="39"/>
        <v>139.5</v>
      </c>
      <c r="H115" s="39">
        <v>139.5</v>
      </c>
      <c r="I115" s="39">
        <v>134.4</v>
      </c>
      <c r="J115" s="39"/>
      <c r="K115" s="51">
        <f t="shared" si="40"/>
        <v>182.5</v>
      </c>
      <c r="L115" s="51">
        <v>182.5</v>
      </c>
      <c r="M115" s="51">
        <v>176.3</v>
      </c>
      <c r="N115" s="51"/>
      <c r="O115" s="51">
        <f t="shared" si="41"/>
        <v>182.5</v>
      </c>
      <c r="P115" s="51">
        <v>182.5</v>
      </c>
      <c r="Q115" s="51">
        <v>176.3</v>
      </c>
      <c r="R115" s="51"/>
      <c r="S115" s="53">
        <v>198.3</v>
      </c>
      <c r="T115" s="115">
        <v>221.4</v>
      </c>
      <c r="U115" s="118"/>
    </row>
    <row r="116" spans="1:21" s="68" customFormat="1" ht="15" customHeight="1">
      <c r="A116" s="234"/>
      <c r="B116" s="182"/>
      <c r="C116" s="184"/>
      <c r="D116" s="185"/>
      <c r="E116" s="188"/>
      <c r="F116" s="28" t="s">
        <v>28</v>
      </c>
      <c r="G116" s="38">
        <f t="shared" si="39"/>
        <v>0</v>
      </c>
      <c r="H116" s="39">
        <v>0</v>
      </c>
      <c r="I116" s="136"/>
      <c r="J116" s="51"/>
      <c r="K116" s="51">
        <f t="shared" si="40"/>
        <v>0</v>
      </c>
      <c r="L116" s="51">
        <v>0</v>
      </c>
      <c r="M116" s="51"/>
      <c r="N116" s="51"/>
      <c r="O116" s="39">
        <f t="shared" si="41"/>
        <v>0</v>
      </c>
      <c r="P116" s="39">
        <v>0</v>
      </c>
      <c r="Q116" s="39"/>
      <c r="R116" s="51"/>
      <c r="S116" s="53">
        <v>0</v>
      </c>
      <c r="T116" s="115">
        <v>0</v>
      </c>
      <c r="U116" s="118"/>
    </row>
    <row r="117" spans="1:21" s="68" customFormat="1" ht="15" customHeight="1">
      <c r="A117" s="234"/>
      <c r="B117" s="182"/>
      <c r="C117" s="184"/>
      <c r="D117" s="185"/>
      <c r="E117" s="188"/>
      <c r="F117" s="28" t="s">
        <v>93</v>
      </c>
      <c r="G117" s="38">
        <f t="shared" si="39"/>
        <v>16</v>
      </c>
      <c r="H117" s="39">
        <v>16</v>
      </c>
      <c r="I117" s="136"/>
      <c r="J117" s="51"/>
      <c r="K117" s="51">
        <f t="shared" si="40"/>
        <v>8</v>
      </c>
      <c r="L117" s="51">
        <v>8</v>
      </c>
      <c r="M117" s="51"/>
      <c r="N117" s="51"/>
      <c r="O117" s="39">
        <f t="shared" si="41"/>
        <v>8</v>
      </c>
      <c r="P117" s="39">
        <v>8</v>
      </c>
      <c r="Q117" s="39"/>
      <c r="R117" s="51"/>
      <c r="S117" s="53">
        <v>8</v>
      </c>
      <c r="T117" s="115">
        <v>8</v>
      </c>
      <c r="U117" s="118"/>
    </row>
    <row r="118" spans="1:21" s="68" customFormat="1" ht="15" customHeight="1">
      <c r="A118" s="234"/>
      <c r="B118" s="182"/>
      <c r="C118" s="184"/>
      <c r="D118" s="185"/>
      <c r="E118" s="188"/>
      <c r="F118" s="28" t="s">
        <v>62</v>
      </c>
      <c r="G118" s="38">
        <f t="shared" si="39"/>
        <v>0.16</v>
      </c>
      <c r="H118" s="39">
        <v>0.16</v>
      </c>
      <c r="I118" s="136"/>
      <c r="J118" s="51"/>
      <c r="K118" s="51">
        <f t="shared" si="40"/>
        <v>0.2</v>
      </c>
      <c r="L118" s="51">
        <v>0.2</v>
      </c>
      <c r="M118" s="51"/>
      <c r="N118" s="51"/>
      <c r="O118" s="39">
        <f t="shared" si="41"/>
        <v>0.2</v>
      </c>
      <c r="P118" s="39">
        <v>0.2</v>
      </c>
      <c r="Q118" s="39"/>
      <c r="R118" s="51"/>
      <c r="S118" s="53">
        <v>0.2</v>
      </c>
      <c r="T118" s="115">
        <v>0.2</v>
      </c>
      <c r="U118" s="118"/>
    </row>
    <row r="119" spans="1:21" s="68" customFormat="1" ht="15" customHeight="1">
      <c r="A119" s="234"/>
      <c r="B119" s="183"/>
      <c r="C119" s="184"/>
      <c r="D119" s="186"/>
      <c r="E119" s="189"/>
      <c r="F119" s="69" t="s">
        <v>48</v>
      </c>
      <c r="G119" s="64">
        <f>SUM(G112:G118)</f>
        <v>366.00600000000003</v>
      </c>
      <c r="H119" s="62">
        <f>SUM(H112:H118)</f>
        <v>366.00600000000003</v>
      </c>
      <c r="I119" s="39">
        <f>SUM(I112:I118)</f>
        <v>277.5</v>
      </c>
      <c r="J119" s="39">
        <f>SUM(J112:J118)</f>
        <v>0</v>
      </c>
      <c r="K119" s="176">
        <f aca="true" t="shared" si="42" ref="K119:T119">SUM(K112:K118)</f>
        <v>407.114</v>
      </c>
      <c r="L119" s="176">
        <f t="shared" si="42"/>
        <v>407.114</v>
      </c>
      <c r="M119" s="51">
        <f t="shared" si="42"/>
        <v>327.75</v>
      </c>
      <c r="N119" s="51">
        <f t="shared" si="42"/>
        <v>0</v>
      </c>
      <c r="O119" s="39">
        <f t="shared" si="42"/>
        <v>407.114</v>
      </c>
      <c r="P119" s="39">
        <f t="shared" si="42"/>
        <v>407.114</v>
      </c>
      <c r="Q119" s="39">
        <f t="shared" si="42"/>
        <v>327.75</v>
      </c>
      <c r="R119" s="39">
        <f t="shared" si="42"/>
        <v>0</v>
      </c>
      <c r="S119" s="51">
        <f t="shared" si="42"/>
        <v>413.5</v>
      </c>
      <c r="T119" s="119">
        <f t="shared" si="42"/>
        <v>449.7</v>
      </c>
      <c r="U119" s="118"/>
    </row>
    <row r="120" spans="1:21" s="68" customFormat="1" ht="15.75" customHeight="1" thickBot="1">
      <c r="A120" s="120" t="s">
        <v>22</v>
      </c>
      <c r="B120" s="117" t="s">
        <v>16</v>
      </c>
      <c r="C120" s="207" t="s">
        <v>49</v>
      </c>
      <c r="D120" s="208"/>
      <c r="E120" s="208"/>
      <c r="F120" s="208"/>
      <c r="G120" s="81">
        <f>SUM(G119)</f>
        <v>366.00600000000003</v>
      </c>
      <c r="H120" s="81">
        <f>SUM(H119)</f>
        <v>366.00600000000003</v>
      </c>
      <c r="I120" s="40">
        <f>SUM(I119)</f>
        <v>277.5</v>
      </c>
      <c r="J120" s="40">
        <f>SUM(J119)</f>
        <v>0</v>
      </c>
      <c r="K120" s="177">
        <f aca="true" t="shared" si="43" ref="K120:T120">SUM(K119)</f>
        <v>407.114</v>
      </c>
      <c r="L120" s="177">
        <f t="shared" si="43"/>
        <v>407.114</v>
      </c>
      <c r="M120" s="121">
        <f t="shared" si="43"/>
        <v>327.75</v>
      </c>
      <c r="N120" s="121">
        <f t="shared" si="43"/>
        <v>0</v>
      </c>
      <c r="O120" s="40">
        <f>SUM(O119)</f>
        <v>407.114</v>
      </c>
      <c r="P120" s="40">
        <f>SUM(P119)</f>
        <v>407.114</v>
      </c>
      <c r="Q120" s="40">
        <f>SUM(Q119)</f>
        <v>327.75</v>
      </c>
      <c r="R120" s="40">
        <f>SUM(R119)</f>
        <v>0</v>
      </c>
      <c r="S120" s="40">
        <f t="shared" si="43"/>
        <v>413.5</v>
      </c>
      <c r="T120" s="161">
        <f t="shared" si="43"/>
        <v>449.7</v>
      </c>
      <c r="U120" s="118"/>
    </row>
    <row r="121" spans="1:21" ht="15.75" customHeight="1" thickBot="1">
      <c r="A121" s="4" t="s">
        <v>22</v>
      </c>
      <c r="B121" s="76" t="s">
        <v>17</v>
      </c>
      <c r="C121" s="214" t="s">
        <v>35</v>
      </c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6"/>
      <c r="U121" s="2"/>
    </row>
    <row r="122" spans="1:21" ht="15.75" customHeight="1">
      <c r="A122" s="212" t="s">
        <v>22</v>
      </c>
      <c r="B122" s="213" t="s">
        <v>17</v>
      </c>
      <c r="C122" s="210" t="s">
        <v>12</v>
      </c>
      <c r="D122" s="211" t="s">
        <v>66</v>
      </c>
      <c r="E122" s="199" t="s">
        <v>71</v>
      </c>
      <c r="F122" s="96" t="s">
        <v>14</v>
      </c>
      <c r="G122" s="41">
        <f>H122+J122</f>
        <v>1</v>
      </c>
      <c r="H122" s="71">
        <v>1</v>
      </c>
      <c r="I122" s="71"/>
      <c r="J122" s="71"/>
      <c r="K122" s="71">
        <f>L122+N122</f>
        <v>1</v>
      </c>
      <c r="L122" s="71">
        <v>1</v>
      </c>
      <c r="M122" s="71"/>
      <c r="N122" s="71"/>
      <c r="O122" s="86">
        <f>P122+R122</f>
        <v>1</v>
      </c>
      <c r="P122" s="86">
        <v>1</v>
      </c>
      <c r="Q122" s="86"/>
      <c r="R122" s="71"/>
      <c r="S122" s="97">
        <v>1</v>
      </c>
      <c r="T122" s="98">
        <v>1</v>
      </c>
      <c r="U122" s="2"/>
    </row>
    <row r="123" spans="1:21" ht="11.25" customHeight="1">
      <c r="A123" s="180"/>
      <c r="B123" s="182"/>
      <c r="C123" s="184"/>
      <c r="D123" s="186"/>
      <c r="E123" s="188"/>
      <c r="F123" s="26" t="s">
        <v>15</v>
      </c>
      <c r="G123" s="43">
        <f>H123+J123</f>
        <v>0</v>
      </c>
      <c r="H123" s="42"/>
      <c r="I123" s="42"/>
      <c r="J123" s="42"/>
      <c r="K123" s="42">
        <f>L123+N123</f>
        <v>0</v>
      </c>
      <c r="L123" s="42"/>
      <c r="M123" s="42"/>
      <c r="N123" s="42"/>
      <c r="O123" s="39">
        <f>P123+R123</f>
        <v>0</v>
      </c>
      <c r="P123" s="39"/>
      <c r="Q123" s="39"/>
      <c r="R123" s="42"/>
      <c r="S123" s="55"/>
      <c r="T123" s="99"/>
      <c r="U123" s="2"/>
    </row>
    <row r="124" spans="1:21" ht="14.25" customHeight="1">
      <c r="A124" s="180"/>
      <c r="B124" s="183"/>
      <c r="C124" s="184"/>
      <c r="D124" s="186"/>
      <c r="E124" s="189"/>
      <c r="F124" s="27" t="s">
        <v>48</v>
      </c>
      <c r="G124" s="38">
        <f>SUM(G122:G123)</f>
        <v>1</v>
      </c>
      <c r="H124" s="39">
        <f>SUM(H122:H123)</f>
        <v>1</v>
      </c>
      <c r="I124" s="39">
        <f>SUM(I122:I123)</f>
        <v>0</v>
      </c>
      <c r="J124" s="39">
        <f>SUM(J122:J123)</f>
        <v>0</v>
      </c>
      <c r="K124" s="39">
        <f aca="true" t="shared" si="44" ref="K124:T124">SUM(K122:K123)</f>
        <v>1</v>
      </c>
      <c r="L124" s="39">
        <f t="shared" si="44"/>
        <v>1</v>
      </c>
      <c r="M124" s="39">
        <f t="shared" si="44"/>
        <v>0</v>
      </c>
      <c r="N124" s="39">
        <f t="shared" si="44"/>
        <v>0</v>
      </c>
      <c r="O124" s="39">
        <f>SUM(O122:O123)</f>
        <v>1</v>
      </c>
      <c r="P124" s="39">
        <f>SUM(P122:P123)</f>
        <v>1</v>
      </c>
      <c r="Q124" s="39">
        <f>SUM(Q122:Q123)</f>
        <v>0</v>
      </c>
      <c r="R124" s="39">
        <f>SUM(R122:R123)</f>
        <v>0</v>
      </c>
      <c r="S124" s="53">
        <f t="shared" si="44"/>
        <v>1</v>
      </c>
      <c r="T124" s="90">
        <f t="shared" si="44"/>
        <v>1</v>
      </c>
      <c r="U124" s="2"/>
    </row>
    <row r="125" spans="1:21" ht="15" customHeight="1" thickBot="1">
      <c r="A125" s="116" t="s">
        <v>22</v>
      </c>
      <c r="B125" s="117" t="s">
        <v>17</v>
      </c>
      <c r="C125" s="207" t="s">
        <v>49</v>
      </c>
      <c r="D125" s="208"/>
      <c r="E125" s="208"/>
      <c r="F125" s="208"/>
      <c r="G125" s="40">
        <f>SUM(G124)</f>
        <v>1</v>
      </c>
      <c r="H125" s="40">
        <f aca="true" t="shared" si="45" ref="H125:R125">SUM(H124)</f>
        <v>1</v>
      </c>
      <c r="I125" s="40">
        <f t="shared" si="45"/>
        <v>0</v>
      </c>
      <c r="J125" s="40">
        <f t="shared" si="45"/>
        <v>0</v>
      </c>
      <c r="K125" s="40">
        <f t="shared" si="45"/>
        <v>1</v>
      </c>
      <c r="L125" s="40">
        <f t="shared" si="45"/>
        <v>1</v>
      </c>
      <c r="M125" s="40">
        <f t="shared" si="45"/>
        <v>0</v>
      </c>
      <c r="N125" s="40">
        <f t="shared" si="45"/>
        <v>0</v>
      </c>
      <c r="O125" s="40">
        <f t="shared" si="45"/>
        <v>1</v>
      </c>
      <c r="P125" s="40">
        <f t="shared" si="45"/>
        <v>1</v>
      </c>
      <c r="Q125" s="40">
        <f t="shared" si="45"/>
        <v>0</v>
      </c>
      <c r="R125" s="40">
        <f t="shared" si="45"/>
        <v>0</v>
      </c>
      <c r="S125" s="112">
        <f>SUM(S124)</f>
        <v>1</v>
      </c>
      <c r="T125" s="113">
        <f>SUM(T124)</f>
        <v>1</v>
      </c>
      <c r="U125" s="2"/>
    </row>
    <row r="126" spans="1:21" ht="15" customHeight="1" thickBot="1">
      <c r="A126" s="4" t="s">
        <v>22</v>
      </c>
      <c r="B126" s="5" t="s">
        <v>19</v>
      </c>
      <c r="C126" s="220" t="s">
        <v>124</v>
      </c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6"/>
      <c r="U126" s="2"/>
    </row>
    <row r="127" spans="1:21" ht="14.25" customHeight="1">
      <c r="A127" s="212" t="s">
        <v>22</v>
      </c>
      <c r="B127" s="213" t="s">
        <v>19</v>
      </c>
      <c r="C127" s="210" t="s">
        <v>12</v>
      </c>
      <c r="D127" s="211" t="s">
        <v>67</v>
      </c>
      <c r="E127" s="199" t="s">
        <v>71</v>
      </c>
      <c r="F127" s="96" t="s">
        <v>14</v>
      </c>
      <c r="G127" s="85">
        <f>H127+J127</f>
        <v>11.4</v>
      </c>
      <c r="H127" s="86">
        <v>8.5</v>
      </c>
      <c r="I127" s="86"/>
      <c r="J127" s="86">
        <v>2.9</v>
      </c>
      <c r="K127" s="86">
        <f>L127+N127</f>
        <v>10</v>
      </c>
      <c r="L127" s="86">
        <v>10</v>
      </c>
      <c r="M127" s="71"/>
      <c r="N127" s="71"/>
      <c r="O127" s="86">
        <f>P127+R127</f>
        <v>10</v>
      </c>
      <c r="P127" s="86">
        <v>10</v>
      </c>
      <c r="Q127" s="86"/>
      <c r="R127" s="86">
        <v>0</v>
      </c>
      <c r="S127" s="102">
        <v>10</v>
      </c>
      <c r="T127" s="98">
        <v>12</v>
      </c>
      <c r="U127" s="2"/>
    </row>
    <row r="128" spans="1:21" ht="14.25" customHeight="1">
      <c r="A128" s="180"/>
      <c r="B128" s="182"/>
      <c r="C128" s="184"/>
      <c r="D128" s="186"/>
      <c r="E128" s="188"/>
      <c r="F128" s="26" t="s">
        <v>14</v>
      </c>
      <c r="G128" s="38">
        <f>H128+J128</f>
        <v>0</v>
      </c>
      <c r="H128" s="39"/>
      <c r="I128" s="39"/>
      <c r="J128" s="39"/>
      <c r="K128" s="39">
        <f>L128+N128</f>
        <v>0</v>
      </c>
      <c r="L128" s="39"/>
      <c r="M128" s="42"/>
      <c r="N128" s="42"/>
      <c r="O128" s="39">
        <f>P128+R128</f>
        <v>0</v>
      </c>
      <c r="P128" s="39"/>
      <c r="Q128" s="39"/>
      <c r="R128" s="39"/>
      <c r="S128" s="53"/>
      <c r="T128" s="99"/>
      <c r="U128" s="2"/>
    </row>
    <row r="129" spans="1:21" ht="14.25" customHeight="1">
      <c r="A129" s="180"/>
      <c r="B129" s="183"/>
      <c r="C129" s="184"/>
      <c r="D129" s="186"/>
      <c r="E129" s="189"/>
      <c r="F129" s="27" t="s">
        <v>48</v>
      </c>
      <c r="G129" s="38">
        <f>SUM(G127:G128)</f>
        <v>11.4</v>
      </c>
      <c r="H129" s="39">
        <f>SUM(H127:H128)</f>
        <v>8.5</v>
      </c>
      <c r="I129" s="39">
        <f>SUM(I127:I128)</f>
        <v>0</v>
      </c>
      <c r="J129" s="39">
        <f>SUM(J127:J128)</f>
        <v>2.9</v>
      </c>
      <c r="K129" s="39">
        <f aca="true" t="shared" si="46" ref="K129:T129">SUM(K127:K128)</f>
        <v>10</v>
      </c>
      <c r="L129" s="39">
        <f t="shared" si="46"/>
        <v>10</v>
      </c>
      <c r="M129" s="42">
        <f t="shared" si="46"/>
        <v>0</v>
      </c>
      <c r="N129" s="42">
        <f t="shared" si="46"/>
        <v>0</v>
      </c>
      <c r="O129" s="39">
        <f>SUM(O127:O128)</f>
        <v>10</v>
      </c>
      <c r="P129" s="39">
        <f>SUM(P127:P128)</f>
        <v>10</v>
      </c>
      <c r="Q129" s="39">
        <f>SUM(Q127:Q128)</f>
        <v>0</v>
      </c>
      <c r="R129" s="39">
        <f>SUM(R127:R128)</f>
        <v>0</v>
      </c>
      <c r="S129" s="53">
        <f t="shared" si="46"/>
        <v>10</v>
      </c>
      <c r="T129" s="99">
        <f t="shared" si="46"/>
        <v>12</v>
      </c>
      <c r="U129" s="2"/>
    </row>
    <row r="130" spans="1:21" ht="14.25" customHeight="1">
      <c r="A130" s="180" t="s">
        <v>22</v>
      </c>
      <c r="B130" s="231" t="s">
        <v>19</v>
      </c>
      <c r="C130" s="184" t="s">
        <v>16</v>
      </c>
      <c r="D130" s="186" t="s">
        <v>95</v>
      </c>
      <c r="E130" s="187" t="s">
        <v>71</v>
      </c>
      <c r="F130" s="26" t="s">
        <v>13</v>
      </c>
      <c r="G130" s="38">
        <f>H130+J130</f>
        <v>0</v>
      </c>
      <c r="H130" s="39"/>
      <c r="I130" s="39"/>
      <c r="J130" s="39"/>
      <c r="K130" s="42">
        <f>L130+N130</f>
        <v>0</v>
      </c>
      <c r="L130" s="39"/>
      <c r="M130" s="42"/>
      <c r="N130" s="42"/>
      <c r="O130" s="39">
        <f>P130+R130</f>
        <v>0</v>
      </c>
      <c r="P130" s="39"/>
      <c r="Q130" s="39"/>
      <c r="R130" s="39"/>
      <c r="S130" s="53"/>
      <c r="T130" s="90"/>
      <c r="U130" s="2"/>
    </row>
    <row r="131" spans="1:21" ht="14.25" customHeight="1">
      <c r="A131" s="180"/>
      <c r="B131" s="231"/>
      <c r="C131" s="184"/>
      <c r="D131" s="186"/>
      <c r="E131" s="188"/>
      <c r="F131" s="26" t="s">
        <v>14</v>
      </c>
      <c r="G131" s="43">
        <f>H131+J131</f>
        <v>6.3</v>
      </c>
      <c r="H131" s="42">
        <v>6.3</v>
      </c>
      <c r="I131" s="42"/>
      <c r="J131" s="42"/>
      <c r="K131" s="42">
        <f>L131+N131</f>
        <v>7</v>
      </c>
      <c r="L131" s="42">
        <v>7</v>
      </c>
      <c r="M131" s="42"/>
      <c r="N131" s="42"/>
      <c r="O131" s="42">
        <f>P131+R131</f>
        <v>7</v>
      </c>
      <c r="P131" s="42">
        <v>7</v>
      </c>
      <c r="Q131" s="37"/>
      <c r="R131" s="42"/>
      <c r="S131" s="53">
        <v>8</v>
      </c>
      <c r="T131" s="90">
        <v>9</v>
      </c>
      <c r="U131" s="2"/>
    </row>
    <row r="132" spans="1:21" ht="15" customHeight="1">
      <c r="A132" s="180"/>
      <c r="B132" s="231"/>
      <c r="C132" s="184"/>
      <c r="D132" s="186"/>
      <c r="E132" s="189"/>
      <c r="F132" s="27" t="s">
        <v>48</v>
      </c>
      <c r="G132" s="43">
        <f>SUM(G130:G131)</f>
        <v>6.3</v>
      </c>
      <c r="H132" s="42">
        <f>SUM(H130:H131)</f>
        <v>6.3</v>
      </c>
      <c r="I132" s="42">
        <f>SUM(I130:I131)</f>
        <v>0</v>
      </c>
      <c r="J132" s="42">
        <f>SUM(J130:J131)</f>
        <v>0</v>
      </c>
      <c r="K132" s="42">
        <f aca="true" t="shared" si="47" ref="K132:T132">SUM(K130:K131)</f>
        <v>7</v>
      </c>
      <c r="L132" s="42">
        <f t="shared" si="47"/>
        <v>7</v>
      </c>
      <c r="M132" s="42">
        <f t="shared" si="47"/>
        <v>0</v>
      </c>
      <c r="N132" s="42">
        <f t="shared" si="47"/>
        <v>0</v>
      </c>
      <c r="O132" s="42">
        <f>SUM(O130:O131)</f>
        <v>7</v>
      </c>
      <c r="P132" s="42">
        <f>SUM(P130:P131)</f>
        <v>7</v>
      </c>
      <c r="Q132" s="42">
        <f>SUM(Q130:Q131)</f>
        <v>0</v>
      </c>
      <c r="R132" s="42">
        <f>SUM(R130:R131)</f>
        <v>0</v>
      </c>
      <c r="S132" s="55">
        <f t="shared" si="47"/>
        <v>8</v>
      </c>
      <c r="T132" s="99">
        <f t="shared" si="47"/>
        <v>9</v>
      </c>
      <c r="U132" s="2"/>
    </row>
    <row r="133" spans="1:21" ht="14.25" customHeight="1" thickBot="1">
      <c r="A133" s="116" t="s">
        <v>22</v>
      </c>
      <c r="B133" s="117" t="s">
        <v>19</v>
      </c>
      <c r="C133" s="207" t="s">
        <v>49</v>
      </c>
      <c r="D133" s="208"/>
      <c r="E133" s="208"/>
      <c r="F133" s="208"/>
      <c r="G133" s="40">
        <f>SUM(G129+G132)</f>
        <v>17.7</v>
      </c>
      <c r="H133" s="40">
        <f>SUM(H129+H132)</f>
        <v>14.8</v>
      </c>
      <c r="I133" s="40">
        <f>SUM(I129+I132)</f>
        <v>0</v>
      </c>
      <c r="J133" s="40">
        <f>SUM(J129+J132)</f>
        <v>2.9</v>
      </c>
      <c r="K133" s="40">
        <f aca="true" t="shared" si="48" ref="K133:T133">SUM(K129+K132)</f>
        <v>17</v>
      </c>
      <c r="L133" s="40">
        <f t="shared" si="48"/>
        <v>17</v>
      </c>
      <c r="M133" s="40">
        <f t="shared" si="48"/>
        <v>0</v>
      </c>
      <c r="N133" s="40">
        <f t="shared" si="48"/>
        <v>0</v>
      </c>
      <c r="O133" s="40">
        <f t="shared" si="48"/>
        <v>17</v>
      </c>
      <c r="P133" s="40">
        <f t="shared" si="48"/>
        <v>17</v>
      </c>
      <c r="Q133" s="40">
        <f t="shared" si="48"/>
        <v>0</v>
      </c>
      <c r="R133" s="40">
        <f t="shared" si="48"/>
        <v>0</v>
      </c>
      <c r="S133" s="112">
        <f t="shared" si="48"/>
        <v>18</v>
      </c>
      <c r="T133" s="113">
        <f t="shared" si="48"/>
        <v>21</v>
      </c>
      <c r="U133" s="2"/>
    </row>
    <row r="134" spans="1:21" ht="16.5" customHeight="1" thickBot="1">
      <c r="A134" s="4" t="s">
        <v>22</v>
      </c>
      <c r="B134" s="5" t="s">
        <v>21</v>
      </c>
      <c r="C134" s="228" t="s">
        <v>85</v>
      </c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30"/>
      <c r="U134" s="2"/>
    </row>
    <row r="135" spans="1:21" ht="14.25" customHeight="1">
      <c r="A135" s="212" t="s">
        <v>22</v>
      </c>
      <c r="B135" s="213" t="s">
        <v>21</v>
      </c>
      <c r="C135" s="210" t="s">
        <v>12</v>
      </c>
      <c r="D135" s="211" t="s">
        <v>68</v>
      </c>
      <c r="E135" s="199" t="s">
        <v>71</v>
      </c>
      <c r="F135" s="96" t="s">
        <v>14</v>
      </c>
      <c r="G135" s="79">
        <f>H135+J135</f>
        <v>61.6</v>
      </c>
      <c r="H135" s="122">
        <v>61.6</v>
      </c>
      <c r="I135" s="71"/>
      <c r="J135" s="71"/>
      <c r="K135" s="71">
        <f>L135+N135</f>
        <v>45</v>
      </c>
      <c r="L135" s="71">
        <v>45</v>
      </c>
      <c r="M135" s="71"/>
      <c r="N135" s="71"/>
      <c r="O135" s="86">
        <f>P135+R135</f>
        <v>45</v>
      </c>
      <c r="P135" s="86">
        <v>45</v>
      </c>
      <c r="Q135" s="86"/>
      <c r="R135" s="71"/>
      <c r="S135" s="97">
        <v>55</v>
      </c>
      <c r="T135" s="98">
        <v>70</v>
      </c>
      <c r="U135" s="2"/>
    </row>
    <row r="136" spans="1:21" ht="14.25" customHeight="1">
      <c r="A136" s="180"/>
      <c r="B136" s="182"/>
      <c r="C136" s="184"/>
      <c r="D136" s="186"/>
      <c r="E136" s="188"/>
      <c r="F136" s="26" t="s">
        <v>14</v>
      </c>
      <c r="G136" s="70">
        <f>H136+J136</f>
        <v>0</v>
      </c>
      <c r="H136" s="63"/>
      <c r="I136" s="42"/>
      <c r="J136" s="42"/>
      <c r="K136" s="63">
        <f>L136+N136</f>
        <v>0</v>
      </c>
      <c r="L136" s="63"/>
      <c r="M136" s="63"/>
      <c r="N136" s="63"/>
      <c r="O136" s="63">
        <f>P136+R136</f>
        <v>0</v>
      </c>
      <c r="P136" s="63"/>
      <c r="Q136" s="42"/>
      <c r="R136" s="42"/>
      <c r="S136" s="59"/>
      <c r="T136" s="103"/>
      <c r="U136" s="2"/>
    </row>
    <row r="137" spans="1:21" ht="14.25" customHeight="1">
      <c r="A137" s="180"/>
      <c r="B137" s="183"/>
      <c r="C137" s="184"/>
      <c r="D137" s="186"/>
      <c r="E137" s="189"/>
      <c r="F137" s="27" t="s">
        <v>48</v>
      </c>
      <c r="G137" s="64">
        <f aca="true" t="shared" si="49" ref="G137:T137">SUM(G135:G136)</f>
        <v>61.6</v>
      </c>
      <c r="H137" s="62">
        <f t="shared" si="49"/>
        <v>61.6</v>
      </c>
      <c r="I137" s="39">
        <f t="shared" si="49"/>
        <v>0</v>
      </c>
      <c r="J137" s="39">
        <f t="shared" si="49"/>
        <v>0</v>
      </c>
      <c r="K137" s="39">
        <f t="shared" si="49"/>
        <v>45</v>
      </c>
      <c r="L137" s="39">
        <f t="shared" si="49"/>
        <v>45</v>
      </c>
      <c r="M137" s="39">
        <f t="shared" si="49"/>
        <v>0</v>
      </c>
      <c r="N137" s="39">
        <f t="shared" si="49"/>
        <v>0</v>
      </c>
      <c r="O137" s="39">
        <f t="shared" si="49"/>
        <v>45</v>
      </c>
      <c r="P137" s="39">
        <f t="shared" si="49"/>
        <v>45</v>
      </c>
      <c r="Q137" s="39">
        <f t="shared" si="49"/>
        <v>0</v>
      </c>
      <c r="R137" s="39">
        <f t="shared" si="49"/>
        <v>0</v>
      </c>
      <c r="S137" s="39">
        <f t="shared" si="49"/>
        <v>55</v>
      </c>
      <c r="T137" s="114">
        <f t="shared" si="49"/>
        <v>70</v>
      </c>
      <c r="U137" s="2"/>
    </row>
    <row r="138" spans="1:21" ht="15" customHeight="1" thickBot="1">
      <c r="A138" s="116" t="s">
        <v>22</v>
      </c>
      <c r="B138" s="117" t="s">
        <v>21</v>
      </c>
      <c r="C138" s="207" t="s">
        <v>49</v>
      </c>
      <c r="D138" s="208"/>
      <c r="E138" s="208"/>
      <c r="F138" s="208"/>
      <c r="G138" s="81">
        <f>SUM(G137)</f>
        <v>61.6</v>
      </c>
      <c r="H138" s="81">
        <f>SUM(H137)</f>
        <v>61.6</v>
      </c>
      <c r="I138" s="40">
        <f>SUM(I137)</f>
        <v>0</v>
      </c>
      <c r="J138" s="40">
        <f>SUM(J137)</f>
        <v>0</v>
      </c>
      <c r="K138" s="40">
        <f aca="true" t="shared" si="50" ref="K138:R138">SUM(K137)</f>
        <v>45</v>
      </c>
      <c r="L138" s="40">
        <f t="shared" si="50"/>
        <v>45</v>
      </c>
      <c r="M138" s="40">
        <f t="shared" si="50"/>
        <v>0</v>
      </c>
      <c r="N138" s="40">
        <f t="shared" si="50"/>
        <v>0</v>
      </c>
      <c r="O138" s="40">
        <f t="shared" si="50"/>
        <v>45</v>
      </c>
      <c r="P138" s="40">
        <f t="shared" si="50"/>
        <v>45</v>
      </c>
      <c r="Q138" s="40">
        <f t="shared" si="50"/>
        <v>0</v>
      </c>
      <c r="R138" s="40">
        <f t="shared" si="50"/>
        <v>0</v>
      </c>
      <c r="S138" s="40">
        <f>SUM(S137)</f>
        <v>55</v>
      </c>
      <c r="T138" s="94">
        <f>SUM(T137)</f>
        <v>70</v>
      </c>
      <c r="U138" s="2"/>
    </row>
    <row r="139" spans="1:21" ht="15" customHeight="1" thickBot="1">
      <c r="A139" s="4" t="s">
        <v>22</v>
      </c>
      <c r="B139" s="5" t="s">
        <v>22</v>
      </c>
      <c r="C139" s="228" t="s">
        <v>86</v>
      </c>
      <c r="D139" s="229"/>
      <c r="E139" s="229"/>
      <c r="F139" s="229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30"/>
      <c r="U139" s="2"/>
    </row>
    <row r="140" spans="1:21" ht="14.25" customHeight="1">
      <c r="A140" s="212" t="s">
        <v>22</v>
      </c>
      <c r="B140" s="232" t="s">
        <v>22</v>
      </c>
      <c r="C140" s="210" t="s">
        <v>12</v>
      </c>
      <c r="D140" s="211" t="s">
        <v>96</v>
      </c>
      <c r="E140" s="199" t="s">
        <v>71</v>
      </c>
      <c r="F140" s="96" t="s">
        <v>14</v>
      </c>
      <c r="G140" s="41">
        <f>H140+J140</f>
        <v>0</v>
      </c>
      <c r="H140" s="71">
        <v>0</v>
      </c>
      <c r="I140" s="71"/>
      <c r="J140" s="71"/>
      <c r="K140" s="71">
        <f>L140+N140</f>
        <v>0</v>
      </c>
      <c r="L140" s="71">
        <v>0</v>
      </c>
      <c r="M140" s="71"/>
      <c r="N140" s="71"/>
      <c r="O140" s="71">
        <f>P140+R140</f>
        <v>0</v>
      </c>
      <c r="P140" s="71">
        <v>0</v>
      </c>
      <c r="Q140" s="71"/>
      <c r="R140" s="71"/>
      <c r="S140" s="102"/>
      <c r="T140" s="104"/>
      <c r="U140" s="2"/>
    </row>
    <row r="141" spans="1:21" ht="14.25" customHeight="1">
      <c r="A141" s="180"/>
      <c r="B141" s="231"/>
      <c r="C141" s="184"/>
      <c r="D141" s="186"/>
      <c r="E141" s="188"/>
      <c r="F141" s="26" t="s">
        <v>15</v>
      </c>
      <c r="G141" s="43">
        <f>H141+J141</f>
        <v>0</v>
      </c>
      <c r="H141" s="42"/>
      <c r="I141" s="42"/>
      <c r="J141" s="42"/>
      <c r="K141" s="42">
        <f>L141+N141</f>
        <v>0</v>
      </c>
      <c r="L141" s="42"/>
      <c r="M141" s="42"/>
      <c r="N141" s="42"/>
      <c r="O141" s="42">
        <f>P141+R141</f>
        <v>0</v>
      </c>
      <c r="P141" s="42"/>
      <c r="Q141" s="42"/>
      <c r="R141" s="42"/>
      <c r="S141" s="53"/>
      <c r="T141" s="90"/>
      <c r="U141" s="2"/>
    </row>
    <row r="142" spans="1:21" ht="15.75" customHeight="1">
      <c r="A142" s="180"/>
      <c r="B142" s="231"/>
      <c r="C142" s="184"/>
      <c r="D142" s="186"/>
      <c r="E142" s="189"/>
      <c r="F142" s="27" t="s">
        <v>48</v>
      </c>
      <c r="G142" s="43">
        <f aca="true" t="shared" si="51" ref="G142:N142">SUM(G140:G141)</f>
        <v>0</v>
      </c>
      <c r="H142" s="42">
        <f t="shared" si="51"/>
        <v>0</v>
      </c>
      <c r="I142" s="42">
        <f t="shared" si="51"/>
        <v>0</v>
      </c>
      <c r="J142" s="42">
        <f t="shared" si="51"/>
        <v>0</v>
      </c>
      <c r="K142" s="42">
        <f t="shared" si="51"/>
        <v>0</v>
      </c>
      <c r="L142" s="42">
        <f t="shared" si="51"/>
        <v>0</v>
      </c>
      <c r="M142" s="42">
        <f t="shared" si="51"/>
        <v>0</v>
      </c>
      <c r="N142" s="42">
        <f t="shared" si="51"/>
        <v>0</v>
      </c>
      <c r="O142" s="42">
        <f aca="true" t="shared" si="52" ref="O142:T142">SUM(O140:O141)</f>
        <v>0</v>
      </c>
      <c r="P142" s="42">
        <f t="shared" si="52"/>
        <v>0</v>
      </c>
      <c r="Q142" s="42">
        <f t="shared" si="52"/>
        <v>0</v>
      </c>
      <c r="R142" s="42">
        <f t="shared" si="52"/>
        <v>0</v>
      </c>
      <c r="S142" s="55">
        <f t="shared" si="52"/>
        <v>0</v>
      </c>
      <c r="T142" s="99">
        <f t="shared" si="52"/>
        <v>0</v>
      </c>
      <c r="U142" s="2"/>
    </row>
    <row r="143" spans="1:21" ht="15" customHeight="1">
      <c r="A143" s="180" t="s">
        <v>22</v>
      </c>
      <c r="B143" s="231" t="s">
        <v>22</v>
      </c>
      <c r="C143" s="184" t="s">
        <v>16</v>
      </c>
      <c r="D143" s="186" t="s">
        <v>87</v>
      </c>
      <c r="E143" s="187" t="s">
        <v>71</v>
      </c>
      <c r="F143" s="26" t="s">
        <v>14</v>
      </c>
      <c r="G143" s="43">
        <f>H143+J143</f>
        <v>17</v>
      </c>
      <c r="H143" s="42">
        <v>17</v>
      </c>
      <c r="I143" s="42"/>
      <c r="J143" s="42"/>
      <c r="K143" s="42">
        <f>L143+N143</f>
        <v>20</v>
      </c>
      <c r="L143" s="42">
        <v>20</v>
      </c>
      <c r="M143" s="42"/>
      <c r="N143" s="42"/>
      <c r="O143" s="42">
        <f>P143+R143</f>
        <v>20</v>
      </c>
      <c r="P143" s="42">
        <v>20</v>
      </c>
      <c r="Q143" s="42"/>
      <c r="R143" s="42"/>
      <c r="S143" s="53">
        <v>20</v>
      </c>
      <c r="T143" s="90">
        <v>22</v>
      </c>
      <c r="U143" s="2"/>
    </row>
    <row r="144" spans="1:21" ht="14.25" customHeight="1">
      <c r="A144" s="180"/>
      <c r="B144" s="231"/>
      <c r="C144" s="184"/>
      <c r="D144" s="186"/>
      <c r="E144" s="188"/>
      <c r="F144" s="26" t="s">
        <v>14</v>
      </c>
      <c r="G144" s="43">
        <f>H144+J144</f>
        <v>0</v>
      </c>
      <c r="H144" s="42"/>
      <c r="I144" s="42"/>
      <c r="J144" s="42"/>
      <c r="K144" s="42">
        <f>L144+N144</f>
        <v>0</v>
      </c>
      <c r="L144" s="42"/>
      <c r="M144" s="42"/>
      <c r="N144" s="42"/>
      <c r="O144" s="42">
        <f>P144+R144</f>
        <v>0</v>
      </c>
      <c r="P144" s="42"/>
      <c r="Q144" s="42"/>
      <c r="R144" s="42"/>
      <c r="S144" s="53"/>
      <c r="T144" s="90"/>
      <c r="U144" s="2"/>
    </row>
    <row r="145" spans="1:21" ht="14.25" customHeight="1">
      <c r="A145" s="180"/>
      <c r="B145" s="231"/>
      <c r="C145" s="184"/>
      <c r="D145" s="186"/>
      <c r="E145" s="189"/>
      <c r="F145" s="27" t="s">
        <v>48</v>
      </c>
      <c r="G145" s="43">
        <f aca="true" t="shared" si="53" ref="G145:N145">SUM(G143:G144)</f>
        <v>17</v>
      </c>
      <c r="H145" s="42">
        <f t="shared" si="53"/>
        <v>17</v>
      </c>
      <c r="I145" s="42">
        <f t="shared" si="53"/>
        <v>0</v>
      </c>
      <c r="J145" s="42">
        <f t="shared" si="53"/>
        <v>0</v>
      </c>
      <c r="K145" s="42">
        <f t="shared" si="53"/>
        <v>20</v>
      </c>
      <c r="L145" s="42">
        <f t="shared" si="53"/>
        <v>20</v>
      </c>
      <c r="M145" s="42">
        <f t="shared" si="53"/>
        <v>0</v>
      </c>
      <c r="N145" s="42">
        <f t="shared" si="53"/>
        <v>0</v>
      </c>
      <c r="O145" s="42">
        <f aca="true" t="shared" si="54" ref="O145:T145">SUM(O143:O144)</f>
        <v>20</v>
      </c>
      <c r="P145" s="42">
        <f t="shared" si="54"/>
        <v>20</v>
      </c>
      <c r="Q145" s="42">
        <f t="shared" si="54"/>
        <v>0</v>
      </c>
      <c r="R145" s="42">
        <f t="shared" si="54"/>
        <v>0</v>
      </c>
      <c r="S145" s="55">
        <f t="shared" si="54"/>
        <v>20</v>
      </c>
      <c r="T145" s="99">
        <f t="shared" si="54"/>
        <v>22</v>
      </c>
      <c r="U145" s="2"/>
    </row>
    <row r="146" spans="1:21" ht="15.75" customHeight="1">
      <c r="A146" s="180" t="s">
        <v>22</v>
      </c>
      <c r="B146" s="181" t="s">
        <v>22</v>
      </c>
      <c r="C146" s="184" t="s">
        <v>17</v>
      </c>
      <c r="D146" s="185" t="s">
        <v>123</v>
      </c>
      <c r="E146" s="187" t="s">
        <v>71</v>
      </c>
      <c r="F146" s="26" t="s">
        <v>14</v>
      </c>
      <c r="G146" s="38">
        <f>H146+J146</f>
        <v>3</v>
      </c>
      <c r="H146" s="39">
        <v>3</v>
      </c>
      <c r="I146" s="39"/>
      <c r="J146" s="42"/>
      <c r="K146" s="39">
        <f>L146+N146</f>
        <v>3.6</v>
      </c>
      <c r="L146" s="39">
        <v>3.6</v>
      </c>
      <c r="M146" s="39"/>
      <c r="N146" s="42"/>
      <c r="O146" s="39">
        <f>P146+R146</f>
        <v>3.6</v>
      </c>
      <c r="P146" s="39">
        <v>3.6</v>
      </c>
      <c r="Q146" s="39"/>
      <c r="R146" s="42"/>
      <c r="S146" s="53">
        <v>3.8</v>
      </c>
      <c r="T146" s="90">
        <v>4.1</v>
      </c>
      <c r="U146" s="2"/>
    </row>
    <row r="147" spans="1:21" ht="12.75" customHeight="1">
      <c r="A147" s="180"/>
      <c r="B147" s="182"/>
      <c r="C147" s="184"/>
      <c r="D147" s="186"/>
      <c r="E147" s="188"/>
      <c r="F147" s="26" t="s">
        <v>15</v>
      </c>
      <c r="G147" s="38">
        <f>H147+J147</f>
        <v>0</v>
      </c>
      <c r="H147" s="39"/>
      <c r="I147" s="39"/>
      <c r="J147" s="42"/>
      <c r="K147" s="39">
        <f>L147+N147</f>
        <v>0</v>
      </c>
      <c r="L147" s="39"/>
      <c r="M147" s="39"/>
      <c r="N147" s="42"/>
      <c r="O147" s="39">
        <f>P147+R147</f>
        <v>0</v>
      </c>
      <c r="P147" s="39"/>
      <c r="Q147" s="39"/>
      <c r="R147" s="42"/>
      <c r="S147" s="53"/>
      <c r="T147" s="90"/>
      <c r="U147" s="2"/>
    </row>
    <row r="148" spans="1:21" ht="15" customHeight="1">
      <c r="A148" s="180"/>
      <c r="B148" s="183"/>
      <c r="C148" s="184"/>
      <c r="D148" s="186"/>
      <c r="E148" s="189"/>
      <c r="F148" s="27" t="s">
        <v>48</v>
      </c>
      <c r="G148" s="43">
        <f>SUM(G146:G147)</f>
        <v>3</v>
      </c>
      <c r="H148" s="42">
        <f>SUM(H146:H147)</f>
        <v>3</v>
      </c>
      <c r="I148" s="42">
        <f>SUM(I146:I147)</f>
        <v>0</v>
      </c>
      <c r="J148" s="42">
        <f>SUM(J146:J147)</f>
        <v>0</v>
      </c>
      <c r="K148" s="42">
        <f>SUM(K146:K147)</f>
        <v>3.6</v>
      </c>
      <c r="L148" s="42">
        <f aca="true" t="shared" si="55" ref="L148:S148">SUM(L146:L147)</f>
        <v>3.6</v>
      </c>
      <c r="M148" s="42">
        <f t="shared" si="55"/>
        <v>0</v>
      </c>
      <c r="N148" s="42">
        <f t="shared" si="55"/>
        <v>0</v>
      </c>
      <c r="O148" s="42">
        <f>SUM(O146:O147)</f>
        <v>3.6</v>
      </c>
      <c r="P148" s="42">
        <f>SUM(P146:P147)</f>
        <v>3.6</v>
      </c>
      <c r="Q148" s="42">
        <f>SUM(Q146:Q147)</f>
        <v>0</v>
      </c>
      <c r="R148" s="42">
        <f>SUM(R146:R147)</f>
        <v>0</v>
      </c>
      <c r="S148" s="55">
        <f t="shared" si="55"/>
        <v>3.8</v>
      </c>
      <c r="T148" s="99">
        <f>SUM(T146:T147)</f>
        <v>4.1</v>
      </c>
      <c r="U148" s="2"/>
    </row>
    <row r="149" spans="1:21" ht="16.5" customHeight="1" thickBot="1">
      <c r="A149" s="10" t="s">
        <v>22</v>
      </c>
      <c r="B149" s="6" t="s">
        <v>22</v>
      </c>
      <c r="C149" s="207" t="s">
        <v>49</v>
      </c>
      <c r="D149" s="208"/>
      <c r="E149" s="208"/>
      <c r="F149" s="208"/>
      <c r="G149" s="45">
        <f>SUM(G142+G145+G148)</f>
        <v>20</v>
      </c>
      <c r="H149" s="45">
        <f>SUM(H142+H145+H148)</f>
        <v>20</v>
      </c>
      <c r="I149" s="45">
        <f>SUM(I142+I145+I148)</f>
        <v>0</v>
      </c>
      <c r="J149" s="45">
        <f>SUM(J142+J145+J148)</f>
        <v>0</v>
      </c>
      <c r="K149" s="45">
        <f aca="true" t="shared" si="56" ref="K149:T149">SUM(K142+K145+K148)</f>
        <v>23.6</v>
      </c>
      <c r="L149" s="45">
        <f t="shared" si="56"/>
        <v>23.6</v>
      </c>
      <c r="M149" s="45">
        <f t="shared" si="56"/>
        <v>0</v>
      </c>
      <c r="N149" s="45">
        <f t="shared" si="56"/>
        <v>0</v>
      </c>
      <c r="O149" s="45">
        <f>SUM(O142+O145+O148)</f>
        <v>23.6</v>
      </c>
      <c r="P149" s="45">
        <f>SUM(P142+P145+P148)</f>
        <v>23.6</v>
      </c>
      <c r="Q149" s="45">
        <f>SUM(Q142+Q145+Q148)</f>
        <v>0</v>
      </c>
      <c r="R149" s="45">
        <f>SUM(R142+R145+R148)</f>
        <v>0</v>
      </c>
      <c r="S149" s="58">
        <f t="shared" si="56"/>
        <v>23.8</v>
      </c>
      <c r="T149" s="124">
        <f t="shared" si="56"/>
        <v>26.1</v>
      </c>
      <c r="U149" s="2"/>
    </row>
    <row r="150" spans="1:21" ht="13.5" customHeight="1" thickBot="1">
      <c r="A150" s="9" t="s">
        <v>22</v>
      </c>
      <c r="B150" s="202" t="s">
        <v>50</v>
      </c>
      <c r="C150" s="203"/>
      <c r="D150" s="203"/>
      <c r="E150" s="203"/>
      <c r="F150" s="203"/>
      <c r="G150" s="81">
        <f>SUM(G110+G120+G125+G133+G138+G149)</f>
        <v>607.306</v>
      </c>
      <c r="H150" s="81">
        <f>SUM(H110+H120+H125+H133+H138+H149)</f>
        <v>604.4060000000001</v>
      </c>
      <c r="I150" s="40">
        <f>SUM(I110+I120+I125+I133+I138+I149)</f>
        <v>323.7</v>
      </c>
      <c r="J150" s="40">
        <f>SUM(J110+J120+J125+J133+J138+J149)</f>
        <v>2.9</v>
      </c>
      <c r="K150" s="40">
        <f aca="true" t="shared" si="57" ref="K150:T150">SUM(K110+K120+K125+K133+K138+K149)</f>
        <v>630.772</v>
      </c>
      <c r="L150" s="40">
        <f t="shared" si="57"/>
        <v>630.772</v>
      </c>
      <c r="M150" s="40">
        <f t="shared" si="57"/>
        <v>380.15</v>
      </c>
      <c r="N150" s="40">
        <f t="shared" si="57"/>
        <v>0</v>
      </c>
      <c r="O150" s="40">
        <f>SUM(O110+O120+O125+O133+O138+O149)</f>
        <v>630.772</v>
      </c>
      <c r="P150" s="40">
        <f>SUM(P110+P120+P125+P133+P138+P149)</f>
        <v>630.772</v>
      </c>
      <c r="Q150" s="40">
        <f>SUM(Q110+Q120+Q125+Q133+Q138+Q149)</f>
        <v>380.15</v>
      </c>
      <c r="R150" s="40">
        <f>SUM(R110+R120+R125+R133+R138+R149)</f>
        <v>0</v>
      </c>
      <c r="S150" s="112">
        <f t="shared" si="57"/>
        <v>654.9</v>
      </c>
      <c r="T150" s="125">
        <f t="shared" si="57"/>
        <v>721</v>
      </c>
      <c r="U150" s="95"/>
    </row>
    <row r="151" spans="1:21" ht="15" customHeight="1" thickBot="1">
      <c r="A151" s="110" t="s">
        <v>23</v>
      </c>
      <c r="B151" s="225" t="s">
        <v>88</v>
      </c>
      <c r="C151" s="226"/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7"/>
      <c r="U151" s="2"/>
    </row>
    <row r="152" spans="1:21" ht="18" customHeight="1" thickBot="1">
      <c r="A152" s="4" t="s">
        <v>23</v>
      </c>
      <c r="B152" s="5" t="s">
        <v>12</v>
      </c>
      <c r="C152" s="220" t="s">
        <v>57</v>
      </c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6"/>
      <c r="U152" s="2"/>
    </row>
    <row r="153" spans="1:21" ht="14.25" customHeight="1">
      <c r="A153" s="212" t="s">
        <v>23</v>
      </c>
      <c r="B153" s="213" t="s">
        <v>12</v>
      </c>
      <c r="C153" s="210" t="s">
        <v>12</v>
      </c>
      <c r="D153" s="211" t="s">
        <v>78</v>
      </c>
      <c r="E153" s="217" t="s">
        <v>71</v>
      </c>
      <c r="F153" s="96" t="s">
        <v>14</v>
      </c>
      <c r="G153" s="41">
        <f>H153+J153</f>
        <v>22.7</v>
      </c>
      <c r="H153" s="86">
        <v>22.7</v>
      </c>
      <c r="I153" s="86"/>
      <c r="J153" s="86"/>
      <c r="K153" s="71">
        <f>L153+N153</f>
        <v>28.3</v>
      </c>
      <c r="L153" s="86">
        <v>28.3</v>
      </c>
      <c r="M153" s="86"/>
      <c r="N153" s="86"/>
      <c r="O153" s="71">
        <f>P153+R153</f>
        <v>28.3</v>
      </c>
      <c r="P153" s="86">
        <v>28.3</v>
      </c>
      <c r="Q153" s="86"/>
      <c r="R153" s="86"/>
      <c r="S153" s="102">
        <v>29</v>
      </c>
      <c r="T153" s="104">
        <v>32</v>
      </c>
      <c r="U153" s="2"/>
    </row>
    <row r="154" spans="1:21" s="22" customFormat="1" ht="14.25" customHeight="1">
      <c r="A154" s="180"/>
      <c r="B154" s="182"/>
      <c r="C154" s="184"/>
      <c r="D154" s="186"/>
      <c r="E154" s="218"/>
      <c r="F154" s="26" t="s">
        <v>28</v>
      </c>
      <c r="G154" s="70">
        <f>H154+J154</f>
        <v>5.485</v>
      </c>
      <c r="H154" s="62">
        <v>5.485</v>
      </c>
      <c r="I154" s="136"/>
      <c r="J154" s="39"/>
      <c r="K154" s="42">
        <f>L154+N154</f>
        <v>6</v>
      </c>
      <c r="L154" s="39">
        <v>6</v>
      </c>
      <c r="M154" s="39"/>
      <c r="N154" s="39"/>
      <c r="O154" s="42">
        <f>P154+R154</f>
        <v>6</v>
      </c>
      <c r="P154" s="39">
        <v>6</v>
      </c>
      <c r="Q154" s="39"/>
      <c r="R154" s="39"/>
      <c r="S154" s="53">
        <v>6.1</v>
      </c>
      <c r="T154" s="90">
        <v>6.3</v>
      </c>
      <c r="U154" s="83"/>
    </row>
    <row r="155" spans="1:21" ht="12" customHeight="1">
      <c r="A155" s="180"/>
      <c r="B155" s="183"/>
      <c r="C155" s="184"/>
      <c r="D155" s="186"/>
      <c r="E155" s="219"/>
      <c r="F155" s="27" t="s">
        <v>48</v>
      </c>
      <c r="G155" s="64">
        <f>SUM(G153:G154)</f>
        <v>28.185</v>
      </c>
      <c r="H155" s="62">
        <f>SUM(H153:H154)</f>
        <v>28.185</v>
      </c>
      <c r="I155" s="39">
        <f>SUM(I153:I154)</f>
        <v>0</v>
      </c>
      <c r="J155" s="39">
        <f>SUM(J153:J154)</f>
        <v>0</v>
      </c>
      <c r="K155" s="39">
        <f aca="true" t="shared" si="58" ref="K155:T155">SUM(K153:K154)</f>
        <v>34.3</v>
      </c>
      <c r="L155" s="39">
        <f t="shared" si="58"/>
        <v>34.3</v>
      </c>
      <c r="M155" s="39">
        <f t="shared" si="58"/>
        <v>0</v>
      </c>
      <c r="N155" s="39">
        <f t="shared" si="58"/>
        <v>0</v>
      </c>
      <c r="O155" s="62">
        <f>SUM(O153:O154)</f>
        <v>34.3</v>
      </c>
      <c r="P155" s="62">
        <f>SUM(P153:P154)</f>
        <v>34.3</v>
      </c>
      <c r="Q155" s="39">
        <f>SUM(Q153:Q154)</f>
        <v>0</v>
      </c>
      <c r="R155" s="39">
        <f>SUM(R153:R154)</f>
        <v>0</v>
      </c>
      <c r="S155" s="53">
        <f t="shared" si="58"/>
        <v>35.1</v>
      </c>
      <c r="T155" s="90">
        <f t="shared" si="58"/>
        <v>38.3</v>
      </c>
      <c r="U155" s="2"/>
    </row>
    <row r="156" spans="1:21" ht="14.25" customHeight="1">
      <c r="A156" s="180" t="s">
        <v>23</v>
      </c>
      <c r="B156" s="181" t="s">
        <v>12</v>
      </c>
      <c r="C156" s="184" t="s">
        <v>16</v>
      </c>
      <c r="D156" s="185" t="s">
        <v>43</v>
      </c>
      <c r="E156" s="217" t="s">
        <v>71</v>
      </c>
      <c r="F156" s="26" t="s">
        <v>14</v>
      </c>
      <c r="G156" s="43">
        <f>H156+J156</f>
        <v>5</v>
      </c>
      <c r="H156" s="42">
        <v>5</v>
      </c>
      <c r="I156" s="42"/>
      <c r="J156" s="39"/>
      <c r="K156" s="42">
        <f>L156+N156</f>
        <v>5</v>
      </c>
      <c r="L156" s="42">
        <v>5</v>
      </c>
      <c r="M156" s="42"/>
      <c r="N156" s="39"/>
      <c r="O156" s="42">
        <f>P156+R156</f>
        <v>5</v>
      </c>
      <c r="P156" s="42">
        <v>5</v>
      </c>
      <c r="Q156" s="42"/>
      <c r="R156" s="39"/>
      <c r="S156" s="53">
        <v>5</v>
      </c>
      <c r="T156" s="90">
        <v>5</v>
      </c>
      <c r="U156" s="2"/>
    </row>
    <row r="157" spans="1:21" ht="10.5" customHeight="1">
      <c r="A157" s="180"/>
      <c r="B157" s="182"/>
      <c r="C157" s="184"/>
      <c r="D157" s="186"/>
      <c r="E157" s="218"/>
      <c r="F157" s="26" t="s">
        <v>15</v>
      </c>
      <c r="G157" s="43">
        <f>H157+J157</f>
        <v>0</v>
      </c>
      <c r="H157" s="39"/>
      <c r="I157" s="39"/>
      <c r="J157" s="39"/>
      <c r="K157" s="42">
        <f>L157+N157</f>
        <v>0</v>
      </c>
      <c r="L157" s="39"/>
      <c r="M157" s="39"/>
      <c r="N157" s="39"/>
      <c r="O157" s="42">
        <f>P157+R157</f>
        <v>0</v>
      </c>
      <c r="P157" s="39"/>
      <c r="Q157" s="39"/>
      <c r="R157" s="39"/>
      <c r="S157" s="56"/>
      <c r="T157" s="100"/>
      <c r="U157" s="2"/>
    </row>
    <row r="158" spans="1:21" ht="12.75" customHeight="1">
      <c r="A158" s="180"/>
      <c r="B158" s="183"/>
      <c r="C158" s="184"/>
      <c r="D158" s="186"/>
      <c r="E158" s="219"/>
      <c r="F158" s="27" t="s">
        <v>48</v>
      </c>
      <c r="G158" s="38">
        <f>SUM(G156:G157)</f>
        <v>5</v>
      </c>
      <c r="H158" s="39">
        <f>SUM(H156:H157)</f>
        <v>5</v>
      </c>
      <c r="I158" s="39">
        <f>SUM(I156:I157)</f>
        <v>0</v>
      </c>
      <c r="J158" s="39">
        <f>SUM(J156:J157)</f>
        <v>0</v>
      </c>
      <c r="K158" s="39">
        <f aca="true" t="shared" si="59" ref="K158:T158">SUM(K156:K157)</f>
        <v>5</v>
      </c>
      <c r="L158" s="39">
        <f t="shared" si="59"/>
        <v>5</v>
      </c>
      <c r="M158" s="39">
        <f t="shared" si="59"/>
        <v>0</v>
      </c>
      <c r="N158" s="39">
        <f t="shared" si="59"/>
        <v>0</v>
      </c>
      <c r="O158" s="39">
        <f>SUM(O156:O157)</f>
        <v>5</v>
      </c>
      <c r="P158" s="39">
        <f>SUM(P156:P157)</f>
        <v>5</v>
      </c>
      <c r="Q158" s="39">
        <f>SUM(Q156:Q157)</f>
        <v>0</v>
      </c>
      <c r="R158" s="39">
        <f>SUM(R156:R157)</f>
        <v>0</v>
      </c>
      <c r="S158" s="53">
        <f t="shared" si="59"/>
        <v>5</v>
      </c>
      <c r="T158" s="90">
        <f t="shared" si="59"/>
        <v>5</v>
      </c>
      <c r="U158" s="2"/>
    </row>
    <row r="159" spans="1:21" ht="10.5" customHeight="1">
      <c r="A159" s="180" t="s">
        <v>23</v>
      </c>
      <c r="B159" s="181" t="s">
        <v>12</v>
      </c>
      <c r="C159" s="184" t="s">
        <v>17</v>
      </c>
      <c r="D159" s="185" t="s">
        <v>79</v>
      </c>
      <c r="E159" s="217" t="s">
        <v>71</v>
      </c>
      <c r="F159" s="26" t="s">
        <v>14</v>
      </c>
      <c r="G159" s="38">
        <f>H159+J159</f>
        <v>0</v>
      </c>
      <c r="H159" s="39">
        <v>0</v>
      </c>
      <c r="I159" s="136"/>
      <c r="J159" s="39"/>
      <c r="K159" s="39">
        <f>L159+N159</f>
        <v>0</v>
      </c>
      <c r="L159" s="39"/>
      <c r="M159" s="39"/>
      <c r="N159" s="39"/>
      <c r="O159" s="39">
        <f>P159+R159</f>
        <v>0</v>
      </c>
      <c r="P159" s="39">
        <v>0</v>
      </c>
      <c r="Q159" s="39"/>
      <c r="R159" s="39"/>
      <c r="S159" s="53"/>
      <c r="T159" s="90"/>
      <c r="U159" s="2"/>
    </row>
    <row r="160" spans="1:21" ht="14.25" customHeight="1">
      <c r="A160" s="180"/>
      <c r="B160" s="182"/>
      <c r="C160" s="184"/>
      <c r="D160" s="186"/>
      <c r="E160" s="218"/>
      <c r="F160" s="26" t="s">
        <v>28</v>
      </c>
      <c r="G160" s="70">
        <f>H160+J160</f>
        <v>14.844</v>
      </c>
      <c r="H160" s="62">
        <v>14.844</v>
      </c>
      <c r="I160" s="136"/>
      <c r="J160" s="39"/>
      <c r="K160" s="63">
        <f>L160+N160</f>
        <v>14.782</v>
      </c>
      <c r="L160" s="62">
        <v>14.782</v>
      </c>
      <c r="M160" s="39"/>
      <c r="N160" s="39"/>
      <c r="O160" s="63">
        <f>P160+R160</f>
        <v>14.782</v>
      </c>
      <c r="P160" s="62">
        <v>14.782</v>
      </c>
      <c r="Q160" s="39"/>
      <c r="R160" s="39"/>
      <c r="S160" s="53">
        <v>14.6</v>
      </c>
      <c r="T160" s="90">
        <v>15.1</v>
      </c>
      <c r="U160" s="2"/>
    </row>
    <row r="161" spans="1:21" ht="12.75" customHeight="1">
      <c r="A161" s="180"/>
      <c r="B161" s="183"/>
      <c r="C161" s="184"/>
      <c r="D161" s="186"/>
      <c r="E161" s="219"/>
      <c r="F161" s="27" t="s">
        <v>48</v>
      </c>
      <c r="G161" s="64">
        <f>SUM(G159:G160)</f>
        <v>14.844</v>
      </c>
      <c r="H161" s="62">
        <f>SUM(H159:H160)</f>
        <v>14.844</v>
      </c>
      <c r="I161" s="39">
        <f>SUM(I159:I160)</f>
        <v>0</v>
      </c>
      <c r="J161" s="39">
        <f>SUM(J159:J160)</f>
        <v>0</v>
      </c>
      <c r="K161" s="62">
        <f aca="true" t="shared" si="60" ref="K161:T161">SUM(K159:K160)</f>
        <v>14.782</v>
      </c>
      <c r="L161" s="62">
        <f t="shared" si="60"/>
        <v>14.782</v>
      </c>
      <c r="M161" s="39">
        <f t="shared" si="60"/>
        <v>0</v>
      </c>
      <c r="N161" s="39">
        <f t="shared" si="60"/>
        <v>0</v>
      </c>
      <c r="O161" s="62">
        <f>SUM(O159:O160)</f>
        <v>14.782</v>
      </c>
      <c r="P161" s="62">
        <f>SUM(P159:P160)</f>
        <v>14.782</v>
      </c>
      <c r="Q161" s="39">
        <f>SUM(Q159:Q160)</f>
        <v>0</v>
      </c>
      <c r="R161" s="39">
        <f>SUM(R159:R160)</f>
        <v>0</v>
      </c>
      <c r="S161" s="53">
        <f t="shared" si="60"/>
        <v>14.6</v>
      </c>
      <c r="T161" s="90">
        <f t="shared" si="60"/>
        <v>15.1</v>
      </c>
      <c r="U161" s="2"/>
    </row>
    <row r="162" spans="1:21" s="13" customFormat="1" ht="16.5" customHeight="1" thickBot="1">
      <c r="A162" s="11" t="s">
        <v>23</v>
      </c>
      <c r="B162" s="12" t="s">
        <v>12</v>
      </c>
      <c r="C162" s="207" t="s">
        <v>49</v>
      </c>
      <c r="D162" s="208"/>
      <c r="E162" s="208"/>
      <c r="F162" s="208"/>
      <c r="G162" s="73">
        <f>SUM(G155+G158+G161)</f>
        <v>48.029</v>
      </c>
      <c r="H162" s="73">
        <f>SUM(H155+H158+H161)</f>
        <v>48.029</v>
      </c>
      <c r="I162" s="45">
        <f>SUM(I155+I158+I161)</f>
        <v>0</v>
      </c>
      <c r="J162" s="45">
        <f>SUM(J155+J158+J161)</f>
        <v>0</v>
      </c>
      <c r="K162" s="73">
        <f aca="true" t="shared" si="61" ref="K162:T162">SUM(K155+K158+K161)</f>
        <v>54.081999999999994</v>
      </c>
      <c r="L162" s="73">
        <f t="shared" si="61"/>
        <v>54.081999999999994</v>
      </c>
      <c r="M162" s="45">
        <f t="shared" si="61"/>
        <v>0</v>
      </c>
      <c r="N162" s="45">
        <f t="shared" si="61"/>
        <v>0</v>
      </c>
      <c r="O162" s="73">
        <f>SUM(O155+O158+O161)</f>
        <v>54.081999999999994</v>
      </c>
      <c r="P162" s="73">
        <f>SUM(P155+P158+P161)</f>
        <v>54.081999999999994</v>
      </c>
      <c r="Q162" s="45">
        <f>SUM(Q155+Q158+Q161)</f>
        <v>0</v>
      </c>
      <c r="R162" s="45">
        <f>SUM(R155+R158+R161)</f>
        <v>0</v>
      </c>
      <c r="S162" s="58">
        <f t="shared" si="61"/>
        <v>54.7</v>
      </c>
      <c r="T162" s="124">
        <f t="shared" si="61"/>
        <v>58.4</v>
      </c>
      <c r="U162" s="126"/>
    </row>
    <row r="163" spans="1:21" s="13" customFormat="1" ht="16.5" customHeight="1" thickBot="1">
      <c r="A163" s="14" t="s">
        <v>23</v>
      </c>
      <c r="B163" s="202" t="s">
        <v>50</v>
      </c>
      <c r="C163" s="203"/>
      <c r="D163" s="203"/>
      <c r="E163" s="203"/>
      <c r="F163" s="203"/>
      <c r="G163" s="81">
        <f>SUM(G162)</f>
        <v>48.029</v>
      </c>
      <c r="H163" s="81">
        <f>SUM(H162)</f>
        <v>48.029</v>
      </c>
      <c r="I163" s="40">
        <f>SUM(I162)</f>
        <v>0</v>
      </c>
      <c r="J163" s="40">
        <f>SUM(J162)</f>
        <v>0</v>
      </c>
      <c r="K163" s="81">
        <f aca="true" t="shared" si="62" ref="K163:T163">SUM(K162)</f>
        <v>54.081999999999994</v>
      </c>
      <c r="L163" s="81">
        <f t="shared" si="62"/>
        <v>54.081999999999994</v>
      </c>
      <c r="M163" s="40">
        <f t="shared" si="62"/>
        <v>0</v>
      </c>
      <c r="N163" s="40">
        <f t="shared" si="62"/>
        <v>0</v>
      </c>
      <c r="O163" s="81">
        <f>SUM(O162)</f>
        <v>54.081999999999994</v>
      </c>
      <c r="P163" s="81">
        <f>SUM(P162)</f>
        <v>54.081999999999994</v>
      </c>
      <c r="Q163" s="40">
        <f>SUM(Q162)</f>
        <v>0</v>
      </c>
      <c r="R163" s="40">
        <f>SUM(R162)</f>
        <v>0</v>
      </c>
      <c r="S163" s="112">
        <f t="shared" si="62"/>
        <v>54.7</v>
      </c>
      <c r="T163" s="113">
        <f t="shared" si="62"/>
        <v>58.4</v>
      </c>
      <c r="U163" s="127"/>
    </row>
    <row r="164" spans="1:21" ht="18" customHeight="1" thickBot="1">
      <c r="A164" s="110" t="s">
        <v>24</v>
      </c>
      <c r="B164" s="204" t="s">
        <v>36</v>
      </c>
      <c r="C164" s="205"/>
      <c r="D164" s="205"/>
      <c r="E164" s="205"/>
      <c r="F164" s="205"/>
      <c r="G164" s="205"/>
      <c r="H164" s="205"/>
      <c r="I164" s="205"/>
      <c r="J164" s="205"/>
      <c r="K164" s="205"/>
      <c r="L164" s="205"/>
      <c r="M164" s="205"/>
      <c r="N164" s="205"/>
      <c r="O164" s="205"/>
      <c r="P164" s="205"/>
      <c r="Q164" s="205"/>
      <c r="R164" s="205"/>
      <c r="S164" s="205"/>
      <c r="T164" s="206"/>
      <c r="U164" s="2"/>
    </row>
    <row r="165" spans="1:21" ht="18" customHeight="1" thickBot="1">
      <c r="A165" s="4" t="s">
        <v>24</v>
      </c>
      <c r="B165" s="5" t="s">
        <v>12</v>
      </c>
      <c r="C165" s="220" t="s">
        <v>37</v>
      </c>
      <c r="D165" s="215"/>
      <c r="E165" s="215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16"/>
      <c r="U165" s="2"/>
    </row>
    <row r="166" spans="1:21" ht="15.75" customHeight="1">
      <c r="A166" s="212" t="s">
        <v>24</v>
      </c>
      <c r="B166" s="213" t="s">
        <v>12</v>
      </c>
      <c r="C166" s="210" t="s">
        <v>12</v>
      </c>
      <c r="D166" s="211" t="s">
        <v>69</v>
      </c>
      <c r="E166" s="199" t="s">
        <v>71</v>
      </c>
      <c r="F166" s="96" t="s">
        <v>14</v>
      </c>
      <c r="G166" s="41">
        <f>H166+J166</f>
        <v>0</v>
      </c>
      <c r="H166" s="71"/>
      <c r="I166" s="71"/>
      <c r="J166" s="71"/>
      <c r="K166" s="71">
        <f>L166+N166</f>
        <v>0</v>
      </c>
      <c r="L166" s="128"/>
      <c r="M166" s="128"/>
      <c r="N166" s="71"/>
      <c r="O166" s="71">
        <f>P166+R166</f>
        <v>0</v>
      </c>
      <c r="P166" s="71"/>
      <c r="Q166" s="71"/>
      <c r="R166" s="71"/>
      <c r="S166" s="97"/>
      <c r="T166" s="98"/>
      <c r="U166" s="2"/>
    </row>
    <row r="167" spans="1:21" ht="15.75" customHeight="1">
      <c r="A167" s="180"/>
      <c r="B167" s="182"/>
      <c r="C167" s="184"/>
      <c r="D167" s="186"/>
      <c r="E167" s="188"/>
      <c r="F167" s="26" t="s">
        <v>15</v>
      </c>
      <c r="G167" s="43">
        <f>H167+J167</f>
        <v>0</v>
      </c>
      <c r="H167" s="42"/>
      <c r="I167" s="42"/>
      <c r="J167" s="42"/>
      <c r="K167" s="42">
        <f>L167+N167</f>
        <v>0</v>
      </c>
      <c r="L167" s="37"/>
      <c r="M167" s="37"/>
      <c r="N167" s="42"/>
      <c r="O167" s="42">
        <f>P167+R167</f>
        <v>0</v>
      </c>
      <c r="P167" s="42"/>
      <c r="Q167" s="42"/>
      <c r="R167" s="42"/>
      <c r="S167" s="59"/>
      <c r="T167" s="103"/>
      <c r="U167" s="2"/>
    </row>
    <row r="168" spans="1:21" ht="14.25" customHeight="1">
      <c r="A168" s="180"/>
      <c r="B168" s="183"/>
      <c r="C168" s="184"/>
      <c r="D168" s="186"/>
      <c r="E168" s="189"/>
      <c r="F168" s="27" t="s">
        <v>48</v>
      </c>
      <c r="G168" s="38">
        <f>SUM(G166:G167)</f>
        <v>0</v>
      </c>
      <c r="H168" s="39">
        <f aca="true" t="shared" si="63" ref="H168:N168">SUM(H166:H167)</f>
        <v>0</v>
      </c>
      <c r="I168" s="39">
        <f t="shared" si="63"/>
        <v>0</v>
      </c>
      <c r="J168" s="39">
        <f t="shared" si="63"/>
        <v>0</v>
      </c>
      <c r="K168" s="39">
        <f t="shared" si="63"/>
        <v>0</v>
      </c>
      <c r="L168" s="39">
        <f t="shared" si="63"/>
        <v>0</v>
      </c>
      <c r="M168" s="39">
        <f t="shared" si="63"/>
        <v>0</v>
      </c>
      <c r="N168" s="39">
        <f t="shared" si="63"/>
        <v>0</v>
      </c>
      <c r="O168" s="39">
        <f aca="true" t="shared" si="64" ref="O168:T168">SUM(O166:O167)</f>
        <v>0</v>
      </c>
      <c r="P168" s="39">
        <f t="shared" si="64"/>
        <v>0</v>
      </c>
      <c r="Q168" s="39">
        <f t="shared" si="64"/>
        <v>0</v>
      </c>
      <c r="R168" s="39">
        <f t="shared" si="64"/>
        <v>0</v>
      </c>
      <c r="S168" s="53">
        <f t="shared" si="64"/>
        <v>0</v>
      </c>
      <c r="T168" s="90">
        <f t="shared" si="64"/>
        <v>0</v>
      </c>
      <c r="U168" s="2"/>
    </row>
    <row r="169" spans="1:21" ht="17.25" customHeight="1" thickBot="1">
      <c r="A169" s="116" t="s">
        <v>24</v>
      </c>
      <c r="B169" s="117" t="s">
        <v>12</v>
      </c>
      <c r="C169" s="207" t="s">
        <v>49</v>
      </c>
      <c r="D169" s="208"/>
      <c r="E169" s="208"/>
      <c r="F169" s="208"/>
      <c r="G169" s="40">
        <f>SUM(G168)</f>
        <v>0</v>
      </c>
      <c r="H169" s="40">
        <f aca="true" t="shared" si="65" ref="H169:R169">SUM(H168)</f>
        <v>0</v>
      </c>
      <c r="I169" s="40">
        <f t="shared" si="65"/>
        <v>0</v>
      </c>
      <c r="J169" s="40">
        <f t="shared" si="65"/>
        <v>0</v>
      </c>
      <c r="K169" s="40">
        <f t="shared" si="65"/>
        <v>0</v>
      </c>
      <c r="L169" s="40">
        <f t="shared" si="65"/>
        <v>0</v>
      </c>
      <c r="M169" s="40">
        <f t="shared" si="65"/>
        <v>0</v>
      </c>
      <c r="N169" s="40">
        <f t="shared" si="65"/>
        <v>0</v>
      </c>
      <c r="O169" s="40">
        <f t="shared" si="65"/>
        <v>0</v>
      </c>
      <c r="P169" s="40">
        <f t="shared" si="65"/>
        <v>0</v>
      </c>
      <c r="Q169" s="40">
        <f t="shared" si="65"/>
        <v>0</v>
      </c>
      <c r="R169" s="40">
        <f t="shared" si="65"/>
        <v>0</v>
      </c>
      <c r="S169" s="112">
        <f>SUM(S168)</f>
        <v>0</v>
      </c>
      <c r="T169" s="113">
        <f>SUM(T168)</f>
        <v>0</v>
      </c>
      <c r="U169" s="2"/>
    </row>
    <row r="170" spans="1:21" ht="18.75" customHeight="1" thickBot="1">
      <c r="A170" s="4" t="s">
        <v>24</v>
      </c>
      <c r="B170" s="5" t="s">
        <v>16</v>
      </c>
      <c r="C170" s="220" t="s">
        <v>38</v>
      </c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6"/>
      <c r="U170" s="2"/>
    </row>
    <row r="171" spans="1:21" ht="15.75" customHeight="1">
      <c r="A171" s="212" t="s">
        <v>24</v>
      </c>
      <c r="B171" s="213" t="s">
        <v>16</v>
      </c>
      <c r="C171" s="210" t="s">
        <v>12</v>
      </c>
      <c r="D171" s="211" t="s">
        <v>70</v>
      </c>
      <c r="E171" s="199" t="s">
        <v>71</v>
      </c>
      <c r="F171" s="96" t="s">
        <v>14</v>
      </c>
      <c r="G171" s="85">
        <f>H171+J171</f>
        <v>2</v>
      </c>
      <c r="H171" s="86">
        <v>2</v>
      </c>
      <c r="I171" s="86"/>
      <c r="J171" s="86"/>
      <c r="K171" s="86">
        <f>L171+N171</f>
        <v>2</v>
      </c>
      <c r="L171" s="86">
        <v>2</v>
      </c>
      <c r="M171" s="86"/>
      <c r="N171" s="86"/>
      <c r="O171" s="86">
        <f>P171+R171</f>
        <v>2</v>
      </c>
      <c r="P171" s="86">
        <v>2</v>
      </c>
      <c r="Q171" s="86"/>
      <c r="R171" s="86"/>
      <c r="S171" s="97">
        <v>2</v>
      </c>
      <c r="T171" s="98">
        <v>2</v>
      </c>
      <c r="U171" s="2"/>
    </row>
    <row r="172" spans="1:21" ht="15.75" customHeight="1">
      <c r="A172" s="180"/>
      <c r="B172" s="182"/>
      <c r="C172" s="184"/>
      <c r="D172" s="186"/>
      <c r="E172" s="188"/>
      <c r="F172" s="26" t="s">
        <v>28</v>
      </c>
      <c r="G172" s="38">
        <f>H172+J172</f>
        <v>3.5</v>
      </c>
      <c r="H172" s="42">
        <v>3.5</v>
      </c>
      <c r="I172" s="42"/>
      <c r="J172" s="42"/>
      <c r="K172" s="39">
        <f>L172+N172</f>
        <v>3.5</v>
      </c>
      <c r="L172" s="39">
        <v>3.5</v>
      </c>
      <c r="M172" s="39"/>
      <c r="N172" s="39"/>
      <c r="O172" s="39">
        <f>P172+R172</f>
        <v>3.5</v>
      </c>
      <c r="P172" s="42">
        <v>3.5</v>
      </c>
      <c r="Q172" s="42"/>
      <c r="R172" s="42"/>
      <c r="S172" s="55">
        <v>3.5</v>
      </c>
      <c r="T172" s="99">
        <v>3.5</v>
      </c>
      <c r="U172" s="2"/>
    </row>
    <row r="173" spans="1:21" ht="15.75" customHeight="1">
      <c r="A173" s="180"/>
      <c r="B173" s="183"/>
      <c r="C173" s="184"/>
      <c r="D173" s="186"/>
      <c r="E173" s="189"/>
      <c r="F173" s="27" t="s">
        <v>48</v>
      </c>
      <c r="G173" s="38">
        <f>SUM(G171:G172)</f>
        <v>5.5</v>
      </c>
      <c r="H173" s="39">
        <f>SUM(H171:H172)</f>
        <v>5.5</v>
      </c>
      <c r="I173" s="39">
        <f>SUM(I171:I172)</f>
        <v>0</v>
      </c>
      <c r="J173" s="39">
        <f>SUM(J171:J172)</f>
        <v>0</v>
      </c>
      <c r="K173" s="39">
        <f aca="true" t="shared" si="66" ref="K173:T173">SUM(K171:K172)</f>
        <v>5.5</v>
      </c>
      <c r="L173" s="39">
        <f t="shared" si="66"/>
        <v>5.5</v>
      </c>
      <c r="M173" s="39">
        <f t="shared" si="66"/>
        <v>0</v>
      </c>
      <c r="N173" s="39">
        <f t="shared" si="66"/>
        <v>0</v>
      </c>
      <c r="O173" s="39">
        <f>SUM(O171:O172)</f>
        <v>5.5</v>
      </c>
      <c r="P173" s="39">
        <f>SUM(P171:P172)</f>
        <v>5.5</v>
      </c>
      <c r="Q173" s="39">
        <f>SUM(Q171:Q172)</f>
        <v>0</v>
      </c>
      <c r="R173" s="39">
        <f>SUM(R171:R172)</f>
        <v>0</v>
      </c>
      <c r="S173" s="53">
        <f t="shared" si="66"/>
        <v>5.5</v>
      </c>
      <c r="T173" s="90">
        <f t="shared" si="66"/>
        <v>5.5</v>
      </c>
      <c r="U173" s="2"/>
    </row>
    <row r="174" spans="1:21" ht="18" customHeight="1" thickBot="1">
      <c r="A174" s="10" t="s">
        <v>24</v>
      </c>
      <c r="B174" s="6" t="s">
        <v>16</v>
      </c>
      <c r="C174" s="207" t="s">
        <v>49</v>
      </c>
      <c r="D174" s="208"/>
      <c r="E174" s="208"/>
      <c r="F174" s="208"/>
      <c r="G174" s="45">
        <f>SUM(G173)</f>
        <v>5.5</v>
      </c>
      <c r="H174" s="45">
        <f>SUM(H173)</f>
        <v>5.5</v>
      </c>
      <c r="I174" s="45">
        <f>SUM(I173)</f>
        <v>0</v>
      </c>
      <c r="J174" s="45">
        <f>SUM(J173)</f>
        <v>0</v>
      </c>
      <c r="K174" s="45">
        <f aca="true" t="shared" si="67" ref="K174:T174">SUM(K173)</f>
        <v>5.5</v>
      </c>
      <c r="L174" s="45">
        <f t="shared" si="67"/>
        <v>5.5</v>
      </c>
      <c r="M174" s="45">
        <f t="shared" si="67"/>
        <v>0</v>
      </c>
      <c r="N174" s="45">
        <f t="shared" si="67"/>
        <v>0</v>
      </c>
      <c r="O174" s="45">
        <f t="shared" si="67"/>
        <v>5.5</v>
      </c>
      <c r="P174" s="45">
        <f t="shared" si="67"/>
        <v>5.5</v>
      </c>
      <c r="Q174" s="45">
        <f t="shared" si="67"/>
        <v>0</v>
      </c>
      <c r="R174" s="45">
        <f t="shared" si="67"/>
        <v>0</v>
      </c>
      <c r="S174" s="58">
        <f t="shared" si="67"/>
        <v>5.5</v>
      </c>
      <c r="T174" s="124">
        <f t="shared" si="67"/>
        <v>5.5</v>
      </c>
      <c r="U174" s="2"/>
    </row>
    <row r="175" spans="1:21" ht="18" customHeight="1" thickBot="1">
      <c r="A175" s="9" t="s">
        <v>24</v>
      </c>
      <c r="B175" s="202" t="s">
        <v>50</v>
      </c>
      <c r="C175" s="203"/>
      <c r="D175" s="203"/>
      <c r="E175" s="203"/>
      <c r="F175" s="203"/>
      <c r="G175" s="129">
        <f>SUM(G169+G174)</f>
        <v>5.5</v>
      </c>
      <c r="H175" s="129">
        <f>SUM(H169+H174)</f>
        <v>5.5</v>
      </c>
      <c r="I175" s="129">
        <f>SUM(I169+I174)</f>
        <v>0</v>
      </c>
      <c r="J175" s="129">
        <f>SUM(J169+J174)</f>
        <v>0</v>
      </c>
      <c r="K175" s="40">
        <f aca="true" t="shared" si="68" ref="K175:T175">SUM(K169+K174)</f>
        <v>5.5</v>
      </c>
      <c r="L175" s="129">
        <f t="shared" si="68"/>
        <v>5.5</v>
      </c>
      <c r="M175" s="129">
        <f t="shared" si="68"/>
        <v>0</v>
      </c>
      <c r="N175" s="129">
        <f t="shared" si="68"/>
        <v>0</v>
      </c>
      <c r="O175" s="129">
        <f t="shared" si="68"/>
        <v>5.5</v>
      </c>
      <c r="P175" s="129">
        <f t="shared" si="68"/>
        <v>5.5</v>
      </c>
      <c r="Q175" s="129">
        <f t="shared" si="68"/>
        <v>0</v>
      </c>
      <c r="R175" s="129">
        <f t="shared" si="68"/>
        <v>0</v>
      </c>
      <c r="S175" s="130">
        <f t="shared" si="68"/>
        <v>5.5</v>
      </c>
      <c r="T175" s="131">
        <f t="shared" si="68"/>
        <v>5.5</v>
      </c>
      <c r="U175" s="95"/>
    </row>
    <row r="176" spans="1:21" ht="21" customHeight="1" thickBot="1">
      <c r="A176" s="110" t="s">
        <v>39</v>
      </c>
      <c r="B176" s="204" t="s">
        <v>60</v>
      </c>
      <c r="C176" s="205"/>
      <c r="D176" s="205"/>
      <c r="E176" s="205"/>
      <c r="F176" s="205"/>
      <c r="G176" s="205"/>
      <c r="H176" s="205"/>
      <c r="I176" s="205"/>
      <c r="J176" s="205"/>
      <c r="K176" s="205"/>
      <c r="L176" s="205"/>
      <c r="M176" s="205"/>
      <c r="N176" s="205"/>
      <c r="O176" s="205"/>
      <c r="P176" s="205"/>
      <c r="Q176" s="205"/>
      <c r="R176" s="205"/>
      <c r="S176" s="205"/>
      <c r="T176" s="206"/>
      <c r="U176" s="2"/>
    </row>
    <row r="177" spans="1:21" ht="18" customHeight="1" thickBot="1">
      <c r="A177" s="4" t="s">
        <v>39</v>
      </c>
      <c r="B177" s="76" t="s">
        <v>12</v>
      </c>
      <c r="C177" s="214" t="s">
        <v>61</v>
      </c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16"/>
      <c r="U177" s="2"/>
    </row>
    <row r="178" spans="1:21" ht="18.75" customHeight="1">
      <c r="A178" s="212" t="s">
        <v>39</v>
      </c>
      <c r="B178" s="213" t="s">
        <v>12</v>
      </c>
      <c r="C178" s="210" t="s">
        <v>12</v>
      </c>
      <c r="D178" s="211" t="s">
        <v>103</v>
      </c>
      <c r="E178" s="199" t="s">
        <v>71</v>
      </c>
      <c r="F178" s="132" t="s">
        <v>13</v>
      </c>
      <c r="G178" s="85">
        <f>H178+J178</f>
        <v>37.4</v>
      </c>
      <c r="H178" s="86">
        <v>37.4</v>
      </c>
      <c r="I178" s="86"/>
      <c r="J178" s="71"/>
      <c r="K178" s="123">
        <f>L178+N178</f>
        <v>38.5</v>
      </c>
      <c r="L178" s="123">
        <v>38.5</v>
      </c>
      <c r="M178" s="86"/>
      <c r="N178" s="71"/>
      <c r="O178" s="123">
        <f>P178+R178</f>
        <v>38.5</v>
      </c>
      <c r="P178" s="123">
        <v>38.5</v>
      </c>
      <c r="Q178" s="86"/>
      <c r="R178" s="71"/>
      <c r="S178" s="97">
        <v>40</v>
      </c>
      <c r="T178" s="98">
        <v>42</v>
      </c>
      <c r="U178" s="2"/>
    </row>
    <row r="179" spans="1:21" ht="18.75" customHeight="1">
      <c r="A179" s="180"/>
      <c r="B179" s="182"/>
      <c r="C179" s="184"/>
      <c r="D179" s="185"/>
      <c r="E179" s="188"/>
      <c r="F179" s="28" t="s">
        <v>13</v>
      </c>
      <c r="G179" s="38">
        <f>H179+J179</f>
        <v>0</v>
      </c>
      <c r="H179" s="39">
        <v>0</v>
      </c>
      <c r="I179" s="39"/>
      <c r="J179" s="42"/>
      <c r="K179" s="62">
        <f>L179+N179</f>
        <v>0</v>
      </c>
      <c r="L179" s="62">
        <v>0</v>
      </c>
      <c r="M179" s="39"/>
      <c r="N179" s="42"/>
      <c r="O179" s="62">
        <f>P179+R179</f>
        <v>0</v>
      </c>
      <c r="P179" s="62">
        <v>0</v>
      </c>
      <c r="Q179" s="39"/>
      <c r="R179" s="42"/>
      <c r="S179" s="55"/>
      <c r="T179" s="99"/>
      <c r="U179" s="2"/>
    </row>
    <row r="180" spans="1:21" ht="18.75" customHeight="1">
      <c r="A180" s="180"/>
      <c r="B180" s="183"/>
      <c r="C180" s="184"/>
      <c r="D180" s="186"/>
      <c r="E180" s="189"/>
      <c r="F180" s="27" t="s">
        <v>48</v>
      </c>
      <c r="G180" s="38">
        <f>SUM(G178:G179)</f>
        <v>37.4</v>
      </c>
      <c r="H180" s="38">
        <f>SUM(H178:H179)</f>
        <v>37.4</v>
      </c>
      <c r="I180" s="38">
        <f>SUM(I178:I179)</f>
        <v>0</v>
      </c>
      <c r="J180" s="38">
        <f>SUM(J178:J179)</f>
        <v>0</v>
      </c>
      <c r="K180" s="64">
        <f aca="true" t="shared" si="69" ref="K180:T180">SUM(K178:K179)</f>
        <v>38.5</v>
      </c>
      <c r="L180" s="64">
        <f t="shared" si="69"/>
        <v>38.5</v>
      </c>
      <c r="M180" s="38">
        <f t="shared" si="69"/>
        <v>0</v>
      </c>
      <c r="N180" s="38">
        <f t="shared" si="69"/>
        <v>0</v>
      </c>
      <c r="O180" s="64">
        <f>SUM(O178:O179)</f>
        <v>38.5</v>
      </c>
      <c r="P180" s="64">
        <f>SUM(P178:P179)</f>
        <v>38.5</v>
      </c>
      <c r="Q180" s="38">
        <f>SUM(Q178:Q179)</f>
        <v>0</v>
      </c>
      <c r="R180" s="38">
        <f>SUM(R178:R179)</f>
        <v>0</v>
      </c>
      <c r="S180" s="54">
        <f t="shared" si="69"/>
        <v>40</v>
      </c>
      <c r="T180" s="92">
        <f t="shared" si="69"/>
        <v>42</v>
      </c>
      <c r="U180" s="2"/>
    </row>
    <row r="181" spans="1:21" ht="15" customHeight="1">
      <c r="A181" s="180" t="s">
        <v>39</v>
      </c>
      <c r="B181" s="181" t="s">
        <v>12</v>
      </c>
      <c r="C181" s="184" t="s">
        <v>16</v>
      </c>
      <c r="D181" s="185" t="s">
        <v>104</v>
      </c>
      <c r="E181" s="187" t="s">
        <v>71</v>
      </c>
      <c r="F181" s="30" t="s">
        <v>14</v>
      </c>
      <c r="G181" s="43">
        <f>H181+J181</f>
        <v>0</v>
      </c>
      <c r="H181" s="39"/>
      <c r="I181" s="42"/>
      <c r="J181" s="42"/>
      <c r="K181" s="42">
        <f>L181+N181</f>
        <v>0</v>
      </c>
      <c r="L181" s="39"/>
      <c r="M181" s="42"/>
      <c r="N181" s="42"/>
      <c r="O181" s="42">
        <f>P181+R181</f>
        <v>0</v>
      </c>
      <c r="P181" s="39"/>
      <c r="Q181" s="42"/>
      <c r="R181" s="42"/>
      <c r="S181" s="55"/>
      <c r="T181" s="99"/>
      <c r="U181" s="2"/>
    </row>
    <row r="182" spans="1:21" ht="17.25" customHeight="1">
      <c r="A182" s="180"/>
      <c r="B182" s="182"/>
      <c r="C182" s="184"/>
      <c r="D182" s="185"/>
      <c r="E182" s="188"/>
      <c r="F182" s="28" t="s">
        <v>13</v>
      </c>
      <c r="G182" s="43">
        <f>H182+J182</f>
        <v>22.4</v>
      </c>
      <c r="H182" s="39">
        <v>22.4</v>
      </c>
      <c r="I182" s="42"/>
      <c r="J182" s="42"/>
      <c r="K182" s="42">
        <f>L182+N182</f>
        <v>21.9</v>
      </c>
      <c r="L182" s="39">
        <v>21.9</v>
      </c>
      <c r="M182" s="42"/>
      <c r="N182" s="42"/>
      <c r="O182" s="42">
        <f>P182+R182</f>
        <v>21.9</v>
      </c>
      <c r="P182" s="39">
        <v>21.9</v>
      </c>
      <c r="Q182" s="42"/>
      <c r="R182" s="42"/>
      <c r="S182" s="55">
        <v>21.5</v>
      </c>
      <c r="T182" s="99">
        <v>22</v>
      </c>
      <c r="U182" s="2"/>
    </row>
    <row r="183" spans="1:21" ht="15" customHeight="1">
      <c r="A183" s="180"/>
      <c r="B183" s="182"/>
      <c r="C183" s="184"/>
      <c r="D183" s="186"/>
      <c r="E183" s="188"/>
      <c r="F183" s="29" t="s">
        <v>72</v>
      </c>
      <c r="G183" s="43">
        <f>H183+J183</f>
        <v>0</v>
      </c>
      <c r="H183" s="39"/>
      <c r="I183" s="42"/>
      <c r="J183" s="42"/>
      <c r="K183" s="42">
        <f>L183+N183</f>
        <v>0</v>
      </c>
      <c r="L183" s="39">
        <v>0</v>
      </c>
      <c r="M183" s="42"/>
      <c r="N183" s="42"/>
      <c r="O183" s="42">
        <f>P183+R183</f>
        <v>0</v>
      </c>
      <c r="P183" s="39"/>
      <c r="Q183" s="42"/>
      <c r="R183" s="42"/>
      <c r="S183" s="55"/>
      <c r="T183" s="99"/>
      <c r="U183" s="2"/>
    </row>
    <row r="184" spans="1:21" ht="15" customHeight="1" thickBot="1">
      <c r="A184" s="180"/>
      <c r="B184" s="183"/>
      <c r="C184" s="184"/>
      <c r="D184" s="186"/>
      <c r="E184" s="209"/>
      <c r="F184" s="27" t="s">
        <v>48</v>
      </c>
      <c r="G184" s="38">
        <f>SUM(G181:G183)</f>
        <v>22.4</v>
      </c>
      <c r="H184" s="39">
        <f>SUM(H181:H183)</f>
        <v>22.4</v>
      </c>
      <c r="I184" s="39">
        <f>SUM(I181:I183)</f>
        <v>0</v>
      </c>
      <c r="J184" s="39">
        <f>SUM(J181:J183)</f>
        <v>0</v>
      </c>
      <c r="K184" s="39">
        <f aca="true" t="shared" si="70" ref="K184:T184">SUM(K181:K183)</f>
        <v>21.9</v>
      </c>
      <c r="L184" s="39">
        <f t="shared" si="70"/>
        <v>21.9</v>
      </c>
      <c r="M184" s="39">
        <f t="shared" si="70"/>
        <v>0</v>
      </c>
      <c r="N184" s="39">
        <f t="shared" si="70"/>
        <v>0</v>
      </c>
      <c r="O184" s="39">
        <f>SUM(O181:O183)</f>
        <v>21.9</v>
      </c>
      <c r="P184" s="39">
        <f>SUM(P181:P183)</f>
        <v>21.9</v>
      </c>
      <c r="Q184" s="39">
        <f>SUM(Q181:Q183)</f>
        <v>0</v>
      </c>
      <c r="R184" s="39">
        <f>SUM(R181:R183)</f>
        <v>0</v>
      </c>
      <c r="S184" s="53">
        <f t="shared" si="70"/>
        <v>21.5</v>
      </c>
      <c r="T184" s="90">
        <f t="shared" si="70"/>
        <v>22</v>
      </c>
      <c r="U184" s="2"/>
    </row>
    <row r="185" spans="1:21" ht="16.5" customHeight="1">
      <c r="A185" s="180" t="s">
        <v>39</v>
      </c>
      <c r="B185" s="181" t="s">
        <v>12</v>
      </c>
      <c r="C185" s="184" t="s">
        <v>17</v>
      </c>
      <c r="D185" s="185" t="s">
        <v>94</v>
      </c>
      <c r="E185" s="199" t="s">
        <v>71</v>
      </c>
      <c r="F185" s="28" t="s">
        <v>13</v>
      </c>
      <c r="G185" s="70">
        <f>H185+J185</f>
        <v>0.861</v>
      </c>
      <c r="H185" s="153">
        <v>0.861</v>
      </c>
      <c r="I185" s="154">
        <v>0.8</v>
      </c>
      <c r="J185" s="65"/>
      <c r="K185" s="62">
        <f>L185+N185</f>
        <v>1.4</v>
      </c>
      <c r="L185" s="72">
        <v>1.4</v>
      </c>
      <c r="M185" s="65">
        <v>1.1</v>
      </c>
      <c r="N185" s="65"/>
      <c r="O185" s="63">
        <f>P185+R185</f>
        <v>1.4</v>
      </c>
      <c r="P185" s="153">
        <v>1.4</v>
      </c>
      <c r="Q185" s="154">
        <v>1.1</v>
      </c>
      <c r="R185" s="65"/>
      <c r="S185" s="55">
        <v>1.6</v>
      </c>
      <c r="T185" s="99">
        <v>2</v>
      </c>
      <c r="U185" s="2"/>
    </row>
    <row r="186" spans="1:21" ht="15" customHeight="1">
      <c r="A186" s="180"/>
      <c r="B186" s="182"/>
      <c r="C186" s="184"/>
      <c r="D186" s="186"/>
      <c r="E186" s="188"/>
      <c r="F186" s="28" t="s">
        <v>76</v>
      </c>
      <c r="G186" s="38">
        <f>H186+J186</f>
        <v>0</v>
      </c>
      <c r="H186" s="65"/>
      <c r="I186" s="65"/>
      <c r="J186" s="65"/>
      <c r="K186" s="39">
        <f>L186+N186</f>
        <v>0</v>
      </c>
      <c r="L186" s="65"/>
      <c r="M186" s="65"/>
      <c r="N186" s="65"/>
      <c r="O186" s="39">
        <f>P186+R186</f>
        <v>0</v>
      </c>
      <c r="P186" s="65"/>
      <c r="Q186" s="65"/>
      <c r="R186" s="65"/>
      <c r="S186" s="53"/>
      <c r="T186" s="90"/>
      <c r="U186" s="2"/>
    </row>
    <row r="187" spans="1:21" ht="16.5" customHeight="1">
      <c r="A187" s="180"/>
      <c r="B187" s="183"/>
      <c r="C187" s="184"/>
      <c r="D187" s="186"/>
      <c r="E187" s="189"/>
      <c r="F187" s="27" t="s">
        <v>48</v>
      </c>
      <c r="G187" s="80">
        <f>SUM(G185:G186)</f>
        <v>0.861</v>
      </c>
      <c r="H187" s="72">
        <f>SUM(H185:H186)</f>
        <v>0.861</v>
      </c>
      <c r="I187" s="46">
        <f>SUM(I185:I186)</f>
        <v>0.8</v>
      </c>
      <c r="J187" s="46">
        <f>SUM(J185:J186)</f>
        <v>0</v>
      </c>
      <c r="K187" s="46">
        <f aca="true" t="shared" si="71" ref="K187:T187">SUM(K185:K186)</f>
        <v>1.4</v>
      </c>
      <c r="L187" s="46">
        <f t="shared" si="71"/>
        <v>1.4</v>
      </c>
      <c r="M187" s="46">
        <f t="shared" si="71"/>
        <v>1.1</v>
      </c>
      <c r="N187" s="46">
        <f t="shared" si="71"/>
        <v>0</v>
      </c>
      <c r="O187" s="72">
        <f>SUM(O185:O186)</f>
        <v>1.4</v>
      </c>
      <c r="P187" s="72">
        <f>SUM(P185:P186)</f>
        <v>1.4</v>
      </c>
      <c r="Q187" s="46">
        <f>SUM(Q185:Q186)</f>
        <v>1.1</v>
      </c>
      <c r="R187" s="46">
        <f>SUM(R185:R186)</f>
        <v>0</v>
      </c>
      <c r="S187" s="53">
        <f t="shared" si="71"/>
        <v>1.6</v>
      </c>
      <c r="T187" s="90">
        <f t="shared" si="71"/>
        <v>2</v>
      </c>
      <c r="U187" s="2"/>
    </row>
    <row r="188" spans="1:21" ht="15" customHeight="1">
      <c r="A188" s="180" t="s">
        <v>39</v>
      </c>
      <c r="B188" s="181" t="s">
        <v>12</v>
      </c>
      <c r="C188" s="184" t="s">
        <v>19</v>
      </c>
      <c r="D188" s="185" t="s">
        <v>105</v>
      </c>
      <c r="E188" s="187" t="s">
        <v>71</v>
      </c>
      <c r="F188" s="30" t="s">
        <v>42</v>
      </c>
      <c r="G188" s="70">
        <f>H188+J188</f>
        <v>10.5</v>
      </c>
      <c r="H188" s="62">
        <v>2.1</v>
      </c>
      <c r="I188" s="63">
        <v>0</v>
      </c>
      <c r="J188" s="42">
        <v>8.4</v>
      </c>
      <c r="K188" s="42">
        <f>L188+N188</f>
        <v>0</v>
      </c>
      <c r="L188" s="39">
        <v>0</v>
      </c>
      <c r="M188" s="42"/>
      <c r="N188" s="42"/>
      <c r="O188" s="63">
        <f>P188+R188</f>
        <v>0</v>
      </c>
      <c r="P188" s="62">
        <v>0</v>
      </c>
      <c r="Q188" s="63">
        <v>0</v>
      </c>
      <c r="R188" s="42">
        <v>0</v>
      </c>
      <c r="S188" s="55">
        <v>0</v>
      </c>
      <c r="T188" s="99">
        <v>0</v>
      </c>
      <c r="U188" s="2"/>
    </row>
    <row r="189" spans="1:21" ht="16.5" customHeight="1">
      <c r="A189" s="180"/>
      <c r="B189" s="182"/>
      <c r="C189" s="184"/>
      <c r="D189" s="185"/>
      <c r="E189" s="188"/>
      <c r="F189" s="30" t="s">
        <v>92</v>
      </c>
      <c r="G189" s="70">
        <f>H189+J189</f>
        <v>26.227</v>
      </c>
      <c r="H189" s="62">
        <v>0</v>
      </c>
      <c r="I189" s="63"/>
      <c r="J189" s="63">
        <v>26.227</v>
      </c>
      <c r="K189" s="63">
        <f>L189+N189</f>
        <v>0</v>
      </c>
      <c r="L189" s="62">
        <v>0</v>
      </c>
      <c r="M189" s="63"/>
      <c r="N189" s="63"/>
      <c r="O189" s="63">
        <f>P189+R189</f>
        <v>0</v>
      </c>
      <c r="P189" s="62">
        <v>0</v>
      </c>
      <c r="Q189" s="63"/>
      <c r="R189" s="63"/>
      <c r="S189" s="55">
        <v>0</v>
      </c>
      <c r="T189" s="99">
        <v>0</v>
      </c>
      <c r="U189" s="2"/>
    </row>
    <row r="190" spans="1:21" ht="16.5" customHeight="1">
      <c r="A190" s="180"/>
      <c r="B190" s="182"/>
      <c r="C190" s="184"/>
      <c r="D190" s="186"/>
      <c r="E190" s="188"/>
      <c r="F190" s="29" t="s">
        <v>93</v>
      </c>
      <c r="G190" s="43">
        <f>H190+J190</f>
        <v>2.312</v>
      </c>
      <c r="H190" s="39"/>
      <c r="I190" s="42"/>
      <c r="J190" s="42">
        <v>2.312</v>
      </c>
      <c r="K190" s="42">
        <f>L190+N190</f>
        <v>0</v>
      </c>
      <c r="L190" s="39">
        <v>0</v>
      </c>
      <c r="M190" s="42"/>
      <c r="N190" s="42"/>
      <c r="O190" s="42">
        <f>P190+R190</f>
        <v>0</v>
      </c>
      <c r="P190" s="39">
        <v>0</v>
      </c>
      <c r="Q190" s="42"/>
      <c r="R190" s="42"/>
      <c r="S190" s="55">
        <v>0</v>
      </c>
      <c r="T190" s="99">
        <v>0</v>
      </c>
      <c r="U190" s="2"/>
    </row>
    <row r="191" spans="1:21" ht="15.75" customHeight="1" thickBot="1">
      <c r="A191" s="180"/>
      <c r="B191" s="183"/>
      <c r="C191" s="184"/>
      <c r="D191" s="186"/>
      <c r="E191" s="209"/>
      <c r="F191" s="27" t="s">
        <v>48</v>
      </c>
      <c r="G191" s="64">
        <f>SUM(G188:G190)</f>
        <v>39.039</v>
      </c>
      <c r="H191" s="62">
        <f>SUM(H188:H190)</f>
        <v>2.1</v>
      </c>
      <c r="I191" s="62">
        <f>SUM(I188:I190)</f>
        <v>0</v>
      </c>
      <c r="J191" s="62">
        <f>SUM(J188:J190)</f>
        <v>36.939</v>
      </c>
      <c r="K191" s="39">
        <f aca="true" t="shared" si="72" ref="K191:T191">SUM(K188:K190)</f>
        <v>0</v>
      </c>
      <c r="L191" s="39">
        <f t="shared" si="72"/>
        <v>0</v>
      </c>
      <c r="M191" s="39">
        <f t="shared" si="72"/>
        <v>0</v>
      </c>
      <c r="N191" s="39">
        <f t="shared" si="72"/>
        <v>0</v>
      </c>
      <c r="O191" s="62">
        <f>SUM(O188:O190)</f>
        <v>0</v>
      </c>
      <c r="P191" s="62">
        <f>SUM(P188:P190)</f>
        <v>0</v>
      </c>
      <c r="Q191" s="62">
        <f>SUM(Q188:Q190)</f>
        <v>0</v>
      </c>
      <c r="R191" s="39">
        <f>SUM(R188:R190)</f>
        <v>0</v>
      </c>
      <c r="S191" s="53">
        <f t="shared" si="72"/>
        <v>0</v>
      </c>
      <c r="T191" s="90">
        <f t="shared" si="72"/>
        <v>0</v>
      </c>
      <c r="U191" s="2"/>
    </row>
    <row r="192" spans="1:21" ht="16.5" customHeight="1">
      <c r="A192" s="180" t="s">
        <v>39</v>
      </c>
      <c r="B192" s="181" t="s">
        <v>12</v>
      </c>
      <c r="C192" s="184" t="s">
        <v>21</v>
      </c>
      <c r="D192" s="185" t="s">
        <v>98</v>
      </c>
      <c r="E192" s="199" t="s">
        <v>71</v>
      </c>
      <c r="F192" s="28" t="s">
        <v>114</v>
      </c>
      <c r="G192" s="64">
        <f>H192+J192</f>
        <v>3.9</v>
      </c>
      <c r="H192" s="72">
        <v>3.9</v>
      </c>
      <c r="I192" s="65"/>
      <c r="J192" s="65"/>
      <c r="K192" s="62">
        <f>L192+N192</f>
        <v>0</v>
      </c>
      <c r="L192" s="72">
        <v>0</v>
      </c>
      <c r="M192" s="72">
        <v>0</v>
      </c>
      <c r="N192" s="65"/>
      <c r="O192" s="62">
        <f>P192+R192</f>
        <v>0</v>
      </c>
      <c r="P192" s="72">
        <v>0</v>
      </c>
      <c r="Q192" s="72">
        <v>0</v>
      </c>
      <c r="R192" s="65"/>
      <c r="S192" s="55">
        <v>0</v>
      </c>
      <c r="T192" s="99">
        <v>0</v>
      </c>
      <c r="U192" s="2"/>
    </row>
    <row r="193" spans="1:21" ht="16.5" customHeight="1">
      <c r="A193" s="180"/>
      <c r="B193" s="182"/>
      <c r="C193" s="184"/>
      <c r="D193" s="185"/>
      <c r="E193" s="188"/>
      <c r="F193" s="28" t="s">
        <v>109</v>
      </c>
      <c r="G193" s="64">
        <f>H193+J193</f>
        <v>31.7</v>
      </c>
      <c r="H193" s="72">
        <v>31.7</v>
      </c>
      <c r="I193" s="72">
        <v>2.748</v>
      </c>
      <c r="J193" s="65"/>
      <c r="K193" s="62">
        <f>L193+N193</f>
        <v>16.1</v>
      </c>
      <c r="L193" s="72">
        <v>16.1</v>
      </c>
      <c r="M193" s="72"/>
      <c r="N193" s="65"/>
      <c r="O193" s="62">
        <f>P193+R193</f>
        <v>16.1</v>
      </c>
      <c r="P193" s="72">
        <v>16.1</v>
      </c>
      <c r="Q193" s="72">
        <v>0</v>
      </c>
      <c r="R193" s="65"/>
      <c r="S193" s="55">
        <v>0</v>
      </c>
      <c r="T193" s="99">
        <v>0</v>
      </c>
      <c r="U193" s="2"/>
    </row>
    <row r="194" spans="1:21" ht="16.5" customHeight="1">
      <c r="A194" s="180"/>
      <c r="B194" s="182"/>
      <c r="C194" s="184"/>
      <c r="D194" s="185"/>
      <c r="E194" s="188"/>
      <c r="F194" s="28" t="s">
        <v>14</v>
      </c>
      <c r="G194" s="64">
        <f>H194+J194</f>
        <v>3.7</v>
      </c>
      <c r="H194" s="72">
        <v>3.7</v>
      </c>
      <c r="I194" s="65"/>
      <c r="J194" s="65"/>
      <c r="K194" s="62">
        <f>L194+N194</f>
        <v>10.2</v>
      </c>
      <c r="L194" s="72">
        <v>10.2</v>
      </c>
      <c r="M194" s="72">
        <v>1.957</v>
      </c>
      <c r="N194" s="65"/>
      <c r="O194" s="62">
        <f>P194+R194</f>
        <v>10.2</v>
      </c>
      <c r="P194" s="72">
        <v>10.2</v>
      </c>
      <c r="Q194" s="72">
        <v>1.957</v>
      </c>
      <c r="R194" s="65"/>
      <c r="S194" s="55">
        <v>0</v>
      </c>
      <c r="T194" s="99">
        <v>0</v>
      </c>
      <c r="U194" s="2"/>
    </row>
    <row r="195" spans="1:21" ht="15" customHeight="1">
      <c r="A195" s="180"/>
      <c r="B195" s="182"/>
      <c r="C195" s="184"/>
      <c r="D195" s="186"/>
      <c r="E195" s="188"/>
      <c r="F195" s="28" t="s">
        <v>92</v>
      </c>
      <c r="G195" s="38">
        <f>H195+J195</f>
        <v>42.3</v>
      </c>
      <c r="H195" s="65">
        <v>42.3</v>
      </c>
      <c r="I195" s="65"/>
      <c r="J195" s="67"/>
      <c r="K195" s="62">
        <f>L195+N195</f>
        <v>0</v>
      </c>
      <c r="L195" s="72">
        <v>0</v>
      </c>
      <c r="M195" s="72"/>
      <c r="N195" s="65"/>
      <c r="O195" s="62">
        <f>P195+R195</f>
        <v>0</v>
      </c>
      <c r="P195" s="72">
        <v>0</v>
      </c>
      <c r="Q195" s="72"/>
      <c r="R195" s="67"/>
      <c r="S195" s="53">
        <v>0</v>
      </c>
      <c r="T195" s="90">
        <v>0</v>
      </c>
      <c r="U195" s="2"/>
    </row>
    <row r="196" spans="1:21" ht="16.5" customHeight="1">
      <c r="A196" s="180"/>
      <c r="B196" s="183"/>
      <c r="C196" s="184"/>
      <c r="D196" s="186"/>
      <c r="E196" s="189"/>
      <c r="F196" s="27" t="s">
        <v>48</v>
      </c>
      <c r="G196" s="47">
        <f>SUM(G192:G195)</f>
        <v>81.6</v>
      </c>
      <c r="H196" s="46">
        <f>SUM(H192:H195)</f>
        <v>81.6</v>
      </c>
      <c r="I196" s="46">
        <f>SUM(I192:I195)</f>
        <v>2.748</v>
      </c>
      <c r="J196" s="46">
        <f>SUM(J192:J195)</f>
        <v>0</v>
      </c>
      <c r="K196" s="72">
        <f aca="true" t="shared" si="73" ref="K196:T196">SUM(K192:K195)</f>
        <v>26.3</v>
      </c>
      <c r="L196" s="72">
        <f t="shared" si="73"/>
        <v>26.3</v>
      </c>
      <c r="M196" s="72">
        <f t="shared" si="73"/>
        <v>1.957</v>
      </c>
      <c r="N196" s="46">
        <f t="shared" si="73"/>
        <v>0</v>
      </c>
      <c r="O196" s="72">
        <f t="shared" si="73"/>
        <v>26.3</v>
      </c>
      <c r="P196" s="72">
        <f t="shared" si="73"/>
        <v>26.3</v>
      </c>
      <c r="Q196" s="72">
        <f t="shared" si="73"/>
        <v>1.957</v>
      </c>
      <c r="R196" s="46">
        <f t="shared" si="73"/>
        <v>0</v>
      </c>
      <c r="S196" s="46">
        <f t="shared" si="73"/>
        <v>0</v>
      </c>
      <c r="T196" s="178">
        <f t="shared" si="73"/>
        <v>0</v>
      </c>
      <c r="U196" s="2"/>
    </row>
    <row r="197" spans="1:21" ht="15" customHeight="1">
      <c r="A197" s="180" t="s">
        <v>39</v>
      </c>
      <c r="B197" s="181" t="s">
        <v>12</v>
      </c>
      <c r="C197" s="184" t="s">
        <v>22</v>
      </c>
      <c r="D197" s="185" t="s">
        <v>101</v>
      </c>
      <c r="E197" s="187" t="s">
        <v>71</v>
      </c>
      <c r="F197" s="30" t="s">
        <v>14</v>
      </c>
      <c r="G197" s="70">
        <f>H197+J197</f>
        <v>0</v>
      </c>
      <c r="H197" s="62">
        <v>0</v>
      </c>
      <c r="I197" s="63"/>
      <c r="J197" s="63"/>
      <c r="K197" s="42">
        <f>L197+N197</f>
        <v>0</v>
      </c>
      <c r="L197" s="39">
        <v>0</v>
      </c>
      <c r="M197" s="42"/>
      <c r="N197" s="42"/>
      <c r="O197" s="42">
        <f>P197+R197</f>
        <v>0</v>
      </c>
      <c r="P197" s="39">
        <v>0</v>
      </c>
      <c r="Q197" s="42"/>
      <c r="R197" s="42"/>
      <c r="S197" s="55">
        <v>0</v>
      </c>
      <c r="T197" s="99">
        <v>0</v>
      </c>
      <c r="U197" s="2"/>
    </row>
    <row r="198" spans="1:21" ht="17.25" customHeight="1">
      <c r="A198" s="180"/>
      <c r="B198" s="182"/>
      <c r="C198" s="184"/>
      <c r="D198" s="185"/>
      <c r="E198" s="188"/>
      <c r="F198" s="30" t="s">
        <v>99</v>
      </c>
      <c r="G198" s="70">
        <f>H198+J198</f>
        <v>0.063</v>
      </c>
      <c r="H198" s="62">
        <v>0.063</v>
      </c>
      <c r="I198" s="63"/>
      <c r="J198" s="63"/>
      <c r="K198" s="42">
        <f>L198+N198</f>
        <v>0</v>
      </c>
      <c r="L198" s="39">
        <v>0</v>
      </c>
      <c r="M198" s="42"/>
      <c r="N198" s="42"/>
      <c r="O198" s="42">
        <f>P198+R198</f>
        <v>0</v>
      </c>
      <c r="P198" s="39">
        <v>0</v>
      </c>
      <c r="Q198" s="37"/>
      <c r="R198" s="42"/>
      <c r="S198" s="55">
        <v>0</v>
      </c>
      <c r="T198" s="99">
        <v>0</v>
      </c>
      <c r="U198" s="2"/>
    </row>
    <row r="199" spans="1:21" ht="15" customHeight="1">
      <c r="A199" s="180"/>
      <c r="B199" s="182"/>
      <c r="C199" s="184"/>
      <c r="D199" s="186"/>
      <c r="E199" s="188"/>
      <c r="F199" s="29" t="s">
        <v>92</v>
      </c>
      <c r="G199" s="70">
        <f>H199+J199</f>
        <v>5.359999999999999</v>
      </c>
      <c r="H199" s="62">
        <v>4.64</v>
      </c>
      <c r="I199" s="63"/>
      <c r="J199" s="63">
        <v>0.72</v>
      </c>
      <c r="K199" s="63">
        <f>L199+N199</f>
        <v>0.031</v>
      </c>
      <c r="L199" s="62">
        <v>0.031</v>
      </c>
      <c r="M199" s="42"/>
      <c r="N199" s="42"/>
      <c r="O199" s="63">
        <f>P199+R199</f>
        <v>0.031</v>
      </c>
      <c r="P199" s="62">
        <v>0.031</v>
      </c>
      <c r="Q199" s="37"/>
      <c r="R199" s="42"/>
      <c r="S199" s="55">
        <v>0</v>
      </c>
      <c r="T199" s="99">
        <v>0</v>
      </c>
      <c r="U199" s="2"/>
    </row>
    <row r="200" spans="1:21" ht="15" customHeight="1">
      <c r="A200" s="180"/>
      <c r="B200" s="183"/>
      <c r="C200" s="184"/>
      <c r="D200" s="186"/>
      <c r="E200" s="189"/>
      <c r="F200" s="27" t="s">
        <v>48</v>
      </c>
      <c r="G200" s="64">
        <f aca="true" t="shared" si="74" ref="G200:T200">SUM(G197:G199)</f>
        <v>5.422999999999999</v>
      </c>
      <c r="H200" s="62">
        <f t="shared" si="74"/>
        <v>4.702999999999999</v>
      </c>
      <c r="I200" s="53">
        <f t="shared" si="74"/>
        <v>0</v>
      </c>
      <c r="J200" s="53">
        <f t="shared" si="74"/>
        <v>0.72</v>
      </c>
      <c r="K200" s="62">
        <f t="shared" si="74"/>
        <v>0.031</v>
      </c>
      <c r="L200" s="62">
        <f t="shared" si="74"/>
        <v>0.031</v>
      </c>
      <c r="M200" s="39">
        <f t="shared" si="74"/>
        <v>0</v>
      </c>
      <c r="N200" s="39">
        <f t="shared" si="74"/>
        <v>0</v>
      </c>
      <c r="O200" s="62">
        <f t="shared" si="74"/>
        <v>0.031</v>
      </c>
      <c r="P200" s="62">
        <f t="shared" si="74"/>
        <v>0.031</v>
      </c>
      <c r="Q200" s="39">
        <f t="shared" si="74"/>
        <v>0</v>
      </c>
      <c r="R200" s="39">
        <f t="shared" si="74"/>
        <v>0</v>
      </c>
      <c r="S200" s="53">
        <f t="shared" si="74"/>
        <v>0</v>
      </c>
      <c r="T200" s="90">
        <f t="shared" si="74"/>
        <v>0</v>
      </c>
      <c r="U200" s="2"/>
    </row>
    <row r="201" spans="1:21" ht="15" customHeight="1">
      <c r="A201" s="180" t="s">
        <v>39</v>
      </c>
      <c r="B201" s="181" t="s">
        <v>12</v>
      </c>
      <c r="C201" s="184" t="s">
        <v>23</v>
      </c>
      <c r="D201" s="185" t="s">
        <v>125</v>
      </c>
      <c r="E201" s="187" t="s">
        <v>71</v>
      </c>
      <c r="F201" s="30" t="s">
        <v>14</v>
      </c>
      <c r="G201" s="43">
        <f>H201+J201</f>
        <v>0</v>
      </c>
      <c r="H201" s="39"/>
      <c r="I201" s="42"/>
      <c r="J201" s="42"/>
      <c r="K201" s="42">
        <f>L201+N201</f>
        <v>0</v>
      </c>
      <c r="L201" s="39"/>
      <c r="M201" s="42"/>
      <c r="N201" s="42"/>
      <c r="O201" s="42">
        <f>P201+R201</f>
        <v>0</v>
      </c>
      <c r="P201" s="39"/>
      <c r="Q201" s="42"/>
      <c r="R201" s="42"/>
      <c r="S201" s="55"/>
      <c r="T201" s="99"/>
      <c r="U201" s="2"/>
    </row>
    <row r="202" spans="1:21" ht="17.25" customHeight="1">
      <c r="A202" s="180"/>
      <c r="B202" s="182"/>
      <c r="C202" s="184"/>
      <c r="D202" s="185"/>
      <c r="E202" s="188"/>
      <c r="F202" s="30" t="s">
        <v>13</v>
      </c>
      <c r="G202" s="43">
        <f>H202+J202</f>
        <v>9.4</v>
      </c>
      <c r="H202" s="39">
        <v>9.4</v>
      </c>
      <c r="I202" s="42"/>
      <c r="J202" s="42"/>
      <c r="K202" s="42">
        <f>L202+N202</f>
        <v>9.7</v>
      </c>
      <c r="L202" s="39">
        <v>9.7</v>
      </c>
      <c r="M202" s="42"/>
      <c r="N202" s="42"/>
      <c r="O202" s="42">
        <f>P202+R202</f>
        <v>9.7</v>
      </c>
      <c r="P202" s="39">
        <v>9.7</v>
      </c>
      <c r="Q202" s="37"/>
      <c r="R202" s="42"/>
      <c r="S202" s="55">
        <v>10</v>
      </c>
      <c r="T202" s="99">
        <v>11</v>
      </c>
      <c r="U202" s="2"/>
    </row>
    <row r="203" spans="1:21" ht="15" customHeight="1">
      <c r="A203" s="180"/>
      <c r="B203" s="182"/>
      <c r="C203" s="184"/>
      <c r="D203" s="186"/>
      <c r="E203" s="188"/>
      <c r="F203" s="29" t="s">
        <v>72</v>
      </c>
      <c r="G203" s="43">
        <f>H203+J203</f>
        <v>0</v>
      </c>
      <c r="H203" s="136"/>
      <c r="I203" s="37"/>
      <c r="J203" s="42"/>
      <c r="K203" s="42">
        <f>L203+N203</f>
        <v>0</v>
      </c>
      <c r="L203" s="39"/>
      <c r="M203" s="42"/>
      <c r="N203" s="42"/>
      <c r="O203" s="42">
        <f>P203+R203</f>
        <v>0</v>
      </c>
      <c r="P203" s="136"/>
      <c r="Q203" s="37"/>
      <c r="R203" s="42"/>
      <c r="S203" s="55"/>
      <c r="T203" s="99"/>
      <c r="U203" s="2"/>
    </row>
    <row r="204" spans="1:21" ht="15" customHeight="1">
      <c r="A204" s="180"/>
      <c r="B204" s="183"/>
      <c r="C204" s="184"/>
      <c r="D204" s="186"/>
      <c r="E204" s="189"/>
      <c r="F204" s="27" t="s">
        <v>48</v>
      </c>
      <c r="G204" s="38">
        <f aca="true" t="shared" si="75" ref="G204:T204">SUM(G201:G203)</f>
        <v>9.4</v>
      </c>
      <c r="H204" s="39">
        <f t="shared" si="75"/>
        <v>9.4</v>
      </c>
      <c r="I204" s="39">
        <f t="shared" si="75"/>
        <v>0</v>
      </c>
      <c r="J204" s="39">
        <f t="shared" si="75"/>
        <v>0</v>
      </c>
      <c r="K204" s="39">
        <f t="shared" si="75"/>
        <v>9.7</v>
      </c>
      <c r="L204" s="39">
        <f t="shared" si="75"/>
        <v>9.7</v>
      </c>
      <c r="M204" s="53">
        <f t="shared" si="75"/>
        <v>0</v>
      </c>
      <c r="N204" s="53">
        <f t="shared" si="75"/>
        <v>0</v>
      </c>
      <c r="O204" s="39">
        <f t="shared" si="75"/>
        <v>9.7</v>
      </c>
      <c r="P204" s="39">
        <f t="shared" si="75"/>
        <v>9.7</v>
      </c>
      <c r="Q204" s="39">
        <f t="shared" si="75"/>
        <v>0</v>
      </c>
      <c r="R204" s="39">
        <f t="shared" si="75"/>
        <v>0</v>
      </c>
      <c r="S204" s="53">
        <f t="shared" si="75"/>
        <v>10</v>
      </c>
      <c r="T204" s="90">
        <f t="shared" si="75"/>
        <v>11</v>
      </c>
      <c r="U204" s="2"/>
    </row>
    <row r="205" spans="1:21" ht="17.25" customHeight="1" thickBot="1">
      <c r="A205" s="10" t="s">
        <v>39</v>
      </c>
      <c r="B205" s="6" t="s">
        <v>12</v>
      </c>
      <c r="C205" s="207" t="s">
        <v>49</v>
      </c>
      <c r="D205" s="208"/>
      <c r="E205" s="208"/>
      <c r="F205" s="208"/>
      <c r="G205" s="73">
        <f>SUM(G180+G184+G187+G191+G196+G200+G204)</f>
        <v>196.123</v>
      </c>
      <c r="H205" s="73">
        <f>SUM(H180+H184+H187+H191+H196+H200+H204)</f>
        <v>158.464</v>
      </c>
      <c r="I205" s="73">
        <f>SUM(I180+I184+I187+I191+I196+I200+I204)</f>
        <v>3.548</v>
      </c>
      <c r="J205" s="73">
        <f>SUM(J180+J184+J187+J191+J196+J200+J204)</f>
        <v>37.659</v>
      </c>
      <c r="K205" s="73">
        <f aca="true" t="shared" si="76" ref="K205:T205">SUM(K180+K184+K187+K191+K196+K200+K204)</f>
        <v>97.831</v>
      </c>
      <c r="L205" s="73">
        <f t="shared" si="76"/>
        <v>97.831</v>
      </c>
      <c r="M205" s="58">
        <f t="shared" si="76"/>
        <v>3.0570000000000004</v>
      </c>
      <c r="N205" s="58">
        <f t="shared" si="76"/>
        <v>0</v>
      </c>
      <c r="O205" s="73">
        <f t="shared" si="76"/>
        <v>97.831</v>
      </c>
      <c r="P205" s="73">
        <f t="shared" si="76"/>
        <v>97.831</v>
      </c>
      <c r="Q205" s="73">
        <f t="shared" si="76"/>
        <v>3.0570000000000004</v>
      </c>
      <c r="R205" s="58">
        <f t="shared" si="76"/>
        <v>0</v>
      </c>
      <c r="S205" s="45">
        <f t="shared" si="76"/>
        <v>73.1</v>
      </c>
      <c r="T205" s="111">
        <f t="shared" si="76"/>
        <v>77</v>
      </c>
      <c r="U205" s="2"/>
    </row>
    <row r="206" spans="1:21" ht="17.25" customHeight="1" thickBot="1">
      <c r="A206" s="9" t="s">
        <v>39</v>
      </c>
      <c r="B206" s="202" t="s">
        <v>50</v>
      </c>
      <c r="C206" s="203"/>
      <c r="D206" s="203"/>
      <c r="E206" s="203"/>
      <c r="F206" s="203"/>
      <c r="G206" s="81">
        <f>SUM(G205)</f>
        <v>196.123</v>
      </c>
      <c r="H206" s="81">
        <f>SUM(H205)</f>
        <v>158.464</v>
      </c>
      <c r="I206" s="81">
        <f>SUM(I205)</f>
        <v>3.548</v>
      </c>
      <c r="J206" s="81">
        <f>SUM(J205)</f>
        <v>37.659</v>
      </c>
      <c r="K206" s="81">
        <f aca="true" t="shared" si="77" ref="K206:T206">SUM(K205)</f>
        <v>97.831</v>
      </c>
      <c r="L206" s="81">
        <f t="shared" si="77"/>
        <v>97.831</v>
      </c>
      <c r="M206" s="112">
        <f t="shared" si="77"/>
        <v>3.0570000000000004</v>
      </c>
      <c r="N206" s="112">
        <f t="shared" si="77"/>
        <v>0</v>
      </c>
      <c r="O206" s="81">
        <f>SUM(O205)</f>
        <v>97.831</v>
      </c>
      <c r="P206" s="81">
        <f>SUM(P205)</f>
        <v>97.831</v>
      </c>
      <c r="Q206" s="81">
        <f>SUM(Q205)</f>
        <v>3.0570000000000004</v>
      </c>
      <c r="R206" s="112">
        <f>SUM(R205)</f>
        <v>0</v>
      </c>
      <c r="S206" s="40">
        <f t="shared" si="77"/>
        <v>73.1</v>
      </c>
      <c r="T206" s="94">
        <f t="shared" si="77"/>
        <v>77</v>
      </c>
      <c r="U206" s="95"/>
    </row>
    <row r="207" spans="1:21" ht="17.25" customHeight="1" thickBot="1">
      <c r="A207" s="110" t="s">
        <v>40</v>
      </c>
      <c r="B207" s="204" t="s">
        <v>41</v>
      </c>
      <c r="C207" s="205"/>
      <c r="D207" s="205"/>
      <c r="E207" s="205"/>
      <c r="F207" s="205"/>
      <c r="G207" s="205"/>
      <c r="H207" s="205"/>
      <c r="I207" s="205"/>
      <c r="J207" s="205"/>
      <c r="K207" s="205"/>
      <c r="L207" s="205"/>
      <c r="M207" s="205"/>
      <c r="N207" s="205"/>
      <c r="O207" s="205"/>
      <c r="P207" s="205"/>
      <c r="Q207" s="205"/>
      <c r="R207" s="205"/>
      <c r="S207" s="205"/>
      <c r="T207" s="206"/>
      <c r="U207" s="2"/>
    </row>
    <row r="208" spans="1:21" ht="17.25" customHeight="1" thickBot="1">
      <c r="A208" s="4" t="s">
        <v>40</v>
      </c>
      <c r="B208" s="5" t="s">
        <v>12</v>
      </c>
      <c r="C208" s="220" t="s">
        <v>90</v>
      </c>
      <c r="D208" s="215"/>
      <c r="E208" s="215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5"/>
      <c r="Q208" s="215"/>
      <c r="R208" s="215"/>
      <c r="S208" s="215"/>
      <c r="T208" s="216"/>
      <c r="U208" s="2"/>
    </row>
    <row r="209" spans="1:21" ht="15" customHeight="1">
      <c r="A209" s="212" t="s">
        <v>40</v>
      </c>
      <c r="B209" s="213" t="s">
        <v>12</v>
      </c>
      <c r="C209" s="210" t="s">
        <v>12</v>
      </c>
      <c r="D209" s="211" t="s">
        <v>77</v>
      </c>
      <c r="E209" s="199" t="s">
        <v>71</v>
      </c>
      <c r="F209" s="96" t="s">
        <v>13</v>
      </c>
      <c r="G209" s="41">
        <f>H209+J209</f>
        <v>0.1</v>
      </c>
      <c r="H209" s="133">
        <v>0.1</v>
      </c>
      <c r="I209" s="133"/>
      <c r="J209" s="133"/>
      <c r="K209" s="71">
        <f>L209+N209</f>
        <v>0.1</v>
      </c>
      <c r="L209" s="133">
        <v>0.1</v>
      </c>
      <c r="M209" s="133">
        <v>0</v>
      </c>
      <c r="N209" s="133"/>
      <c r="O209" s="71">
        <f>P209+R209</f>
        <v>0.1</v>
      </c>
      <c r="P209" s="133">
        <v>0.1</v>
      </c>
      <c r="Q209" s="133"/>
      <c r="R209" s="133"/>
      <c r="S209" s="97">
        <v>0.1</v>
      </c>
      <c r="T209" s="98">
        <v>0.1</v>
      </c>
      <c r="U209" s="2"/>
    </row>
    <row r="210" spans="1:21" ht="15" customHeight="1">
      <c r="A210" s="180"/>
      <c r="B210" s="182"/>
      <c r="C210" s="184"/>
      <c r="D210" s="186"/>
      <c r="E210" s="188"/>
      <c r="F210" s="26" t="s">
        <v>76</v>
      </c>
      <c r="G210" s="43">
        <f>H210+J210</f>
        <v>0</v>
      </c>
      <c r="H210" s="46"/>
      <c r="I210" s="46"/>
      <c r="J210" s="46"/>
      <c r="K210" s="42">
        <f>L210+N210</f>
        <v>0</v>
      </c>
      <c r="L210" s="46"/>
      <c r="M210" s="46"/>
      <c r="N210" s="46"/>
      <c r="O210" s="42">
        <f>P210+R210</f>
        <v>0</v>
      </c>
      <c r="P210" s="46"/>
      <c r="Q210" s="46"/>
      <c r="R210" s="46"/>
      <c r="S210" s="53"/>
      <c r="T210" s="90"/>
      <c r="U210" s="2"/>
    </row>
    <row r="211" spans="1:21" ht="15" customHeight="1">
      <c r="A211" s="180"/>
      <c r="B211" s="183"/>
      <c r="C211" s="184"/>
      <c r="D211" s="186"/>
      <c r="E211" s="189"/>
      <c r="F211" s="27" t="s">
        <v>48</v>
      </c>
      <c r="G211" s="47">
        <f>SUM(G209:G210)</f>
        <v>0.1</v>
      </c>
      <c r="H211" s="47">
        <f aca="true" t="shared" si="78" ref="H211:T211">SUM(H209:H210)</f>
        <v>0.1</v>
      </c>
      <c r="I211" s="47">
        <f t="shared" si="78"/>
        <v>0</v>
      </c>
      <c r="J211" s="47">
        <f t="shared" si="78"/>
        <v>0</v>
      </c>
      <c r="K211" s="47">
        <f t="shared" si="78"/>
        <v>0.1</v>
      </c>
      <c r="L211" s="47">
        <f t="shared" si="78"/>
        <v>0.1</v>
      </c>
      <c r="M211" s="47">
        <f t="shared" si="78"/>
        <v>0</v>
      </c>
      <c r="N211" s="47">
        <f t="shared" si="78"/>
        <v>0</v>
      </c>
      <c r="O211" s="47">
        <f t="shared" si="78"/>
        <v>0.1</v>
      </c>
      <c r="P211" s="47">
        <f t="shared" si="78"/>
        <v>0.1</v>
      </c>
      <c r="Q211" s="47">
        <f t="shared" si="78"/>
        <v>0</v>
      </c>
      <c r="R211" s="47">
        <f t="shared" si="78"/>
        <v>0</v>
      </c>
      <c r="S211" s="47">
        <f t="shared" si="78"/>
        <v>0.1</v>
      </c>
      <c r="T211" s="164">
        <f t="shared" si="78"/>
        <v>0.1</v>
      </c>
      <c r="U211" s="2"/>
    </row>
    <row r="212" spans="1:21" ht="15" customHeight="1">
      <c r="A212" s="192" t="s">
        <v>40</v>
      </c>
      <c r="B212" s="182" t="s">
        <v>12</v>
      </c>
      <c r="C212" s="195" t="s">
        <v>16</v>
      </c>
      <c r="D212" s="185" t="s">
        <v>126</v>
      </c>
      <c r="E212" s="187" t="s">
        <v>71</v>
      </c>
      <c r="F212" s="167" t="s">
        <v>109</v>
      </c>
      <c r="G212" s="168">
        <f>H212+J212</f>
        <v>0</v>
      </c>
      <c r="H212" s="169">
        <v>0</v>
      </c>
      <c r="I212" s="169"/>
      <c r="J212" s="169">
        <v>0</v>
      </c>
      <c r="K212" s="172">
        <f>L212+N212</f>
        <v>71</v>
      </c>
      <c r="L212" s="169">
        <v>30</v>
      </c>
      <c r="M212" s="169">
        <v>0</v>
      </c>
      <c r="N212" s="169">
        <v>41</v>
      </c>
      <c r="O212" s="174">
        <f>P212+R212</f>
        <v>71</v>
      </c>
      <c r="P212" s="173">
        <v>30</v>
      </c>
      <c r="Q212" s="173"/>
      <c r="R212" s="173">
        <v>41</v>
      </c>
      <c r="S212" s="170">
        <v>0</v>
      </c>
      <c r="T212" s="171">
        <v>0</v>
      </c>
      <c r="U212" s="2"/>
    </row>
    <row r="213" spans="1:21" ht="15" customHeight="1">
      <c r="A213" s="180"/>
      <c r="B213" s="182"/>
      <c r="C213" s="184"/>
      <c r="D213" s="186"/>
      <c r="E213" s="188"/>
      <c r="F213" s="28" t="s">
        <v>14</v>
      </c>
      <c r="G213" s="43">
        <f>H213+J213</f>
        <v>0</v>
      </c>
      <c r="H213" s="46"/>
      <c r="I213" s="46"/>
      <c r="J213" s="46"/>
      <c r="K213" s="42">
        <f>L213+N213</f>
        <v>9.1</v>
      </c>
      <c r="L213" s="46">
        <v>9.1</v>
      </c>
      <c r="M213" s="46"/>
      <c r="N213" s="46"/>
      <c r="O213" s="50">
        <f>P213+R213</f>
        <v>9.1</v>
      </c>
      <c r="P213" s="175">
        <v>9.1</v>
      </c>
      <c r="Q213" s="139"/>
      <c r="R213" s="46"/>
      <c r="S213" s="53"/>
      <c r="T213" s="90"/>
      <c r="U213" s="2"/>
    </row>
    <row r="214" spans="1:21" ht="15" customHeight="1" thickBot="1">
      <c r="A214" s="190"/>
      <c r="B214" s="182"/>
      <c r="C214" s="193"/>
      <c r="D214" s="235"/>
      <c r="E214" s="209"/>
      <c r="F214" s="148" t="s">
        <v>48</v>
      </c>
      <c r="G214" s="149">
        <f>SUM(G212:G213)</f>
        <v>0</v>
      </c>
      <c r="H214" s="149">
        <f aca="true" t="shared" si="79" ref="H214:T214">SUM(H212:H213)</f>
        <v>0</v>
      </c>
      <c r="I214" s="149">
        <f t="shared" si="79"/>
        <v>0</v>
      </c>
      <c r="J214" s="149">
        <f t="shared" si="79"/>
        <v>0</v>
      </c>
      <c r="K214" s="149">
        <f t="shared" si="79"/>
        <v>80.1</v>
      </c>
      <c r="L214" s="149">
        <f t="shared" si="79"/>
        <v>39.1</v>
      </c>
      <c r="M214" s="149">
        <f t="shared" si="79"/>
        <v>0</v>
      </c>
      <c r="N214" s="149">
        <f t="shared" si="79"/>
        <v>41</v>
      </c>
      <c r="O214" s="149">
        <f t="shared" si="79"/>
        <v>80.1</v>
      </c>
      <c r="P214" s="149">
        <f t="shared" si="79"/>
        <v>39.1</v>
      </c>
      <c r="Q214" s="149">
        <f t="shared" si="79"/>
        <v>0</v>
      </c>
      <c r="R214" s="149">
        <f t="shared" si="79"/>
        <v>41</v>
      </c>
      <c r="S214" s="149">
        <f t="shared" si="79"/>
        <v>0</v>
      </c>
      <c r="T214" s="165">
        <f t="shared" si="79"/>
        <v>0</v>
      </c>
      <c r="U214" s="2"/>
    </row>
    <row r="215" spans="1:21" ht="17.25" customHeight="1" thickBot="1">
      <c r="A215" s="9" t="s">
        <v>40</v>
      </c>
      <c r="B215" s="150" t="s">
        <v>12</v>
      </c>
      <c r="C215" s="223" t="s">
        <v>49</v>
      </c>
      <c r="D215" s="224"/>
      <c r="E215" s="224"/>
      <c r="F215" s="224"/>
      <c r="G215" s="151">
        <f>SUM(G211+G214)</f>
        <v>0.1</v>
      </c>
      <c r="H215" s="151">
        <f aca="true" t="shared" si="80" ref="H215:Q215">SUM(H211+H214)</f>
        <v>0.1</v>
      </c>
      <c r="I215" s="151">
        <f t="shared" si="80"/>
        <v>0</v>
      </c>
      <c r="J215" s="151">
        <f t="shared" si="80"/>
        <v>0</v>
      </c>
      <c r="K215" s="151">
        <f t="shared" si="80"/>
        <v>80.19999999999999</v>
      </c>
      <c r="L215" s="151">
        <f t="shared" si="80"/>
        <v>39.2</v>
      </c>
      <c r="M215" s="151">
        <f t="shared" si="80"/>
        <v>0</v>
      </c>
      <c r="N215" s="151">
        <f t="shared" si="80"/>
        <v>41</v>
      </c>
      <c r="O215" s="151">
        <f t="shared" si="80"/>
        <v>80.19999999999999</v>
      </c>
      <c r="P215" s="151">
        <f t="shared" si="80"/>
        <v>39.2</v>
      </c>
      <c r="Q215" s="151">
        <f t="shared" si="80"/>
        <v>0</v>
      </c>
      <c r="R215" s="151">
        <f>SUM(R211+R214)</f>
        <v>41</v>
      </c>
      <c r="S215" s="151">
        <f>SUM(S211+S214)</f>
        <v>0.1</v>
      </c>
      <c r="T215" s="152">
        <f>SUM(T211+T214)</f>
        <v>0.1</v>
      </c>
      <c r="U215" s="2"/>
    </row>
    <row r="216" spans="1:21" ht="17.25" customHeight="1" thickBot="1">
      <c r="A216" s="7" t="s">
        <v>40</v>
      </c>
      <c r="B216" s="200" t="s">
        <v>50</v>
      </c>
      <c r="C216" s="201"/>
      <c r="D216" s="201"/>
      <c r="E216" s="201"/>
      <c r="F216" s="201"/>
      <c r="G216" s="147">
        <f>SUM(G215)</f>
        <v>0.1</v>
      </c>
      <c r="H216" s="147">
        <f>SUM(H215)</f>
        <v>0.1</v>
      </c>
      <c r="I216" s="147">
        <f>SUM(I215)</f>
        <v>0</v>
      </c>
      <c r="J216" s="147">
        <f>SUM(J215)</f>
        <v>0</v>
      </c>
      <c r="K216" s="147">
        <f aca="true" t="shared" si="81" ref="K216:T216">SUM(K215)</f>
        <v>80.19999999999999</v>
      </c>
      <c r="L216" s="147">
        <f t="shared" si="81"/>
        <v>39.2</v>
      </c>
      <c r="M216" s="147">
        <f t="shared" si="81"/>
        <v>0</v>
      </c>
      <c r="N216" s="147">
        <f t="shared" si="81"/>
        <v>41</v>
      </c>
      <c r="O216" s="147">
        <f t="shared" si="81"/>
        <v>80.19999999999999</v>
      </c>
      <c r="P216" s="147">
        <f t="shared" si="81"/>
        <v>39.2</v>
      </c>
      <c r="Q216" s="147">
        <f t="shared" si="81"/>
        <v>0</v>
      </c>
      <c r="R216" s="147">
        <f t="shared" si="81"/>
        <v>41</v>
      </c>
      <c r="S216" s="147">
        <f t="shared" si="81"/>
        <v>0.1</v>
      </c>
      <c r="T216" s="162">
        <f t="shared" si="81"/>
        <v>0.1</v>
      </c>
      <c r="U216" s="95"/>
    </row>
    <row r="217" spans="1:22" ht="17.25" customHeight="1" thickBot="1">
      <c r="A217" s="221" t="s">
        <v>51</v>
      </c>
      <c r="B217" s="222"/>
      <c r="C217" s="222"/>
      <c r="D217" s="222"/>
      <c r="E217" s="222"/>
      <c r="F217" s="222"/>
      <c r="G217" s="134">
        <f aca="true" t="shared" si="82" ref="G217:T217">SUM(G55+G68+G78+G88+G95+G150+G163+G175+G206+G216)</f>
        <v>3246.097</v>
      </c>
      <c r="H217" s="134">
        <f t="shared" si="82"/>
        <v>3205.538</v>
      </c>
      <c r="I217" s="134">
        <f t="shared" si="82"/>
        <v>428.248</v>
      </c>
      <c r="J217" s="134">
        <f t="shared" si="82"/>
        <v>40.559</v>
      </c>
      <c r="K217" s="134">
        <f t="shared" si="82"/>
        <v>3602.185</v>
      </c>
      <c r="L217" s="134">
        <f t="shared" si="82"/>
        <v>3561.185</v>
      </c>
      <c r="M217" s="134">
        <f t="shared" si="82"/>
        <v>500.007</v>
      </c>
      <c r="N217" s="141">
        <f t="shared" si="82"/>
        <v>41</v>
      </c>
      <c r="O217" s="134">
        <f t="shared" si="82"/>
        <v>3602.185</v>
      </c>
      <c r="P217" s="134">
        <f t="shared" si="82"/>
        <v>3561.185</v>
      </c>
      <c r="Q217" s="134">
        <f t="shared" si="82"/>
        <v>500.007</v>
      </c>
      <c r="R217" s="141">
        <f t="shared" si="82"/>
        <v>41</v>
      </c>
      <c r="S217" s="141">
        <f t="shared" si="82"/>
        <v>3610.2</v>
      </c>
      <c r="T217" s="163">
        <f t="shared" si="82"/>
        <v>3777.8999999999996</v>
      </c>
      <c r="U217" s="95"/>
      <c r="V217" s="2"/>
    </row>
    <row r="218" spans="1:20" s="18" customFormat="1" ht="14.25" customHeight="1">
      <c r="A218" s="15"/>
      <c r="B218" s="15"/>
      <c r="C218" s="16"/>
      <c r="D218" s="17"/>
      <c r="E218" s="16"/>
      <c r="G218" s="24"/>
      <c r="H218" s="24"/>
      <c r="I218" s="24"/>
      <c r="J218" s="24"/>
      <c r="K218" s="48"/>
      <c r="L218" s="24"/>
      <c r="M218" s="24"/>
      <c r="N218" s="24"/>
      <c r="O218" s="24"/>
      <c r="P218" s="137"/>
      <c r="Q218" s="137"/>
      <c r="R218" s="74"/>
      <c r="S218" s="74"/>
      <c r="T218" s="32"/>
    </row>
    <row r="219" spans="1:22" ht="12.75">
      <c r="A219" s="2"/>
      <c r="B219" s="2"/>
      <c r="C219" s="2"/>
      <c r="D219" s="19" t="s">
        <v>46</v>
      </c>
      <c r="E219" s="20"/>
      <c r="P219" s="138"/>
      <c r="Q219" s="138"/>
      <c r="R219" s="75"/>
      <c r="S219" s="36" t="s">
        <v>73</v>
      </c>
      <c r="U219" s="2"/>
      <c r="V219" s="2"/>
    </row>
    <row r="220" spans="1:22" ht="12.75">
      <c r="A220" s="2"/>
      <c r="B220" s="2"/>
      <c r="C220" s="2"/>
      <c r="D220" s="19"/>
      <c r="E220" s="20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2"/>
      <c r="V220" s="2"/>
    </row>
    <row r="221" spans="1:22" ht="12.75">
      <c r="A221" s="2"/>
      <c r="B221" s="2"/>
      <c r="C221" s="2"/>
      <c r="D221" s="19"/>
      <c r="E221" s="20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3">
        <f>SUM(U14+U17+U20+U23+U26+U27+U30+U33+U36+U45+U48+U51+U98+U101+U104+U107+U115+U130+U178+U179+U182+U185+U192+U202+U209)</f>
        <v>0</v>
      </c>
      <c r="V221" s="2"/>
    </row>
    <row r="222" spans="1:22" ht="12.75">
      <c r="A222" s="2"/>
      <c r="B222" s="2"/>
      <c r="C222" s="2"/>
      <c r="D222" s="19"/>
      <c r="E222" s="20"/>
      <c r="G222" s="144"/>
      <c r="H222" s="144"/>
      <c r="I222" s="144"/>
      <c r="J222" s="144"/>
      <c r="K222" s="144"/>
      <c r="L222" s="144"/>
      <c r="M222" s="144"/>
      <c r="N222" s="144"/>
      <c r="O222" s="145"/>
      <c r="P222" s="145"/>
      <c r="Q222" s="144"/>
      <c r="R222" s="144"/>
      <c r="S222" s="144"/>
      <c r="T222" s="144"/>
      <c r="U222" s="2"/>
      <c r="V222" s="2"/>
    </row>
    <row r="223" spans="1:22" s="158" customFormat="1" ht="12.75">
      <c r="A223" s="155"/>
      <c r="B223" s="155"/>
      <c r="C223" s="155"/>
      <c r="D223" s="156"/>
      <c r="E223" s="157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5"/>
      <c r="V223" s="155"/>
    </row>
    <row r="224" spans="1:22" ht="12.75">
      <c r="A224" s="2"/>
      <c r="B224" s="2"/>
      <c r="C224" s="2"/>
      <c r="D224" s="19"/>
      <c r="E224" s="2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140"/>
      <c r="U224" s="2"/>
      <c r="V224" s="2"/>
    </row>
    <row r="225" spans="1:22" ht="12.75">
      <c r="A225" s="2"/>
      <c r="B225" s="2"/>
      <c r="C225" s="2"/>
      <c r="D225" s="19"/>
      <c r="E225" s="2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2"/>
      <c r="V225" s="2"/>
    </row>
    <row r="226" spans="1:22" ht="12.75">
      <c r="A226" s="2"/>
      <c r="B226" s="2"/>
      <c r="C226" s="2"/>
      <c r="D226" s="19"/>
      <c r="E226" s="20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2"/>
      <c r="V226" s="2"/>
    </row>
    <row r="227" spans="1:22" ht="12.75">
      <c r="A227" s="2"/>
      <c r="B227" s="2"/>
      <c r="C227" s="2"/>
      <c r="D227" s="19"/>
      <c r="E227" s="20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2"/>
      <c r="V227" s="2"/>
    </row>
    <row r="228" spans="1:22" ht="12.75">
      <c r="A228" s="2"/>
      <c r="B228" s="2"/>
      <c r="C228" s="2"/>
      <c r="D228" s="19"/>
      <c r="E228" s="2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2"/>
      <c r="V228" s="2"/>
    </row>
    <row r="229" spans="1:22" ht="12.75">
      <c r="A229" s="2"/>
      <c r="B229" s="2"/>
      <c r="C229" s="2"/>
      <c r="D229" s="19"/>
      <c r="E229" s="2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140"/>
      <c r="U229" s="2"/>
      <c r="V229" s="2"/>
    </row>
    <row r="230" spans="7:20" s="158" customFormat="1" ht="15.75" customHeight="1"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</row>
    <row r="231" spans="7:20" ht="11.25">
      <c r="G231" s="1"/>
      <c r="H231" s="1"/>
      <c r="I231" s="1"/>
      <c r="J231" s="1"/>
      <c r="K231" s="146"/>
      <c r="L231" s="1"/>
      <c r="M231" s="1"/>
      <c r="N231" s="1"/>
      <c r="O231" s="1"/>
      <c r="P231" s="1"/>
      <c r="Q231" s="1"/>
      <c r="R231" s="1"/>
      <c r="S231" s="1"/>
      <c r="T231" s="1"/>
    </row>
  </sheetData>
  <sheetProtection/>
  <mergeCells count="313">
    <mergeCell ref="A212:A214"/>
    <mergeCell ref="B212:B214"/>
    <mergeCell ref="C212:C214"/>
    <mergeCell ref="D212:D214"/>
    <mergeCell ref="E212:E214"/>
    <mergeCell ref="D107:D109"/>
    <mergeCell ref="E107:E109"/>
    <mergeCell ref="C110:F110"/>
    <mergeCell ref="D185:D187"/>
    <mergeCell ref="E185:E187"/>
    <mergeCell ref="D65:D66"/>
    <mergeCell ref="C67:F67"/>
    <mergeCell ref="E65:E66"/>
    <mergeCell ref="C156:C158"/>
    <mergeCell ref="D156:D158"/>
    <mergeCell ref="A65:A66"/>
    <mergeCell ref="B65:B66"/>
    <mergeCell ref="B69:T69"/>
    <mergeCell ref="C70:T70"/>
    <mergeCell ref="A71:A73"/>
    <mergeCell ref="C208:T208"/>
    <mergeCell ref="C111:T111"/>
    <mergeCell ref="A107:A109"/>
    <mergeCell ref="B107:B109"/>
    <mergeCell ref="C107:C109"/>
    <mergeCell ref="C65:C66"/>
    <mergeCell ref="A156:A158"/>
    <mergeCell ref="B156:B158"/>
    <mergeCell ref="E156:E158"/>
    <mergeCell ref="B68:F68"/>
    <mergeCell ref="E33:E35"/>
    <mergeCell ref="A33:A35"/>
    <mergeCell ref="B33:B35"/>
    <mergeCell ref="C33:C35"/>
    <mergeCell ref="D33:D35"/>
    <mergeCell ref="C36:C39"/>
    <mergeCell ref="B36:B39"/>
    <mergeCell ref="A36:A39"/>
    <mergeCell ref="E36:E39"/>
    <mergeCell ref="A1:T1"/>
    <mergeCell ref="A2:T2"/>
    <mergeCell ref="A3:T3"/>
    <mergeCell ref="A4:T4"/>
    <mergeCell ref="S7:S9"/>
    <mergeCell ref="R8:R9"/>
    <mergeCell ref="A5:T5"/>
    <mergeCell ref="A6:T6"/>
    <mergeCell ref="A7:A9"/>
    <mergeCell ref="B7:B9"/>
    <mergeCell ref="C7:C9"/>
    <mergeCell ref="D7:D9"/>
    <mergeCell ref="E7:E9"/>
    <mergeCell ref="F7:F9"/>
    <mergeCell ref="P8:Q8"/>
    <mergeCell ref="G7:J7"/>
    <mergeCell ref="K7:N7"/>
    <mergeCell ref="O7:R7"/>
    <mergeCell ref="T7:T9"/>
    <mergeCell ref="G8:G9"/>
    <mergeCell ref="H8:I8"/>
    <mergeCell ref="J8:J9"/>
    <mergeCell ref="K8:K9"/>
    <mergeCell ref="L8:M8"/>
    <mergeCell ref="N8:N9"/>
    <mergeCell ref="O8:O9"/>
    <mergeCell ref="B12:T12"/>
    <mergeCell ref="C13:T13"/>
    <mergeCell ref="C20:C22"/>
    <mergeCell ref="D20:D22"/>
    <mergeCell ref="E14:E16"/>
    <mergeCell ref="A10:T10"/>
    <mergeCell ref="A11:T11"/>
    <mergeCell ref="A17:A19"/>
    <mergeCell ref="B17:B19"/>
    <mergeCell ref="C17:C19"/>
    <mergeCell ref="D17:D19"/>
    <mergeCell ref="E17:E19"/>
    <mergeCell ref="A14:A16"/>
    <mergeCell ref="B14:B16"/>
    <mergeCell ref="C14:C16"/>
    <mergeCell ref="D14:D16"/>
    <mergeCell ref="E20:E22"/>
    <mergeCell ref="A23:A25"/>
    <mergeCell ref="B23:B25"/>
    <mergeCell ref="C23:C25"/>
    <mergeCell ref="D23:D25"/>
    <mergeCell ref="E23:E25"/>
    <mergeCell ref="A20:A22"/>
    <mergeCell ref="B20:B22"/>
    <mergeCell ref="E26:E29"/>
    <mergeCell ref="A30:A32"/>
    <mergeCell ref="B30:B32"/>
    <mergeCell ref="C30:C32"/>
    <mergeCell ref="D30:D32"/>
    <mergeCell ref="E30:E32"/>
    <mergeCell ref="A26:A29"/>
    <mergeCell ref="B26:B29"/>
    <mergeCell ref="C26:C29"/>
    <mergeCell ref="D26:D29"/>
    <mergeCell ref="C44:T44"/>
    <mergeCell ref="A45:A47"/>
    <mergeCell ref="B45:B47"/>
    <mergeCell ref="C45:C47"/>
    <mergeCell ref="D45:D47"/>
    <mergeCell ref="E45:E47"/>
    <mergeCell ref="C43:F43"/>
    <mergeCell ref="D36:D39"/>
    <mergeCell ref="E48:E50"/>
    <mergeCell ref="A51:A53"/>
    <mergeCell ref="B51:B53"/>
    <mergeCell ref="C51:C53"/>
    <mergeCell ref="D51:D53"/>
    <mergeCell ref="E51:E53"/>
    <mergeCell ref="A48:A50"/>
    <mergeCell ref="B48:B50"/>
    <mergeCell ref="C48:C50"/>
    <mergeCell ref="D48:D50"/>
    <mergeCell ref="C54:F54"/>
    <mergeCell ref="B55:F55"/>
    <mergeCell ref="B56:T56"/>
    <mergeCell ref="C57:T57"/>
    <mergeCell ref="E58:E60"/>
    <mergeCell ref="A58:A60"/>
    <mergeCell ref="B58:B60"/>
    <mergeCell ref="C58:C60"/>
    <mergeCell ref="D58:D60"/>
    <mergeCell ref="A61:A64"/>
    <mergeCell ref="B61:B64"/>
    <mergeCell ref="C61:C64"/>
    <mergeCell ref="D61:D64"/>
    <mergeCell ref="E61:E64"/>
    <mergeCell ref="A74:A76"/>
    <mergeCell ref="B74:B76"/>
    <mergeCell ref="C74:C76"/>
    <mergeCell ref="D74:D76"/>
    <mergeCell ref="C77:F77"/>
    <mergeCell ref="B71:B73"/>
    <mergeCell ref="C71:C73"/>
    <mergeCell ref="D71:D73"/>
    <mergeCell ref="E71:E73"/>
    <mergeCell ref="E74:E76"/>
    <mergeCell ref="B78:F78"/>
    <mergeCell ref="B79:T79"/>
    <mergeCell ref="C80:T80"/>
    <mergeCell ref="A81:A83"/>
    <mergeCell ref="B81:B83"/>
    <mergeCell ref="C81:C83"/>
    <mergeCell ref="D81:D83"/>
    <mergeCell ref="E81:E83"/>
    <mergeCell ref="E84:E86"/>
    <mergeCell ref="A84:A86"/>
    <mergeCell ref="B84:B86"/>
    <mergeCell ref="C84:C86"/>
    <mergeCell ref="D84:D86"/>
    <mergeCell ref="C87:F87"/>
    <mergeCell ref="C94:F94"/>
    <mergeCell ref="B88:F88"/>
    <mergeCell ref="B89:T89"/>
    <mergeCell ref="C90:T90"/>
    <mergeCell ref="E91:E93"/>
    <mergeCell ref="A91:A93"/>
    <mergeCell ref="B91:B93"/>
    <mergeCell ref="C91:C93"/>
    <mergeCell ref="D91:D93"/>
    <mergeCell ref="B95:F95"/>
    <mergeCell ref="B96:T96"/>
    <mergeCell ref="C97:T97"/>
    <mergeCell ref="A98:A100"/>
    <mergeCell ref="B98:B100"/>
    <mergeCell ref="C98:C100"/>
    <mergeCell ref="D98:D100"/>
    <mergeCell ref="E98:E100"/>
    <mergeCell ref="E101:E103"/>
    <mergeCell ref="A104:A106"/>
    <mergeCell ref="B104:B106"/>
    <mergeCell ref="C104:C106"/>
    <mergeCell ref="D104:D106"/>
    <mergeCell ref="E104:E106"/>
    <mergeCell ref="A101:A103"/>
    <mergeCell ref="B101:B103"/>
    <mergeCell ref="C101:C103"/>
    <mergeCell ref="D101:D103"/>
    <mergeCell ref="A112:A119"/>
    <mergeCell ref="B112:B119"/>
    <mergeCell ref="C112:C119"/>
    <mergeCell ref="D112:D119"/>
    <mergeCell ref="E112:E119"/>
    <mergeCell ref="C120:F120"/>
    <mergeCell ref="C121:T121"/>
    <mergeCell ref="A122:A124"/>
    <mergeCell ref="B122:B124"/>
    <mergeCell ref="C122:C124"/>
    <mergeCell ref="D122:D124"/>
    <mergeCell ref="E122:E124"/>
    <mergeCell ref="C125:F125"/>
    <mergeCell ref="C126:T126"/>
    <mergeCell ref="A127:A129"/>
    <mergeCell ref="B127:B129"/>
    <mergeCell ref="C127:C129"/>
    <mergeCell ref="D127:D129"/>
    <mergeCell ref="E127:E129"/>
    <mergeCell ref="E130:E132"/>
    <mergeCell ref="C133:F133"/>
    <mergeCell ref="A130:A132"/>
    <mergeCell ref="B130:B132"/>
    <mergeCell ref="C130:C132"/>
    <mergeCell ref="D130:D132"/>
    <mergeCell ref="C134:T134"/>
    <mergeCell ref="A135:A137"/>
    <mergeCell ref="B135:B137"/>
    <mergeCell ref="C135:C137"/>
    <mergeCell ref="D135:D137"/>
    <mergeCell ref="E135:E137"/>
    <mergeCell ref="C138:F138"/>
    <mergeCell ref="C139:T139"/>
    <mergeCell ref="E140:E142"/>
    <mergeCell ref="A143:A145"/>
    <mergeCell ref="B143:B145"/>
    <mergeCell ref="C143:C145"/>
    <mergeCell ref="D143:D145"/>
    <mergeCell ref="E143:E145"/>
    <mergeCell ref="A140:A142"/>
    <mergeCell ref="B140:B142"/>
    <mergeCell ref="C140:C142"/>
    <mergeCell ref="D140:D142"/>
    <mergeCell ref="E146:E148"/>
    <mergeCell ref="C149:F149"/>
    <mergeCell ref="A146:A148"/>
    <mergeCell ref="B146:B148"/>
    <mergeCell ref="C146:C148"/>
    <mergeCell ref="D146:D148"/>
    <mergeCell ref="B150:F150"/>
    <mergeCell ref="B151:T151"/>
    <mergeCell ref="C152:T152"/>
    <mergeCell ref="A153:A155"/>
    <mergeCell ref="B153:B155"/>
    <mergeCell ref="C153:C155"/>
    <mergeCell ref="D153:D155"/>
    <mergeCell ref="E153:E155"/>
    <mergeCell ref="B163:F163"/>
    <mergeCell ref="B164:T164"/>
    <mergeCell ref="C165:T165"/>
    <mergeCell ref="E166:E168"/>
    <mergeCell ref="C169:F169"/>
    <mergeCell ref="D166:D168"/>
    <mergeCell ref="B166:B168"/>
    <mergeCell ref="C166:C168"/>
    <mergeCell ref="B176:T176"/>
    <mergeCell ref="A171:A173"/>
    <mergeCell ref="B171:B173"/>
    <mergeCell ref="C171:C173"/>
    <mergeCell ref="D171:D173"/>
    <mergeCell ref="E171:E173"/>
    <mergeCell ref="A217:F217"/>
    <mergeCell ref="C215:F215"/>
    <mergeCell ref="A209:A211"/>
    <mergeCell ref="B209:B211"/>
    <mergeCell ref="E209:E211"/>
    <mergeCell ref="C178:C180"/>
    <mergeCell ref="A188:A191"/>
    <mergeCell ref="B188:B191"/>
    <mergeCell ref="C188:C191"/>
    <mergeCell ref="D188:D191"/>
    <mergeCell ref="C177:T177"/>
    <mergeCell ref="A159:A161"/>
    <mergeCell ref="B159:B161"/>
    <mergeCell ref="C159:C161"/>
    <mergeCell ref="D159:D161"/>
    <mergeCell ref="E159:E161"/>
    <mergeCell ref="C174:F174"/>
    <mergeCell ref="A166:A168"/>
    <mergeCell ref="C170:T170"/>
    <mergeCell ref="C162:F162"/>
    <mergeCell ref="A181:A184"/>
    <mergeCell ref="B181:B184"/>
    <mergeCell ref="C181:C184"/>
    <mergeCell ref="A185:A187"/>
    <mergeCell ref="B185:B187"/>
    <mergeCell ref="B175:F175"/>
    <mergeCell ref="D178:D180"/>
    <mergeCell ref="A178:A180"/>
    <mergeCell ref="B178:B180"/>
    <mergeCell ref="E178:E180"/>
    <mergeCell ref="B216:F216"/>
    <mergeCell ref="D181:D184"/>
    <mergeCell ref="B206:F206"/>
    <mergeCell ref="B207:T207"/>
    <mergeCell ref="C205:F205"/>
    <mergeCell ref="E181:E184"/>
    <mergeCell ref="C209:C211"/>
    <mergeCell ref="D209:D211"/>
    <mergeCell ref="C185:C187"/>
    <mergeCell ref="E188:E191"/>
    <mergeCell ref="A197:A200"/>
    <mergeCell ref="B197:B200"/>
    <mergeCell ref="C197:C200"/>
    <mergeCell ref="D197:D200"/>
    <mergeCell ref="E197:E200"/>
    <mergeCell ref="A192:A196"/>
    <mergeCell ref="B192:B196"/>
    <mergeCell ref="C192:C196"/>
    <mergeCell ref="D192:D196"/>
    <mergeCell ref="E192:E196"/>
    <mergeCell ref="A201:A204"/>
    <mergeCell ref="B201:B204"/>
    <mergeCell ref="C201:C204"/>
    <mergeCell ref="D201:D204"/>
    <mergeCell ref="E201:E204"/>
    <mergeCell ref="A40:A42"/>
    <mergeCell ref="B40:B42"/>
    <mergeCell ref="C40:C42"/>
    <mergeCell ref="D40:D42"/>
    <mergeCell ref="E40:E42"/>
  </mergeCells>
  <printOptions/>
  <pageMargins left="0" right="0" top="0.3937007874015748" bottom="0.1968503937007874" header="0" footer="0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2020-02-04T09:31:39Z</cp:lastPrinted>
  <dcterms:created xsi:type="dcterms:W3CDTF">1996-10-14T23:33:28Z</dcterms:created>
  <dcterms:modified xsi:type="dcterms:W3CDTF">2020-02-07T09:23:46Z</dcterms:modified>
  <cp:category/>
  <cp:version/>
  <cp:contentType/>
  <cp:contentStatus/>
</cp:coreProperties>
</file>