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<sst xmlns="http://schemas.openxmlformats.org/spreadsheetml/2006/main" count="263" uniqueCount="83">
  <si>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</si>
  <si>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</si>
  <si>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</si>
  <si>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</si>
  <si>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</si>
  <si>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</si>
  <si>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</si>
  <si>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</si>
  <si>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</si>
  <si>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</si>
  <si>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</si>
  <si>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</si>
  <si>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</si>
  <si>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</si>
  <si>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</si>
  <si>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</si>
  <si>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</si>
  <si>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</si>
  <si>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Kt.</t>
  </si>
  <si>
    <t>03</t>
  </si>
  <si>
    <t>Ikimokyklinio ir neformalaus ugdymo įstaigų finansavimas</t>
  </si>
  <si>
    <t>04</t>
  </si>
  <si>
    <t>05</t>
  </si>
  <si>
    <t>06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</si>
  <si>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</si>
  <si>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</si>
  <si>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</si>
  <si>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</si>
  <si>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</si>
  <si>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</si>
  <si>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</si>
  <si>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</si>
  <si>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</si>
  <si>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</si>
  <si>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</si>
  <si>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</si>
  <si>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</si>
  <si>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</si>
  <si>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</si>
  <si>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</si>
  <si>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</si>
  <si>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</si>
  <si>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</si>
  <si>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Programos koordinatorė</t>
  </si>
  <si>
    <t>TIKSLŲ, PROGRAMŲ TIKSLŲ, UŽDAVINIŲ IR PRIEMONIŲ IŠLAIDŲ SUVESTINĖ</t>
  </si>
  <si>
    <t>iš viso</t>
  </si>
  <si>
    <t>Rietavo Irenėjaus Oginskio viešosios bibliotekos su filialais veiklos finansavimas</t>
  </si>
  <si>
    <t xml:space="preserve">Jaunimo organizacijų finansavimas pagal projektus </t>
  </si>
  <si>
    <t>Kt. (ES)</t>
  </si>
  <si>
    <t>Kt. (VB)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</si>
  <si>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</si>
  <si>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</si>
  <si>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</si>
  <si>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</si>
  <si>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Kt. Rėmėjai</t>
  </si>
  <si>
    <t>tūkst. Eur</t>
  </si>
  <si>
    <t>Centralizuotų švietimo priemonių finansavimas</t>
  </si>
  <si>
    <t>Mokslo ir studijų rėmimo programos finansavimas</t>
  </si>
  <si>
    <t>Centrinės institucijos išlaikymo (kultūra) finansavimas</t>
  </si>
  <si>
    <t>Centralizuotų kultūros priemonių finansavimas</t>
  </si>
  <si>
    <t>Centrinės institucijos išlaikymo (švietimas) finansavimas</t>
  </si>
  <si>
    <t>VB</t>
  </si>
  <si>
    <t>Kt. ES</t>
  </si>
  <si>
    <t>SB (ML)</t>
  </si>
  <si>
    <t>2021 m. projektas</t>
  </si>
  <si>
    <t xml:space="preserve">SB </t>
  </si>
  <si>
    <t>Kt.(VB)</t>
  </si>
  <si>
    <t>07</t>
  </si>
  <si>
    <t>08</t>
  </si>
  <si>
    <t>Neformaliojo vaikų švietimo finansavimas</t>
  </si>
  <si>
    <t>SB (ES)</t>
  </si>
  <si>
    <t>Specialios tikslinės dotacijos (mokymo lėšų) finansavimas (priešmok. ugdymas, pagrindinė mokykla ir gimnazijos, PPT)</t>
  </si>
  <si>
    <t>2020 M.  RIETAVO SAVIVALDYBĖS</t>
  </si>
  <si>
    <t>2019 m. išlaidos</t>
  </si>
  <si>
    <t>2020 m. išlaidų projektas</t>
  </si>
  <si>
    <t>2020 m. patvirtinta taryboje</t>
  </si>
  <si>
    <t>2022 m. projektas</t>
  </si>
  <si>
    <t>Kt. (VSRP)</t>
  </si>
  <si>
    <t>Savivaldybės biudžeto lėšos pedagoginių darbuotojų darbo užmokesčio finansavimui</t>
  </si>
  <si>
    <t>01 strateginis tikslas ─ Užtikrinti Savivaldybės valdymo kokybę, racionalų jos turto ir lėšų panaudojimą, gerinti švietimo, kultūros, sporto ir jaunimo užimtumo sistemą, formuoti socialiai saugią ir sveiką visuomenę</t>
  </si>
  <si>
    <t xml:space="preserve">01 programa ─ visuomenės ugdymo programa </t>
  </si>
  <si>
    <t>Užtikrinti efektyvią Rietavo savivaldybės biudžetinių kultūros įstaigų ir Švietimo, kultūros ir sporto skyriaus veiklą</t>
  </si>
  <si>
    <t>Projekto „Neįgaliųjų socialinės integracijos per kūno kultūrą ir sportą“ įgyvendinimas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</si>
</sst>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80" fontId="1" fillId="0" borderId="0" xfId="0" applyNumberFormat="1" applyFont="1" applyBorder="1" applyAlignment="1">
      <alignment vertical="top"/>
    </xf>
    <xf numFmtId="180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80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9" fontId="2" fillId="33" borderId="20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0" fontId="54" fillId="0" borderId="0" xfId="0" applyFont="1" applyAlignment="1">
      <alignment vertical="top"/>
    </xf>
    <xf numFmtId="180" fontId="54" fillId="0" borderId="0" xfId="0" applyNumberFormat="1" applyFont="1" applyBorder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80" fontId="55" fillId="0" borderId="0" xfId="0" applyNumberFormat="1" applyFont="1" applyBorder="1" applyAlignment="1">
      <alignment vertical="top"/>
    </xf>
    <xf numFmtId="0" fontId="5" fillId="0" borderId="22" xfId="0" applyFont="1" applyBorder="1" applyAlignment="1">
      <alignment horizontal="center" vertical="top" textRotation="90" wrapText="1"/>
    </xf>
    <xf numFmtId="0" fontId="5" fillId="0" borderId="22" xfId="0" applyFont="1" applyFill="1" applyBorder="1" applyAlignment="1">
      <alignment vertical="center" textRotation="90" wrapText="1"/>
    </xf>
    <xf numFmtId="0" fontId="5" fillId="0" borderId="22" xfId="0" applyFont="1" applyBorder="1" applyAlignment="1">
      <alignment vertical="top" textRotation="90" wrapText="1"/>
    </xf>
    <xf numFmtId="2" fontId="1" fillId="36" borderId="23" xfId="0" applyNumberFormat="1" applyFont="1" applyFill="1" applyBorder="1" applyAlignment="1">
      <alignment horizontal="right" vertical="center"/>
    </xf>
    <xf numFmtId="2" fontId="1" fillId="36" borderId="24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2" fontId="1" fillId="36" borderId="25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horizontal="right" vertical="top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2" fontId="55" fillId="0" borderId="24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top"/>
    </xf>
    <xf numFmtId="2" fontId="1" fillId="0" borderId="29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vertical="top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30" xfId="0" applyNumberFormat="1" applyFont="1" applyFill="1" applyBorder="1" applyAlignment="1">
      <alignment horizontal="right" vertical="center"/>
    </xf>
    <xf numFmtId="2" fontId="1" fillId="37" borderId="23" xfId="0" applyNumberFormat="1" applyFont="1" applyFill="1" applyBorder="1" applyAlignment="1">
      <alignment horizontal="right" vertical="center"/>
    </xf>
    <xf numFmtId="2" fontId="1" fillId="37" borderId="24" xfId="0" applyNumberFormat="1" applyFont="1" applyFill="1" applyBorder="1" applyAlignment="1">
      <alignment horizontal="right" vertical="center"/>
    </xf>
    <xf numFmtId="2" fontId="2" fillId="36" borderId="26" xfId="0" applyNumberFormat="1" applyFont="1" applyFill="1" applyBorder="1" applyAlignment="1">
      <alignment horizontal="right" vertical="top"/>
    </xf>
    <xf numFmtId="2" fontId="2" fillId="36" borderId="31" xfId="0" applyNumberFormat="1" applyFont="1" applyFill="1" applyBorder="1" applyAlignment="1">
      <alignment horizontal="right" vertical="top"/>
    </xf>
    <xf numFmtId="2" fontId="2" fillId="38" borderId="28" xfId="0" applyNumberFormat="1" applyFont="1" applyFill="1" applyBorder="1" applyAlignment="1">
      <alignment vertical="top"/>
    </xf>
    <xf numFmtId="2" fontId="1" fillId="36" borderId="32" xfId="0" applyNumberFormat="1" applyFont="1" applyFill="1" applyBorder="1" applyAlignment="1">
      <alignment horizontal="right" vertical="top"/>
    </xf>
    <xf numFmtId="2" fontId="1" fillId="0" borderId="33" xfId="0" applyNumberFormat="1" applyFont="1" applyFill="1" applyBorder="1" applyAlignment="1">
      <alignment horizontal="right" vertical="center"/>
    </xf>
    <xf numFmtId="2" fontId="1" fillId="36" borderId="33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vertical="center"/>
    </xf>
    <xf numFmtId="2" fontId="1" fillId="36" borderId="24" xfId="0" applyNumberFormat="1" applyFont="1" applyFill="1" applyBorder="1" applyAlignment="1">
      <alignment vertical="center"/>
    </xf>
    <xf numFmtId="2" fontId="1" fillId="36" borderId="33" xfId="0" applyNumberFormat="1" applyFont="1" applyFill="1" applyBorder="1" applyAlignment="1">
      <alignment vertical="center"/>
    </xf>
    <xf numFmtId="2" fontId="1" fillId="0" borderId="29" xfId="0" applyNumberFormat="1" applyFont="1" applyFill="1" applyBorder="1" applyAlignment="1">
      <alignment vertical="center"/>
    </xf>
    <xf numFmtId="2" fontId="1" fillId="0" borderId="34" xfId="0" applyNumberFormat="1" applyFont="1" applyFill="1" applyBorder="1" applyAlignment="1">
      <alignment vertical="center"/>
    </xf>
    <xf numFmtId="2" fontId="1" fillId="0" borderId="30" xfId="0" applyNumberFormat="1" applyFont="1" applyFill="1" applyBorder="1" applyAlignment="1">
      <alignment vertical="center"/>
    </xf>
    <xf numFmtId="2" fontId="1" fillId="0" borderId="35" xfId="0" applyNumberFormat="1" applyFont="1" applyFill="1" applyBorder="1" applyAlignment="1">
      <alignment vertical="center"/>
    </xf>
    <xf numFmtId="2" fontId="1" fillId="36" borderId="32" xfId="0" applyNumberFormat="1" applyFont="1" applyFill="1" applyBorder="1" applyAlignment="1">
      <alignment horizontal="right" vertical="center"/>
    </xf>
    <xf numFmtId="2" fontId="1" fillId="36" borderId="36" xfId="0" applyNumberFormat="1" applyFont="1" applyFill="1" applyBorder="1" applyAlignment="1">
      <alignment vertical="top"/>
    </xf>
    <xf numFmtId="2" fontId="1" fillId="36" borderId="23" xfId="0" applyNumberFormat="1" applyFont="1" applyFill="1" applyBorder="1" applyAlignment="1">
      <alignment vertical="center"/>
    </xf>
    <xf numFmtId="2" fontId="1" fillId="36" borderId="31" xfId="0" applyNumberFormat="1" applyFont="1" applyFill="1" applyBorder="1" applyAlignment="1">
      <alignment horizontal="right" vertical="top"/>
    </xf>
    <xf numFmtId="2" fontId="1" fillId="0" borderId="32" xfId="0" applyNumberFormat="1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center" vertical="top" wrapText="1"/>
    </xf>
    <xf numFmtId="2" fontId="1" fillId="0" borderId="32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horizontal="right" vertical="top"/>
    </xf>
    <xf numFmtId="2" fontId="1" fillId="0" borderId="37" xfId="0" applyNumberFormat="1" applyFont="1" applyFill="1" applyBorder="1" applyAlignment="1">
      <alignment horizontal="right" vertical="center"/>
    </xf>
    <xf numFmtId="181" fontId="1" fillId="36" borderId="26" xfId="0" applyNumberFormat="1" applyFont="1" applyFill="1" applyBorder="1" applyAlignment="1">
      <alignment horizontal="right" vertical="top"/>
    </xf>
    <xf numFmtId="0" fontId="1" fillId="37" borderId="38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right" vertical="top" wrapText="1"/>
    </xf>
    <xf numFmtId="181" fontId="1" fillId="37" borderId="23" xfId="0" applyNumberFormat="1" applyFont="1" applyFill="1" applyBorder="1" applyAlignment="1">
      <alignment horizontal="right" vertical="center"/>
    </xf>
    <xf numFmtId="2" fontId="1" fillId="37" borderId="30" xfId="0" applyNumberFormat="1" applyFont="1" applyFill="1" applyBorder="1" applyAlignment="1">
      <alignment horizontal="right" vertical="center"/>
    </xf>
    <xf numFmtId="181" fontId="1" fillId="37" borderId="24" xfId="0" applyNumberFormat="1" applyFont="1" applyFill="1" applyBorder="1" applyAlignment="1">
      <alignment horizontal="right" vertical="center"/>
    </xf>
    <xf numFmtId="181" fontId="1" fillId="36" borderId="26" xfId="0" applyNumberFormat="1" applyFont="1" applyFill="1" applyBorder="1" applyAlignment="1">
      <alignment horizontal="right" vertical="top"/>
    </xf>
    <xf numFmtId="181" fontId="1" fillId="36" borderId="28" xfId="0" applyNumberFormat="1" applyFont="1" applyFill="1" applyBorder="1" applyAlignment="1">
      <alignment vertical="top"/>
    </xf>
    <xf numFmtId="181" fontId="1" fillId="36" borderId="11" xfId="0" applyNumberFormat="1" applyFont="1" applyFill="1" applyBorder="1" applyAlignment="1">
      <alignment vertical="top"/>
    </xf>
    <xf numFmtId="2" fontId="1" fillId="36" borderId="11" xfId="0" applyNumberFormat="1" applyFont="1" applyFill="1" applyBorder="1" applyAlignment="1">
      <alignment vertical="top"/>
    </xf>
    <xf numFmtId="2" fontId="1" fillId="36" borderId="39" xfId="0" applyNumberFormat="1" applyFont="1" applyFill="1" applyBorder="1" applyAlignment="1">
      <alignment vertical="top"/>
    </xf>
    <xf numFmtId="2" fontId="1" fillId="36" borderId="36" xfId="0" applyNumberFormat="1" applyFont="1" applyFill="1" applyBorder="1" applyAlignment="1">
      <alignment horizontal="right" vertical="top"/>
    </xf>
    <xf numFmtId="2" fontId="1" fillId="36" borderId="32" xfId="0" applyNumberFormat="1" applyFont="1" applyFill="1" applyBorder="1" applyAlignment="1">
      <alignment vertical="center"/>
    </xf>
    <xf numFmtId="181" fontId="2" fillId="38" borderId="28" xfId="0" applyNumberFormat="1" applyFont="1" applyFill="1" applyBorder="1" applyAlignment="1">
      <alignment vertical="top"/>
    </xf>
    <xf numFmtId="2" fontId="55" fillId="36" borderId="24" xfId="0" applyNumberFormat="1" applyFont="1" applyFill="1" applyBorder="1" applyAlignment="1">
      <alignment horizontal="right" vertical="center"/>
    </xf>
    <xf numFmtId="2" fontId="1" fillId="37" borderId="25" xfId="0" applyNumberFormat="1" applyFont="1" applyFill="1" applyBorder="1" applyAlignment="1">
      <alignment horizontal="right" vertical="center"/>
    </xf>
    <xf numFmtId="181" fontId="1" fillId="37" borderId="25" xfId="0" applyNumberFormat="1" applyFont="1" applyFill="1" applyBorder="1" applyAlignment="1">
      <alignment horizontal="right" vertical="center"/>
    </xf>
    <xf numFmtId="181" fontId="1" fillId="0" borderId="24" xfId="0" applyNumberFormat="1" applyFont="1" applyFill="1" applyBorder="1" applyAlignment="1">
      <alignment horizontal="right" vertical="center"/>
    </xf>
    <xf numFmtId="181" fontId="1" fillId="0" borderId="23" xfId="0" applyNumberFormat="1" applyFont="1" applyFill="1" applyBorder="1" applyAlignment="1">
      <alignment horizontal="right" vertical="center"/>
    </xf>
    <xf numFmtId="180" fontId="1" fillId="37" borderId="18" xfId="0" applyNumberFormat="1" applyFont="1" applyFill="1" applyBorder="1" applyAlignment="1">
      <alignment horizontal="center" vertical="center"/>
    </xf>
    <xf numFmtId="180" fontId="1" fillId="37" borderId="12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top"/>
    </xf>
    <xf numFmtId="49" fontId="4" fillId="34" borderId="41" xfId="0" applyNumberFormat="1" applyFont="1" applyFill="1" applyBorder="1" applyAlignment="1">
      <alignment horizontal="center" vertical="top"/>
    </xf>
    <xf numFmtId="2" fontId="1" fillId="37" borderId="32" xfId="0" applyNumberFormat="1" applyFont="1" applyFill="1" applyBorder="1" applyAlignment="1">
      <alignment horizontal="right" vertical="center"/>
    </xf>
    <xf numFmtId="2" fontId="1" fillId="37" borderId="33" xfId="0" applyNumberFormat="1" applyFont="1" applyFill="1" applyBorder="1" applyAlignment="1">
      <alignment horizontal="right" vertical="center"/>
    </xf>
    <xf numFmtId="2" fontId="55" fillId="37" borderId="23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42" xfId="0" applyNumberFormat="1" applyFont="1" applyFill="1" applyBorder="1" applyAlignment="1">
      <alignment horizontal="right" vertical="center"/>
    </xf>
    <xf numFmtId="2" fontId="1" fillId="0" borderId="43" xfId="0" applyNumberFormat="1" applyFont="1" applyFill="1" applyBorder="1" applyAlignment="1">
      <alignment horizontal="right" vertical="center"/>
    </xf>
    <xf numFmtId="181" fontId="1" fillId="36" borderId="11" xfId="0" applyNumberFormat="1" applyFont="1" applyFill="1" applyBorder="1" applyAlignment="1">
      <alignment horizontal="right" vertical="top"/>
    </xf>
    <xf numFmtId="181" fontId="1" fillId="36" borderId="39" xfId="0" applyNumberFormat="1" applyFont="1" applyFill="1" applyBorder="1" applyAlignment="1">
      <alignment horizontal="right" vertical="top"/>
    </xf>
    <xf numFmtId="2" fontId="55" fillId="37" borderId="24" xfId="0" applyNumberFormat="1" applyFont="1" applyFill="1" applyBorder="1" applyAlignment="1">
      <alignment horizontal="right" vertical="center"/>
    </xf>
    <xf numFmtId="181" fontId="2" fillId="36" borderId="28" xfId="0" applyNumberFormat="1" applyFont="1" applyFill="1" applyBorder="1" applyAlignment="1">
      <alignment vertical="top"/>
    </xf>
    <xf numFmtId="181" fontId="1" fillId="36" borderId="28" xfId="0" applyNumberFormat="1" applyFont="1" applyFill="1" applyBorder="1" applyAlignment="1">
      <alignment horizontal="right" vertical="top"/>
    </xf>
    <xf numFmtId="2" fontId="1" fillId="0" borderId="41" xfId="0" applyNumberFormat="1" applyFont="1" applyFill="1" applyBorder="1" applyAlignment="1">
      <alignment horizontal="right" vertical="center"/>
    </xf>
    <xf numFmtId="2" fontId="55" fillId="0" borderId="23" xfId="0" applyNumberFormat="1" applyFont="1" applyFill="1" applyBorder="1" applyAlignment="1">
      <alignment horizontal="right" vertical="center"/>
    </xf>
    <xf numFmtId="181" fontId="1" fillId="37" borderId="27" xfId="0" applyNumberFormat="1" applyFont="1" applyFill="1" applyBorder="1" applyAlignment="1">
      <alignment horizontal="right" vertical="center"/>
    </xf>
    <xf numFmtId="2" fontId="55" fillId="37" borderId="30" xfId="0" applyNumberFormat="1" applyFont="1" applyFill="1" applyBorder="1" applyAlignment="1">
      <alignment horizontal="right" vertical="center"/>
    </xf>
    <xf numFmtId="181" fontId="2" fillId="36" borderId="26" xfId="0" applyNumberFormat="1" applyFont="1" applyFill="1" applyBorder="1" applyAlignment="1">
      <alignment horizontal="right" vertical="top"/>
    </xf>
    <xf numFmtId="2" fontId="55" fillId="0" borderId="29" xfId="0" applyNumberFormat="1" applyFont="1" applyFill="1" applyBorder="1" applyAlignment="1">
      <alignment horizontal="right" vertical="center"/>
    </xf>
    <xf numFmtId="2" fontId="55" fillId="0" borderId="30" xfId="0" applyNumberFormat="1" applyFont="1" applyFill="1" applyBorder="1" applyAlignment="1">
      <alignment horizontal="right" vertical="center"/>
    </xf>
    <xf numFmtId="2" fontId="2" fillId="0" borderId="23" xfId="0" applyNumberFormat="1" applyFont="1" applyFill="1" applyBorder="1" applyAlignment="1">
      <alignment horizontal="right" vertical="center"/>
    </xf>
    <xf numFmtId="2" fontId="17" fillId="0" borderId="24" xfId="0" applyNumberFormat="1" applyFont="1" applyFill="1" applyBorder="1" applyAlignment="1">
      <alignment horizontal="right" vertical="center"/>
    </xf>
    <xf numFmtId="49" fontId="2" fillId="33" borderId="44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right" vertical="top" wrapText="1"/>
    </xf>
    <xf numFmtId="180" fontId="1" fillId="37" borderId="23" xfId="0" applyNumberFormat="1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center" vertical="top" wrapText="1"/>
    </xf>
    <xf numFmtId="2" fontId="1" fillId="0" borderId="34" xfId="0" applyNumberFormat="1" applyFont="1" applyFill="1" applyBorder="1" applyAlignment="1">
      <alignment horizontal="right" vertical="center"/>
    </xf>
    <xf numFmtId="2" fontId="1" fillId="0" borderId="35" xfId="0" applyNumberFormat="1" applyFont="1" applyFill="1" applyBorder="1" applyAlignment="1">
      <alignment horizontal="right" vertical="center"/>
    </xf>
    <xf numFmtId="2" fontId="1" fillId="36" borderId="25" xfId="0" applyNumberFormat="1" applyFont="1" applyFill="1" applyBorder="1" applyAlignment="1">
      <alignment vertical="center"/>
    </xf>
    <xf numFmtId="2" fontId="1" fillId="36" borderId="45" xfId="0" applyNumberFormat="1" applyFont="1" applyFill="1" applyBorder="1" applyAlignment="1">
      <alignment vertical="top"/>
    </xf>
    <xf numFmtId="181" fontId="1" fillId="37" borderId="30" xfId="0" applyNumberFormat="1" applyFont="1" applyFill="1" applyBorder="1" applyAlignment="1">
      <alignment horizontal="right" vertical="center"/>
    </xf>
    <xf numFmtId="181" fontId="1" fillId="36" borderId="23" xfId="0" applyNumberFormat="1" applyFont="1" applyFill="1" applyBorder="1" applyAlignment="1">
      <alignment vertical="center"/>
    </xf>
    <xf numFmtId="181" fontId="1" fillId="36" borderId="32" xfId="0" applyNumberFormat="1" applyFont="1" applyFill="1" applyBorder="1" applyAlignment="1">
      <alignment horizontal="right" vertical="top"/>
    </xf>
    <xf numFmtId="181" fontId="1" fillId="36" borderId="33" xfId="0" applyNumberFormat="1" applyFont="1" applyFill="1" applyBorder="1" applyAlignment="1">
      <alignment horizontal="right" vertical="top"/>
    </xf>
    <xf numFmtId="2" fontId="1" fillId="36" borderId="33" xfId="0" applyNumberFormat="1" applyFont="1" applyFill="1" applyBorder="1" applyAlignment="1">
      <alignment horizontal="right" vertical="top"/>
    </xf>
    <xf numFmtId="49" fontId="2" fillId="34" borderId="2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49" fontId="8" fillId="0" borderId="22" xfId="0" applyNumberFormat="1" applyFont="1" applyBorder="1" applyAlignment="1">
      <alignment horizontal="center" vertical="top" textRotation="90"/>
    </xf>
    <xf numFmtId="49" fontId="8" fillId="0" borderId="46" xfId="0" applyNumberFormat="1" applyFont="1" applyBorder="1" applyAlignment="1">
      <alignment horizontal="center" vertical="top" textRotation="90"/>
    </xf>
    <xf numFmtId="49" fontId="8" fillId="0" borderId="28" xfId="0" applyNumberFormat="1" applyFont="1" applyBorder="1" applyAlignment="1">
      <alignment horizontal="center" vertical="top" textRotation="90"/>
    </xf>
    <xf numFmtId="49" fontId="2" fillId="33" borderId="44" xfId="0" applyNumberFormat="1" applyFont="1" applyFill="1" applyBorder="1" applyAlignment="1">
      <alignment horizontal="center" vertical="top"/>
    </xf>
    <xf numFmtId="0" fontId="5" fillId="0" borderId="40" xfId="0" applyFont="1" applyBorder="1" applyAlignment="1">
      <alignment horizontal="center" vertical="top" textRotation="90" wrapText="1"/>
    </xf>
    <xf numFmtId="0" fontId="5" fillId="0" borderId="47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3" fillId="34" borderId="48" xfId="0" applyFont="1" applyFill="1" applyBorder="1" applyAlignment="1">
      <alignment horizontal="left" vertical="top" wrapText="1"/>
    </xf>
    <xf numFmtId="0" fontId="3" fillId="34" borderId="49" xfId="0" applyFont="1" applyFill="1" applyBorder="1" applyAlignment="1">
      <alignment horizontal="left" vertical="top" wrapText="1"/>
    </xf>
    <xf numFmtId="0" fontId="3" fillId="34" borderId="50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49" fontId="6" fillId="33" borderId="51" xfId="0" applyNumberFormat="1" applyFont="1" applyFill="1" applyBorder="1" applyAlignment="1">
      <alignment horizontal="right" vertical="top"/>
    </xf>
    <xf numFmtId="49" fontId="6" fillId="33" borderId="52" xfId="0" applyNumberFormat="1" applyFont="1" applyFill="1" applyBorder="1" applyAlignment="1">
      <alignment horizontal="right" vertical="top"/>
    </xf>
    <xf numFmtId="49" fontId="6" fillId="34" borderId="16" xfId="0" applyNumberFormat="1" applyFont="1" applyFill="1" applyBorder="1" applyAlignment="1">
      <alignment horizontal="right" vertical="top"/>
    </xf>
    <xf numFmtId="49" fontId="6" fillId="34" borderId="52" xfId="0" applyNumberFormat="1" applyFont="1" applyFill="1" applyBorder="1" applyAlignment="1">
      <alignment horizontal="right" vertical="top"/>
    </xf>
    <xf numFmtId="0" fontId="3" fillId="34" borderId="51" xfId="0" applyFont="1" applyFill="1" applyBorder="1" applyAlignment="1">
      <alignment horizontal="left" vertical="top" wrapText="1"/>
    </xf>
    <xf numFmtId="0" fontId="3" fillId="34" borderId="52" xfId="0" applyFont="1" applyFill="1" applyBorder="1" applyAlignment="1">
      <alignment horizontal="left" vertical="top" wrapText="1"/>
    </xf>
    <xf numFmtId="0" fontId="3" fillId="34" borderId="53" xfId="0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right" vertical="top"/>
    </xf>
    <xf numFmtId="49" fontId="6" fillId="33" borderId="54" xfId="0" applyNumberFormat="1" applyFont="1" applyFill="1" applyBorder="1" applyAlignment="1">
      <alignment horizontal="right" vertical="top"/>
    </xf>
    <xf numFmtId="49" fontId="6" fillId="34" borderId="38" xfId="0" applyNumberFormat="1" applyFont="1" applyFill="1" applyBorder="1" applyAlignment="1">
      <alignment horizontal="right" vertical="top"/>
    </xf>
    <xf numFmtId="49" fontId="6" fillId="34" borderId="17" xfId="0" applyNumberFormat="1" applyFont="1" applyFill="1" applyBorder="1" applyAlignment="1">
      <alignment horizontal="right" vertical="top"/>
    </xf>
    <xf numFmtId="49" fontId="6" fillId="34" borderId="3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54" xfId="0" applyFont="1" applyBorder="1" applyAlignment="1">
      <alignment horizontal="right" vertical="top"/>
    </xf>
    <xf numFmtId="0" fontId="5" fillId="0" borderId="27" xfId="0" applyFont="1" applyBorder="1" applyAlignment="1">
      <alignment horizontal="center" vertical="top" textRotation="90" wrapText="1"/>
    </xf>
    <xf numFmtId="0" fontId="5" fillId="0" borderId="23" xfId="0" applyFont="1" applyBorder="1" applyAlignment="1">
      <alignment horizontal="center" vertical="top" textRotation="90" wrapText="1"/>
    </xf>
    <xf numFmtId="0" fontId="5" fillId="0" borderId="22" xfId="0" applyFont="1" applyBorder="1" applyAlignment="1">
      <alignment horizontal="center" vertical="top" textRotation="90" wrapText="1"/>
    </xf>
    <xf numFmtId="0" fontId="5" fillId="0" borderId="4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top" textRotation="90" wrapText="1"/>
    </xf>
    <xf numFmtId="0" fontId="5" fillId="0" borderId="56" xfId="0" applyFont="1" applyBorder="1" applyAlignment="1">
      <alignment horizontal="center" vertical="top" textRotation="90" wrapText="1"/>
    </xf>
    <xf numFmtId="0" fontId="5" fillId="0" borderId="57" xfId="0" applyFont="1" applyBorder="1" applyAlignment="1">
      <alignment horizontal="center" vertical="top" textRotation="90" wrapText="1"/>
    </xf>
    <xf numFmtId="0" fontId="5" fillId="0" borderId="32" xfId="0" applyFont="1" applyBorder="1" applyAlignment="1">
      <alignment horizontal="center" vertical="top" textRotation="90" wrapText="1"/>
    </xf>
    <xf numFmtId="0" fontId="5" fillId="0" borderId="55" xfId="0" applyFont="1" applyBorder="1" applyAlignment="1">
      <alignment horizontal="center" vertical="top" textRotation="90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49" fontId="8" fillId="0" borderId="46" xfId="0" applyNumberFormat="1" applyFont="1" applyBorder="1" applyAlignment="1">
      <alignment horizontal="left" vertical="top" textRotation="90"/>
    </xf>
    <xf numFmtId="49" fontId="8" fillId="0" borderId="25" xfId="0" applyNumberFormat="1" applyFont="1" applyBorder="1" applyAlignment="1">
      <alignment horizontal="left" vertical="top" textRotation="90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52" xfId="0" applyNumberFormat="1" applyFont="1" applyFill="1" applyBorder="1" applyAlignment="1">
      <alignment horizontal="left" vertical="top" wrapText="1"/>
    </xf>
    <xf numFmtId="49" fontId="3" fillId="39" borderId="53" xfId="0" applyNumberFormat="1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3" fillId="38" borderId="52" xfId="0" applyFont="1" applyFill="1" applyBorder="1" applyAlignment="1">
      <alignment horizontal="left" vertical="top" wrapText="1"/>
    </xf>
    <xf numFmtId="0" fontId="3" fillId="38" borderId="53" xfId="0" applyFont="1" applyFill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left" vertical="top" textRotation="90"/>
    </xf>
    <xf numFmtId="0" fontId="3" fillId="33" borderId="54" xfId="0" applyFont="1" applyFill="1" applyBorder="1" applyAlignment="1">
      <alignment horizontal="left" vertical="top" wrapText="1"/>
    </xf>
    <xf numFmtId="0" fontId="3" fillId="33" borderId="63" xfId="0" applyFont="1" applyFill="1" applyBorder="1" applyAlignment="1">
      <alignment horizontal="left" vertical="top" wrapText="1"/>
    </xf>
    <xf numFmtId="0" fontId="15" fillId="34" borderId="51" xfId="0" applyFont="1" applyFill="1" applyBorder="1" applyAlignment="1">
      <alignment horizontal="left" vertical="top" wrapText="1"/>
    </xf>
    <xf numFmtId="0" fontId="16" fillId="34" borderId="52" xfId="0" applyFont="1" applyFill="1" applyBorder="1" applyAlignment="1">
      <alignment horizontal="left" vertical="top" wrapText="1"/>
    </xf>
    <xf numFmtId="0" fontId="16" fillId="34" borderId="53" xfId="0" applyFont="1" applyFill="1" applyBorder="1" applyAlignment="1">
      <alignment horizontal="left" vertical="top" wrapText="1"/>
    </xf>
    <xf numFmtId="49" fontId="2" fillId="33" borderId="64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 textRotation="90"/>
    </xf>
    <xf numFmtId="49" fontId="2" fillId="34" borderId="22" xfId="0" applyNumberFormat="1" applyFont="1" applyFill="1" applyBorder="1" applyAlignment="1">
      <alignment horizontal="center" vertical="top"/>
    </xf>
    <xf numFmtId="49" fontId="2" fillId="34" borderId="46" xfId="0" applyNumberFormat="1" applyFont="1" applyFill="1" applyBorder="1" applyAlignment="1">
      <alignment horizontal="center" vertical="top"/>
    </xf>
    <xf numFmtId="49" fontId="8" fillId="0" borderId="41" xfId="0" applyNumberFormat="1" applyFont="1" applyBorder="1" applyAlignment="1">
      <alignment horizontal="left" vertical="top" textRotation="90"/>
    </xf>
    <xf numFmtId="49" fontId="2" fillId="33" borderId="65" xfId="0" applyNumberFormat="1" applyFont="1" applyFill="1" applyBorder="1" applyAlignment="1">
      <alignment horizontal="center" vertical="top"/>
    </xf>
    <xf numFmtId="49" fontId="2" fillId="34" borderId="41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49" fontId="8" fillId="0" borderId="41" xfId="0" applyNumberFormat="1" applyFont="1" applyBorder="1" applyAlignment="1">
      <alignment horizontal="center" vertical="top" textRotation="90"/>
    </xf>
    <xf numFmtId="0" fontId="6" fillId="38" borderId="16" xfId="0" applyFont="1" applyFill="1" applyBorder="1" applyAlignment="1">
      <alignment horizontal="right" vertical="top"/>
    </xf>
    <xf numFmtId="0" fontId="6" fillId="38" borderId="52" xfId="0" applyFont="1" applyFill="1" applyBorder="1" applyAlignment="1">
      <alignment horizontal="right" vertical="top"/>
    </xf>
    <xf numFmtId="0" fontId="6" fillId="38" borderId="66" xfId="0" applyFont="1" applyFill="1" applyBorder="1" applyAlignment="1">
      <alignment horizontal="right" vertical="top"/>
    </xf>
    <xf numFmtId="49" fontId="8" fillId="0" borderId="28" xfId="0" applyNumberFormat="1" applyFont="1" applyBorder="1" applyAlignment="1">
      <alignment horizontal="left" vertical="top" textRotation="90"/>
    </xf>
    <xf numFmtId="49" fontId="6" fillId="33" borderId="66" xfId="0" applyNumberFormat="1" applyFont="1" applyFill="1" applyBorder="1" applyAlignment="1">
      <alignment horizontal="right" vertical="top"/>
    </xf>
    <xf numFmtId="49" fontId="2" fillId="34" borderId="27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3"/>
  <sheetViews>
    <sheetView tabSelected="1" zoomScalePageLayoutView="0" workbookViewId="0" topLeftCell="A55">
      <selection activeCell="D93" sqref="D93:D95"/>
    </sheetView>
  </sheetViews>
  <sheetFormatPr defaultColWidth="9.140625" defaultRowHeight="12.75"/>
  <cols>
    <col min="1" max="3" width="2.7109375" style="1" customWidth="1"/>
    <col min="4" max="4" width="29.140625" style="1" customWidth="1"/>
    <col min="5" max="5" width="3.421875" style="1" customWidth="1"/>
    <col min="6" max="6" width="9.140625" style="1" customWidth="1"/>
    <col min="7" max="7" width="9.00390625" style="31" customWidth="1"/>
    <col min="8" max="8" width="8.8515625" style="31" customWidth="1"/>
    <col min="9" max="9" width="9.00390625" style="31" customWidth="1"/>
    <col min="10" max="10" width="6.421875" style="31" customWidth="1"/>
    <col min="11" max="11" width="8.00390625" style="1" customWidth="1"/>
    <col min="12" max="12" width="8.00390625" style="31" customWidth="1"/>
    <col min="13" max="13" width="8.28125" style="31" customWidth="1"/>
    <col min="14" max="14" width="5.8515625" style="31" customWidth="1"/>
    <col min="15" max="16" width="8.00390625" style="31" customWidth="1"/>
    <col min="17" max="17" width="8.57421875" style="31" customWidth="1"/>
    <col min="18" max="18" width="6.421875" style="31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ht="10.5" customHeight="1">
      <c r="A1" s="165" t="s">
        <v>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s="33" customFormat="1" ht="13.5" customHeight="1">
      <c r="A2" s="167" t="s">
        <v>72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s="33" customFormat="1" ht="13.5" customHeight="1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s="33" customFormat="1" ht="13.5" customHeight="1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3.5" customHeight="1">
      <c r="A5" s="168" t="s">
        <v>44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3.5" customHeight="1" thickBot="1">
      <c r="A6" s="169" t="s">
        <v>55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</row>
    <row r="7" spans="1:21" ht="15" customHeight="1">
      <c r="A7" s="144" t="s">
        <v>2</v>
      </c>
      <c r="B7" s="170" t="s">
        <v>3</v>
      </c>
      <c r="C7" s="170" t="s">
        <v>4</v>
      </c>
      <c r="D7" s="173" t="s">
        <v>5</v>
      </c>
      <c r="E7" s="170" t="s">
        <v>6</v>
      </c>
      <c r="F7" s="187" t="s">
        <v>7</v>
      </c>
      <c r="G7" s="190" t="s">
        <v>73</v>
      </c>
      <c r="H7" s="191"/>
      <c r="I7" s="191"/>
      <c r="J7" s="192"/>
      <c r="K7" s="193" t="s">
        <v>74</v>
      </c>
      <c r="L7" s="194"/>
      <c r="M7" s="194"/>
      <c r="N7" s="195"/>
      <c r="O7" s="193" t="s">
        <v>75</v>
      </c>
      <c r="P7" s="194"/>
      <c r="Q7" s="194"/>
      <c r="R7" s="195"/>
      <c r="S7" s="205" t="s">
        <v>64</v>
      </c>
      <c r="T7" s="205" t="s">
        <v>76</v>
      </c>
      <c r="U7" s="2"/>
    </row>
    <row r="8" spans="1:21" ht="15" customHeight="1">
      <c r="A8" s="145"/>
      <c r="B8" s="171"/>
      <c r="C8" s="171"/>
      <c r="D8" s="174"/>
      <c r="E8" s="171"/>
      <c r="F8" s="188"/>
      <c r="G8" s="185" t="s">
        <v>8</v>
      </c>
      <c r="H8" s="182" t="s">
        <v>9</v>
      </c>
      <c r="I8" s="182"/>
      <c r="J8" s="183" t="s">
        <v>10</v>
      </c>
      <c r="K8" s="185" t="s">
        <v>8</v>
      </c>
      <c r="L8" s="182" t="s">
        <v>9</v>
      </c>
      <c r="M8" s="182"/>
      <c r="N8" s="183" t="s">
        <v>10</v>
      </c>
      <c r="O8" s="185" t="s">
        <v>8</v>
      </c>
      <c r="P8" s="182" t="s">
        <v>9</v>
      </c>
      <c r="Q8" s="182"/>
      <c r="R8" s="183" t="s">
        <v>10</v>
      </c>
      <c r="S8" s="206"/>
      <c r="T8" s="206"/>
      <c r="U8" s="2"/>
    </row>
    <row r="9" spans="1:21" ht="86.25" customHeight="1" thickBot="1">
      <c r="A9" s="146"/>
      <c r="B9" s="172"/>
      <c r="C9" s="172"/>
      <c r="D9" s="175"/>
      <c r="E9" s="172"/>
      <c r="F9" s="189"/>
      <c r="G9" s="186"/>
      <c r="H9" s="37" t="s">
        <v>8</v>
      </c>
      <c r="I9" s="36" t="s">
        <v>11</v>
      </c>
      <c r="J9" s="184"/>
      <c r="K9" s="186"/>
      <c r="L9" s="35" t="s">
        <v>8</v>
      </c>
      <c r="M9" s="36" t="s">
        <v>11</v>
      </c>
      <c r="N9" s="184"/>
      <c r="O9" s="186"/>
      <c r="P9" s="35" t="s">
        <v>8</v>
      </c>
      <c r="Q9" s="36" t="s">
        <v>11</v>
      </c>
      <c r="R9" s="184"/>
      <c r="S9" s="207"/>
      <c r="T9" s="207"/>
      <c r="U9" s="2"/>
    </row>
    <row r="10" spans="1:21" ht="28.5" customHeight="1" thickBot="1">
      <c r="A10" s="199" t="s">
        <v>79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2"/>
    </row>
    <row r="11" spans="1:21" ht="14.25" customHeight="1" thickBot="1">
      <c r="A11" s="202" t="s">
        <v>80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4"/>
      <c r="U11" s="2"/>
    </row>
    <row r="12" spans="1:21" ht="14.25" customHeight="1" thickBot="1">
      <c r="A12" s="18" t="s">
        <v>12</v>
      </c>
      <c r="B12" s="150" t="s">
        <v>13</v>
      </c>
      <c r="C12" s="151"/>
      <c r="D12" s="151"/>
      <c r="E12" s="151"/>
      <c r="F12" s="151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  <c r="U12" s="2"/>
    </row>
    <row r="13" spans="1:21" ht="14.25" customHeight="1" thickBot="1">
      <c r="A13" s="19" t="s">
        <v>12</v>
      </c>
      <c r="B13" s="20" t="s">
        <v>12</v>
      </c>
      <c r="C13" s="211" t="s">
        <v>51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3"/>
      <c r="U13" s="2"/>
    </row>
    <row r="14" spans="1:21" ht="13.5" customHeight="1">
      <c r="A14" s="214" t="s">
        <v>12</v>
      </c>
      <c r="B14" s="215" t="s">
        <v>12</v>
      </c>
      <c r="C14" s="216" t="s">
        <v>12</v>
      </c>
      <c r="D14" s="196" t="s">
        <v>14</v>
      </c>
      <c r="E14" s="197" t="s">
        <v>40</v>
      </c>
      <c r="F14" s="14" t="s">
        <v>15</v>
      </c>
      <c r="G14" s="113">
        <f aca="true" t="shared" si="0" ref="G14:G21">H14+J14</f>
        <v>828.173</v>
      </c>
      <c r="H14" s="93">
        <v>799.273</v>
      </c>
      <c r="I14" s="93">
        <v>568.8</v>
      </c>
      <c r="J14" s="92">
        <v>28.9</v>
      </c>
      <c r="K14" s="92">
        <f aca="true" t="shared" si="1" ref="K14:K21">L14+N14</f>
        <v>952.5</v>
      </c>
      <c r="L14" s="92">
        <v>937.2</v>
      </c>
      <c r="M14" s="92">
        <v>709.4</v>
      </c>
      <c r="N14" s="92">
        <v>15.3</v>
      </c>
      <c r="O14" s="93">
        <f aca="true" t="shared" si="2" ref="O14:O21">P14+R14</f>
        <v>952.5</v>
      </c>
      <c r="P14" s="93">
        <v>937.2</v>
      </c>
      <c r="Q14" s="93">
        <v>709.4</v>
      </c>
      <c r="R14" s="92">
        <v>15.3</v>
      </c>
      <c r="S14" s="128">
        <v>982.2</v>
      </c>
      <c r="T14" s="129">
        <v>994.8</v>
      </c>
      <c r="U14" s="2"/>
    </row>
    <row r="15" spans="1:21" ht="12.75" customHeight="1">
      <c r="A15" s="214"/>
      <c r="B15" s="215"/>
      <c r="C15" s="216"/>
      <c r="D15" s="196"/>
      <c r="E15" s="197"/>
      <c r="F15" s="14" t="s">
        <v>42</v>
      </c>
      <c r="G15" s="93">
        <f t="shared" si="0"/>
        <v>78.027</v>
      </c>
      <c r="H15" s="93">
        <v>73.527</v>
      </c>
      <c r="I15" s="92"/>
      <c r="J15" s="92">
        <v>4.5</v>
      </c>
      <c r="K15" s="93">
        <f t="shared" si="1"/>
        <v>64.9</v>
      </c>
      <c r="L15" s="93">
        <v>62.9</v>
      </c>
      <c r="M15" s="41"/>
      <c r="N15" s="41">
        <v>2</v>
      </c>
      <c r="O15" s="93">
        <f t="shared" si="2"/>
        <v>64.9</v>
      </c>
      <c r="P15" s="93">
        <v>62.9</v>
      </c>
      <c r="Q15" s="92"/>
      <c r="R15" s="92">
        <v>2</v>
      </c>
      <c r="S15" s="128">
        <v>72</v>
      </c>
      <c r="T15" s="129">
        <v>80</v>
      </c>
      <c r="U15" s="2"/>
    </row>
    <row r="16" spans="1:21" ht="12.75" customHeight="1">
      <c r="A16" s="143"/>
      <c r="B16" s="135"/>
      <c r="C16" s="136"/>
      <c r="D16" s="138"/>
      <c r="E16" s="197"/>
      <c r="F16" s="15" t="s">
        <v>49</v>
      </c>
      <c r="G16" s="92">
        <f t="shared" si="0"/>
        <v>0.94</v>
      </c>
      <c r="H16" s="51">
        <v>0.94</v>
      </c>
      <c r="I16" s="51"/>
      <c r="J16" s="51"/>
      <c r="K16" s="93">
        <f t="shared" si="1"/>
        <v>21.958</v>
      </c>
      <c r="L16" s="80">
        <v>21.958</v>
      </c>
      <c r="M16" s="80"/>
      <c r="N16" s="80"/>
      <c r="O16" s="93">
        <f t="shared" si="2"/>
        <v>21.958</v>
      </c>
      <c r="P16" s="80">
        <v>21.958</v>
      </c>
      <c r="Q16" s="51"/>
      <c r="R16" s="51"/>
      <c r="S16" s="131">
        <v>18.712</v>
      </c>
      <c r="T16" s="132">
        <v>1.2</v>
      </c>
      <c r="U16" s="2"/>
    </row>
    <row r="17" spans="1:21" ht="12.75" customHeight="1">
      <c r="A17" s="143"/>
      <c r="B17" s="135"/>
      <c r="C17" s="136"/>
      <c r="D17" s="138"/>
      <c r="E17" s="197"/>
      <c r="F17" s="15" t="s">
        <v>53</v>
      </c>
      <c r="G17" s="41">
        <f t="shared" si="0"/>
        <v>0.85</v>
      </c>
      <c r="H17" s="39">
        <v>0.85</v>
      </c>
      <c r="I17" s="39"/>
      <c r="J17" s="39"/>
      <c r="K17" s="93">
        <f t="shared" si="1"/>
        <v>0.4</v>
      </c>
      <c r="L17" s="82">
        <v>0.4</v>
      </c>
      <c r="M17" s="82"/>
      <c r="N17" s="82"/>
      <c r="O17" s="93">
        <f t="shared" si="2"/>
        <v>0.4</v>
      </c>
      <c r="P17" s="82">
        <v>0.4</v>
      </c>
      <c r="Q17" s="39"/>
      <c r="R17" s="39"/>
      <c r="S17" s="131">
        <v>0.4</v>
      </c>
      <c r="T17" s="132">
        <v>0.4</v>
      </c>
      <c r="U17" s="2"/>
    </row>
    <row r="18" spans="1:21" ht="12.75" customHeight="1">
      <c r="A18" s="143"/>
      <c r="B18" s="135"/>
      <c r="C18" s="136"/>
      <c r="D18" s="138"/>
      <c r="E18" s="197"/>
      <c r="F18" s="15" t="s">
        <v>48</v>
      </c>
      <c r="G18" s="41">
        <f t="shared" si="0"/>
        <v>10.02</v>
      </c>
      <c r="H18" s="39">
        <v>10.02</v>
      </c>
      <c r="I18" s="39"/>
      <c r="J18" s="39"/>
      <c r="K18" s="93">
        <f t="shared" si="1"/>
        <v>4.515</v>
      </c>
      <c r="L18" s="82">
        <v>4.515</v>
      </c>
      <c r="M18" s="82"/>
      <c r="N18" s="82"/>
      <c r="O18" s="93">
        <f t="shared" si="2"/>
        <v>4.515</v>
      </c>
      <c r="P18" s="82">
        <v>4.515</v>
      </c>
      <c r="Q18" s="39"/>
      <c r="R18" s="39"/>
      <c r="S18" s="131">
        <v>2.7</v>
      </c>
      <c r="T18" s="132">
        <v>2.8</v>
      </c>
      <c r="U18" s="2"/>
    </row>
    <row r="19" spans="1:21" ht="12.75" customHeight="1">
      <c r="A19" s="143"/>
      <c r="B19" s="135"/>
      <c r="C19" s="136"/>
      <c r="D19" s="138"/>
      <c r="E19" s="197"/>
      <c r="F19" s="16" t="s">
        <v>16</v>
      </c>
      <c r="G19" s="41">
        <f t="shared" si="0"/>
        <v>2.996</v>
      </c>
      <c r="H19" s="39">
        <v>2.996</v>
      </c>
      <c r="I19" s="39"/>
      <c r="J19" s="39"/>
      <c r="K19" s="93">
        <f t="shared" si="1"/>
        <v>4.6</v>
      </c>
      <c r="L19" s="82">
        <v>4.6</v>
      </c>
      <c r="M19" s="82"/>
      <c r="N19" s="82"/>
      <c r="O19" s="93">
        <f t="shared" si="2"/>
        <v>4.6</v>
      </c>
      <c r="P19" s="82">
        <v>4.6</v>
      </c>
      <c r="Q19" s="39"/>
      <c r="R19" s="39"/>
      <c r="S19" s="80">
        <v>4.9</v>
      </c>
      <c r="T19" s="132">
        <v>5.1</v>
      </c>
      <c r="U19" s="2"/>
    </row>
    <row r="20" spans="1:21" ht="12.75" customHeight="1">
      <c r="A20" s="143"/>
      <c r="B20" s="135"/>
      <c r="C20" s="136"/>
      <c r="D20" s="138"/>
      <c r="E20" s="197"/>
      <c r="F20" s="16" t="s">
        <v>77</v>
      </c>
      <c r="G20" s="41">
        <f t="shared" si="0"/>
        <v>4.72</v>
      </c>
      <c r="H20" s="39">
        <v>4.72</v>
      </c>
      <c r="I20" s="39"/>
      <c r="J20" s="39"/>
      <c r="K20" s="93">
        <f t="shared" si="1"/>
        <v>0</v>
      </c>
      <c r="L20" s="82">
        <v>0</v>
      </c>
      <c r="M20" s="82"/>
      <c r="N20" s="82"/>
      <c r="O20" s="93">
        <f t="shared" si="2"/>
        <v>0</v>
      </c>
      <c r="P20" s="82">
        <v>0</v>
      </c>
      <c r="Q20" s="39"/>
      <c r="R20" s="39"/>
      <c r="S20" s="82">
        <v>0</v>
      </c>
      <c r="T20" s="133">
        <v>0</v>
      </c>
      <c r="U20" s="2"/>
    </row>
    <row r="21" spans="1:21" ht="11.25" customHeight="1">
      <c r="A21" s="143"/>
      <c r="B21" s="135"/>
      <c r="C21" s="136"/>
      <c r="D21" s="138"/>
      <c r="E21" s="197"/>
      <c r="F21" s="97" t="s">
        <v>61</v>
      </c>
      <c r="G21" s="93">
        <f t="shared" si="0"/>
        <v>0</v>
      </c>
      <c r="H21" s="82">
        <v>0</v>
      </c>
      <c r="I21" s="39"/>
      <c r="J21" s="39"/>
      <c r="K21" s="81">
        <f t="shared" si="1"/>
        <v>0</v>
      </c>
      <c r="L21" s="39">
        <v>0</v>
      </c>
      <c r="M21" s="39"/>
      <c r="N21" s="39"/>
      <c r="O21" s="130">
        <f t="shared" si="2"/>
        <v>0</v>
      </c>
      <c r="P21" s="82">
        <v>0</v>
      </c>
      <c r="Q21" s="39"/>
      <c r="R21" s="39"/>
      <c r="S21" s="39">
        <v>0</v>
      </c>
      <c r="T21" s="134">
        <v>0</v>
      </c>
      <c r="U21" s="2"/>
    </row>
    <row r="22" spans="1:21" ht="12.75" customHeight="1">
      <c r="A22" s="143"/>
      <c r="B22" s="135"/>
      <c r="C22" s="136"/>
      <c r="D22" s="138"/>
      <c r="E22" s="198"/>
      <c r="F22" s="5" t="s">
        <v>45</v>
      </c>
      <c r="G22" s="80">
        <f>SUM(G14:G21)</f>
        <v>925.7260000000001</v>
      </c>
      <c r="H22" s="80">
        <f>SUM(H14:H21)</f>
        <v>892.3260000000001</v>
      </c>
      <c r="I22" s="80">
        <f>SUM(I14:I21)</f>
        <v>568.8</v>
      </c>
      <c r="J22" s="38">
        <f>SUM(J14:J21)</f>
        <v>33.4</v>
      </c>
      <c r="K22" s="38">
        <f aca="true" t="shared" si="3" ref="K22:S22">SUM(K14:K21)</f>
        <v>1048.873</v>
      </c>
      <c r="L22" s="38">
        <f t="shared" si="3"/>
        <v>1031.5729999999999</v>
      </c>
      <c r="M22" s="38">
        <f t="shared" si="3"/>
        <v>709.4</v>
      </c>
      <c r="N22" s="38">
        <f t="shared" si="3"/>
        <v>17.3</v>
      </c>
      <c r="O22" s="80">
        <f t="shared" si="3"/>
        <v>1048.873</v>
      </c>
      <c r="P22" s="80">
        <f t="shared" si="3"/>
        <v>1031.5729999999999</v>
      </c>
      <c r="Q22" s="80">
        <f t="shared" si="3"/>
        <v>709.4</v>
      </c>
      <c r="R22" s="38">
        <f t="shared" si="3"/>
        <v>17.3</v>
      </c>
      <c r="S22" s="38">
        <f t="shared" si="3"/>
        <v>1080.9120000000003</v>
      </c>
      <c r="T22" s="67">
        <v>0</v>
      </c>
      <c r="U22" s="2"/>
    </row>
    <row r="23" spans="1:21" ht="14.25" customHeight="1">
      <c r="A23" s="143" t="s">
        <v>12</v>
      </c>
      <c r="B23" s="135" t="s">
        <v>12</v>
      </c>
      <c r="C23" s="136" t="s">
        <v>17</v>
      </c>
      <c r="D23" s="138" t="s">
        <v>71</v>
      </c>
      <c r="E23" s="208" t="s">
        <v>40</v>
      </c>
      <c r="F23" s="15" t="s">
        <v>63</v>
      </c>
      <c r="G23" s="38">
        <f>H23+J23</f>
        <v>1936.8</v>
      </c>
      <c r="H23" s="38">
        <v>1936.3</v>
      </c>
      <c r="I23" s="38">
        <v>1858.8</v>
      </c>
      <c r="J23" s="38">
        <v>0.5</v>
      </c>
      <c r="K23" s="38">
        <f>L23+N23</f>
        <v>2059.1</v>
      </c>
      <c r="L23" s="38">
        <v>2058.6</v>
      </c>
      <c r="M23" s="40">
        <v>1974.5</v>
      </c>
      <c r="N23" s="38">
        <v>0.5</v>
      </c>
      <c r="O23" s="38">
        <f>P23+R23</f>
        <v>2059.1</v>
      </c>
      <c r="P23" s="38">
        <v>2058.6</v>
      </c>
      <c r="Q23" s="38">
        <v>1974.5</v>
      </c>
      <c r="R23" s="38">
        <v>0.5</v>
      </c>
      <c r="S23" s="69">
        <v>2150</v>
      </c>
      <c r="T23" s="89">
        <v>2260</v>
      </c>
      <c r="U23" s="2"/>
    </row>
    <row r="24" spans="1:21" ht="14.25" customHeight="1">
      <c r="A24" s="143"/>
      <c r="B24" s="135"/>
      <c r="C24" s="136"/>
      <c r="D24" s="138"/>
      <c r="E24" s="197"/>
      <c r="F24" s="96" t="s">
        <v>65</v>
      </c>
      <c r="G24" s="51">
        <f>H24+J24</f>
        <v>0</v>
      </c>
      <c r="H24" s="51">
        <v>0</v>
      </c>
      <c r="I24" s="51">
        <v>0</v>
      </c>
      <c r="J24" s="51"/>
      <c r="K24" s="124">
        <f>L24+N24</f>
        <v>0</v>
      </c>
      <c r="L24" s="124">
        <v>0</v>
      </c>
      <c r="M24" s="124">
        <v>0</v>
      </c>
      <c r="N24" s="124"/>
      <c r="O24" s="51">
        <f>P24+R24</f>
        <v>0</v>
      </c>
      <c r="P24" s="51">
        <v>0</v>
      </c>
      <c r="Q24" s="51">
        <v>0</v>
      </c>
      <c r="R24" s="51"/>
      <c r="S24" s="69">
        <v>0</v>
      </c>
      <c r="T24" s="89">
        <v>0</v>
      </c>
      <c r="U24" s="2"/>
    </row>
    <row r="25" spans="1:21" ht="14.25" customHeight="1">
      <c r="A25" s="143"/>
      <c r="B25" s="135"/>
      <c r="C25" s="136"/>
      <c r="D25" s="138"/>
      <c r="E25" s="198"/>
      <c r="F25" s="5" t="s">
        <v>45</v>
      </c>
      <c r="G25" s="51">
        <f>SUM(G23:G24)</f>
        <v>1936.8</v>
      </c>
      <c r="H25" s="51">
        <f>SUM(H23:H24)</f>
        <v>1936.3</v>
      </c>
      <c r="I25" s="51">
        <f>SUM(I23:I24)</f>
        <v>1858.8</v>
      </c>
      <c r="J25" s="51">
        <f>SUM(J23:J24)</f>
        <v>0.5</v>
      </c>
      <c r="K25" s="124">
        <f aca="true" t="shared" si="4" ref="K25:T25">SUM(K23:K24)</f>
        <v>2059.1</v>
      </c>
      <c r="L25" s="124">
        <f t="shared" si="4"/>
        <v>2058.6</v>
      </c>
      <c r="M25" s="124">
        <f t="shared" si="4"/>
        <v>1974.5</v>
      </c>
      <c r="N25" s="124">
        <f t="shared" si="4"/>
        <v>0.5</v>
      </c>
      <c r="O25" s="51">
        <f t="shared" si="4"/>
        <v>2059.1</v>
      </c>
      <c r="P25" s="51">
        <f t="shared" si="4"/>
        <v>2058.6</v>
      </c>
      <c r="Q25" s="51">
        <f t="shared" si="4"/>
        <v>1974.5</v>
      </c>
      <c r="R25" s="51">
        <v>0</v>
      </c>
      <c r="S25" s="51">
        <f t="shared" si="4"/>
        <v>2150</v>
      </c>
      <c r="T25" s="100">
        <f t="shared" si="4"/>
        <v>2260</v>
      </c>
      <c r="U25" s="2"/>
    </row>
    <row r="26" spans="1:21" ht="12.75" customHeight="1">
      <c r="A26" s="143" t="s">
        <v>12</v>
      </c>
      <c r="B26" s="135" t="s">
        <v>12</v>
      </c>
      <c r="C26" s="136" t="s">
        <v>19</v>
      </c>
      <c r="D26" s="138" t="s">
        <v>20</v>
      </c>
      <c r="E26" s="197" t="s">
        <v>40</v>
      </c>
      <c r="F26" s="15" t="s">
        <v>15</v>
      </c>
      <c r="G26" s="80">
        <f>H26+J26</f>
        <v>630.817</v>
      </c>
      <c r="H26" s="80">
        <v>621.317</v>
      </c>
      <c r="I26" s="80">
        <v>551.972</v>
      </c>
      <c r="J26" s="38">
        <v>9.5</v>
      </c>
      <c r="K26" s="80">
        <f aca="true" t="shared" si="5" ref="K26:K36">L26+N26</f>
        <v>635.5</v>
      </c>
      <c r="L26" s="80">
        <v>627.5</v>
      </c>
      <c r="M26" s="38">
        <v>568.1</v>
      </c>
      <c r="N26" s="38">
        <v>8</v>
      </c>
      <c r="O26" s="80">
        <f>P26+R26</f>
        <v>635.5</v>
      </c>
      <c r="P26" s="80">
        <v>627.5</v>
      </c>
      <c r="Q26" s="80">
        <v>568.1</v>
      </c>
      <c r="R26" s="38">
        <v>8</v>
      </c>
      <c r="S26" s="38">
        <v>641.15</v>
      </c>
      <c r="T26" s="56">
        <v>654.35</v>
      </c>
      <c r="U26" s="2"/>
    </row>
    <row r="27" spans="1:21" ht="12.75" customHeight="1">
      <c r="A27" s="143"/>
      <c r="B27" s="135"/>
      <c r="C27" s="136"/>
      <c r="D27" s="138"/>
      <c r="E27" s="197"/>
      <c r="F27" s="15" t="s">
        <v>42</v>
      </c>
      <c r="G27" s="80">
        <f>H27+J27</f>
        <v>86.583</v>
      </c>
      <c r="H27" s="80">
        <v>84.283</v>
      </c>
      <c r="I27" s="51">
        <v>3.1</v>
      </c>
      <c r="J27" s="51">
        <v>2.3</v>
      </c>
      <c r="K27" s="80">
        <f t="shared" si="5"/>
        <v>77</v>
      </c>
      <c r="L27" s="80">
        <v>72</v>
      </c>
      <c r="M27" s="38">
        <v>2.9</v>
      </c>
      <c r="N27" s="38">
        <v>5</v>
      </c>
      <c r="O27" s="80">
        <f>P27+R27</f>
        <v>77</v>
      </c>
      <c r="P27" s="80">
        <v>72</v>
      </c>
      <c r="Q27" s="51">
        <v>2.9</v>
      </c>
      <c r="R27" s="51">
        <v>5</v>
      </c>
      <c r="S27" s="38">
        <v>78.81</v>
      </c>
      <c r="T27" s="56">
        <v>80.42</v>
      </c>
      <c r="U27" s="2"/>
    </row>
    <row r="28" spans="1:21" ht="12.75" customHeight="1">
      <c r="A28" s="143"/>
      <c r="B28" s="135"/>
      <c r="C28" s="136"/>
      <c r="D28" s="138"/>
      <c r="E28" s="197"/>
      <c r="F28" s="16" t="s">
        <v>16</v>
      </c>
      <c r="G28" s="80">
        <f>H28+J28</f>
        <v>2.2</v>
      </c>
      <c r="H28" s="80">
        <v>2.2</v>
      </c>
      <c r="I28" s="102"/>
      <c r="J28" s="102"/>
      <c r="K28" s="38">
        <f t="shared" si="5"/>
        <v>2.25</v>
      </c>
      <c r="L28" s="38">
        <v>2.25</v>
      </c>
      <c r="M28" s="38"/>
      <c r="N28" s="38"/>
      <c r="O28" s="80">
        <f>P28+R28</f>
        <v>2.25</v>
      </c>
      <c r="P28" s="80">
        <v>2.25</v>
      </c>
      <c r="Q28" s="51"/>
      <c r="R28" s="51"/>
      <c r="S28" s="51">
        <v>2.1</v>
      </c>
      <c r="T28" s="56">
        <v>2.15</v>
      </c>
      <c r="U28" s="2"/>
    </row>
    <row r="29" spans="1:21" ht="12.75" customHeight="1">
      <c r="A29" s="143"/>
      <c r="B29" s="135"/>
      <c r="C29" s="136"/>
      <c r="D29" s="138"/>
      <c r="E29" s="197"/>
      <c r="F29" s="15" t="s">
        <v>49</v>
      </c>
      <c r="G29" s="80">
        <f>H29+J29</f>
        <v>0.7</v>
      </c>
      <c r="H29" s="82">
        <v>0.7</v>
      </c>
      <c r="I29" s="108"/>
      <c r="J29" s="108"/>
      <c r="K29" s="38">
        <f t="shared" si="5"/>
        <v>0.9</v>
      </c>
      <c r="L29" s="39">
        <v>0.9</v>
      </c>
      <c r="M29" s="39"/>
      <c r="N29" s="39"/>
      <c r="O29" s="80">
        <f>P29+R29</f>
        <v>0.9</v>
      </c>
      <c r="P29" s="82">
        <v>0.9</v>
      </c>
      <c r="Q29" s="52"/>
      <c r="R29" s="52"/>
      <c r="S29" s="51">
        <v>1.2</v>
      </c>
      <c r="T29" s="56">
        <v>1.25</v>
      </c>
      <c r="U29" s="2"/>
    </row>
    <row r="30" spans="1:21" ht="12.75" customHeight="1">
      <c r="A30" s="143"/>
      <c r="B30" s="135"/>
      <c r="C30" s="136"/>
      <c r="D30" s="138"/>
      <c r="E30" s="197"/>
      <c r="F30" s="15" t="s">
        <v>48</v>
      </c>
      <c r="G30" s="80">
        <f>H30+J30</f>
        <v>1.8</v>
      </c>
      <c r="H30" s="82">
        <v>1.8</v>
      </c>
      <c r="I30" s="108"/>
      <c r="J30" s="108"/>
      <c r="K30" s="38">
        <f t="shared" si="5"/>
        <v>1.9</v>
      </c>
      <c r="L30" s="39">
        <v>1.9</v>
      </c>
      <c r="M30" s="39"/>
      <c r="N30" s="39"/>
      <c r="O30" s="80">
        <f>P30+R30</f>
        <v>1.9</v>
      </c>
      <c r="P30" s="82">
        <v>1.9</v>
      </c>
      <c r="Q30" s="52"/>
      <c r="R30" s="52"/>
      <c r="S30" s="51">
        <v>1.85</v>
      </c>
      <c r="T30" s="67">
        <v>1.9</v>
      </c>
      <c r="U30" s="2"/>
    </row>
    <row r="31" spans="1:21" ht="12.75" customHeight="1">
      <c r="A31" s="143"/>
      <c r="B31" s="135"/>
      <c r="C31" s="136"/>
      <c r="D31" s="138"/>
      <c r="E31" s="198"/>
      <c r="F31" s="5" t="s">
        <v>45</v>
      </c>
      <c r="G31" s="51">
        <f aca="true" t="shared" si="6" ref="G31:T31">SUM(G26:G30)</f>
        <v>722.1</v>
      </c>
      <c r="H31" s="51">
        <f t="shared" si="6"/>
        <v>710.3000000000001</v>
      </c>
      <c r="I31" s="51">
        <f t="shared" si="6"/>
        <v>555.072</v>
      </c>
      <c r="J31" s="51">
        <f t="shared" si="6"/>
        <v>11.8</v>
      </c>
      <c r="K31" s="40">
        <f t="shared" si="6"/>
        <v>717.55</v>
      </c>
      <c r="L31" s="40">
        <f t="shared" si="6"/>
        <v>704.55</v>
      </c>
      <c r="M31" s="40">
        <f t="shared" si="6"/>
        <v>571</v>
      </c>
      <c r="N31" s="40">
        <f t="shared" si="6"/>
        <v>13</v>
      </c>
      <c r="O31" s="51">
        <f t="shared" si="6"/>
        <v>717.55</v>
      </c>
      <c r="P31" s="51">
        <f t="shared" si="6"/>
        <v>704.55</v>
      </c>
      <c r="Q31" s="51">
        <f t="shared" si="6"/>
        <v>571</v>
      </c>
      <c r="R31" s="51">
        <f t="shared" si="6"/>
        <v>13</v>
      </c>
      <c r="S31" s="51">
        <f t="shared" si="6"/>
        <v>725.1100000000001</v>
      </c>
      <c r="T31" s="73">
        <f t="shared" si="6"/>
        <v>740.0699999999999</v>
      </c>
      <c r="U31" s="2"/>
    </row>
    <row r="32" spans="1:21" ht="12.75" customHeight="1">
      <c r="A32" s="143" t="s">
        <v>12</v>
      </c>
      <c r="B32" s="218" t="s">
        <v>12</v>
      </c>
      <c r="C32" s="136" t="s">
        <v>21</v>
      </c>
      <c r="D32" s="138" t="s">
        <v>56</v>
      </c>
      <c r="E32" s="140" t="s">
        <v>40</v>
      </c>
      <c r="F32" s="16" t="s">
        <v>15</v>
      </c>
      <c r="G32" s="40">
        <f>H32+J32</f>
        <v>12.5</v>
      </c>
      <c r="H32" s="40">
        <v>12.5</v>
      </c>
      <c r="I32" s="40"/>
      <c r="J32" s="40"/>
      <c r="K32" s="40">
        <f t="shared" si="5"/>
        <v>12</v>
      </c>
      <c r="L32" s="40">
        <v>12</v>
      </c>
      <c r="M32" s="40"/>
      <c r="N32" s="40"/>
      <c r="O32" s="40">
        <f>P32+R32</f>
        <v>12</v>
      </c>
      <c r="P32" s="40">
        <v>12</v>
      </c>
      <c r="Q32" s="40"/>
      <c r="R32" s="40"/>
      <c r="S32" s="38">
        <v>12.5</v>
      </c>
      <c r="T32" s="56">
        <v>12.5</v>
      </c>
      <c r="U32" s="2"/>
    </row>
    <row r="33" spans="1:21" ht="10.5" customHeight="1">
      <c r="A33" s="143"/>
      <c r="B33" s="219"/>
      <c r="C33" s="136"/>
      <c r="D33" s="138"/>
      <c r="E33" s="141"/>
      <c r="F33" s="16" t="s">
        <v>18</v>
      </c>
      <c r="G33" s="40">
        <f>H33+J33</f>
        <v>0</v>
      </c>
      <c r="H33" s="40"/>
      <c r="I33" s="40"/>
      <c r="J33" s="40"/>
      <c r="K33" s="40">
        <f t="shared" si="5"/>
        <v>0</v>
      </c>
      <c r="L33" s="40"/>
      <c r="M33" s="40"/>
      <c r="N33" s="40"/>
      <c r="O33" s="40">
        <f>P33+R33</f>
        <v>0</v>
      </c>
      <c r="P33" s="40"/>
      <c r="Q33" s="40"/>
      <c r="R33" s="40"/>
      <c r="S33" s="38"/>
      <c r="T33" s="56"/>
      <c r="U33" s="2"/>
    </row>
    <row r="34" spans="1:21" ht="12.75" customHeight="1">
      <c r="A34" s="143"/>
      <c r="B34" s="215"/>
      <c r="C34" s="136"/>
      <c r="D34" s="138"/>
      <c r="E34" s="217"/>
      <c r="F34" s="5" t="s">
        <v>45</v>
      </c>
      <c r="G34" s="40">
        <f>SUM(G32:G33)</f>
        <v>12.5</v>
      </c>
      <c r="H34" s="44">
        <f>SUM(H32:H33)</f>
        <v>12.5</v>
      </c>
      <c r="I34" s="44">
        <f>SUM(I32:I33)</f>
        <v>0</v>
      </c>
      <c r="J34" s="44">
        <f>SUM(J32:J33)</f>
        <v>0</v>
      </c>
      <c r="K34" s="44">
        <f aca="true" t="shared" si="7" ref="K34:T34">SUM(K32:K33)</f>
        <v>12</v>
      </c>
      <c r="L34" s="44">
        <f t="shared" si="7"/>
        <v>12</v>
      </c>
      <c r="M34" s="44">
        <f t="shared" si="7"/>
        <v>0</v>
      </c>
      <c r="N34" s="44">
        <f t="shared" si="7"/>
        <v>0</v>
      </c>
      <c r="O34" s="44">
        <f>SUM(O32:O33)</f>
        <v>12</v>
      </c>
      <c r="P34" s="44">
        <f>SUM(P32:P33)</f>
        <v>12</v>
      </c>
      <c r="Q34" s="44">
        <f>SUM(Q32:Q33)</f>
        <v>0</v>
      </c>
      <c r="R34" s="44">
        <f>SUM(R32:R33)</f>
        <v>0</v>
      </c>
      <c r="S34" s="44">
        <f t="shared" si="7"/>
        <v>12.5</v>
      </c>
      <c r="T34" s="57">
        <f t="shared" si="7"/>
        <v>12.5</v>
      </c>
      <c r="U34" s="2"/>
    </row>
    <row r="35" spans="1:21" ht="12.75" customHeight="1">
      <c r="A35" s="143" t="s">
        <v>12</v>
      </c>
      <c r="B35" s="135" t="s">
        <v>12</v>
      </c>
      <c r="C35" s="136" t="s">
        <v>22</v>
      </c>
      <c r="D35" s="138" t="s">
        <v>57</v>
      </c>
      <c r="E35" s="140" t="s">
        <v>40</v>
      </c>
      <c r="F35" s="11" t="s">
        <v>15</v>
      </c>
      <c r="G35" s="51">
        <f>H35+J35</f>
        <v>1</v>
      </c>
      <c r="H35" s="51">
        <v>1</v>
      </c>
      <c r="I35" s="40"/>
      <c r="J35" s="40"/>
      <c r="K35" s="40">
        <f t="shared" si="5"/>
        <v>6</v>
      </c>
      <c r="L35" s="40">
        <v>6</v>
      </c>
      <c r="M35" s="40"/>
      <c r="N35" s="40"/>
      <c r="O35" s="51">
        <f>P35+R35</f>
        <v>6</v>
      </c>
      <c r="P35" s="51">
        <v>6</v>
      </c>
      <c r="Q35" s="112"/>
      <c r="R35" s="40"/>
      <c r="S35" s="38">
        <v>3.5</v>
      </c>
      <c r="T35" s="56">
        <v>3.5</v>
      </c>
      <c r="U35" s="2"/>
    </row>
    <row r="36" spans="1:21" ht="9.75" customHeight="1">
      <c r="A36" s="143"/>
      <c r="B36" s="135"/>
      <c r="C36" s="136"/>
      <c r="D36" s="138"/>
      <c r="E36" s="141"/>
      <c r="F36" s="11" t="s">
        <v>18</v>
      </c>
      <c r="G36" s="40">
        <f>H36+J36</f>
        <v>0</v>
      </c>
      <c r="H36" s="40"/>
      <c r="I36" s="40"/>
      <c r="J36" s="40"/>
      <c r="K36" s="40">
        <f t="shared" si="5"/>
        <v>0</v>
      </c>
      <c r="L36" s="118"/>
      <c r="M36" s="40"/>
      <c r="N36" s="40"/>
      <c r="O36" s="40">
        <f>P36+R36</f>
        <v>0</v>
      </c>
      <c r="P36" s="40"/>
      <c r="Q36" s="40"/>
      <c r="R36" s="40"/>
      <c r="S36" s="38"/>
      <c r="T36" s="56"/>
      <c r="U36" s="2"/>
    </row>
    <row r="37" spans="1:21" ht="12.75" customHeight="1">
      <c r="A37" s="143"/>
      <c r="B37" s="135"/>
      <c r="C37" s="136"/>
      <c r="D37" s="138"/>
      <c r="E37" s="217"/>
      <c r="F37" s="5" t="s">
        <v>45</v>
      </c>
      <c r="G37" s="40">
        <f>SUM(G35:G36)</f>
        <v>1</v>
      </c>
      <c r="H37" s="40">
        <f>SUM(H35:H36)</f>
        <v>1</v>
      </c>
      <c r="I37" s="40">
        <f>SUM(I35:I36)</f>
        <v>0</v>
      </c>
      <c r="J37" s="40">
        <f>SUM(J35:J36)</f>
        <v>0</v>
      </c>
      <c r="K37" s="40">
        <f aca="true" t="shared" si="8" ref="K37:T37">SUM(K35:K36)</f>
        <v>6</v>
      </c>
      <c r="L37" s="40">
        <f t="shared" si="8"/>
        <v>6</v>
      </c>
      <c r="M37" s="40">
        <f t="shared" si="8"/>
        <v>0</v>
      </c>
      <c r="N37" s="40">
        <f t="shared" si="8"/>
        <v>0</v>
      </c>
      <c r="O37" s="40">
        <f t="shared" si="8"/>
        <v>6</v>
      </c>
      <c r="P37" s="40">
        <f t="shared" si="8"/>
        <v>6</v>
      </c>
      <c r="Q37" s="40">
        <f t="shared" si="8"/>
        <v>0</v>
      </c>
      <c r="R37" s="40">
        <f t="shared" si="8"/>
        <v>0</v>
      </c>
      <c r="S37" s="40">
        <f t="shared" si="8"/>
        <v>3.5</v>
      </c>
      <c r="T37" s="73">
        <f t="shared" si="8"/>
        <v>3.5</v>
      </c>
      <c r="U37" s="2"/>
    </row>
    <row r="38" spans="1:21" ht="12.75" customHeight="1">
      <c r="A38" s="143" t="s">
        <v>12</v>
      </c>
      <c r="B38" s="135" t="s">
        <v>12</v>
      </c>
      <c r="C38" s="136" t="s">
        <v>23</v>
      </c>
      <c r="D38" s="138" t="s">
        <v>60</v>
      </c>
      <c r="E38" s="140" t="s">
        <v>40</v>
      </c>
      <c r="F38" s="11" t="s">
        <v>15</v>
      </c>
      <c r="G38" s="40">
        <f>H38+J38</f>
        <v>65.8</v>
      </c>
      <c r="H38" s="40">
        <v>65.8</v>
      </c>
      <c r="I38" s="40">
        <v>60.3</v>
      </c>
      <c r="J38" s="40"/>
      <c r="K38" s="40">
        <f>L38+N38</f>
        <v>69.9</v>
      </c>
      <c r="L38" s="40">
        <v>69.9</v>
      </c>
      <c r="M38" s="40">
        <v>65.6</v>
      </c>
      <c r="N38" s="40"/>
      <c r="O38" s="40">
        <f>P38+R38</f>
        <v>69.9</v>
      </c>
      <c r="P38" s="40">
        <v>69.9</v>
      </c>
      <c r="Q38" s="40">
        <v>65.6</v>
      </c>
      <c r="R38" s="40"/>
      <c r="S38" s="38">
        <v>73.9</v>
      </c>
      <c r="T38" s="56">
        <v>77.5</v>
      </c>
      <c r="U38" s="2"/>
    </row>
    <row r="39" spans="1:21" ht="12.75" customHeight="1">
      <c r="A39" s="143"/>
      <c r="B39" s="135"/>
      <c r="C39" s="136"/>
      <c r="D39" s="138"/>
      <c r="E39" s="141"/>
      <c r="F39" s="11" t="s">
        <v>18</v>
      </c>
      <c r="G39" s="40">
        <f>H39+J39</f>
        <v>0</v>
      </c>
      <c r="H39" s="40"/>
      <c r="I39" s="40"/>
      <c r="J39" s="40"/>
      <c r="K39" s="40">
        <f>L39+N39</f>
        <v>0</v>
      </c>
      <c r="L39" s="40"/>
      <c r="M39" s="40"/>
      <c r="N39" s="40"/>
      <c r="O39" s="40">
        <f>P39+R39</f>
        <v>0</v>
      </c>
      <c r="P39" s="40"/>
      <c r="Q39" s="40"/>
      <c r="R39" s="40"/>
      <c r="S39" s="40"/>
      <c r="T39" s="71"/>
      <c r="U39" s="2"/>
    </row>
    <row r="40" spans="1:21" ht="12.75" customHeight="1" thickBot="1">
      <c r="A40" s="143"/>
      <c r="B40" s="135"/>
      <c r="C40" s="137"/>
      <c r="D40" s="139"/>
      <c r="E40" s="142"/>
      <c r="F40" s="6" t="s">
        <v>45</v>
      </c>
      <c r="G40" s="40">
        <f>SUM(G38:G39)</f>
        <v>65.8</v>
      </c>
      <c r="H40" s="44">
        <f>SUM(H38:H39)</f>
        <v>65.8</v>
      </c>
      <c r="I40" s="44">
        <f>SUM(I38:I39)</f>
        <v>60.3</v>
      </c>
      <c r="J40" s="44">
        <f>SUM(J38:J39)</f>
        <v>0</v>
      </c>
      <c r="K40" s="44">
        <f aca="true" t="shared" si="9" ref="K40:T40">SUM(K38:K39)</f>
        <v>69.9</v>
      </c>
      <c r="L40" s="44">
        <f t="shared" si="9"/>
        <v>69.9</v>
      </c>
      <c r="M40" s="44">
        <f t="shared" si="9"/>
        <v>65.6</v>
      </c>
      <c r="N40" s="44">
        <f t="shared" si="9"/>
        <v>0</v>
      </c>
      <c r="O40" s="44">
        <f>SUM(O38:O39)</f>
        <v>69.9</v>
      </c>
      <c r="P40" s="44">
        <f>SUM(P38:P39)</f>
        <v>69.9</v>
      </c>
      <c r="Q40" s="44">
        <f>SUM(Q38:Q39)</f>
        <v>65.6</v>
      </c>
      <c r="R40" s="44">
        <f>SUM(R38:R39)</f>
        <v>0</v>
      </c>
      <c r="S40" s="44">
        <f t="shared" si="9"/>
        <v>73.9</v>
      </c>
      <c r="T40" s="57">
        <f t="shared" si="9"/>
        <v>77.5</v>
      </c>
      <c r="U40" s="2"/>
    </row>
    <row r="41" spans="1:21" ht="12.75" customHeight="1">
      <c r="A41" s="143" t="s">
        <v>12</v>
      </c>
      <c r="B41" s="135" t="s">
        <v>12</v>
      </c>
      <c r="C41" s="136" t="s">
        <v>67</v>
      </c>
      <c r="D41" s="138" t="s">
        <v>69</v>
      </c>
      <c r="E41" s="140" t="s">
        <v>40</v>
      </c>
      <c r="F41" s="11" t="s">
        <v>70</v>
      </c>
      <c r="G41" s="40">
        <f>H41+J41</f>
        <v>32.2</v>
      </c>
      <c r="H41" s="40">
        <v>32.2</v>
      </c>
      <c r="I41" s="40">
        <v>2.1</v>
      </c>
      <c r="J41" s="40"/>
      <c r="K41" s="95">
        <f>L41+N41</f>
        <v>3.982</v>
      </c>
      <c r="L41" s="95">
        <v>3.982</v>
      </c>
      <c r="M41" s="95">
        <v>0.862</v>
      </c>
      <c r="N41" s="40"/>
      <c r="O41" s="95">
        <f>P41+R41</f>
        <v>3.982</v>
      </c>
      <c r="P41" s="95">
        <v>3.982</v>
      </c>
      <c r="Q41" s="95">
        <v>0.862</v>
      </c>
      <c r="R41" s="40"/>
      <c r="S41" s="38">
        <v>34</v>
      </c>
      <c r="T41" s="56">
        <v>36.5</v>
      </c>
      <c r="U41" s="2"/>
    </row>
    <row r="42" spans="1:21" ht="12.75" customHeight="1">
      <c r="A42" s="143"/>
      <c r="B42" s="135"/>
      <c r="C42" s="136"/>
      <c r="D42" s="138"/>
      <c r="E42" s="141"/>
      <c r="F42" s="11" t="s">
        <v>18</v>
      </c>
      <c r="G42" s="40">
        <f>H42+J42</f>
        <v>0</v>
      </c>
      <c r="H42" s="40"/>
      <c r="I42" s="40"/>
      <c r="J42" s="40"/>
      <c r="K42" s="95">
        <f>L42+N42</f>
        <v>0</v>
      </c>
      <c r="L42" s="95"/>
      <c r="M42" s="95"/>
      <c r="N42" s="40"/>
      <c r="O42" s="95">
        <f>P42+R42</f>
        <v>0</v>
      </c>
      <c r="P42" s="95"/>
      <c r="Q42" s="95"/>
      <c r="R42" s="40"/>
      <c r="S42" s="40"/>
      <c r="T42" s="71"/>
      <c r="U42" s="2"/>
    </row>
    <row r="43" spans="1:21" ht="12.75" customHeight="1" thickBot="1">
      <c r="A43" s="143"/>
      <c r="B43" s="135"/>
      <c r="C43" s="137"/>
      <c r="D43" s="139"/>
      <c r="E43" s="142"/>
      <c r="F43" s="6" t="s">
        <v>45</v>
      </c>
      <c r="G43" s="40">
        <f>SUM(G41:G42)</f>
        <v>32.2</v>
      </c>
      <c r="H43" s="44">
        <f>SUM(H41:H42)</f>
        <v>32.2</v>
      </c>
      <c r="I43" s="44">
        <f>SUM(I41:I42)</f>
        <v>2.1</v>
      </c>
      <c r="J43" s="44">
        <f>SUM(J41:J42)</f>
        <v>0</v>
      </c>
      <c r="K43" s="94">
        <f aca="true" t="shared" si="10" ref="K43:T43">SUM(K41:K42)</f>
        <v>3.982</v>
      </c>
      <c r="L43" s="94">
        <f t="shared" si="10"/>
        <v>3.982</v>
      </c>
      <c r="M43" s="94">
        <f t="shared" si="10"/>
        <v>0.862</v>
      </c>
      <c r="N43" s="44">
        <f t="shared" si="10"/>
        <v>0</v>
      </c>
      <c r="O43" s="94">
        <f t="shared" si="10"/>
        <v>3.982</v>
      </c>
      <c r="P43" s="94">
        <f t="shared" si="10"/>
        <v>3.982</v>
      </c>
      <c r="Q43" s="94">
        <f t="shared" si="10"/>
        <v>0.862</v>
      </c>
      <c r="R43" s="44">
        <f t="shared" si="10"/>
        <v>0</v>
      </c>
      <c r="S43" s="44">
        <f t="shared" si="10"/>
        <v>34</v>
      </c>
      <c r="T43" s="57">
        <f t="shared" si="10"/>
        <v>36.5</v>
      </c>
      <c r="U43" s="2"/>
    </row>
    <row r="44" spans="1:21" ht="12.75" customHeight="1">
      <c r="A44" s="143" t="s">
        <v>12</v>
      </c>
      <c r="B44" s="135" t="s">
        <v>12</v>
      </c>
      <c r="C44" s="136" t="s">
        <v>68</v>
      </c>
      <c r="D44" s="138" t="s">
        <v>78</v>
      </c>
      <c r="E44" s="140" t="s">
        <v>40</v>
      </c>
      <c r="F44" s="11" t="s">
        <v>15</v>
      </c>
      <c r="G44" s="40">
        <f>H44+J44</f>
        <v>80</v>
      </c>
      <c r="H44" s="40">
        <v>80</v>
      </c>
      <c r="I44" s="40">
        <v>78.8</v>
      </c>
      <c r="J44" s="40"/>
      <c r="K44" s="40">
        <f>L44+N44</f>
        <v>0</v>
      </c>
      <c r="L44" s="40">
        <v>0</v>
      </c>
      <c r="M44" s="40">
        <v>0</v>
      </c>
      <c r="N44" s="40"/>
      <c r="O44" s="40">
        <f>P44+R44</f>
        <v>0</v>
      </c>
      <c r="P44" s="40">
        <v>0</v>
      </c>
      <c r="Q44" s="40">
        <v>0</v>
      </c>
      <c r="R44" s="40"/>
      <c r="S44" s="38">
        <v>0</v>
      </c>
      <c r="T44" s="56">
        <v>0</v>
      </c>
      <c r="U44" s="2"/>
    </row>
    <row r="45" spans="1:21" ht="12.75" customHeight="1">
      <c r="A45" s="143"/>
      <c r="B45" s="135"/>
      <c r="C45" s="136"/>
      <c r="D45" s="138"/>
      <c r="E45" s="141"/>
      <c r="F45" s="11" t="s">
        <v>18</v>
      </c>
      <c r="G45" s="40">
        <f>H45+J45</f>
        <v>0</v>
      </c>
      <c r="H45" s="40"/>
      <c r="I45" s="40"/>
      <c r="J45" s="40"/>
      <c r="K45" s="40">
        <f>L45+N45</f>
        <v>0</v>
      </c>
      <c r="L45" s="40"/>
      <c r="M45" s="40"/>
      <c r="N45" s="40"/>
      <c r="O45" s="40">
        <f>P45+R45</f>
        <v>0</v>
      </c>
      <c r="P45" s="40"/>
      <c r="Q45" s="40"/>
      <c r="R45" s="40"/>
      <c r="S45" s="40"/>
      <c r="T45" s="71"/>
      <c r="U45" s="2"/>
    </row>
    <row r="46" spans="1:21" ht="12.75" customHeight="1" thickBot="1">
      <c r="A46" s="143"/>
      <c r="B46" s="135"/>
      <c r="C46" s="137"/>
      <c r="D46" s="139"/>
      <c r="E46" s="141"/>
      <c r="F46" s="6" t="s">
        <v>45</v>
      </c>
      <c r="G46" s="103">
        <f>SUM(G44:G45)</f>
        <v>80</v>
      </c>
      <c r="H46" s="104">
        <f>SUM(H44:H45)</f>
        <v>80</v>
      </c>
      <c r="I46" s="104">
        <f>SUM(I44:I45)</f>
        <v>78.8</v>
      </c>
      <c r="J46" s="104">
        <f>SUM(J44:J45)</f>
        <v>0</v>
      </c>
      <c r="K46" s="104">
        <f aca="true" t="shared" si="11" ref="K46:T46">SUM(K44:K45)</f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5">
        <f t="shared" si="11"/>
        <v>0</v>
      </c>
      <c r="U46" s="2"/>
    </row>
    <row r="47" spans="1:21" ht="12.75" customHeight="1" thickBot="1">
      <c r="A47" s="7" t="s">
        <v>12</v>
      </c>
      <c r="B47" s="8" t="s">
        <v>12</v>
      </c>
      <c r="C47" s="155" t="s">
        <v>24</v>
      </c>
      <c r="D47" s="156"/>
      <c r="E47" s="156"/>
      <c r="F47" s="156"/>
      <c r="G47" s="106">
        <f aca="true" t="shared" si="12" ref="G47:T47">SUM(G22+G25+G31+G34+G37+G40+G43+G46)</f>
        <v>3776.1259999999997</v>
      </c>
      <c r="H47" s="106">
        <f t="shared" si="12"/>
        <v>3730.4260000000004</v>
      </c>
      <c r="I47" s="106">
        <f t="shared" si="12"/>
        <v>3123.8720000000003</v>
      </c>
      <c r="J47" s="106">
        <f t="shared" si="12"/>
        <v>45.7</v>
      </c>
      <c r="K47" s="106">
        <f t="shared" si="12"/>
        <v>3917.405</v>
      </c>
      <c r="L47" s="106">
        <f t="shared" si="12"/>
        <v>3886.605</v>
      </c>
      <c r="M47" s="106">
        <f t="shared" si="12"/>
        <v>3321.362</v>
      </c>
      <c r="N47" s="106">
        <f t="shared" si="12"/>
        <v>30.8</v>
      </c>
      <c r="O47" s="106">
        <f t="shared" si="12"/>
        <v>3917.405</v>
      </c>
      <c r="P47" s="106">
        <f t="shared" si="12"/>
        <v>3886.605</v>
      </c>
      <c r="Q47" s="106">
        <f t="shared" si="12"/>
        <v>3321.362</v>
      </c>
      <c r="R47" s="106">
        <f t="shared" si="12"/>
        <v>30.3</v>
      </c>
      <c r="S47" s="106">
        <f t="shared" si="12"/>
        <v>4079.9220000000005</v>
      </c>
      <c r="T47" s="107">
        <f t="shared" si="12"/>
        <v>3130.0699999999997</v>
      </c>
      <c r="U47" s="2"/>
    </row>
    <row r="48" spans="1:21" ht="14.25" customHeight="1" thickBot="1">
      <c r="A48" s="9" t="s">
        <v>12</v>
      </c>
      <c r="B48" s="153" t="s">
        <v>25</v>
      </c>
      <c r="C48" s="154"/>
      <c r="D48" s="154"/>
      <c r="E48" s="154"/>
      <c r="F48" s="154"/>
      <c r="G48" s="85">
        <f>SUM(G47)</f>
        <v>3776.1259999999997</v>
      </c>
      <c r="H48" s="85">
        <f>SUM(H47)</f>
        <v>3730.4260000000004</v>
      </c>
      <c r="I48" s="85">
        <f>SUM(I47)</f>
        <v>3123.8720000000003</v>
      </c>
      <c r="J48" s="85">
        <f>SUM(J47)</f>
        <v>45.7</v>
      </c>
      <c r="K48" s="85">
        <f aca="true" t="shared" si="13" ref="K48:T48">SUM(K47)</f>
        <v>3917.405</v>
      </c>
      <c r="L48" s="85">
        <f t="shared" si="13"/>
        <v>3886.605</v>
      </c>
      <c r="M48" s="85">
        <f t="shared" si="13"/>
        <v>3321.362</v>
      </c>
      <c r="N48" s="86">
        <f t="shared" si="13"/>
        <v>30.8</v>
      </c>
      <c r="O48" s="85">
        <f t="shared" si="13"/>
        <v>3917.405</v>
      </c>
      <c r="P48" s="85">
        <f t="shared" si="13"/>
        <v>3886.605</v>
      </c>
      <c r="Q48" s="85">
        <f t="shared" si="13"/>
        <v>3321.362</v>
      </c>
      <c r="R48" s="85">
        <f t="shared" si="13"/>
        <v>30.3</v>
      </c>
      <c r="S48" s="86">
        <f t="shared" si="13"/>
        <v>4079.9220000000005</v>
      </c>
      <c r="T48" s="87">
        <f t="shared" si="13"/>
        <v>3130.0699999999997</v>
      </c>
      <c r="U48" s="25"/>
    </row>
    <row r="49" spans="1:21" ht="15.75" customHeight="1" thickBot="1">
      <c r="A49" s="10" t="s">
        <v>17</v>
      </c>
      <c r="B49" s="179" t="s">
        <v>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1"/>
      <c r="U49" s="2"/>
    </row>
    <row r="50" spans="1:21" ht="15.75" customHeight="1" thickBot="1">
      <c r="A50" s="98" t="s">
        <v>17</v>
      </c>
      <c r="B50" s="99" t="s">
        <v>12</v>
      </c>
      <c r="C50" s="147" t="s">
        <v>81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  <c r="U50" s="2"/>
    </row>
    <row r="51" spans="1:21" ht="13.5" customHeight="1">
      <c r="A51" s="221" t="s">
        <v>17</v>
      </c>
      <c r="B51" s="222" t="s">
        <v>12</v>
      </c>
      <c r="C51" s="223" t="s">
        <v>12</v>
      </c>
      <c r="D51" s="224" t="s">
        <v>27</v>
      </c>
      <c r="E51" s="220" t="s">
        <v>40</v>
      </c>
      <c r="F51" s="72" t="s">
        <v>15</v>
      </c>
      <c r="G51" s="111">
        <f aca="true" t="shared" si="14" ref="G51:G57">H51+J51</f>
        <v>231.3</v>
      </c>
      <c r="H51" s="75">
        <v>230.4</v>
      </c>
      <c r="I51" s="47">
        <v>166.1</v>
      </c>
      <c r="J51" s="47">
        <v>0.9</v>
      </c>
      <c r="K51" s="75">
        <f>L51+N51</f>
        <v>262.5</v>
      </c>
      <c r="L51" s="75">
        <v>262.5</v>
      </c>
      <c r="M51" s="75">
        <v>199.4</v>
      </c>
      <c r="N51" s="75">
        <v>0</v>
      </c>
      <c r="O51" s="75">
        <f aca="true" t="shared" si="15" ref="O51:O57">P51+R51</f>
        <v>262.5</v>
      </c>
      <c r="P51" s="75">
        <v>262.5</v>
      </c>
      <c r="Q51" s="47">
        <v>199.4</v>
      </c>
      <c r="R51" s="47">
        <v>0</v>
      </c>
      <c r="S51" s="47">
        <v>280.3</v>
      </c>
      <c r="T51" s="126">
        <v>280.3</v>
      </c>
      <c r="U51" s="2"/>
    </row>
    <row r="52" spans="1:21" ht="13.5" customHeight="1">
      <c r="A52" s="214"/>
      <c r="B52" s="219"/>
      <c r="C52" s="216"/>
      <c r="D52" s="176"/>
      <c r="E52" s="197"/>
      <c r="F52" s="77" t="s">
        <v>15</v>
      </c>
      <c r="G52" s="51">
        <f t="shared" si="14"/>
        <v>4.1</v>
      </c>
      <c r="H52" s="51">
        <v>4.1</v>
      </c>
      <c r="I52" s="81"/>
      <c r="J52" s="50"/>
      <c r="K52" s="51">
        <f>L52+N52</f>
        <v>3.7</v>
      </c>
      <c r="L52" s="51">
        <v>3.7</v>
      </c>
      <c r="M52" s="51"/>
      <c r="N52" s="51"/>
      <c r="O52" s="51">
        <f t="shared" si="15"/>
        <v>3.7</v>
      </c>
      <c r="P52" s="51">
        <v>3.7</v>
      </c>
      <c r="Q52" s="114"/>
      <c r="R52" s="117"/>
      <c r="S52" s="50">
        <v>4.2</v>
      </c>
      <c r="T52" s="127">
        <v>5</v>
      </c>
      <c r="U52" s="2"/>
    </row>
    <row r="53" spans="1:21" ht="13.5" customHeight="1">
      <c r="A53" s="143"/>
      <c r="B53" s="219"/>
      <c r="C53" s="136"/>
      <c r="D53" s="176"/>
      <c r="E53" s="197"/>
      <c r="F53" s="78" t="s">
        <v>42</v>
      </c>
      <c r="G53" s="51">
        <f t="shared" si="14"/>
        <v>6</v>
      </c>
      <c r="H53" s="51">
        <v>6</v>
      </c>
      <c r="I53" s="52"/>
      <c r="J53" s="44"/>
      <c r="K53" s="51">
        <f>L53+N53</f>
        <v>3</v>
      </c>
      <c r="L53" s="51">
        <v>3</v>
      </c>
      <c r="M53" s="51"/>
      <c r="N53" s="51"/>
      <c r="O53" s="51">
        <f t="shared" si="15"/>
        <v>3</v>
      </c>
      <c r="P53" s="51">
        <v>3</v>
      </c>
      <c r="Q53" s="52"/>
      <c r="R53" s="44"/>
      <c r="S53" s="44">
        <v>3</v>
      </c>
      <c r="T53" s="57">
        <v>3</v>
      </c>
      <c r="U53" s="2"/>
    </row>
    <row r="54" spans="1:21" ht="13.5" customHeight="1">
      <c r="A54" s="143"/>
      <c r="B54" s="219"/>
      <c r="C54" s="136"/>
      <c r="D54" s="176"/>
      <c r="E54" s="197"/>
      <c r="F54" s="78" t="s">
        <v>49</v>
      </c>
      <c r="G54" s="51">
        <f t="shared" si="14"/>
        <v>16.12</v>
      </c>
      <c r="H54" s="52">
        <v>16.12</v>
      </c>
      <c r="I54" s="52"/>
      <c r="J54" s="44"/>
      <c r="K54" s="52">
        <f>L54+N54</f>
        <v>3</v>
      </c>
      <c r="L54" s="52">
        <v>3</v>
      </c>
      <c r="M54" s="52"/>
      <c r="N54" s="52"/>
      <c r="O54" s="52">
        <f t="shared" si="15"/>
        <v>3</v>
      </c>
      <c r="P54" s="52">
        <v>3</v>
      </c>
      <c r="Q54" s="52"/>
      <c r="R54" s="44"/>
      <c r="S54" s="44">
        <v>3</v>
      </c>
      <c r="T54" s="57">
        <v>3</v>
      </c>
      <c r="U54" s="2"/>
    </row>
    <row r="55" spans="1:21" ht="12" customHeight="1">
      <c r="A55" s="143"/>
      <c r="B55" s="219"/>
      <c r="C55" s="136"/>
      <c r="D55" s="177"/>
      <c r="E55" s="197"/>
      <c r="F55" s="78" t="s">
        <v>16</v>
      </c>
      <c r="G55" s="51">
        <f t="shared" si="14"/>
        <v>0.21</v>
      </c>
      <c r="H55" s="52">
        <v>0.21</v>
      </c>
      <c r="I55" s="52"/>
      <c r="J55" s="44"/>
      <c r="K55" s="52">
        <f aca="true" t="shared" si="16" ref="K55:K74">L55+N55</f>
        <v>0.2</v>
      </c>
      <c r="L55" s="52">
        <v>0.2</v>
      </c>
      <c r="M55" s="52"/>
      <c r="N55" s="52"/>
      <c r="O55" s="52">
        <f t="shared" si="15"/>
        <v>0.2</v>
      </c>
      <c r="P55" s="52">
        <v>0.2</v>
      </c>
      <c r="Q55" s="52"/>
      <c r="R55" s="44"/>
      <c r="S55" s="39">
        <v>0.2</v>
      </c>
      <c r="T55" s="58">
        <v>0.2</v>
      </c>
      <c r="U55" s="2"/>
    </row>
    <row r="56" spans="1:21" ht="12" customHeight="1">
      <c r="A56" s="143"/>
      <c r="B56" s="219"/>
      <c r="C56" s="136"/>
      <c r="D56" s="177"/>
      <c r="E56" s="197"/>
      <c r="F56" s="78" t="s">
        <v>62</v>
      </c>
      <c r="G56" s="80">
        <f t="shared" si="14"/>
        <v>0.222</v>
      </c>
      <c r="H56" s="82">
        <v>0.222</v>
      </c>
      <c r="I56" s="52"/>
      <c r="J56" s="44"/>
      <c r="K56" s="52">
        <f t="shared" si="16"/>
        <v>0</v>
      </c>
      <c r="L56" s="52">
        <v>0</v>
      </c>
      <c r="M56" s="52"/>
      <c r="N56" s="52"/>
      <c r="O56" s="52">
        <f t="shared" si="15"/>
        <v>0</v>
      </c>
      <c r="P56" s="52">
        <v>0</v>
      </c>
      <c r="Q56" s="52"/>
      <c r="R56" s="44"/>
      <c r="S56" s="39">
        <v>0</v>
      </c>
      <c r="T56" s="58">
        <v>0</v>
      </c>
      <c r="U56" s="2"/>
    </row>
    <row r="57" spans="1:21" ht="12" customHeight="1">
      <c r="A57" s="143"/>
      <c r="B57" s="219"/>
      <c r="C57" s="136"/>
      <c r="D57" s="177"/>
      <c r="E57" s="197"/>
      <c r="F57" s="78" t="s">
        <v>54</v>
      </c>
      <c r="G57" s="80">
        <f t="shared" si="14"/>
        <v>0.2</v>
      </c>
      <c r="H57" s="82">
        <v>0.2</v>
      </c>
      <c r="I57" s="52"/>
      <c r="J57" s="44"/>
      <c r="K57" s="52">
        <f t="shared" si="16"/>
        <v>0</v>
      </c>
      <c r="L57" s="52"/>
      <c r="M57" s="52"/>
      <c r="N57" s="52"/>
      <c r="O57" s="52">
        <f t="shared" si="15"/>
        <v>0</v>
      </c>
      <c r="P57" s="52"/>
      <c r="Q57" s="52"/>
      <c r="R57" s="44"/>
      <c r="S57" s="39">
        <v>0</v>
      </c>
      <c r="T57" s="58">
        <v>0</v>
      </c>
      <c r="U57" s="2"/>
    </row>
    <row r="58" spans="1:21" ht="12.75" customHeight="1">
      <c r="A58" s="143"/>
      <c r="B58" s="215"/>
      <c r="C58" s="136"/>
      <c r="D58" s="177"/>
      <c r="E58" s="198"/>
      <c r="F58" s="79" t="s">
        <v>45</v>
      </c>
      <c r="G58" s="80">
        <f aca="true" t="shared" si="17" ref="G58:T58">SUM(G51:G57)</f>
        <v>258.15199999999993</v>
      </c>
      <c r="H58" s="82">
        <f t="shared" si="17"/>
        <v>257.25199999999995</v>
      </c>
      <c r="I58" s="52">
        <f t="shared" si="17"/>
        <v>166.1</v>
      </c>
      <c r="J58" s="52">
        <f t="shared" si="17"/>
        <v>0.9</v>
      </c>
      <c r="K58" s="52">
        <f t="shared" si="17"/>
        <v>272.4</v>
      </c>
      <c r="L58" s="52">
        <f t="shared" si="17"/>
        <v>272.4</v>
      </c>
      <c r="M58" s="52">
        <f t="shared" si="17"/>
        <v>199.4</v>
      </c>
      <c r="N58" s="52">
        <f t="shared" si="17"/>
        <v>0</v>
      </c>
      <c r="O58" s="52">
        <f t="shared" si="17"/>
        <v>272.4</v>
      </c>
      <c r="P58" s="52">
        <f t="shared" si="17"/>
        <v>272.4</v>
      </c>
      <c r="Q58" s="52">
        <f t="shared" si="17"/>
        <v>199.4</v>
      </c>
      <c r="R58" s="52">
        <f t="shared" si="17"/>
        <v>0</v>
      </c>
      <c r="S58" s="52">
        <f t="shared" si="17"/>
        <v>290.7</v>
      </c>
      <c r="T58" s="101">
        <f t="shared" si="17"/>
        <v>291.5</v>
      </c>
      <c r="U58" s="2"/>
    </row>
    <row r="59" spans="1:21" ht="14.25" customHeight="1">
      <c r="A59" s="143" t="s">
        <v>17</v>
      </c>
      <c r="B59" s="218" t="s">
        <v>12</v>
      </c>
      <c r="C59" s="136" t="s">
        <v>17</v>
      </c>
      <c r="D59" s="177" t="s">
        <v>46</v>
      </c>
      <c r="E59" s="197" t="s">
        <v>40</v>
      </c>
      <c r="F59" s="78" t="s">
        <v>15</v>
      </c>
      <c r="G59" s="51">
        <f aca="true" t="shared" si="18" ref="G59:G65">H59+J59</f>
        <v>136.2</v>
      </c>
      <c r="H59" s="52">
        <v>136.2</v>
      </c>
      <c r="I59" s="52">
        <v>114.3</v>
      </c>
      <c r="J59" s="44"/>
      <c r="K59" s="52">
        <f t="shared" si="16"/>
        <v>153.1</v>
      </c>
      <c r="L59" s="52">
        <v>153.1</v>
      </c>
      <c r="M59" s="52">
        <v>132.6</v>
      </c>
      <c r="N59" s="52"/>
      <c r="O59" s="52">
        <f aca="true" t="shared" si="19" ref="O59:O65">P59+R59</f>
        <v>153.1</v>
      </c>
      <c r="P59" s="52">
        <v>153.1</v>
      </c>
      <c r="Q59" s="52">
        <v>132.6</v>
      </c>
      <c r="R59" s="44"/>
      <c r="S59" s="39">
        <v>155.2</v>
      </c>
      <c r="T59" s="58">
        <v>155.2</v>
      </c>
      <c r="U59" s="2"/>
    </row>
    <row r="60" spans="1:21" ht="14.25" customHeight="1">
      <c r="A60" s="143"/>
      <c r="B60" s="219"/>
      <c r="C60" s="136"/>
      <c r="D60" s="177"/>
      <c r="E60" s="197"/>
      <c r="F60" s="78" t="s">
        <v>15</v>
      </c>
      <c r="G60" s="51">
        <f t="shared" si="18"/>
        <v>1.6</v>
      </c>
      <c r="H60" s="52">
        <v>1.6</v>
      </c>
      <c r="I60" s="52"/>
      <c r="J60" s="44"/>
      <c r="K60" s="52">
        <f t="shared" si="16"/>
        <v>1.9</v>
      </c>
      <c r="L60" s="52">
        <v>1.9</v>
      </c>
      <c r="M60" s="52"/>
      <c r="N60" s="52"/>
      <c r="O60" s="52">
        <f t="shared" si="19"/>
        <v>1.9</v>
      </c>
      <c r="P60" s="52">
        <v>1.9</v>
      </c>
      <c r="Q60" s="52"/>
      <c r="R60" s="44"/>
      <c r="S60" s="39">
        <v>2</v>
      </c>
      <c r="T60" s="58">
        <v>2</v>
      </c>
      <c r="U60" s="2"/>
    </row>
    <row r="61" spans="1:21" ht="14.25" customHeight="1">
      <c r="A61" s="143"/>
      <c r="B61" s="219"/>
      <c r="C61" s="136"/>
      <c r="D61" s="177"/>
      <c r="E61" s="197"/>
      <c r="F61" s="78" t="s">
        <v>42</v>
      </c>
      <c r="G61" s="51">
        <f t="shared" si="18"/>
        <v>0.5</v>
      </c>
      <c r="H61" s="52">
        <v>0.5</v>
      </c>
      <c r="I61" s="52"/>
      <c r="J61" s="44"/>
      <c r="K61" s="52">
        <f t="shared" si="16"/>
        <v>0.5</v>
      </c>
      <c r="L61" s="52">
        <v>0.5</v>
      </c>
      <c r="M61" s="52"/>
      <c r="N61" s="52"/>
      <c r="O61" s="52">
        <f t="shared" si="19"/>
        <v>0.5</v>
      </c>
      <c r="P61" s="52">
        <v>0.5</v>
      </c>
      <c r="Q61" s="52"/>
      <c r="R61" s="44"/>
      <c r="S61" s="39">
        <v>0.5</v>
      </c>
      <c r="T61" s="58">
        <v>0.5</v>
      </c>
      <c r="U61" s="2"/>
    </row>
    <row r="62" spans="1:21" ht="14.25" customHeight="1">
      <c r="A62" s="143"/>
      <c r="B62" s="219"/>
      <c r="C62" s="136"/>
      <c r="D62" s="177"/>
      <c r="E62" s="197"/>
      <c r="F62" s="78" t="s">
        <v>49</v>
      </c>
      <c r="G62" s="51">
        <f t="shared" si="18"/>
        <v>10.28</v>
      </c>
      <c r="H62" s="52">
        <v>10.28</v>
      </c>
      <c r="I62" s="52"/>
      <c r="J62" s="44"/>
      <c r="K62" s="52">
        <f t="shared" si="16"/>
        <v>10.3</v>
      </c>
      <c r="L62" s="52">
        <v>10.3</v>
      </c>
      <c r="M62" s="52"/>
      <c r="N62" s="52"/>
      <c r="O62" s="52">
        <f t="shared" si="19"/>
        <v>10.3</v>
      </c>
      <c r="P62" s="52">
        <v>10.3</v>
      </c>
      <c r="Q62" s="52"/>
      <c r="R62" s="44"/>
      <c r="S62" s="39">
        <v>10.3</v>
      </c>
      <c r="T62" s="58">
        <v>10.3</v>
      </c>
      <c r="U62" s="2"/>
    </row>
    <row r="63" spans="1:21" ht="14.25" customHeight="1">
      <c r="A63" s="143"/>
      <c r="B63" s="219"/>
      <c r="C63" s="136"/>
      <c r="D63" s="177"/>
      <c r="E63" s="197"/>
      <c r="F63" s="11" t="s">
        <v>16</v>
      </c>
      <c r="G63" s="40">
        <f t="shared" si="18"/>
        <v>0.12</v>
      </c>
      <c r="H63" s="44">
        <v>0.12</v>
      </c>
      <c r="I63" s="44"/>
      <c r="J63" s="44"/>
      <c r="K63" s="44">
        <f t="shared" si="16"/>
        <v>0.1</v>
      </c>
      <c r="L63" s="44">
        <v>0.1</v>
      </c>
      <c r="M63" s="44"/>
      <c r="N63" s="44"/>
      <c r="O63" s="44">
        <f t="shared" si="19"/>
        <v>0.1</v>
      </c>
      <c r="P63" s="44">
        <v>0.1</v>
      </c>
      <c r="Q63" s="44"/>
      <c r="R63" s="44"/>
      <c r="S63" s="39">
        <v>0.1</v>
      </c>
      <c r="T63" s="58">
        <v>0.1</v>
      </c>
      <c r="U63" s="2"/>
    </row>
    <row r="64" spans="1:21" ht="14.25" customHeight="1">
      <c r="A64" s="143"/>
      <c r="B64" s="219"/>
      <c r="C64" s="136"/>
      <c r="D64" s="177"/>
      <c r="E64" s="197"/>
      <c r="F64" s="125" t="s">
        <v>77</v>
      </c>
      <c r="G64" s="40">
        <f t="shared" si="18"/>
        <v>0</v>
      </c>
      <c r="H64" s="44">
        <v>0</v>
      </c>
      <c r="I64" s="44"/>
      <c r="J64" s="44"/>
      <c r="K64" s="44">
        <f t="shared" si="16"/>
        <v>0.8</v>
      </c>
      <c r="L64" s="44">
        <v>0.8</v>
      </c>
      <c r="M64" s="44"/>
      <c r="N64" s="44"/>
      <c r="O64" s="44">
        <f t="shared" si="19"/>
        <v>0.8</v>
      </c>
      <c r="P64" s="44">
        <v>0.8</v>
      </c>
      <c r="Q64" s="44"/>
      <c r="R64" s="44"/>
      <c r="S64" s="39">
        <v>0.8</v>
      </c>
      <c r="T64" s="58">
        <v>0.8</v>
      </c>
      <c r="U64" s="2"/>
    </row>
    <row r="65" spans="1:21" ht="13.5" customHeight="1">
      <c r="A65" s="143"/>
      <c r="B65" s="219"/>
      <c r="C65" s="136"/>
      <c r="D65" s="177"/>
      <c r="E65" s="197"/>
      <c r="F65" s="15" t="s">
        <v>48</v>
      </c>
      <c r="G65" s="40">
        <f t="shared" si="18"/>
        <v>1</v>
      </c>
      <c r="H65" s="44">
        <v>1</v>
      </c>
      <c r="I65" s="44"/>
      <c r="J65" s="44"/>
      <c r="K65" s="44">
        <f t="shared" si="16"/>
        <v>1</v>
      </c>
      <c r="L65" s="44">
        <v>1</v>
      </c>
      <c r="M65" s="44"/>
      <c r="N65" s="44"/>
      <c r="O65" s="44">
        <f t="shared" si="19"/>
        <v>1</v>
      </c>
      <c r="P65" s="44">
        <v>1</v>
      </c>
      <c r="Q65" s="44"/>
      <c r="R65" s="44"/>
      <c r="S65" s="39">
        <v>1</v>
      </c>
      <c r="T65" s="58">
        <v>1</v>
      </c>
      <c r="U65" s="2"/>
    </row>
    <row r="66" spans="1:21" ht="12.75" customHeight="1">
      <c r="A66" s="143"/>
      <c r="B66" s="215"/>
      <c r="C66" s="136"/>
      <c r="D66" s="177"/>
      <c r="E66" s="198"/>
      <c r="F66" s="5" t="s">
        <v>45</v>
      </c>
      <c r="G66" s="40">
        <f aca="true" t="shared" si="20" ref="G66:T66">SUM(G59:G65)</f>
        <v>149.7</v>
      </c>
      <c r="H66" s="40">
        <f t="shared" si="20"/>
        <v>149.7</v>
      </c>
      <c r="I66" s="40">
        <f t="shared" si="20"/>
        <v>114.3</v>
      </c>
      <c r="J66" s="40">
        <f t="shared" si="20"/>
        <v>0</v>
      </c>
      <c r="K66" s="40">
        <f t="shared" si="20"/>
        <v>167.70000000000002</v>
      </c>
      <c r="L66" s="40">
        <f t="shared" si="20"/>
        <v>167.70000000000002</v>
      </c>
      <c r="M66" s="40">
        <f t="shared" si="20"/>
        <v>132.6</v>
      </c>
      <c r="N66" s="40">
        <f t="shared" si="20"/>
        <v>0</v>
      </c>
      <c r="O66" s="40">
        <f t="shared" si="20"/>
        <v>167.70000000000002</v>
      </c>
      <c r="P66" s="40">
        <f t="shared" si="20"/>
        <v>167.70000000000002</v>
      </c>
      <c r="Q66" s="40">
        <f t="shared" si="20"/>
        <v>132.6</v>
      </c>
      <c r="R66" s="40">
        <f t="shared" si="20"/>
        <v>0</v>
      </c>
      <c r="S66" s="40">
        <f t="shared" si="20"/>
        <v>169.9</v>
      </c>
      <c r="T66" s="73">
        <f t="shared" si="20"/>
        <v>169.9</v>
      </c>
      <c r="U66" s="2"/>
    </row>
    <row r="67" spans="1:21" ht="13.5" customHeight="1">
      <c r="A67" s="143" t="s">
        <v>17</v>
      </c>
      <c r="B67" s="218" t="s">
        <v>12</v>
      </c>
      <c r="C67" s="136" t="s">
        <v>19</v>
      </c>
      <c r="D67" s="177" t="s">
        <v>28</v>
      </c>
      <c r="E67" s="140" t="s">
        <v>40</v>
      </c>
      <c r="F67" s="11" t="s">
        <v>15</v>
      </c>
      <c r="G67" s="40">
        <f>H67+J67</f>
        <v>125.4</v>
      </c>
      <c r="H67" s="44">
        <v>125.4</v>
      </c>
      <c r="I67" s="44">
        <v>94</v>
      </c>
      <c r="J67" s="44">
        <v>0</v>
      </c>
      <c r="K67" s="44">
        <f t="shared" si="16"/>
        <v>149.9</v>
      </c>
      <c r="L67" s="44">
        <v>149.9</v>
      </c>
      <c r="M67" s="44">
        <v>101.1</v>
      </c>
      <c r="N67" s="44"/>
      <c r="O67" s="44">
        <f>P67+R67</f>
        <v>149.9</v>
      </c>
      <c r="P67" s="44">
        <v>149.9</v>
      </c>
      <c r="Q67" s="44">
        <v>101.1</v>
      </c>
      <c r="R67" s="44">
        <v>0</v>
      </c>
      <c r="S67" s="39">
        <v>155.3</v>
      </c>
      <c r="T67" s="58">
        <v>161.1</v>
      </c>
      <c r="U67" s="2"/>
    </row>
    <row r="68" spans="1:21" ht="13.5" customHeight="1">
      <c r="A68" s="143"/>
      <c r="B68" s="219"/>
      <c r="C68" s="136"/>
      <c r="D68" s="177"/>
      <c r="E68" s="141"/>
      <c r="F68" s="11" t="s">
        <v>42</v>
      </c>
      <c r="G68" s="40">
        <f>H68+J68</f>
        <v>3.5</v>
      </c>
      <c r="H68" s="44">
        <v>2.6</v>
      </c>
      <c r="I68" s="44"/>
      <c r="J68" s="44">
        <v>0.9</v>
      </c>
      <c r="K68" s="44">
        <f t="shared" si="16"/>
        <v>3.5</v>
      </c>
      <c r="L68" s="44">
        <v>3.5</v>
      </c>
      <c r="M68" s="44"/>
      <c r="N68" s="44">
        <v>0</v>
      </c>
      <c r="O68" s="44">
        <f>P68+R68</f>
        <v>3.5</v>
      </c>
      <c r="P68" s="44">
        <v>3.5</v>
      </c>
      <c r="Q68" s="44"/>
      <c r="R68" s="44">
        <v>0</v>
      </c>
      <c r="S68" s="39">
        <v>4</v>
      </c>
      <c r="T68" s="58">
        <v>4</v>
      </c>
      <c r="U68" s="2"/>
    </row>
    <row r="69" spans="1:21" ht="13.5" customHeight="1">
      <c r="A69" s="143"/>
      <c r="B69" s="219"/>
      <c r="C69" s="136"/>
      <c r="D69" s="177"/>
      <c r="E69" s="141"/>
      <c r="F69" s="11" t="s">
        <v>49</v>
      </c>
      <c r="G69" s="95">
        <f>H69+J69</f>
        <v>17.55</v>
      </c>
      <c r="H69" s="94">
        <v>17.55</v>
      </c>
      <c r="I69" s="44"/>
      <c r="J69" s="44"/>
      <c r="K69" s="44">
        <f t="shared" si="16"/>
        <v>5</v>
      </c>
      <c r="L69" s="44">
        <v>5</v>
      </c>
      <c r="M69" s="44"/>
      <c r="N69" s="44"/>
      <c r="O69" s="94">
        <f>P69+R69</f>
        <v>5</v>
      </c>
      <c r="P69" s="94">
        <v>5</v>
      </c>
      <c r="Q69" s="44"/>
      <c r="R69" s="44"/>
      <c r="S69" s="39">
        <v>5</v>
      </c>
      <c r="T69" s="58">
        <v>5</v>
      </c>
      <c r="U69" s="2"/>
    </row>
    <row r="70" spans="1:21" ht="13.5" customHeight="1">
      <c r="A70" s="143"/>
      <c r="B70" s="219"/>
      <c r="C70" s="136"/>
      <c r="D70" s="177"/>
      <c r="E70" s="141"/>
      <c r="F70" s="11" t="s">
        <v>53</v>
      </c>
      <c r="G70" s="95">
        <f>H70+J70</f>
        <v>1</v>
      </c>
      <c r="H70" s="94">
        <v>1</v>
      </c>
      <c r="I70" s="44"/>
      <c r="J70" s="44"/>
      <c r="K70" s="44">
        <f t="shared" si="16"/>
        <v>2</v>
      </c>
      <c r="L70" s="44">
        <v>2</v>
      </c>
      <c r="M70" s="44"/>
      <c r="N70" s="44"/>
      <c r="O70" s="94">
        <f>P70+R70</f>
        <v>2</v>
      </c>
      <c r="P70" s="94">
        <v>2</v>
      </c>
      <c r="Q70" s="44"/>
      <c r="R70" s="44"/>
      <c r="S70" s="39">
        <v>2</v>
      </c>
      <c r="T70" s="58">
        <v>2</v>
      </c>
      <c r="U70" s="2"/>
    </row>
    <row r="71" spans="1:21" ht="13.5" customHeight="1">
      <c r="A71" s="143"/>
      <c r="B71" s="219"/>
      <c r="C71" s="136"/>
      <c r="D71" s="177"/>
      <c r="E71" s="141"/>
      <c r="F71" s="11" t="s">
        <v>16</v>
      </c>
      <c r="G71" s="95">
        <f>H71+J71</f>
        <v>0.373</v>
      </c>
      <c r="H71" s="94">
        <v>0.373</v>
      </c>
      <c r="I71" s="44"/>
      <c r="J71" s="44"/>
      <c r="K71" s="44">
        <f t="shared" si="16"/>
        <v>0.4</v>
      </c>
      <c r="L71" s="44">
        <v>0.4</v>
      </c>
      <c r="M71" s="44"/>
      <c r="N71" s="44"/>
      <c r="O71" s="44">
        <f>P71+R71</f>
        <v>0.4</v>
      </c>
      <c r="P71" s="44">
        <v>0.4</v>
      </c>
      <c r="Q71" s="44"/>
      <c r="R71" s="44"/>
      <c r="S71" s="39">
        <v>0.4</v>
      </c>
      <c r="T71" s="58">
        <v>0.4</v>
      </c>
      <c r="U71" s="2"/>
    </row>
    <row r="72" spans="1:21" ht="13.5" customHeight="1">
      <c r="A72" s="143"/>
      <c r="B72" s="215"/>
      <c r="C72" s="136"/>
      <c r="D72" s="177"/>
      <c r="E72" s="217"/>
      <c r="F72" s="5" t="s">
        <v>45</v>
      </c>
      <c r="G72" s="95">
        <f>SUM(G67:G71)</f>
        <v>147.823</v>
      </c>
      <c r="H72" s="95">
        <f>SUM(H67:H71)</f>
        <v>146.923</v>
      </c>
      <c r="I72" s="40">
        <f>SUM(I67:I71)</f>
        <v>94</v>
      </c>
      <c r="J72" s="40">
        <f>SUM(J67:J71)</f>
        <v>0.9</v>
      </c>
      <c r="K72" s="40">
        <f aca="true" t="shared" si="21" ref="K72:T72">SUM(K67:K71)</f>
        <v>160.8</v>
      </c>
      <c r="L72" s="40">
        <f t="shared" si="21"/>
        <v>160.8</v>
      </c>
      <c r="M72" s="40">
        <f t="shared" si="21"/>
        <v>101.1</v>
      </c>
      <c r="N72" s="40">
        <f t="shared" si="21"/>
        <v>0</v>
      </c>
      <c r="O72" s="95">
        <f t="shared" si="21"/>
        <v>160.8</v>
      </c>
      <c r="P72" s="95">
        <f t="shared" si="21"/>
        <v>160.8</v>
      </c>
      <c r="Q72" s="40">
        <f t="shared" si="21"/>
        <v>101.1</v>
      </c>
      <c r="R72" s="40">
        <f t="shared" si="21"/>
        <v>0</v>
      </c>
      <c r="S72" s="40">
        <f t="shared" si="21"/>
        <v>166.70000000000002</v>
      </c>
      <c r="T72" s="73">
        <f t="shared" si="21"/>
        <v>172.5</v>
      </c>
      <c r="U72" s="2"/>
    </row>
    <row r="73" spans="1:21" ht="12.75" customHeight="1">
      <c r="A73" s="143" t="s">
        <v>17</v>
      </c>
      <c r="B73" s="218" t="s">
        <v>12</v>
      </c>
      <c r="C73" s="136" t="s">
        <v>21</v>
      </c>
      <c r="D73" s="177" t="s">
        <v>59</v>
      </c>
      <c r="E73" s="140" t="s">
        <v>40</v>
      </c>
      <c r="F73" s="11" t="s">
        <v>15</v>
      </c>
      <c r="G73" s="40">
        <f>H73+J73</f>
        <v>17.4</v>
      </c>
      <c r="H73" s="44">
        <v>17.4</v>
      </c>
      <c r="I73" s="44"/>
      <c r="J73" s="44"/>
      <c r="K73" s="44">
        <f t="shared" si="16"/>
        <v>25.3</v>
      </c>
      <c r="L73" s="44">
        <v>25.3</v>
      </c>
      <c r="M73" s="44"/>
      <c r="N73" s="44"/>
      <c r="O73" s="44">
        <f>P73+R73</f>
        <v>25.3</v>
      </c>
      <c r="P73" s="44">
        <v>25.3</v>
      </c>
      <c r="Q73" s="44"/>
      <c r="R73" s="44"/>
      <c r="S73" s="39">
        <v>23</v>
      </c>
      <c r="T73" s="58">
        <v>23</v>
      </c>
      <c r="U73" s="2"/>
    </row>
    <row r="74" spans="1:21" ht="12.75" customHeight="1">
      <c r="A74" s="143"/>
      <c r="B74" s="219"/>
      <c r="C74" s="136"/>
      <c r="D74" s="177"/>
      <c r="E74" s="141"/>
      <c r="F74" s="11" t="s">
        <v>18</v>
      </c>
      <c r="G74" s="40">
        <f>H74+J74</f>
        <v>0</v>
      </c>
      <c r="H74" s="44"/>
      <c r="I74" s="44"/>
      <c r="J74" s="44"/>
      <c r="K74" s="44">
        <f t="shared" si="16"/>
        <v>0</v>
      </c>
      <c r="L74" s="44"/>
      <c r="M74" s="44"/>
      <c r="N74" s="44"/>
      <c r="O74" s="44">
        <f>P74+R74</f>
        <v>0</v>
      </c>
      <c r="P74" s="44"/>
      <c r="Q74" s="44"/>
      <c r="R74" s="44"/>
      <c r="S74" s="39"/>
      <c r="T74" s="58"/>
      <c r="U74" s="2"/>
    </row>
    <row r="75" spans="1:21" ht="12.75" customHeight="1">
      <c r="A75" s="143"/>
      <c r="B75" s="215"/>
      <c r="C75" s="136"/>
      <c r="D75" s="177"/>
      <c r="E75" s="217"/>
      <c r="F75" s="5" t="s">
        <v>45</v>
      </c>
      <c r="G75" s="40">
        <f>SUM(G73:G74)</f>
        <v>17.4</v>
      </c>
      <c r="H75" s="44">
        <f>SUM(H73:H74)</f>
        <v>17.4</v>
      </c>
      <c r="I75" s="44">
        <f>SUM(I73:I74)</f>
        <v>0</v>
      </c>
      <c r="J75" s="44">
        <f>SUM(J73:J74)</f>
        <v>0</v>
      </c>
      <c r="K75" s="44">
        <f aca="true" t="shared" si="22" ref="K75:T75">SUM(K73:K74)</f>
        <v>25.3</v>
      </c>
      <c r="L75" s="44">
        <f t="shared" si="22"/>
        <v>25.3</v>
      </c>
      <c r="M75" s="44">
        <f t="shared" si="22"/>
        <v>0</v>
      </c>
      <c r="N75" s="44">
        <f t="shared" si="22"/>
        <v>0</v>
      </c>
      <c r="O75" s="44">
        <f>SUM(O73:O74)</f>
        <v>25.3</v>
      </c>
      <c r="P75" s="44">
        <f>SUM(P73:P74)</f>
        <v>25.3</v>
      </c>
      <c r="Q75" s="44">
        <f>SUM(Q73:Q74)</f>
        <v>0</v>
      </c>
      <c r="R75" s="44">
        <f>SUM(R73:R74)</f>
        <v>0</v>
      </c>
      <c r="S75" s="44">
        <f t="shared" si="22"/>
        <v>23</v>
      </c>
      <c r="T75" s="57">
        <f t="shared" si="22"/>
        <v>23</v>
      </c>
      <c r="U75" s="2"/>
    </row>
    <row r="76" spans="1:21" ht="15.75" customHeight="1">
      <c r="A76" s="143" t="s">
        <v>17</v>
      </c>
      <c r="B76" s="218" t="s">
        <v>12</v>
      </c>
      <c r="C76" s="136" t="s">
        <v>22</v>
      </c>
      <c r="D76" s="177" t="s">
        <v>58</v>
      </c>
      <c r="E76" s="140" t="s">
        <v>40</v>
      </c>
      <c r="F76" s="122" t="s">
        <v>15</v>
      </c>
      <c r="G76" s="40">
        <f>H76+J76</f>
        <v>21.3</v>
      </c>
      <c r="H76" s="44">
        <v>21.3</v>
      </c>
      <c r="I76" s="44">
        <v>19.9</v>
      </c>
      <c r="J76" s="44"/>
      <c r="K76" s="44">
        <f>L76+N76</f>
        <v>21.7</v>
      </c>
      <c r="L76" s="44">
        <v>21.7</v>
      </c>
      <c r="M76" s="44">
        <v>20.6</v>
      </c>
      <c r="N76" s="44"/>
      <c r="O76" s="44">
        <f>P76+R76</f>
        <v>21.7</v>
      </c>
      <c r="P76" s="44">
        <v>21.7</v>
      </c>
      <c r="Q76" s="44">
        <v>20.6</v>
      </c>
      <c r="R76" s="44"/>
      <c r="S76" s="39">
        <v>22.8</v>
      </c>
      <c r="T76" s="58">
        <v>23.4</v>
      </c>
      <c r="U76" s="2"/>
    </row>
    <row r="77" spans="1:21" ht="12" customHeight="1">
      <c r="A77" s="143"/>
      <c r="B77" s="219"/>
      <c r="C77" s="136"/>
      <c r="D77" s="177"/>
      <c r="E77" s="141"/>
      <c r="F77" s="122" t="s">
        <v>18</v>
      </c>
      <c r="G77" s="40">
        <f>H77+J77</f>
        <v>0</v>
      </c>
      <c r="H77" s="44"/>
      <c r="I77" s="44"/>
      <c r="J77" s="44"/>
      <c r="K77" s="44">
        <f>L77+N77</f>
        <v>0</v>
      </c>
      <c r="L77" s="44"/>
      <c r="M77" s="44"/>
      <c r="N77" s="44"/>
      <c r="O77" s="44">
        <f>P77+R77</f>
        <v>0</v>
      </c>
      <c r="P77" s="44"/>
      <c r="Q77" s="44"/>
      <c r="R77" s="44"/>
      <c r="S77" s="39"/>
      <c r="T77" s="58"/>
      <c r="U77" s="2"/>
    </row>
    <row r="78" spans="1:21" ht="16.5" customHeight="1">
      <c r="A78" s="143"/>
      <c r="B78" s="215"/>
      <c r="C78" s="136"/>
      <c r="D78" s="177"/>
      <c r="E78" s="217"/>
      <c r="F78" s="123" t="s">
        <v>45</v>
      </c>
      <c r="G78" s="40">
        <f>SUM(G76:G77)</f>
        <v>21.3</v>
      </c>
      <c r="H78" s="44">
        <f>SUM(H76:H77)</f>
        <v>21.3</v>
      </c>
      <c r="I78" s="44">
        <f>SUM(I76:I77)</f>
        <v>19.9</v>
      </c>
      <c r="J78" s="44">
        <f>SUM(J76:J77)</f>
        <v>0</v>
      </c>
      <c r="K78" s="44">
        <f aca="true" t="shared" si="23" ref="K78:T78">SUM(K76:K77)</f>
        <v>21.7</v>
      </c>
      <c r="L78" s="44">
        <f t="shared" si="23"/>
        <v>21.7</v>
      </c>
      <c r="M78" s="44">
        <f t="shared" si="23"/>
        <v>20.6</v>
      </c>
      <c r="N78" s="44">
        <f t="shared" si="23"/>
        <v>0</v>
      </c>
      <c r="O78" s="44">
        <f t="shared" si="23"/>
        <v>21.7</v>
      </c>
      <c r="P78" s="44">
        <f t="shared" si="23"/>
        <v>21.7</v>
      </c>
      <c r="Q78" s="44">
        <f t="shared" si="23"/>
        <v>20.6</v>
      </c>
      <c r="R78" s="44">
        <f t="shared" si="23"/>
        <v>0</v>
      </c>
      <c r="S78" s="44">
        <f t="shared" si="23"/>
        <v>22.8</v>
      </c>
      <c r="T78" s="57">
        <f t="shared" si="23"/>
        <v>23.4</v>
      </c>
      <c r="U78" s="2"/>
    </row>
    <row r="79" spans="1:21" ht="16.5" customHeight="1" thickBot="1">
      <c r="A79" s="120" t="s">
        <v>17</v>
      </c>
      <c r="B79" s="121" t="s">
        <v>12</v>
      </c>
      <c r="C79" s="162" t="s">
        <v>29</v>
      </c>
      <c r="D79" s="163"/>
      <c r="E79" s="163"/>
      <c r="F79" s="164"/>
      <c r="G79" s="76">
        <f aca="true" t="shared" si="24" ref="G79:T79">SUM(G58+G66+G72+G75+G78)</f>
        <v>594.3749999999999</v>
      </c>
      <c r="H79" s="76">
        <f t="shared" si="24"/>
        <v>592.5749999999999</v>
      </c>
      <c r="I79" s="42">
        <f t="shared" si="24"/>
        <v>394.29999999999995</v>
      </c>
      <c r="J79" s="42">
        <f t="shared" si="24"/>
        <v>1.8</v>
      </c>
      <c r="K79" s="42">
        <f t="shared" si="24"/>
        <v>647.9000000000001</v>
      </c>
      <c r="L79" s="42">
        <f t="shared" si="24"/>
        <v>647.9000000000001</v>
      </c>
      <c r="M79" s="42">
        <f t="shared" si="24"/>
        <v>453.70000000000005</v>
      </c>
      <c r="N79" s="42">
        <f t="shared" si="24"/>
        <v>0</v>
      </c>
      <c r="O79" s="76">
        <f t="shared" si="24"/>
        <v>647.9000000000001</v>
      </c>
      <c r="P79" s="76">
        <f t="shared" si="24"/>
        <v>647.9000000000001</v>
      </c>
      <c r="Q79" s="42">
        <f t="shared" si="24"/>
        <v>453.70000000000005</v>
      </c>
      <c r="R79" s="42">
        <f t="shared" si="24"/>
        <v>0</v>
      </c>
      <c r="S79" s="42">
        <f t="shared" si="24"/>
        <v>673.1</v>
      </c>
      <c r="T79" s="70">
        <f t="shared" si="24"/>
        <v>680.3</v>
      </c>
      <c r="U79" s="25"/>
    </row>
    <row r="80" spans="1:21" ht="16.5" customHeight="1" thickBot="1">
      <c r="A80" s="7" t="s">
        <v>17</v>
      </c>
      <c r="B80" s="160" t="s">
        <v>25</v>
      </c>
      <c r="C80" s="161"/>
      <c r="D80" s="161"/>
      <c r="E80" s="161"/>
      <c r="F80" s="161"/>
      <c r="G80" s="110">
        <f>SUM(G79)</f>
        <v>594.3749999999999</v>
      </c>
      <c r="H80" s="110">
        <f>SUM(H79)</f>
        <v>592.5749999999999</v>
      </c>
      <c r="I80" s="46">
        <f>SUM(I79)</f>
        <v>394.29999999999995</v>
      </c>
      <c r="J80" s="46">
        <f>SUM(J79)</f>
        <v>1.8</v>
      </c>
      <c r="K80" s="46">
        <f aca="true" t="shared" si="25" ref="K80:T80">SUM(K79)</f>
        <v>647.9000000000001</v>
      </c>
      <c r="L80" s="46">
        <f t="shared" si="25"/>
        <v>647.9000000000001</v>
      </c>
      <c r="M80" s="46">
        <f t="shared" si="25"/>
        <v>453.70000000000005</v>
      </c>
      <c r="N80" s="46">
        <f t="shared" si="25"/>
        <v>0</v>
      </c>
      <c r="O80" s="110">
        <f t="shared" si="25"/>
        <v>647.9000000000001</v>
      </c>
      <c r="P80" s="110">
        <f t="shared" si="25"/>
        <v>647.9000000000001</v>
      </c>
      <c r="Q80" s="46">
        <f t="shared" si="25"/>
        <v>453.70000000000005</v>
      </c>
      <c r="R80" s="46">
        <f t="shared" si="25"/>
        <v>0</v>
      </c>
      <c r="S80" s="46">
        <f t="shared" si="25"/>
        <v>673.1</v>
      </c>
      <c r="T80" s="88">
        <f t="shared" si="25"/>
        <v>680.3</v>
      </c>
      <c r="U80" s="25"/>
    </row>
    <row r="81" spans="1:21" ht="28.5" customHeight="1" thickBot="1">
      <c r="A81" s="10" t="s">
        <v>19</v>
      </c>
      <c r="B81" s="150" t="s">
        <v>30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2"/>
      <c r="U81" s="2"/>
    </row>
    <row r="82" spans="1:21" ht="15" customHeight="1" thickBot="1">
      <c r="A82" s="3" t="s">
        <v>19</v>
      </c>
      <c r="B82" s="4" t="s">
        <v>12</v>
      </c>
      <c r="C82" s="157" t="s">
        <v>31</v>
      </c>
      <c r="D82" s="158"/>
      <c r="E82" s="158"/>
      <c r="F82" s="158"/>
      <c r="G82" s="14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9"/>
      <c r="U82" s="2"/>
    </row>
    <row r="83" spans="1:21" ht="14.25" customHeight="1">
      <c r="A83" s="221" t="s">
        <v>19</v>
      </c>
      <c r="B83" s="222" t="s">
        <v>12</v>
      </c>
      <c r="C83" s="223" t="s">
        <v>12</v>
      </c>
      <c r="D83" s="224" t="s">
        <v>32</v>
      </c>
      <c r="E83" s="225" t="s">
        <v>40</v>
      </c>
      <c r="F83" s="72" t="s">
        <v>15</v>
      </c>
      <c r="G83" s="43">
        <f>H83+J83</f>
        <v>6.5</v>
      </c>
      <c r="H83" s="47">
        <v>6.5</v>
      </c>
      <c r="I83" s="47"/>
      <c r="J83" s="47"/>
      <c r="K83" s="47">
        <f>L83+N83</f>
        <v>6</v>
      </c>
      <c r="L83" s="47">
        <v>6</v>
      </c>
      <c r="M83" s="47"/>
      <c r="N83" s="47"/>
      <c r="O83" s="47">
        <f>P83+R83</f>
        <v>6</v>
      </c>
      <c r="P83" s="47">
        <v>6</v>
      </c>
      <c r="Q83" s="116"/>
      <c r="R83" s="116"/>
      <c r="S83" s="63">
        <v>6.2</v>
      </c>
      <c r="T83" s="64">
        <v>6.3</v>
      </c>
      <c r="U83" s="2"/>
    </row>
    <row r="84" spans="1:21" ht="12" customHeight="1">
      <c r="A84" s="143"/>
      <c r="B84" s="219"/>
      <c r="C84" s="136"/>
      <c r="D84" s="177"/>
      <c r="E84" s="141"/>
      <c r="F84" s="11" t="s">
        <v>18</v>
      </c>
      <c r="G84" s="40">
        <f>H84+J84</f>
        <v>0</v>
      </c>
      <c r="H84" s="44"/>
      <c r="I84" s="44"/>
      <c r="J84" s="44"/>
      <c r="K84" s="44">
        <f>L84+N84</f>
        <v>0</v>
      </c>
      <c r="L84" s="44"/>
      <c r="M84" s="44"/>
      <c r="N84" s="44"/>
      <c r="O84" s="44">
        <f>P84+R84</f>
        <v>0</v>
      </c>
      <c r="P84" s="44"/>
      <c r="Q84" s="44"/>
      <c r="R84" s="44"/>
      <c r="S84" s="59"/>
      <c r="T84" s="60"/>
      <c r="U84" s="2"/>
    </row>
    <row r="85" spans="1:21" ht="14.25" customHeight="1">
      <c r="A85" s="143"/>
      <c r="B85" s="215"/>
      <c r="C85" s="136"/>
      <c r="D85" s="177"/>
      <c r="E85" s="217"/>
      <c r="F85" s="5" t="s">
        <v>45</v>
      </c>
      <c r="G85" s="40">
        <f>SUM(G83:G84)</f>
        <v>6.5</v>
      </c>
      <c r="H85" s="44">
        <f>SUM(H83:H84)</f>
        <v>6.5</v>
      </c>
      <c r="I85" s="44">
        <f>SUM(I83:I84)</f>
        <v>0</v>
      </c>
      <c r="J85" s="44">
        <f>SUM(J83:J84)</f>
        <v>0</v>
      </c>
      <c r="K85" s="44">
        <f aca="true" t="shared" si="26" ref="K85:T85">SUM(K83:K84)</f>
        <v>6</v>
      </c>
      <c r="L85" s="44">
        <f t="shared" si="26"/>
        <v>6</v>
      </c>
      <c r="M85" s="44">
        <f t="shared" si="26"/>
        <v>0</v>
      </c>
      <c r="N85" s="44">
        <f t="shared" si="26"/>
        <v>0</v>
      </c>
      <c r="O85" s="44">
        <f>SUM(O83:O84)</f>
        <v>6</v>
      </c>
      <c r="P85" s="44">
        <f>SUM(P83:P84)</f>
        <v>6</v>
      </c>
      <c r="Q85" s="44">
        <f>SUM(Q83:Q84)</f>
        <v>0</v>
      </c>
      <c r="R85" s="44">
        <f>SUM(R83:R84)</f>
        <v>0</v>
      </c>
      <c r="S85" s="59">
        <f t="shared" si="26"/>
        <v>6.2</v>
      </c>
      <c r="T85" s="60">
        <f t="shared" si="26"/>
        <v>6.3</v>
      </c>
      <c r="U85" s="2"/>
    </row>
    <row r="86" spans="1:21" ht="14.25" customHeight="1">
      <c r="A86" s="214" t="s">
        <v>19</v>
      </c>
      <c r="B86" s="215" t="s">
        <v>12</v>
      </c>
      <c r="C86" s="216" t="s">
        <v>17</v>
      </c>
      <c r="D86" s="176" t="s">
        <v>33</v>
      </c>
      <c r="E86" s="208" t="s">
        <v>40</v>
      </c>
      <c r="F86" s="11" t="s">
        <v>15</v>
      </c>
      <c r="G86" s="40">
        <f>H86+J86</f>
        <v>7.8</v>
      </c>
      <c r="H86" s="44">
        <v>7.8</v>
      </c>
      <c r="I86" s="44"/>
      <c r="J86" s="44"/>
      <c r="K86" s="44">
        <f>L86+N86</f>
        <v>8.35</v>
      </c>
      <c r="L86" s="44">
        <v>8.35</v>
      </c>
      <c r="M86" s="44"/>
      <c r="N86" s="44"/>
      <c r="O86" s="44">
        <f>P86+R86</f>
        <v>8.35</v>
      </c>
      <c r="P86" s="44">
        <v>8.35</v>
      </c>
      <c r="Q86" s="45"/>
      <c r="R86" s="45"/>
      <c r="S86" s="61">
        <v>8.5</v>
      </c>
      <c r="T86" s="62">
        <v>9.4</v>
      </c>
      <c r="U86" s="2"/>
    </row>
    <row r="87" spans="1:21" ht="13.5" customHeight="1">
      <c r="A87" s="143"/>
      <c r="B87" s="135"/>
      <c r="C87" s="136"/>
      <c r="D87" s="177"/>
      <c r="E87" s="197"/>
      <c r="F87" s="11" t="s">
        <v>49</v>
      </c>
      <c r="G87" s="40">
        <f>H87+J87</f>
        <v>0</v>
      </c>
      <c r="H87" s="44"/>
      <c r="I87" s="44"/>
      <c r="J87" s="44"/>
      <c r="K87" s="44">
        <f>L87+N87</f>
        <v>0</v>
      </c>
      <c r="L87" s="44"/>
      <c r="M87" s="44"/>
      <c r="N87" s="44"/>
      <c r="O87" s="44">
        <f>P87+R87</f>
        <v>0</v>
      </c>
      <c r="P87" s="44"/>
      <c r="Q87" s="44"/>
      <c r="R87" s="44"/>
      <c r="S87" s="61"/>
      <c r="T87" s="62"/>
      <c r="U87" s="2"/>
    </row>
    <row r="88" spans="1:21" ht="12.75" customHeight="1">
      <c r="A88" s="143"/>
      <c r="B88" s="135"/>
      <c r="C88" s="136"/>
      <c r="D88" s="177"/>
      <c r="E88" s="197"/>
      <c r="F88" s="11" t="s">
        <v>53</v>
      </c>
      <c r="G88" s="40">
        <f>H88+J88</f>
        <v>0</v>
      </c>
      <c r="H88" s="44"/>
      <c r="I88" s="44"/>
      <c r="J88" s="44"/>
      <c r="K88" s="44">
        <f>L88+N88</f>
        <v>0</v>
      </c>
      <c r="L88" s="44"/>
      <c r="M88" s="44"/>
      <c r="N88" s="44"/>
      <c r="O88" s="44">
        <f>P88+R88</f>
        <v>0</v>
      </c>
      <c r="P88" s="44"/>
      <c r="Q88" s="44"/>
      <c r="R88" s="44"/>
      <c r="S88" s="61"/>
      <c r="T88" s="62"/>
      <c r="U88" s="2"/>
    </row>
    <row r="89" spans="1:21" ht="12.75" customHeight="1">
      <c r="A89" s="143"/>
      <c r="B89" s="135"/>
      <c r="C89" s="136"/>
      <c r="D89" s="177"/>
      <c r="E89" s="198"/>
      <c r="F89" s="5" t="s">
        <v>45</v>
      </c>
      <c r="G89" s="40">
        <f>SUM(G86:G88)</f>
        <v>7.8</v>
      </c>
      <c r="H89" s="44">
        <f>SUM(H86:H88)</f>
        <v>7.8</v>
      </c>
      <c r="I89" s="44">
        <f>SUM(I86:I87)</f>
        <v>0</v>
      </c>
      <c r="J89" s="44">
        <f>SUM(J86:J87)</f>
        <v>0</v>
      </c>
      <c r="K89" s="44">
        <f aca="true" t="shared" si="27" ref="K89:T89">SUM(K86:K87)</f>
        <v>8.35</v>
      </c>
      <c r="L89" s="44">
        <f t="shared" si="27"/>
        <v>8.35</v>
      </c>
      <c r="M89" s="44">
        <f t="shared" si="27"/>
        <v>0</v>
      </c>
      <c r="N89" s="44">
        <f t="shared" si="27"/>
        <v>0</v>
      </c>
      <c r="O89" s="44">
        <f>SUM(O86:O88)</f>
        <v>8.35</v>
      </c>
      <c r="P89" s="44">
        <f>SUM(P86:P88)</f>
        <v>8.35</v>
      </c>
      <c r="Q89" s="44">
        <f>SUM(Q86:Q87)</f>
        <v>0</v>
      </c>
      <c r="R89" s="44">
        <f>SUM(R86:R87)</f>
        <v>0</v>
      </c>
      <c r="S89" s="59">
        <f t="shared" si="27"/>
        <v>8.5</v>
      </c>
      <c r="T89" s="60">
        <f t="shared" si="27"/>
        <v>9.4</v>
      </c>
      <c r="U89" s="2"/>
    </row>
    <row r="90" spans="1:21" ht="15" customHeight="1">
      <c r="A90" s="214" t="s">
        <v>19</v>
      </c>
      <c r="B90" s="215" t="s">
        <v>12</v>
      </c>
      <c r="C90" s="136" t="s">
        <v>19</v>
      </c>
      <c r="D90" s="177" t="s">
        <v>34</v>
      </c>
      <c r="E90" s="208" t="s">
        <v>40</v>
      </c>
      <c r="F90" s="11" t="s">
        <v>15</v>
      </c>
      <c r="G90" s="40">
        <f>H90+J90</f>
        <v>17.9</v>
      </c>
      <c r="H90" s="44">
        <v>17.9</v>
      </c>
      <c r="I90" s="44">
        <v>16.7</v>
      </c>
      <c r="J90" s="44"/>
      <c r="K90" s="44">
        <f>L90+N90</f>
        <v>18.6</v>
      </c>
      <c r="L90" s="44">
        <v>18.6</v>
      </c>
      <c r="M90" s="44">
        <v>17.8</v>
      </c>
      <c r="N90" s="44"/>
      <c r="O90" s="44">
        <f>P90+R90</f>
        <v>18.6</v>
      </c>
      <c r="P90" s="44">
        <v>18.6</v>
      </c>
      <c r="Q90" s="44">
        <v>17.8</v>
      </c>
      <c r="R90" s="45"/>
      <c r="S90" s="61">
        <v>20</v>
      </c>
      <c r="T90" s="62">
        <v>22</v>
      </c>
      <c r="U90" s="2"/>
    </row>
    <row r="91" spans="1:21" ht="15" customHeight="1">
      <c r="A91" s="143"/>
      <c r="B91" s="135"/>
      <c r="C91" s="136"/>
      <c r="D91" s="177"/>
      <c r="E91" s="197"/>
      <c r="F91" s="11" t="s">
        <v>18</v>
      </c>
      <c r="G91" s="40">
        <f>H91+J91</f>
        <v>0</v>
      </c>
      <c r="H91" s="44"/>
      <c r="I91" s="44"/>
      <c r="J91" s="44"/>
      <c r="K91" s="44">
        <f>L91+N91</f>
        <v>0</v>
      </c>
      <c r="L91" s="44"/>
      <c r="M91" s="44"/>
      <c r="N91" s="44"/>
      <c r="O91" s="44">
        <f>P91+R91</f>
        <v>0</v>
      </c>
      <c r="P91" s="44"/>
      <c r="Q91" s="44"/>
      <c r="R91" s="44"/>
      <c r="S91" s="61"/>
      <c r="T91" s="62"/>
      <c r="U91" s="2"/>
    </row>
    <row r="92" spans="1:21" ht="15" customHeight="1">
      <c r="A92" s="143"/>
      <c r="B92" s="135"/>
      <c r="C92" s="136"/>
      <c r="D92" s="177"/>
      <c r="E92" s="198"/>
      <c r="F92" s="6" t="s">
        <v>45</v>
      </c>
      <c r="G92" s="40">
        <f>SUM(G90:G91)</f>
        <v>17.9</v>
      </c>
      <c r="H92" s="44">
        <f>SUM(H90:H91)</f>
        <v>17.9</v>
      </c>
      <c r="I92" s="44">
        <f>SUM(I90:I91)</f>
        <v>16.7</v>
      </c>
      <c r="J92" s="44">
        <f>SUM(J90:J91)</f>
        <v>0</v>
      </c>
      <c r="K92" s="44">
        <f aca="true" t="shared" si="28" ref="K92:T92">SUM(K90:K91)</f>
        <v>18.6</v>
      </c>
      <c r="L92" s="44">
        <f t="shared" si="28"/>
        <v>18.6</v>
      </c>
      <c r="M92" s="44">
        <f t="shared" si="28"/>
        <v>17.8</v>
      </c>
      <c r="N92" s="44">
        <f t="shared" si="28"/>
        <v>0</v>
      </c>
      <c r="O92" s="44">
        <f t="shared" si="28"/>
        <v>18.6</v>
      </c>
      <c r="P92" s="44">
        <f t="shared" si="28"/>
        <v>18.6</v>
      </c>
      <c r="Q92" s="44">
        <f t="shared" si="28"/>
        <v>17.8</v>
      </c>
      <c r="R92" s="44">
        <f t="shared" si="28"/>
        <v>0</v>
      </c>
      <c r="S92" s="59">
        <f t="shared" si="28"/>
        <v>20</v>
      </c>
      <c r="T92" s="60">
        <f t="shared" si="28"/>
        <v>22</v>
      </c>
      <c r="U92" s="2"/>
    </row>
    <row r="93" spans="1:21" ht="13.5" customHeight="1">
      <c r="A93" s="214" t="s">
        <v>19</v>
      </c>
      <c r="B93" s="215" t="s">
        <v>12</v>
      </c>
      <c r="C93" s="216" t="s">
        <v>21</v>
      </c>
      <c r="D93" s="176" t="s">
        <v>82</v>
      </c>
      <c r="E93" s="197" t="s">
        <v>40</v>
      </c>
      <c r="F93" s="11" t="s">
        <v>15</v>
      </c>
      <c r="G93" s="40">
        <f>H93+J93</f>
        <v>0.3</v>
      </c>
      <c r="H93" s="44">
        <v>0.3</v>
      </c>
      <c r="I93" s="44"/>
      <c r="J93" s="44"/>
      <c r="K93" s="44">
        <f>L93+N93</f>
        <v>0.25</v>
      </c>
      <c r="L93" s="44">
        <v>0.25</v>
      </c>
      <c r="M93" s="119"/>
      <c r="N93" s="119"/>
      <c r="O93" s="44">
        <f>P93+R93</f>
        <v>0.25</v>
      </c>
      <c r="P93" s="44">
        <v>0.25</v>
      </c>
      <c r="Q93" s="44"/>
      <c r="R93" s="45"/>
      <c r="S93" s="61">
        <v>0.3</v>
      </c>
      <c r="T93" s="62">
        <v>0.3</v>
      </c>
      <c r="U93" s="2"/>
    </row>
    <row r="94" spans="1:21" ht="13.5" customHeight="1">
      <c r="A94" s="143"/>
      <c r="B94" s="135"/>
      <c r="C94" s="136"/>
      <c r="D94" s="177"/>
      <c r="E94" s="197"/>
      <c r="F94" s="11" t="s">
        <v>49</v>
      </c>
      <c r="G94" s="95">
        <f>H94+J94</f>
        <v>0.895</v>
      </c>
      <c r="H94" s="94">
        <v>0.895</v>
      </c>
      <c r="I94" s="94"/>
      <c r="J94" s="44"/>
      <c r="K94" s="94">
        <f>L94+N94</f>
        <v>0.884</v>
      </c>
      <c r="L94" s="94">
        <v>0.884</v>
      </c>
      <c r="M94" s="94"/>
      <c r="N94" s="119"/>
      <c r="O94" s="94">
        <f>P94+R94</f>
        <v>0.884</v>
      </c>
      <c r="P94" s="94">
        <v>0.884</v>
      </c>
      <c r="Q94" s="94"/>
      <c r="R94" s="44"/>
      <c r="S94" s="61">
        <v>1</v>
      </c>
      <c r="T94" s="62">
        <v>1</v>
      </c>
      <c r="U94" s="2"/>
    </row>
    <row r="95" spans="1:21" ht="14.25" customHeight="1" thickBot="1">
      <c r="A95" s="143"/>
      <c r="B95" s="135"/>
      <c r="C95" s="137"/>
      <c r="D95" s="178"/>
      <c r="E95" s="229"/>
      <c r="F95" s="6" t="s">
        <v>45</v>
      </c>
      <c r="G95" s="95">
        <f>SUM(G93:G94)</f>
        <v>1.195</v>
      </c>
      <c r="H95" s="94">
        <f>SUM(H93:H94)</f>
        <v>1.195</v>
      </c>
      <c r="I95" s="94">
        <f>SUM(I93:I94)</f>
        <v>0</v>
      </c>
      <c r="J95" s="44">
        <f>SUM(J93:J94)</f>
        <v>0</v>
      </c>
      <c r="K95" s="94">
        <f aca="true" t="shared" si="29" ref="K95:T95">SUM(K93:K94)</f>
        <v>1.134</v>
      </c>
      <c r="L95" s="94">
        <f t="shared" si="29"/>
        <v>1.134</v>
      </c>
      <c r="M95" s="94">
        <f t="shared" si="29"/>
        <v>0</v>
      </c>
      <c r="N95" s="44">
        <f t="shared" si="29"/>
        <v>0</v>
      </c>
      <c r="O95" s="94">
        <f t="shared" si="29"/>
        <v>1.134</v>
      </c>
      <c r="P95" s="94">
        <f t="shared" si="29"/>
        <v>1.134</v>
      </c>
      <c r="Q95" s="94">
        <f t="shared" si="29"/>
        <v>0</v>
      </c>
      <c r="R95" s="44">
        <f t="shared" si="29"/>
        <v>0</v>
      </c>
      <c r="S95" s="59">
        <f t="shared" si="29"/>
        <v>1.3</v>
      </c>
      <c r="T95" s="60">
        <f t="shared" si="29"/>
        <v>1.3</v>
      </c>
      <c r="U95" s="2"/>
    </row>
    <row r="96" spans="1:21" ht="14.25" customHeight="1" thickBot="1">
      <c r="A96" s="7" t="s">
        <v>19</v>
      </c>
      <c r="B96" s="8" t="s">
        <v>12</v>
      </c>
      <c r="C96" s="155" t="s">
        <v>29</v>
      </c>
      <c r="D96" s="156"/>
      <c r="E96" s="156"/>
      <c r="F96" s="156"/>
      <c r="G96" s="76">
        <f>SUM(G85+G89+G92+G95)</f>
        <v>33.395</v>
      </c>
      <c r="H96" s="76">
        <f>SUM(H85+H89+H92+H95)</f>
        <v>33.395</v>
      </c>
      <c r="I96" s="76">
        <f>SUM(I85+I89+I92+I95)</f>
        <v>16.7</v>
      </c>
      <c r="J96" s="42">
        <f>SUM(J85+J89+J92+J95)</f>
        <v>0</v>
      </c>
      <c r="K96" s="83">
        <f aca="true" t="shared" si="30" ref="K96:T96">SUM(K85+K89+K92+K95)</f>
        <v>34.084</v>
      </c>
      <c r="L96" s="83">
        <f t="shared" si="30"/>
        <v>34.084</v>
      </c>
      <c r="M96" s="83">
        <f t="shared" si="30"/>
        <v>17.8</v>
      </c>
      <c r="N96" s="74">
        <f t="shared" si="30"/>
        <v>0</v>
      </c>
      <c r="O96" s="76">
        <f t="shared" si="30"/>
        <v>34.084</v>
      </c>
      <c r="P96" s="76">
        <f t="shared" si="30"/>
        <v>34.084</v>
      </c>
      <c r="Q96" s="76">
        <f t="shared" si="30"/>
        <v>17.8</v>
      </c>
      <c r="R96" s="42">
        <f t="shared" si="30"/>
        <v>0</v>
      </c>
      <c r="S96" s="42">
        <f t="shared" si="30"/>
        <v>36</v>
      </c>
      <c r="T96" s="70">
        <f t="shared" si="30"/>
        <v>39</v>
      </c>
      <c r="U96" s="25"/>
    </row>
    <row r="97" spans="1:21" ht="13.5" customHeight="1" thickBot="1">
      <c r="A97" s="12" t="s">
        <v>19</v>
      </c>
      <c r="B97" s="153" t="s">
        <v>25</v>
      </c>
      <c r="C97" s="154"/>
      <c r="D97" s="154"/>
      <c r="E97" s="154"/>
      <c r="F97" s="154"/>
      <c r="G97" s="84">
        <f>SUM(G96)</f>
        <v>33.395</v>
      </c>
      <c r="H97" s="84">
        <f>SUM(H96)</f>
        <v>33.395</v>
      </c>
      <c r="I97" s="84">
        <f>SUM(I96)</f>
        <v>16.7</v>
      </c>
      <c r="J97" s="48">
        <f>SUM(J96)</f>
        <v>0</v>
      </c>
      <c r="K97" s="84">
        <f aca="true" t="shared" si="31" ref="K97:R97">SUM(K96)</f>
        <v>34.084</v>
      </c>
      <c r="L97" s="84">
        <f t="shared" si="31"/>
        <v>34.084</v>
      </c>
      <c r="M97" s="84">
        <f t="shared" si="31"/>
        <v>17.8</v>
      </c>
      <c r="N97" s="48">
        <f t="shared" si="31"/>
        <v>0</v>
      </c>
      <c r="O97" s="84">
        <f t="shared" si="31"/>
        <v>34.084</v>
      </c>
      <c r="P97" s="84">
        <f t="shared" si="31"/>
        <v>34.084</v>
      </c>
      <c r="Q97" s="84">
        <f t="shared" si="31"/>
        <v>17.8</v>
      </c>
      <c r="R97" s="48">
        <f t="shared" si="31"/>
        <v>0</v>
      </c>
      <c r="S97" s="48">
        <f>SUM(S96)</f>
        <v>36</v>
      </c>
      <c r="T97" s="68">
        <f>SUM(T96)</f>
        <v>39</v>
      </c>
      <c r="U97" s="25"/>
    </row>
    <row r="98" spans="1:21" ht="14.25" customHeight="1" thickBot="1">
      <c r="A98" s="10" t="s">
        <v>21</v>
      </c>
      <c r="B98" s="150" t="s">
        <v>35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2"/>
      <c r="U98" s="2"/>
    </row>
    <row r="99" spans="1:21" ht="14.25" customHeight="1" thickBot="1">
      <c r="A99" s="98" t="s">
        <v>21</v>
      </c>
      <c r="B99" s="99" t="s">
        <v>12</v>
      </c>
      <c r="C99" s="147" t="s">
        <v>52</v>
      </c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9"/>
      <c r="U99" s="2"/>
    </row>
    <row r="100" spans="1:21" ht="13.5" customHeight="1">
      <c r="A100" s="221" t="s">
        <v>21</v>
      </c>
      <c r="B100" s="231" t="s">
        <v>12</v>
      </c>
      <c r="C100" s="223" t="s">
        <v>12</v>
      </c>
      <c r="D100" s="224" t="s">
        <v>36</v>
      </c>
      <c r="E100" s="220" t="s">
        <v>40</v>
      </c>
      <c r="F100" s="26" t="s">
        <v>37</v>
      </c>
      <c r="G100" s="43">
        <f>H100+J100</f>
        <v>14.3</v>
      </c>
      <c r="H100" s="47">
        <v>14.3</v>
      </c>
      <c r="I100" s="47">
        <v>13.6</v>
      </c>
      <c r="J100" s="47"/>
      <c r="K100" s="47">
        <f>L100+N100</f>
        <v>18</v>
      </c>
      <c r="L100" s="47">
        <v>18</v>
      </c>
      <c r="M100" s="47">
        <v>14.2</v>
      </c>
      <c r="N100" s="47"/>
      <c r="O100" s="47">
        <f>P100+R100</f>
        <v>18</v>
      </c>
      <c r="P100" s="47">
        <v>18</v>
      </c>
      <c r="Q100" s="47">
        <v>14.2</v>
      </c>
      <c r="R100" s="47"/>
      <c r="S100" s="63">
        <v>20</v>
      </c>
      <c r="T100" s="64">
        <v>21.5</v>
      </c>
      <c r="U100" s="2"/>
    </row>
    <row r="101" spans="1:21" ht="13.5" customHeight="1">
      <c r="A101" s="143"/>
      <c r="B101" s="135"/>
      <c r="C101" s="216"/>
      <c r="D101" s="176"/>
      <c r="E101" s="197"/>
      <c r="F101" s="17" t="s">
        <v>15</v>
      </c>
      <c r="G101" s="49">
        <f>H101+J101</f>
        <v>2.1</v>
      </c>
      <c r="H101" s="50">
        <v>2.1</v>
      </c>
      <c r="I101" s="50">
        <v>0.2</v>
      </c>
      <c r="J101" s="50"/>
      <c r="K101" s="50">
        <f>L101+N101</f>
        <v>0</v>
      </c>
      <c r="L101" s="50">
        <v>0</v>
      </c>
      <c r="M101" s="50">
        <v>0</v>
      </c>
      <c r="N101" s="50"/>
      <c r="O101" s="50">
        <f>P101+R101</f>
        <v>0</v>
      </c>
      <c r="P101" s="50">
        <v>0</v>
      </c>
      <c r="Q101" s="50">
        <v>0</v>
      </c>
      <c r="R101" s="50"/>
      <c r="S101" s="65">
        <v>0</v>
      </c>
      <c r="T101" s="66">
        <v>0</v>
      </c>
      <c r="U101" s="2"/>
    </row>
    <row r="102" spans="1:21" ht="13.5" customHeight="1">
      <c r="A102" s="143"/>
      <c r="B102" s="135"/>
      <c r="C102" s="136"/>
      <c r="D102" s="177"/>
      <c r="E102" s="197"/>
      <c r="F102" s="11" t="s">
        <v>18</v>
      </c>
      <c r="G102" s="40">
        <f>H102+J102</f>
        <v>0</v>
      </c>
      <c r="H102" s="44"/>
      <c r="I102" s="44"/>
      <c r="J102" s="44"/>
      <c r="K102" s="44">
        <f>L102+N102</f>
        <v>0</v>
      </c>
      <c r="L102" s="44"/>
      <c r="M102" s="44"/>
      <c r="N102" s="44"/>
      <c r="O102" s="44">
        <f>P102+R102</f>
        <v>0</v>
      </c>
      <c r="P102" s="44"/>
      <c r="Q102" s="44"/>
      <c r="R102" s="44"/>
      <c r="S102" s="44"/>
      <c r="T102" s="57"/>
      <c r="U102" s="2"/>
    </row>
    <row r="103" spans="1:21" ht="15" customHeight="1">
      <c r="A103" s="143"/>
      <c r="B103" s="135"/>
      <c r="C103" s="136"/>
      <c r="D103" s="177"/>
      <c r="E103" s="198"/>
      <c r="F103" s="5" t="s">
        <v>45</v>
      </c>
      <c r="G103" s="38">
        <f>SUM(G100:G102)</f>
        <v>16.400000000000002</v>
      </c>
      <c r="H103" s="39">
        <f>SUM(H100:H102)</f>
        <v>16.400000000000002</v>
      </c>
      <c r="I103" s="39">
        <f>SUM(I100:I102)</f>
        <v>13.799999999999999</v>
      </c>
      <c r="J103" s="39">
        <f>SUM(J100:J102)</f>
        <v>0</v>
      </c>
      <c r="K103" s="39">
        <f aca="true" t="shared" si="32" ref="K103:T103">SUM(K100:K102)</f>
        <v>18</v>
      </c>
      <c r="L103" s="39">
        <f t="shared" si="32"/>
        <v>18</v>
      </c>
      <c r="M103" s="39">
        <f t="shared" si="32"/>
        <v>14.2</v>
      </c>
      <c r="N103" s="39">
        <f t="shared" si="32"/>
        <v>0</v>
      </c>
      <c r="O103" s="39">
        <f>SUM(O100:O102)</f>
        <v>18</v>
      </c>
      <c r="P103" s="39">
        <f>SUM(P100:P102)</f>
        <v>18</v>
      </c>
      <c r="Q103" s="39">
        <f>SUM(Q100:Q102)</f>
        <v>14.2</v>
      </c>
      <c r="R103" s="39">
        <f>SUM(R100:R102)</f>
        <v>0</v>
      </c>
      <c r="S103" s="39">
        <f t="shared" si="32"/>
        <v>20</v>
      </c>
      <c r="T103" s="58">
        <f t="shared" si="32"/>
        <v>21.5</v>
      </c>
      <c r="U103" s="2"/>
    </row>
    <row r="104" spans="1:21" ht="10.5" customHeight="1">
      <c r="A104" s="143" t="s">
        <v>21</v>
      </c>
      <c r="B104" s="218" t="s">
        <v>12</v>
      </c>
      <c r="C104" s="136" t="s">
        <v>17</v>
      </c>
      <c r="D104" s="177" t="s">
        <v>47</v>
      </c>
      <c r="E104" s="140" t="s">
        <v>40</v>
      </c>
      <c r="F104" s="11" t="s">
        <v>15</v>
      </c>
      <c r="G104" s="38">
        <f>H104+J104</f>
        <v>0</v>
      </c>
      <c r="H104" s="39"/>
      <c r="I104" s="39"/>
      <c r="J104" s="39"/>
      <c r="K104" s="50">
        <f>L104+N104</f>
        <v>0</v>
      </c>
      <c r="L104" s="39"/>
      <c r="M104" s="39"/>
      <c r="N104" s="39"/>
      <c r="O104" s="39">
        <f>P104+R104</f>
        <v>0</v>
      </c>
      <c r="P104" s="39"/>
      <c r="Q104" s="39"/>
      <c r="R104" s="39"/>
      <c r="S104" s="61">
        <v>0</v>
      </c>
      <c r="T104" s="58">
        <v>0</v>
      </c>
      <c r="U104" s="2"/>
    </row>
    <row r="105" spans="1:21" ht="11.25" customHeight="1">
      <c r="A105" s="143"/>
      <c r="B105" s="219"/>
      <c r="C105" s="136"/>
      <c r="D105" s="177"/>
      <c r="E105" s="141"/>
      <c r="F105" s="11" t="s">
        <v>18</v>
      </c>
      <c r="G105" s="38">
        <f>H105+J105</f>
        <v>0</v>
      </c>
      <c r="H105" s="39"/>
      <c r="I105" s="39"/>
      <c r="J105" s="39"/>
      <c r="K105" s="50">
        <f>L105+N105</f>
        <v>0</v>
      </c>
      <c r="L105" s="39"/>
      <c r="M105" s="39"/>
      <c r="N105" s="39"/>
      <c r="O105" s="39">
        <f>P105+R105</f>
        <v>0</v>
      </c>
      <c r="P105" s="39"/>
      <c r="Q105" s="39"/>
      <c r="R105" s="39"/>
      <c r="S105" s="39"/>
      <c r="T105" s="58"/>
      <c r="U105" s="2"/>
    </row>
    <row r="106" spans="1:21" ht="13.5" customHeight="1">
      <c r="A106" s="143"/>
      <c r="B106" s="219"/>
      <c r="C106" s="137"/>
      <c r="D106" s="177"/>
      <c r="E106" s="141"/>
      <c r="F106" s="24" t="s">
        <v>66</v>
      </c>
      <c r="G106" s="51">
        <f>H106+J106</f>
        <v>27</v>
      </c>
      <c r="H106" s="52">
        <v>27</v>
      </c>
      <c r="I106" s="39"/>
      <c r="J106" s="91"/>
      <c r="K106" s="50">
        <f>L106+N106</f>
        <v>26</v>
      </c>
      <c r="L106" s="39">
        <v>26</v>
      </c>
      <c r="M106" s="39"/>
      <c r="N106" s="39"/>
      <c r="O106" s="52">
        <f>P106+R106</f>
        <v>26</v>
      </c>
      <c r="P106" s="52">
        <v>26</v>
      </c>
      <c r="Q106" s="91"/>
      <c r="R106" s="91"/>
      <c r="S106" s="39">
        <v>26</v>
      </c>
      <c r="T106" s="58">
        <v>26</v>
      </c>
      <c r="U106" s="2"/>
    </row>
    <row r="107" spans="1:21" ht="13.5" customHeight="1">
      <c r="A107" s="143"/>
      <c r="B107" s="219"/>
      <c r="C107" s="137"/>
      <c r="D107" s="177"/>
      <c r="E107" s="141"/>
      <c r="F107" s="24" t="s">
        <v>48</v>
      </c>
      <c r="G107" s="80">
        <f>H107+J107</f>
        <v>11.741</v>
      </c>
      <c r="H107" s="82">
        <v>11.741</v>
      </c>
      <c r="I107" s="39"/>
      <c r="J107" s="91"/>
      <c r="K107" s="50">
        <f>L107+N107</f>
        <v>63.8</v>
      </c>
      <c r="L107" s="39">
        <v>63.8</v>
      </c>
      <c r="M107" s="39"/>
      <c r="N107" s="39"/>
      <c r="O107" s="52">
        <f>P107+R107</f>
        <v>63.8</v>
      </c>
      <c r="P107" s="52">
        <v>63.8</v>
      </c>
      <c r="Q107" s="91"/>
      <c r="R107" s="91"/>
      <c r="S107" s="39">
        <v>30</v>
      </c>
      <c r="T107" s="58">
        <v>30</v>
      </c>
      <c r="U107" s="2"/>
    </row>
    <row r="108" spans="1:21" ht="13.5" customHeight="1">
      <c r="A108" s="143"/>
      <c r="B108" s="215"/>
      <c r="C108" s="137"/>
      <c r="D108" s="177"/>
      <c r="E108" s="217"/>
      <c r="F108" s="6" t="s">
        <v>45</v>
      </c>
      <c r="G108" s="80">
        <f>SUM(G104+G105+G106+G107)</f>
        <v>38.741</v>
      </c>
      <c r="H108" s="80">
        <f>SUM(H104+H105+H106+H107)</f>
        <v>38.741</v>
      </c>
      <c r="I108" s="38">
        <f>SUM(I104+I105+I106+I107)</f>
        <v>0</v>
      </c>
      <c r="J108" s="38">
        <f>SUM(J104+J105+J106+J107)</f>
        <v>0</v>
      </c>
      <c r="K108" s="38">
        <f>SUM(K104+K105+K106+K107)</f>
        <v>89.8</v>
      </c>
      <c r="L108" s="38">
        <f aca="true" t="shared" si="33" ref="L108:T108">SUM(L104+L105+L106+L107)</f>
        <v>89.8</v>
      </c>
      <c r="M108" s="38">
        <f t="shared" si="33"/>
        <v>0</v>
      </c>
      <c r="N108" s="38">
        <f t="shared" si="33"/>
        <v>0</v>
      </c>
      <c r="O108" s="38">
        <f t="shared" si="33"/>
        <v>89.8</v>
      </c>
      <c r="P108" s="38">
        <f t="shared" si="33"/>
        <v>89.8</v>
      </c>
      <c r="Q108" s="38">
        <f t="shared" si="33"/>
        <v>0</v>
      </c>
      <c r="R108" s="38">
        <f t="shared" si="33"/>
        <v>0</v>
      </c>
      <c r="S108" s="38">
        <f t="shared" si="33"/>
        <v>56</v>
      </c>
      <c r="T108" s="67">
        <f t="shared" si="33"/>
        <v>56</v>
      </c>
      <c r="U108" s="2"/>
    </row>
    <row r="109" spans="1:21" ht="13.5" customHeight="1">
      <c r="A109" s="143" t="s">
        <v>21</v>
      </c>
      <c r="B109" s="218" t="s">
        <v>12</v>
      </c>
      <c r="C109" s="136" t="s">
        <v>19</v>
      </c>
      <c r="D109" s="176" t="s">
        <v>41</v>
      </c>
      <c r="E109" s="141" t="s">
        <v>40</v>
      </c>
      <c r="F109" s="11" t="s">
        <v>15</v>
      </c>
      <c r="G109" s="38">
        <f>H109+J109</f>
        <v>28.7</v>
      </c>
      <c r="H109" s="39">
        <v>28.7</v>
      </c>
      <c r="I109" s="39">
        <v>24.6</v>
      </c>
      <c r="J109" s="39"/>
      <c r="K109" s="39">
        <f>L109+N109</f>
        <v>31.2</v>
      </c>
      <c r="L109" s="39">
        <v>31.2</v>
      </c>
      <c r="M109" s="39">
        <v>27.1</v>
      </c>
      <c r="N109" s="39"/>
      <c r="O109" s="39">
        <f>P109+R109</f>
        <v>31.2</v>
      </c>
      <c r="P109" s="39">
        <v>31.2</v>
      </c>
      <c r="Q109" s="39">
        <v>27.1</v>
      </c>
      <c r="R109" s="39"/>
      <c r="S109" s="61">
        <v>33</v>
      </c>
      <c r="T109" s="58">
        <v>38</v>
      </c>
      <c r="U109" s="2"/>
    </row>
    <row r="110" spans="1:21" ht="13.5" customHeight="1">
      <c r="A110" s="143"/>
      <c r="B110" s="219"/>
      <c r="C110" s="136"/>
      <c r="D110" s="177"/>
      <c r="E110" s="141"/>
      <c r="F110" s="11" t="s">
        <v>16</v>
      </c>
      <c r="G110" s="80">
        <f>H110+J110</f>
        <v>0.111</v>
      </c>
      <c r="H110" s="82">
        <v>0.111</v>
      </c>
      <c r="I110" s="39"/>
      <c r="J110" s="39"/>
      <c r="K110" s="39">
        <f>L110+N110</f>
        <v>0.1</v>
      </c>
      <c r="L110" s="39">
        <v>0.1</v>
      </c>
      <c r="M110" s="39"/>
      <c r="N110" s="39"/>
      <c r="O110" s="39">
        <f>P110+R110</f>
        <v>0.1</v>
      </c>
      <c r="P110" s="39">
        <v>0.1</v>
      </c>
      <c r="Q110" s="39"/>
      <c r="R110" s="39"/>
      <c r="S110" s="39">
        <v>0.1</v>
      </c>
      <c r="T110" s="58">
        <v>0.1</v>
      </c>
      <c r="U110" s="2"/>
    </row>
    <row r="111" spans="1:21" ht="12.75" customHeight="1" thickBot="1">
      <c r="A111" s="143"/>
      <c r="B111" s="215"/>
      <c r="C111" s="137"/>
      <c r="D111" s="178"/>
      <c r="E111" s="142"/>
      <c r="F111" s="6" t="s">
        <v>45</v>
      </c>
      <c r="G111" s="80">
        <f>SUM(G109:G110)</f>
        <v>28.811</v>
      </c>
      <c r="H111" s="80">
        <f>SUM(H109:H110)</f>
        <v>28.811</v>
      </c>
      <c r="I111" s="38">
        <f>SUM(I109:I110)</f>
        <v>24.6</v>
      </c>
      <c r="J111" s="38">
        <f>SUM(J109:J110)</f>
        <v>0</v>
      </c>
      <c r="K111" s="38">
        <f aca="true" t="shared" si="34" ref="K111:T111">SUM(K109:K110)</f>
        <v>31.3</v>
      </c>
      <c r="L111" s="38">
        <f t="shared" si="34"/>
        <v>31.3</v>
      </c>
      <c r="M111" s="38">
        <f t="shared" si="34"/>
        <v>27.1</v>
      </c>
      <c r="N111" s="38">
        <f t="shared" si="34"/>
        <v>0</v>
      </c>
      <c r="O111" s="38">
        <f t="shared" si="34"/>
        <v>31.3</v>
      </c>
      <c r="P111" s="38">
        <f t="shared" si="34"/>
        <v>31.3</v>
      </c>
      <c r="Q111" s="38">
        <f t="shared" si="34"/>
        <v>27.1</v>
      </c>
      <c r="R111" s="38">
        <f t="shared" si="34"/>
        <v>0</v>
      </c>
      <c r="S111" s="38">
        <f t="shared" si="34"/>
        <v>33.1</v>
      </c>
      <c r="T111" s="67">
        <f t="shared" si="34"/>
        <v>38.1</v>
      </c>
      <c r="U111" s="2"/>
    </row>
    <row r="112" spans="1:21" ht="12.75" customHeight="1" thickBot="1">
      <c r="A112" s="27" t="s">
        <v>21</v>
      </c>
      <c r="B112" s="28" t="s">
        <v>12</v>
      </c>
      <c r="C112" s="155" t="s">
        <v>29</v>
      </c>
      <c r="D112" s="156"/>
      <c r="E112" s="156"/>
      <c r="F112" s="156"/>
      <c r="G112" s="115">
        <f>SUM(G103+G108+G111)</f>
        <v>83.952</v>
      </c>
      <c r="H112" s="115">
        <f>SUM(H103+H108+H111)</f>
        <v>83.952</v>
      </c>
      <c r="I112" s="53">
        <f>SUM(I103+I108+I111)</f>
        <v>38.4</v>
      </c>
      <c r="J112" s="53">
        <f>SUM(J103+J108+J111)</f>
        <v>0</v>
      </c>
      <c r="K112" s="53">
        <f aca="true" t="shared" si="35" ref="K112:T112">SUM(K103+K108+K111)</f>
        <v>139.1</v>
      </c>
      <c r="L112" s="53">
        <f t="shared" si="35"/>
        <v>139.1</v>
      </c>
      <c r="M112" s="53">
        <f t="shared" si="35"/>
        <v>41.3</v>
      </c>
      <c r="N112" s="53">
        <f t="shared" si="35"/>
        <v>0</v>
      </c>
      <c r="O112" s="115">
        <f t="shared" si="35"/>
        <v>139.1</v>
      </c>
      <c r="P112" s="115">
        <f t="shared" si="35"/>
        <v>139.1</v>
      </c>
      <c r="Q112" s="53">
        <f t="shared" si="35"/>
        <v>41.3</v>
      </c>
      <c r="R112" s="53">
        <f t="shared" si="35"/>
        <v>0</v>
      </c>
      <c r="S112" s="53">
        <f t="shared" si="35"/>
        <v>109.1</v>
      </c>
      <c r="T112" s="54">
        <f t="shared" si="35"/>
        <v>115.6</v>
      </c>
      <c r="U112" s="2"/>
    </row>
    <row r="113" spans="1:21" ht="15.75" customHeight="1" thickBot="1">
      <c r="A113" s="12" t="s">
        <v>21</v>
      </c>
      <c r="B113" s="153" t="s">
        <v>25</v>
      </c>
      <c r="C113" s="154"/>
      <c r="D113" s="154"/>
      <c r="E113" s="154"/>
      <c r="F113" s="230"/>
      <c r="G113" s="109">
        <f>SUM(G112)</f>
        <v>83.952</v>
      </c>
      <c r="H113" s="109">
        <f aca="true" t="shared" si="36" ref="H113:T113">SUM(H112)</f>
        <v>83.952</v>
      </c>
      <c r="I113" s="109">
        <f t="shared" si="36"/>
        <v>38.4</v>
      </c>
      <c r="J113" s="109">
        <f t="shared" si="36"/>
        <v>0</v>
      </c>
      <c r="K113" s="109">
        <f t="shared" si="36"/>
        <v>139.1</v>
      </c>
      <c r="L113" s="109">
        <f t="shared" si="36"/>
        <v>139.1</v>
      </c>
      <c r="M113" s="109">
        <f t="shared" si="36"/>
        <v>41.3</v>
      </c>
      <c r="N113" s="109">
        <f t="shared" si="36"/>
        <v>0</v>
      </c>
      <c r="O113" s="109">
        <f t="shared" si="36"/>
        <v>139.1</v>
      </c>
      <c r="P113" s="109">
        <f t="shared" si="36"/>
        <v>139.1</v>
      </c>
      <c r="Q113" s="109">
        <f t="shared" si="36"/>
        <v>41.3</v>
      </c>
      <c r="R113" s="109">
        <f t="shared" si="36"/>
        <v>0</v>
      </c>
      <c r="S113" s="109">
        <f t="shared" si="36"/>
        <v>109.1</v>
      </c>
      <c r="T113" s="109">
        <f t="shared" si="36"/>
        <v>115.6</v>
      </c>
      <c r="U113" s="25"/>
    </row>
    <row r="114" spans="1:34" ht="15.75" customHeight="1" thickBot="1">
      <c r="A114" s="226" t="s">
        <v>38</v>
      </c>
      <c r="B114" s="227"/>
      <c r="C114" s="227"/>
      <c r="D114" s="227"/>
      <c r="E114" s="227"/>
      <c r="F114" s="228"/>
      <c r="G114" s="90">
        <f aca="true" t="shared" si="37" ref="G114:T114">SUM(G48+G80+G97+G113)</f>
        <v>4487.848</v>
      </c>
      <c r="H114" s="90">
        <f t="shared" si="37"/>
        <v>4440.348000000001</v>
      </c>
      <c r="I114" s="90">
        <f t="shared" si="37"/>
        <v>3573.2720000000004</v>
      </c>
      <c r="J114" s="55">
        <f t="shared" si="37"/>
        <v>47.5</v>
      </c>
      <c r="K114" s="90">
        <f t="shared" si="37"/>
        <v>4738.4890000000005</v>
      </c>
      <c r="L114" s="90">
        <f t="shared" si="37"/>
        <v>4707.689</v>
      </c>
      <c r="M114" s="90">
        <f t="shared" si="37"/>
        <v>3834.1620000000003</v>
      </c>
      <c r="N114" s="90">
        <f t="shared" si="37"/>
        <v>30.8</v>
      </c>
      <c r="O114" s="90">
        <f t="shared" si="37"/>
        <v>4738.4890000000005</v>
      </c>
      <c r="P114" s="90">
        <f t="shared" si="37"/>
        <v>4707.689</v>
      </c>
      <c r="Q114" s="90">
        <f t="shared" si="37"/>
        <v>3834.1620000000003</v>
      </c>
      <c r="R114" s="55">
        <f t="shared" si="37"/>
        <v>30.3</v>
      </c>
      <c r="S114" s="55">
        <f t="shared" si="37"/>
        <v>4898.122000000001</v>
      </c>
      <c r="T114" s="55">
        <f t="shared" si="37"/>
        <v>3964.97</v>
      </c>
      <c r="U114" s="25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s="23" customFormat="1" ht="12.75">
      <c r="A115" s="21"/>
      <c r="B115" s="21"/>
      <c r="C115" s="21"/>
      <c r="E115" s="22"/>
      <c r="G115" s="29"/>
      <c r="H115" s="29"/>
      <c r="I115" s="29"/>
      <c r="J115" s="29"/>
      <c r="L115" s="29"/>
      <c r="M115" s="29"/>
      <c r="N115" s="29"/>
      <c r="O115" s="29"/>
      <c r="P115" s="30"/>
      <c r="Q115" s="30"/>
      <c r="R115" s="30"/>
      <c r="T115" s="22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ht="12.75" customHeight="1">
      <c r="A116" s="2"/>
      <c r="B116" s="2"/>
      <c r="C116" s="2"/>
      <c r="D116" s="21" t="s">
        <v>43</v>
      </c>
      <c r="E116" s="13"/>
      <c r="P116" s="34"/>
      <c r="Q116" s="34"/>
      <c r="R116" s="34"/>
      <c r="S116" s="22" t="s">
        <v>39</v>
      </c>
      <c r="T116" s="13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.75" customHeight="1">
      <c r="A117" s="2"/>
      <c r="B117" s="2"/>
      <c r="C117" s="2"/>
      <c r="D117" s="21"/>
      <c r="E117" s="13"/>
      <c r="P117" s="34"/>
      <c r="Q117" s="34"/>
      <c r="R117" s="34"/>
      <c r="S117" s="22"/>
      <c r="T117" s="13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9" ht="11.25">
      <c r="A118" s="2"/>
      <c r="B118" s="2"/>
      <c r="C118" s="2"/>
      <c r="D118" s="2"/>
      <c r="E118" s="2"/>
      <c r="F118" s="2"/>
      <c r="G118" s="32"/>
      <c r="H118" s="32"/>
      <c r="I118" s="32"/>
    </row>
    <row r="119" spans="1:9" ht="11.25">
      <c r="A119" s="2"/>
      <c r="B119" s="2"/>
      <c r="C119" s="2"/>
      <c r="D119" s="2"/>
      <c r="E119" s="2"/>
      <c r="F119" s="2"/>
      <c r="G119" s="32"/>
      <c r="H119" s="32"/>
      <c r="I119" s="32"/>
    </row>
    <row r="120" spans="1:9" ht="11.25">
      <c r="A120" s="2"/>
      <c r="B120" s="2"/>
      <c r="C120" s="2"/>
      <c r="D120" s="2"/>
      <c r="E120" s="2"/>
      <c r="F120" s="2"/>
      <c r="G120" s="32"/>
      <c r="H120" s="32"/>
      <c r="I120" s="32"/>
    </row>
    <row r="121" spans="1:9" ht="11.25">
      <c r="A121" s="2"/>
      <c r="B121" s="2"/>
      <c r="C121" s="2"/>
      <c r="D121" s="2"/>
      <c r="E121" s="2"/>
      <c r="F121" s="2"/>
      <c r="G121" s="32"/>
      <c r="H121" s="32"/>
      <c r="I121" s="32"/>
    </row>
    <row r="122" spans="1:9" ht="11.25">
      <c r="A122" s="2"/>
      <c r="B122" s="2"/>
      <c r="C122" s="2"/>
      <c r="D122" s="2"/>
      <c r="E122" s="2"/>
      <c r="F122" s="2"/>
      <c r="G122" s="32"/>
      <c r="H122" s="32"/>
      <c r="I122" s="32"/>
    </row>
    <row r="123" spans="1:9" ht="11.25">
      <c r="A123" s="2"/>
      <c r="B123" s="2"/>
      <c r="C123" s="2"/>
      <c r="D123" s="2"/>
      <c r="E123" s="2"/>
      <c r="F123" s="2"/>
      <c r="G123" s="32"/>
      <c r="H123" s="32"/>
      <c r="I123" s="32"/>
    </row>
    <row r="124" spans="1:9" ht="11.25">
      <c r="A124" s="2"/>
      <c r="B124" s="2"/>
      <c r="C124" s="2"/>
      <c r="D124" s="2"/>
      <c r="E124" s="2"/>
      <c r="F124" s="2"/>
      <c r="G124" s="32"/>
      <c r="H124" s="32"/>
      <c r="I124" s="32"/>
    </row>
    <row r="125" spans="1:9" ht="11.25">
      <c r="A125" s="2"/>
      <c r="B125" s="2"/>
      <c r="C125" s="2"/>
      <c r="D125" s="2"/>
      <c r="E125" s="2"/>
      <c r="F125" s="2"/>
      <c r="G125" s="32"/>
      <c r="H125" s="32"/>
      <c r="I125" s="32"/>
    </row>
    <row r="126" spans="1:9" ht="11.25">
      <c r="A126" s="2"/>
      <c r="B126" s="2"/>
      <c r="C126" s="2"/>
      <c r="D126" s="2"/>
      <c r="E126" s="2"/>
      <c r="F126" s="2"/>
      <c r="G126" s="32"/>
      <c r="H126" s="32"/>
      <c r="I126" s="32"/>
    </row>
    <row r="127" spans="1:9" ht="11.25">
      <c r="A127" s="2"/>
      <c r="B127" s="2"/>
      <c r="C127" s="2"/>
      <c r="D127" s="2"/>
      <c r="E127" s="2"/>
      <c r="F127" s="2"/>
      <c r="G127" s="32"/>
      <c r="H127" s="32"/>
      <c r="I127" s="32"/>
    </row>
    <row r="128" spans="1:9" ht="11.25">
      <c r="A128" s="2"/>
      <c r="B128" s="2"/>
      <c r="C128" s="2"/>
      <c r="D128" s="2"/>
      <c r="E128" s="2"/>
      <c r="F128" s="2"/>
      <c r="G128" s="32"/>
      <c r="H128" s="32"/>
      <c r="I128" s="32"/>
    </row>
    <row r="129" spans="1:9" ht="11.25">
      <c r="A129" s="2"/>
      <c r="B129" s="2"/>
      <c r="C129" s="2"/>
      <c r="D129" s="2"/>
      <c r="E129" s="2"/>
      <c r="F129" s="2"/>
      <c r="G129" s="32"/>
      <c r="H129" s="32"/>
      <c r="I129" s="32"/>
    </row>
    <row r="130" spans="1:9" ht="11.25">
      <c r="A130" s="2"/>
      <c r="B130" s="2"/>
      <c r="C130" s="2"/>
      <c r="D130" s="2"/>
      <c r="E130" s="2"/>
      <c r="F130" s="2"/>
      <c r="G130" s="32"/>
      <c r="H130" s="32"/>
      <c r="I130" s="32"/>
    </row>
    <row r="131" spans="1:9" ht="11.25">
      <c r="A131" s="2"/>
      <c r="B131" s="2"/>
      <c r="C131" s="2"/>
      <c r="D131" s="2"/>
      <c r="E131" s="2"/>
      <c r="F131" s="2"/>
      <c r="G131" s="32"/>
      <c r="H131" s="32"/>
      <c r="I131" s="32"/>
    </row>
    <row r="132" spans="1:9" ht="11.25">
      <c r="A132" s="2"/>
      <c r="B132" s="2"/>
      <c r="C132" s="2"/>
      <c r="D132" s="2"/>
      <c r="E132" s="2"/>
      <c r="F132" s="2"/>
      <c r="G132" s="32"/>
      <c r="H132" s="32"/>
      <c r="I132" s="32"/>
    </row>
    <row r="133" spans="1:9" ht="11.25">
      <c r="A133" s="2"/>
      <c r="B133" s="2"/>
      <c r="C133" s="2"/>
      <c r="D133" s="2"/>
      <c r="E133" s="2"/>
      <c r="F133" s="2"/>
      <c r="G133" s="32"/>
      <c r="H133" s="32"/>
      <c r="I133" s="32"/>
    </row>
    <row r="134" spans="1:9" ht="11.25">
      <c r="A134" s="2"/>
      <c r="B134" s="2"/>
      <c r="C134" s="2"/>
      <c r="D134" s="2"/>
      <c r="E134" s="2"/>
      <c r="F134" s="2"/>
      <c r="G134" s="32"/>
      <c r="H134" s="32"/>
      <c r="I134" s="32"/>
    </row>
    <row r="135" spans="1:9" ht="11.25">
      <c r="A135" s="2"/>
      <c r="B135" s="2"/>
      <c r="C135" s="2"/>
      <c r="D135" s="2"/>
      <c r="E135" s="2"/>
      <c r="F135" s="2"/>
      <c r="G135" s="32"/>
      <c r="H135" s="32"/>
      <c r="I135" s="32"/>
    </row>
    <row r="136" spans="1:9" ht="11.25">
      <c r="A136" s="2"/>
      <c r="B136" s="2"/>
      <c r="C136" s="2"/>
      <c r="D136" s="2"/>
      <c r="E136" s="2"/>
      <c r="F136" s="2"/>
      <c r="G136" s="32"/>
      <c r="H136" s="32"/>
      <c r="I136" s="32"/>
    </row>
    <row r="137" spans="1:9" ht="11.25">
      <c r="A137" s="2"/>
      <c r="B137" s="2"/>
      <c r="C137" s="2"/>
      <c r="D137" s="2"/>
      <c r="E137" s="2"/>
      <c r="F137" s="2"/>
      <c r="G137" s="32"/>
      <c r="H137" s="32"/>
      <c r="I137" s="32"/>
    </row>
    <row r="138" spans="1:9" ht="11.25">
      <c r="A138" s="2"/>
      <c r="B138" s="2"/>
      <c r="C138" s="2"/>
      <c r="D138" s="2"/>
      <c r="E138" s="2"/>
      <c r="F138" s="2"/>
      <c r="G138" s="32"/>
      <c r="H138" s="32"/>
      <c r="I138" s="32"/>
    </row>
    <row r="139" spans="1:9" ht="11.25">
      <c r="A139" s="2"/>
      <c r="B139" s="2"/>
      <c r="C139" s="2"/>
      <c r="D139" s="2"/>
      <c r="E139" s="2"/>
      <c r="F139" s="2"/>
      <c r="G139" s="32"/>
      <c r="H139" s="32"/>
      <c r="I139" s="32"/>
    </row>
    <row r="140" spans="1:9" ht="11.25">
      <c r="A140" s="2"/>
      <c r="B140" s="2"/>
      <c r="C140" s="2"/>
      <c r="D140" s="2"/>
      <c r="E140" s="2"/>
      <c r="F140" s="2"/>
      <c r="G140" s="32"/>
      <c r="H140" s="32"/>
      <c r="I140" s="32"/>
    </row>
    <row r="141" spans="1:9" ht="11.25">
      <c r="A141" s="2"/>
      <c r="B141" s="2"/>
      <c r="C141" s="2"/>
      <c r="D141" s="2"/>
      <c r="E141" s="2"/>
      <c r="F141" s="2"/>
      <c r="G141" s="32"/>
      <c r="H141" s="32"/>
      <c r="I141" s="32"/>
    </row>
    <row r="142" spans="1:9" ht="11.25">
      <c r="A142" s="2"/>
      <c r="B142" s="2"/>
      <c r="C142" s="2"/>
      <c r="D142" s="2"/>
      <c r="E142" s="2"/>
      <c r="F142" s="2"/>
      <c r="G142" s="32"/>
      <c r="H142" s="32"/>
      <c r="I142" s="32"/>
    </row>
    <row r="143" spans="1:9" ht="11.25">
      <c r="A143" s="2"/>
      <c r="B143" s="2"/>
      <c r="C143" s="2"/>
      <c r="D143" s="2"/>
      <c r="E143" s="2"/>
      <c r="F143" s="2"/>
      <c r="G143" s="32"/>
      <c r="H143" s="32"/>
      <c r="I143" s="32"/>
    </row>
    <row r="144" spans="1:9" ht="11.25">
      <c r="A144" s="2"/>
      <c r="B144" s="2"/>
      <c r="C144" s="2"/>
      <c r="D144" s="2"/>
      <c r="E144" s="2"/>
      <c r="F144" s="2"/>
      <c r="G144" s="32"/>
      <c r="H144" s="32"/>
      <c r="I144" s="32"/>
    </row>
    <row r="145" spans="1:9" ht="11.25">
      <c r="A145" s="2"/>
      <c r="B145" s="2"/>
      <c r="C145" s="2"/>
      <c r="D145" s="2"/>
      <c r="E145" s="2"/>
      <c r="F145" s="2"/>
      <c r="G145" s="32"/>
      <c r="H145" s="32"/>
      <c r="I145" s="32"/>
    </row>
    <row r="146" spans="1:9" ht="11.25">
      <c r="A146" s="2"/>
      <c r="B146" s="2"/>
      <c r="C146" s="2"/>
      <c r="D146" s="2"/>
      <c r="E146" s="2"/>
      <c r="F146" s="2"/>
      <c r="G146" s="32"/>
      <c r="H146" s="32"/>
      <c r="I146" s="32"/>
    </row>
    <row r="147" spans="1:9" ht="11.25">
      <c r="A147" s="2"/>
      <c r="B147" s="2"/>
      <c r="C147" s="2"/>
      <c r="D147" s="2"/>
      <c r="E147" s="2"/>
      <c r="F147" s="2"/>
      <c r="G147" s="32"/>
      <c r="H147" s="32"/>
      <c r="I147" s="32"/>
    </row>
    <row r="148" spans="1:9" ht="11.25">
      <c r="A148" s="2"/>
      <c r="B148" s="2"/>
      <c r="C148" s="2"/>
      <c r="D148" s="2"/>
      <c r="E148" s="2"/>
      <c r="F148" s="2"/>
      <c r="G148" s="32"/>
      <c r="H148" s="32"/>
      <c r="I148" s="32"/>
    </row>
    <row r="149" spans="1:9" ht="11.25">
      <c r="A149" s="2"/>
      <c r="B149" s="2"/>
      <c r="C149" s="2"/>
      <c r="D149" s="2"/>
      <c r="E149" s="2"/>
      <c r="F149" s="2"/>
      <c r="G149" s="32"/>
      <c r="H149" s="32"/>
      <c r="I149" s="32"/>
    </row>
    <row r="150" spans="1:9" ht="11.25">
      <c r="A150" s="2"/>
      <c r="B150" s="2"/>
      <c r="C150" s="2"/>
      <c r="D150" s="2"/>
      <c r="E150" s="2"/>
      <c r="F150" s="2"/>
      <c r="G150" s="32"/>
      <c r="H150" s="32"/>
      <c r="I150" s="32"/>
    </row>
    <row r="151" spans="1:9" ht="11.25">
      <c r="A151" s="2"/>
      <c r="B151" s="2"/>
      <c r="C151" s="2"/>
      <c r="D151" s="2"/>
      <c r="E151" s="2"/>
      <c r="F151" s="2"/>
      <c r="G151" s="32"/>
      <c r="H151" s="32"/>
      <c r="I151" s="32"/>
    </row>
    <row r="152" spans="1:9" ht="11.25">
      <c r="A152" s="2"/>
      <c r="B152" s="2"/>
      <c r="C152" s="2"/>
      <c r="D152" s="2"/>
      <c r="E152" s="2"/>
      <c r="F152" s="2"/>
      <c r="G152" s="32"/>
      <c r="H152" s="32"/>
      <c r="I152" s="32"/>
    </row>
    <row r="153" spans="1:9" ht="11.25">
      <c r="A153" s="2"/>
      <c r="B153" s="2"/>
      <c r="C153" s="2"/>
      <c r="D153" s="2"/>
      <c r="E153" s="2"/>
      <c r="F153" s="2"/>
      <c r="G153" s="32"/>
      <c r="H153" s="32"/>
      <c r="I153" s="32"/>
    </row>
    <row r="154" spans="1:9" ht="11.25">
      <c r="A154" s="2"/>
      <c r="B154" s="2"/>
      <c r="C154" s="2"/>
      <c r="D154" s="2"/>
      <c r="E154" s="2"/>
      <c r="F154" s="2"/>
      <c r="G154" s="32"/>
      <c r="H154" s="32"/>
      <c r="I154" s="32"/>
    </row>
    <row r="155" spans="1:9" ht="11.25">
      <c r="A155" s="2"/>
      <c r="B155" s="2"/>
      <c r="C155" s="2"/>
      <c r="D155" s="2"/>
      <c r="E155" s="2"/>
      <c r="F155" s="2"/>
      <c r="G155" s="32"/>
      <c r="H155" s="32"/>
      <c r="I155" s="32"/>
    </row>
    <row r="156" spans="1:9" ht="11.25">
      <c r="A156" s="2"/>
      <c r="B156" s="2"/>
      <c r="C156" s="2"/>
      <c r="D156" s="2"/>
      <c r="E156" s="2"/>
      <c r="F156" s="2"/>
      <c r="G156" s="32"/>
      <c r="H156" s="32"/>
      <c r="I156" s="32"/>
    </row>
    <row r="157" spans="1:9" ht="11.25">
      <c r="A157" s="2"/>
      <c r="B157" s="2"/>
      <c r="C157" s="2"/>
      <c r="D157" s="2"/>
      <c r="E157" s="2"/>
      <c r="F157" s="2"/>
      <c r="G157" s="32"/>
      <c r="H157" s="32"/>
      <c r="I157" s="32"/>
    </row>
    <row r="158" spans="1:9" ht="11.25">
      <c r="A158" s="2"/>
      <c r="B158" s="2"/>
      <c r="C158" s="2"/>
      <c r="D158" s="2"/>
      <c r="E158" s="2"/>
      <c r="F158" s="2"/>
      <c r="G158" s="32"/>
      <c r="H158" s="32"/>
      <c r="I158" s="32"/>
    </row>
    <row r="159" spans="1:9" ht="11.25">
      <c r="A159" s="2"/>
      <c r="B159" s="2"/>
      <c r="C159" s="2"/>
      <c r="D159" s="2"/>
      <c r="E159" s="2"/>
      <c r="F159" s="2"/>
      <c r="G159" s="32"/>
      <c r="H159" s="32"/>
      <c r="I159" s="32"/>
    </row>
    <row r="160" spans="1:9" ht="11.25">
      <c r="A160" s="2"/>
      <c r="B160" s="2"/>
      <c r="C160" s="2"/>
      <c r="D160" s="2"/>
      <c r="E160" s="2"/>
      <c r="F160" s="2"/>
      <c r="G160" s="32"/>
      <c r="H160" s="32"/>
      <c r="I160" s="32"/>
    </row>
    <row r="161" spans="1:9" ht="11.25">
      <c r="A161" s="2"/>
      <c r="B161" s="2"/>
      <c r="C161" s="2"/>
      <c r="D161" s="2"/>
      <c r="E161" s="2"/>
      <c r="F161" s="2"/>
      <c r="G161" s="32"/>
      <c r="H161" s="32"/>
      <c r="I161" s="32"/>
    </row>
    <row r="162" spans="1:9" ht="11.25">
      <c r="A162" s="2"/>
      <c r="B162" s="2"/>
      <c r="C162" s="2"/>
      <c r="D162" s="2"/>
      <c r="E162" s="2"/>
      <c r="F162" s="2"/>
      <c r="G162" s="32"/>
      <c r="H162" s="32"/>
      <c r="I162" s="32"/>
    </row>
    <row r="163" spans="1:9" ht="11.25">
      <c r="A163" s="2"/>
      <c r="B163" s="2"/>
      <c r="C163" s="2"/>
      <c r="D163" s="2"/>
      <c r="E163" s="2"/>
      <c r="F163" s="2"/>
      <c r="G163" s="32"/>
      <c r="H163" s="32"/>
      <c r="I163" s="32"/>
    </row>
    <row r="164" spans="1:9" ht="11.25">
      <c r="A164" s="2"/>
      <c r="B164" s="2"/>
      <c r="C164" s="2"/>
      <c r="D164" s="2"/>
      <c r="E164" s="2"/>
      <c r="F164" s="2"/>
      <c r="G164" s="32"/>
      <c r="H164" s="32"/>
      <c r="I164" s="32"/>
    </row>
    <row r="165" spans="1:9" ht="11.25">
      <c r="A165" s="2"/>
      <c r="B165" s="2"/>
      <c r="C165" s="2"/>
      <c r="D165" s="2"/>
      <c r="E165" s="2"/>
      <c r="F165" s="2"/>
      <c r="G165" s="32"/>
      <c r="H165" s="32"/>
      <c r="I165" s="32"/>
    </row>
    <row r="166" spans="1:9" ht="11.25">
      <c r="A166" s="2"/>
      <c r="B166" s="2"/>
      <c r="C166" s="2"/>
      <c r="D166" s="2"/>
      <c r="E166" s="2"/>
      <c r="F166" s="2"/>
      <c r="G166" s="32"/>
      <c r="H166" s="32"/>
      <c r="I166" s="32"/>
    </row>
    <row r="167" spans="1:9" ht="11.25">
      <c r="A167" s="2"/>
      <c r="B167" s="2"/>
      <c r="C167" s="2"/>
      <c r="D167" s="2"/>
      <c r="E167" s="2"/>
      <c r="F167" s="2"/>
      <c r="G167" s="32"/>
      <c r="H167" s="32"/>
      <c r="I167" s="32"/>
    </row>
    <row r="168" spans="1:9" ht="11.25">
      <c r="A168" s="2"/>
      <c r="B168" s="2"/>
      <c r="C168" s="2"/>
      <c r="D168" s="2"/>
      <c r="E168" s="2"/>
      <c r="F168" s="2"/>
      <c r="G168" s="32"/>
      <c r="H168" s="32"/>
      <c r="I168" s="32"/>
    </row>
    <row r="169" spans="1:9" ht="11.25">
      <c r="A169" s="2"/>
      <c r="B169" s="2"/>
      <c r="C169" s="2"/>
      <c r="D169" s="2"/>
      <c r="E169" s="2"/>
      <c r="F169" s="2"/>
      <c r="G169" s="32"/>
      <c r="H169" s="32"/>
      <c r="I169" s="32"/>
    </row>
    <row r="170" spans="1:9" ht="11.25">
      <c r="A170" s="2"/>
      <c r="B170" s="2"/>
      <c r="C170" s="2"/>
      <c r="D170" s="2"/>
      <c r="E170" s="2"/>
      <c r="F170" s="2"/>
      <c r="G170" s="32"/>
      <c r="H170" s="32"/>
      <c r="I170" s="32"/>
    </row>
    <row r="171" spans="1:9" ht="11.25">
      <c r="A171" s="2"/>
      <c r="B171" s="2"/>
      <c r="C171" s="2"/>
      <c r="D171" s="2"/>
      <c r="E171" s="2"/>
      <c r="F171" s="2"/>
      <c r="G171" s="32"/>
      <c r="H171" s="32"/>
      <c r="I171" s="32"/>
    </row>
    <row r="172" spans="1:9" ht="11.25">
      <c r="A172" s="2"/>
      <c r="B172" s="2"/>
      <c r="C172" s="2"/>
      <c r="D172" s="2"/>
      <c r="E172" s="2"/>
      <c r="F172" s="2"/>
      <c r="G172" s="32"/>
      <c r="H172" s="32"/>
      <c r="I172" s="32"/>
    </row>
    <row r="173" spans="1:9" ht="11.25">
      <c r="A173" s="2"/>
      <c r="B173" s="2"/>
      <c r="C173" s="2"/>
      <c r="D173" s="2"/>
      <c r="E173" s="2"/>
      <c r="F173" s="2"/>
      <c r="G173" s="32"/>
      <c r="H173" s="32"/>
      <c r="I173" s="32"/>
    </row>
    <row r="174" spans="1:9" ht="11.25">
      <c r="A174" s="2"/>
      <c r="B174" s="2"/>
      <c r="C174" s="2"/>
      <c r="D174" s="2"/>
      <c r="E174" s="2"/>
      <c r="F174" s="2"/>
      <c r="G174" s="32"/>
      <c r="H174" s="32"/>
      <c r="I174" s="32"/>
    </row>
    <row r="175" spans="1:9" ht="11.25">
      <c r="A175" s="2"/>
      <c r="B175" s="2"/>
      <c r="C175" s="2"/>
      <c r="D175" s="2"/>
      <c r="E175" s="2"/>
      <c r="F175" s="2"/>
      <c r="G175" s="32"/>
      <c r="H175" s="32"/>
      <c r="I175" s="32"/>
    </row>
    <row r="176" spans="1:9" ht="11.25">
      <c r="A176" s="2"/>
      <c r="B176" s="2"/>
      <c r="C176" s="2"/>
      <c r="D176" s="2"/>
      <c r="E176" s="2"/>
      <c r="F176" s="2"/>
      <c r="G176" s="32"/>
      <c r="H176" s="32"/>
      <c r="I176" s="32"/>
    </row>
    <row r="177" spans="1:9" ht="11.25">
      <c r="A177" s="2"/>
      <c r="B177" s="2"/>
      <c r="C177" s="2"/>
      <c r="D177" s="2"/>
      <c r="E177" s="2"/>
      <c r="F177" s="2"/>
      <c r="G177" s="32"/>
      <c r="H177" s="32"/>
      <c r="I177" s="32"/>
    </row>
    <row r="178" spans="1:9" ht="11.25">
      <c r="A178" s="2"/>
      <c r="B178" s="2"/>
      <c r="C178" s="2"/>
      <c r="D178" s="2"/>
      <c r="E178" s="2"/>
      <c r="F178" s="2"/>
      <c r="G178" s="32"/>
      <c r="H178" s="32"/>
      <c r="I178" s="32"/>
    </row>
    <row r="179" spans="1:9" ht="11.25">
      <c r="A179" s="2"/>
      <c r="B179" s="2"/>
      <c r="C179" s="2"/>
      <c r="D179" s="2"/>
      <c r="E179" s="2"/>
      <c r="F179" s="2"/>
      <c r="G179" s="32"/>
      <c r="H179" s="32"/>
      <c r="I179" s="32"/>
    </row>
    <row r="180" spans="1:9" ht="11.25">
      <c r="A180" s="2"/>
      <c r="B180" s="2"/>
      <c r="C180" s="2"/>
      <c r="D180" s="2"/>
      <c r="E180" s="2"/>
      <c r="F180" s="2"/>
      <c r="G180" s="32"/>
      <c r="H180" s="32"/>
      <c r="I180" s="32"/>
    </row>
    <row r="181" spans="1:9" ht="11.25">
      <c r="A181" s="2"/>
      <c r="B181" s="2"/>
      <c r="C181" s="2"/>
      <c r="D181" s="2"/>
      <c r="E181" s="2"/>
      <c r="F181" s="2"/>
      <c r="G181" s="32"/>
      <c r="H181" s="32"/>
      <c r="I181" s="32"/>
    </row>
    <row r="182" spans="1:9" ht="11.25">
      <c r="A182" s="2"/>
      <c r="B182" s="2"/>
      <c r="C182" s="2"/>
      <c r="D182" s="2"/>
      <c r="E182" s="2"/>
      <c r="F182" s="2"/>
      <c r="G182" s="32"/>
      <c r="H182" s="32"/>
      <c r="I182" s="32"/>
    </row>
    <row r="183" spans="1:9" ht="11.25">
      <c r="A183" s="2"/>
      <c r="B183" s="2"/>
      <c r="C183" s="2"/>
      <c r="D183" s="2"/>
      <c r="E183" s="2"/>
      <c r="F183" s="2"/>
      <c r="G183" s="32"/>
      <c r="H183" s="32"/>
      <c r="I183" s="32"/>
    </row>
    <row r="184" spans="1:9" ht="11.25">
      <c r="A184" s="2"/>
      <c r="B184" s="2"/>
      <c r="C184" s="2"/>
      <c r="D184" s="2"/>
      <c r="E184" s="2"/>
      <c r="F184" s="2"/>
      <c r="G184" s="32"/>
      <c r="H184" s="32"/>
      <c r="I184" s="32"/>
    </row>
    <row r="185" spans="1:9" ht="11.25">
      <c r="A185" s="2"/>
      <c r="B185" s="2"/>
      <c r="C185" s="2"/>
      <c r="D185" s="2"/>
      <c r="E185" s="2"/>
      <c r="F185" s="2"/>
      <c r="G185" s="32"/>
      <c r="H185" s="32"/>
      <c r="I185" s="32"/>
    </row>
    <row r="186" spans="1:9" ht="11.25">
      <c r="A186" s="2"/>
      <c r="B186" s="2"/>
      <c r="C186" s="2"/>
      <c r="D186" s="2"/>
      <c r="E186" s="2"/>
      <c r="F186" s="2"/>
      <c r="G186" s="32"/>
      <c r="H186" s="32"/>
      <c r="I186" s="32"/>
    </row>
    <row r="187" spans="1:9" ht="11.25">
      <c r="A187" s="2"/>
      <c r="B187" s="2"/>
      <c r="C187" s="2"/>
      <c r="D187" s="2"/>
      <c r="E187" s="2"/>
      <c r="F187" s="2"/>
      <c r="G187" s="32"/>
      <c r="H187" s="32"/>
      <c r="I187" s="32"/>
    </row>
    <row r="188" spans="1:9" ht="11.25">
      <c r="A188" s="2"/>
      <c r="B188" s="2"/>
      <c r="C188" s="2"/>
      <c r="D188" s="2"/>
      <c r="E188" s="2"/>
      <c r="F188" s="2"/>
      <c r="G188" s="32"/>
      <c r="H188" s="32"/>
      <c r="I188" s="32"/>
    </row>
    <row r="189" spans="1:9" ht="11.25">
      <c r="A189" s="2"/>
      <c r="B189" s="2"/>
      <c r="C189" s="2"/>
      <c r="D189" s="2"/>
      <c r="E189" s="2"/>
      <c r="F189" s="2"/>
      <c r="G189" s="32"/>
      <c r="H189" s="32"/>
      <c r="I189" s="32"/>
    </row>
    <row r="190" spans="1:9" ht="11.25">
      <c r="A190" s="2"/>
      <c r="B190" s="2"/>
      <c r="C190" s="2"/>
      <c r="D190" s="2"/>
      <c r="E190" s="2"/>
      <c r="F190" s="2"/>
      <c r="G190" s="32"/>
      <c r="H190" s="32"/>
      <c r="I190" s="32"/>
    </row>
    <row r="191" spans="1:9" ht="11.25">
      <c r="A191" s="2"/>
      <c r="B191" s="2"/>
      <c r="C191" s="2"/>
      <c r="D191" s="2"/>
      <c r="E191" s="2"/>
      <c r="F191" s="2"/>
      <c r="G191" s="32"/>
      <c r="H191" s="32"/>
      <c r="I191" s="32"/>
    </row>
    <row r="192" spans="1:9" ht="11.25">
      <c r="A192" s="2"/>
      <c r="B192" s="2"/>
      <c r="C192" s="2"/>
      <c r="D192" s="2"/>
      <c r="E192" s="2"/>
      <c r="F192" s="2"/>
      <c r="G192" s="32"/>
      <c r="H192" s="32"/>
      <c r="I192" s="32"/>
    </row>
    <row r="193" spans="1:9" ht="11.25">
      <c r="A193" s="2"/>
      <c r="B193" s="2"/>
      <c r="C193" s="2"/>
      <c r="D193" s="2"/>
      <c r="E193" s="2"/>
      <c r="F193" s="2"/>
      <c r="G193" s="32"/>
      <c r="H193" s="32"/>
      <c r="I193" s="32"/>
    </row>
    <row r="194" spans="1:9" ht="11.25">
      <c r="A194" s="2"/>
      <c r="B194" s="2"/>
      <c r="C194" s="2"/>
      <c r="D194" s="2"/>
      <c r="E194" s="2"/>
      <c r="F194" s="2"/>
      <c r="G194" s="32"/>
      <c r="H194" s="32"/>
      <c r="I194" s="32"/>
    </row>
    <row r="195" spans="1:9" ht="11.25">
      <c r="A195" s="2"/>
      <c r="B195" s="2"/>
      <c r="C195" s="2"/>
      <c r="D195" s="2"/>
      <c r="E195" s="2"/>
      <c r="F195" s="2"/>
      <c r="G195" s="32"/>
      <c r="H195" s="32"/>
      <c r="I195" s="32"/>
    </row>
    <row r="196" spans="1:9" ht="11.25">
      <c r="A196" s="2"/>
      <c r="B196" s="2"/>
      <c r="C196" s="2"/>
      <c r="D196" s="2"/>
      <c r="E196" s="2"/>
      <c r="F196" s="2"/>
      <c r="G196" s="32"/>
      <c r="H196" s="32"/>
      <c r="I196" s="32"/>
    </row>
    <row r="197" spans="1:9" ht="11.25">
      <c r="A197" s="2"/>
      <c r="B197" s="2"/>
      <c r="C197" s="2"/>
      <c r="D197" s="2"/>
      <c r="E197" s="2"/>
      <c r="F197" s="2"/>
      <c r="G197" s="32"/>
      <c r="H197" s="32"/>
      <c r="I197" s="32"/>
    </row>
    <row r="198" spans="1:9" ht="11.25">
      <c r="A198" s="2"/>
      <c r="B198" s="2"/>
      <c r="C198" s="2"/>
      <c r="D198" s="2"/>
      <c r="E198" s="2"/>
      <c r="F198" s="2"/>
      <c r="G198" s="32"/>
      <c r="H198" s="32"/>
      <c r="I198" s="32"/>
    </row>
    <row r="199" spans="1:9" ht="11.25">
      <c r="A199" s="2"/>
      <c r="B199" s="2"/>
      <c r="C199" s="2"/>
      <c r="D199" s="2"/>
      <c r="E199" s="2"/>
      <c r="F199" s="2"/>
      <c r="G199" s="32"/>
      <c r="H199" s="32"/>
      <c r="I199" s="32"/>
    </row>
    <row r="200" spans="1:9" ht="11.25">
      <c r="A200" s="2"/>
      <c r="B200" s="2"/>
      <c r="C200" s="2"/>
      <c r="D200" s="2"/>
      <c r="E200" s="2"/>
      <c r="F200" s="2"/>
      <c r="G200" s="32"/>
      <c r="H200" s="32"/>
      <c r="I200" s="32"/>
    </row>
    <row r="201" spans="1:9" ht="11.25">
      <c r="A201" s="2"/>
      <c r="B201" s="2"/>
      <c r="C201" s="2"/>
      <c r="D201" s="2"/>
      <c r="E201" s="2"/>
      <c r="F201" s="2"/>
      <c r="G201" s="32"/>
      <c r="H201" s="32"/>
      <c r="I201" s="32"/>
    </row>
    <row r="202" spans="1:9" ht="11.25">
      <c r="A202" s="2"/>
      <c r="B202" s="2"/>
      <c r="C202" s="2"/>
      <c r="D202" s="2"/>
      <c r="E202" s="2"/>
      <c r="F202" s="2"/>
      <c r="G202" s="32"/>
      <c r="H202" s="32"/>
      <c r="I202" s="32"/>
    </row>
    <row r="203" spans="1:9" ht="11.25">
      <c r="A203" s="2"/>
      <c r="B203" s="2"/>
      <c r="C203" s="2"/>
      <c r="D203" s="2"/>
      <c r="E203" s="2"/>
      <c r="F203" s="2"/>
      <c r="G203" s="32"/>
      <c r="H203" s="32"/>
      <c r="I203" s="32"/>
    </row>
    <row r="204" spans="1:9" ht="11.25">
      <c r="A204" s="2"/>
      <c r="B204" s="2"/>
      <c r="C204" s="2"/>
      <c r="D204" s="2"/>
      <c r="E204" s="2"/>
      <c r="F204" s="2"/>
      <c r="G204" s="32"/>
      <c r="H204" s="32"/>
      <c r="I204" s="32"/>
    </row>
    <row r="205" spans="1:9" ht="11.25">
      <c r="A205" s="2"/>
      <c r="B205" s="2"/>
      <c r="C205" s="2"/>
      <c r="D205" s="2"/>
      <c r="E205" s="2"/>
      <c r="F205" s="2"/>
      <c r="G205" s="32"/>
      <c r="H205" s="32"/>
      <c r="I205" s="32"/>
    </row>
    <row r="206" spans="1:9" ht="11.25">
      <c r="A206" s="2"/>
      <c r="B206" s="2"/>
      <c r="C206" s="2"/>
      <c r="D206" s="2"/>
      <c r="E206" s="2"/>
      <c r="F206" s="2"/>
      <c r="G206" s="32"/>
      <c r="H206" s="32"/>
      <c r="I206" s="32"/>
    </row>
    <row r="207" spans="1:9" ht="11.25">
      <c r="A207" s="2"/>
      <c r="B207" s="2"/>
      <c r="C207" s="2"/>
      <c r="D207" s="2"/>
      <c r="E207" s="2"/>
      <c r="F207" s="2"/>
      <c r="G207" s="32"/>
      <c r="H207" s="32"/>
      <c r="I207" s="32"/>
    </row>
    <row r="208" spans="1:9" ht="11.25">
      <c r="A208" s="2"/>
      <c r="B208" s="2"/>
      <c r="C208" s="2"/>
      <c r="D208" s="2"/>
      <c r="E208" s="2"/>
      <c r="F208" s="2"/>
      <c r="G208" s="32"/>
      <c r="H208" s="32"/>
      <c r="I208" s="32"/>
    </row>
    <row r="209" spans="1:9" ht="11.25">
      <c r="A209" s="2"/>
      <c r="B209" s="2"/>
      <c r="C209" s="2"/>
      <c r="D209" s="2"/>
      <c r="E209" s="2"/>
      <c r="F209" s="2"/>
      <c r="G209" s="32"/>
      <c r="H209" s="32"/>
      <c r="I209" s="32"/>
    </row>
    <row r="210" spans="1:9" ht="11.25">
      <c r="A210" s="2"/>
      <c r="B210" s="2"/>
      <c r="C210" s="2"/>
      <c r="D210" s="2"/>
      <c r="E210" s="2"/>
      <c r="F210" s="2"/>
      <c r="G210" s="32"/>
      <c r="H210" s="32"/>
      <c r="I210" s="32"/>
    </row>
    <row r="211" spans="1:9" ht="11.25">
      <c r="A211" s="2"/>
      <c r="B211" s="2"/>
      <c r="C211" s="2"/>
      <c r="D211" s="2"/>
      <c r="E211" s="2"/>
      <c r="F211" s="2"/>
      <c r="G211" s="32"/>
      <c r="H211" s="32"/>
      <c r="I211" s="32"/>
    </row>
    <row r="212" spans="1:9" ht="11.25">
      <c r="A212" s="2"/>
      <c r="B212" s="2"/>
      <c r="C212" s="2"/>
      <c r="D212" s="2"/>
      <c r="E212" s="2"/>
      <c r="F212" s="2"/>
      <c r="G212" s="32"/>
      <c r="H212" s="32"/>
      <c r="I212" s="32"/>
    </row>
    <row r="213" spans="1:9" ht="11.25">
      <c r="A213" s="2"/>
      <c r="B213" s="2"/>
      <c r="C213" s="2"/>
      <c r="D213" s="2"/>
      <c r="E213" s="2"/>
      <c r="F213" s="2"/>
      <c r="G213" s="32"/>
      <c r="H213" s="32"/>
      <c r="I213" s="32"/>
    </row>
    <row r="214" spans="1:4" ht="11.25">
      <c r="A214" s="2"/>
      <c r="B214" s="2"/>
      <c r="C214" s="2"/>
      <c r="D214" s="2"/>
    </row>
    <row r="215" spans="1:4" ht="11.25">
      <c r="A215" s="2"/>
      <c r="B215" s="2"/>
      <c r="C215" s="2"/>
      <c r="D215" s="2"/>
    </row>
    <row r="216" spans="1:4" ht="11.25">
      <c r="A216" s="2"/>
      <c r="B216" s="2"/>
      <c r="C216" s="2"/>
      <c r="D216" s="2"/>
    </row>
    <row r="217" spans="1:4" ht="11.25">
      <c r="A217" s="2"/>
      <c r="B217" s="2"/>
      <c r="C217" s="2"/>
      <c r="D217" s="2"/>
    </row>
    <row r="218" spans="1:4" ht="11.25">
      <c r="A218" s="2"/>
      <c r="B218" s="2"/>
      <c r="C218" s="2"/>
      <c r="D218" s="2"/>
    </row>
    <row r="219" spans="1:4" ht="11.25">
      <c r="A219" s="2"/>
      <c r="B219" s="2"/>
      <c r="C219" s="2"/>
      <c r="D219" s="2"/>
    </row>
    <row r="220" spans="1:4" ht="11.25">
      <c r="A220" s="2"/>
      <c r="B220" s="2"/>
      <c r="C220" s="2"/>
      <c r="D220" s="2"/>
    </row>
    <row r="221" spans="1:4" ht="11.25">
      <c r="A221" s="2"/>
      <c r="B221" s="2"/>
      <c r="C221" s="2"/>
      <c r="D221" s="2"/>
    </row>
    <row r="222" spans="1:4" ht="11.25">
      <c r="A222" s="2"/>
      <c r="B222" s="2"/>
      <c r="C222" s="2"/>
      <c r="D222" s="2"/>
    </row>
    <row r="223" spans="1:4" ht="11.25">
      <c r="A223" s="2"/>
      <c r="B223" s="2"/>
      <c r="C223" s="2"/>
      <c r="D223" s="2"/>
    </row>
  </sheetData>
  <sheetProtection/>
  <mergeCells count="145">
    <mergeCell ref="A93:A95"/>
    <mergeCell ref="B93:B95"/>
    <mergeCell ref="C93:C95"/>
    <mergeCell ref="D93:D95"/>
    <mergeCell ref="E93:E95"/>
    <mergeCell ref="B113:F113"/>
    <mergeCell ref="E100:E103"/>
    <mergeCell ref="A100:A103"/>
    <mergeCell ref="B100:B103"/>
    <mergeCell ref="C100:C103"/>
    <mergeCell ref="D100:D103"/>
    <mergeCell ref="A114:F114"/>
    <mergeCell ref="E104:E108"/>
    <mergeCell ref="A104:A108"/>
    <mergeCell ref="B104:B108"/>
    <mergeCell ref="C104:C108"/>
    <mergeCell ref="D104:D108"/>
    <mergeCell ref="A109:A111"/>
    <mergeCell ref="B109:B111"/>
    <mergeCell ref="C112:F112"/>
    <mergeCell ref="E90:E92"/>
    <mergeCell ref="A90:A92"/>
    <mergeCell ref="B90:B92"/>
    <mergeCell ref="C90:C92"/>
    <mergeCell ref="D90:D92"/>
    <mergeCell ref="E86:E89"/>
    <mergeCell ref="A86:A89"/>
    <mergeCell ref="B86:B89"/>
    <mergeCell ref="C86:C89"/>
    <mergeCell ref="D86:D89"/>
    <mergeCell ref="E73:E75"/>
    <mergeCell ref="A73:A75"/>
    <mergeCell ref="B73:B75"/>
    <mergeCell ref="C73:C75"/>
    <mergeCell ref="D73:D75"/>
    <mergeCell ref="E83:E85"/>
    <mergeCell ref="A83:A85"/>
    <mergeCell ref="B83:B85"/>
    <mergeCell ref="C83:C85"/>
    <mergeCell ref="D83:D85"/>
    <mergeCell ref="E59:E66"/>
    <mergeCell ref="A59:A66"/>
    <mergeCell ref="B59:B66"/>
    <mergeCell ref="C59:C66"/>
    <mergeCell ref="D59:D66"/>
    <mergeCell ref="E76:E78"/>
    <mergeCell ref="A76:A78"/>
    <mergeCell ref="B76:B78"/>
    <mergeCell ref="C76:C78"/>
    <mergeCell ref="D76:D78"/>
    <mergeCell ref="E51:E58"/>
    <mergeCell ref="A51:A58"/>
    <mergeCell ref="B51:B58"/>
    <mergeCell ref="C51:C58"/>
    <mergeCell ref="D51:D58"/>
    <mergeCell ref="E67:E72"/>
    <mergeCell ref="A67:A72"/>
    <mergeCell ref="B67:B72"/>
    <mergeCell ref="C67:C72"/>
    <mergeCell ref="D67:D72"/>
    <mergeCell ref="E38:E40"/>
    <mergeCell ref="A38:A40"/>
    <mergeCell ref="B38:B40"/>
    <mergeCell ref="C38:C40"/>
    <mergeCell ref="D38:D40"/>
    <mergeCell ref="E35:E37"/>
    <mergeCell ref="A35:A37"/>
    <mergeCell ref="B35:B37"/>
    <mergeCell ref="C35:C37"/>
    <mergeCell ref="D35:D37"/>
    <mergeCell ref="E32:E34"/>
    <mergeCell ref="A32:A34"/>
    <mergeCell ref="B32:B34"/>
    <mergeCell ref="C32:C34"/>
    <mergeCell ref="D32:D34"/>
    <mergeCell ref="E26:E31"/>
    <mergeCell ref="A26:A31"/>
    <mergeCell ref="B26:B31"/>
    <mergeCell ref="C26:C31"/>
    <mergeCell ref="D26:D31"/>
    <mergeCell ref="E23:E25"/>
    <mergeCell ref="A23:A25"/>
    <mergeCell ref="B23:B25"/>
    <mergeCell ref="C23:C25"/>
    <mergeCell ref="D23:D25"/>
    <mergeCell ref="B12:T12"/>
    <mergeCell ref="C13:T13"/>
    <mergeCell ref="A14:A22"/>
    <mergeCell ref="B14:B22"/>
    <mergeCell ref="C14:C22"/>
    <mergeCell ref="D14:D22"/>
    <mergeCell ref="E14:E22"/>
    <mergeCell ref="A10:T10"/>
    <mergeCell ref="A11:T11"/>
    <mergeCell ref="S7:S9"/>
    <mergeCell ref="T7:T9"/>
    <mergeCell ref="G8:G9"/>
    <mergeCell ref="H8:I8"/>
    <mergeCell ref="J8:J9"/>
    <mergeCell ref="K8:K9"/>
    <mergeCell ref="F7:F9"/>
    <mergeCell ref="G7:J7"/>
    <mergeCell ref="K7:N7"/>
    <mergeCell ref="O7:R7"/>
    <mergeCell ref="P8:Q8"/>
    <mergeCell ref="R8:R9"/>
    <mergeCell ref="E7:E9"/>
    <mergeCell ref="C109:C111"/>
    <mergeCell ref="D109:D111"/>
    <mergeCell ref="E109:E111"/>
    <mergeCell ref="B49:T49"/>
    <mergeCell ref="B48:F48"/>
    <mergeCell ref="C47:F47"/>
    <mergeCell ref="L8:M8"/>
    <mergeCell ref="N8:N9"/>
    <mergeCell ref="O8:O9"/>
    <mergeCell ref="C50:T50"/>
    <mergeCell ref="A1:T1"/>
    <mergeCell ref="A2:T2"/>
    <mergeCell ref="A3:T3"/>
    <mergeCell ref="A4:T4"/>
    <mergeCell ref="A5:T5"/>
    <mergeCell ref="A6:T6"/>
    <mergeCell ref="B7:B9"/>
    <mergeCell ref="C7:C9"/>
    <mergeCell ref="D7:D9"/>
    <mergeCell ref="A7:A9"/>
    <mergeCell ref="C99:T99"/>
    <mergeCell ref="B98:T98"/>
    <mergeCell ref="B97:F97"/>
    <mergeCell ref="C96:F96"/>
    <mergeCell ref="C82:T82"/>
    <mergeCell ref="B81:T81"/>
    <mergeCell ref="B80:F80"/>
    <mergeCell ref="C79:F79"/>
    <mergeCell ref="A41:A43"/>
    <mergeCell ref="B41:B43"/>
    <mergeCell ref="C41:C43"/>
    <mergeCell ref="D41:D43"/>
    <mergeCell ref="E41:E43"/>
    <mergeCell ref="A44:A46"/>
    <mergeCell ref="B44:B46"/>
    <mergeCell ref="C44:C46"/>
    <mergeCell ref="D44:D46"/>
    <mergeCell ref="E44:E46"/>
  </mergeCells>
  <printOptions/>
  <pageMargins left="0.03937007874015748" right="0" top="0.15748031496062992" bottom="0" header="0.31496062992125984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2020-02-04T13:11:23Z</cp:lastPrinted>
  <dcterms:created xsi:type="dcterms:W3CDTF">1996-10-14T23:33:28Z</dcterms:created>
  <dcterms:modified xsi:type="dcterms:W3CDTF">2020-02-06T14:46:32Z</dcterms:modified>
  <cp:category/>
  <cp:version/>
  <cp:contentType/>
  <cp:contentStatus/>
</cp:coreProperties>
</file>