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H181" i="1" l="1"/>
  <c r="I181" i="1"/>
  <c r="J181" i="1"/>
  <c r="L181" i="1"/>
  <c r="M181" i="1"/>
  <c r="N181" i="1"/>
  <c r="P181" i="1"/>
  <c r="Q181" i="1"/>
  <c r="R181" i="1"/>
  <c r="S181" i="1"/>
  <c r="T181" i="1"/>
  <c r="O100" i="1" l="1"/>
  <c r="K100" i="1"/>
  <c r="G100" i="1"/>
  <c r="G101" i="1"/>
  <c r="T163" i="1" l="1"/>
  <c r="S163" i="1"/>
  <c r="R163" i="1"/>
  <c r="Q163" i="1"/>
  <c r="P163" i="1"/>
  <c r="N163" i="1"/>
  <c r="M163" i="1"/>
  <c r="L163" i="1"/>
  <c r="J163" i="1"/>
  <c r="I163" i="1"/>
  <c r="H163" i="1"/>
  <c r="O162" i="1"/>
  <c r="K162" i="1"/>
  <c r="G162" i="1"/>
  <c r="O161" i="1"/>
  <c r="O163" i="1" s="1"/>
  <c r="K161" i="1"/>
  <c r="G161" i="1"/>
  <c r="T160" i="1"/>
  <c r="S160" i="1"/>
  <c r="R160" i="1"/>
  <c r="Q160" i="1"/>
  <c r="P160" i="1"/>
  <c r="N160" i="1"/>
  <c r="M160" i="1"/>
  <c r="L160" i="1"/>
  <c r="J160" i="1"/>
  <c r="I160" i="1"/>
  <c r="H160" i="1"/>
  <c r="O159" i="1"/>
  <c r="K159" i="1"/>
  <c r="G159" i="1"/>
  <c r="O158" i="1"/>
  <c r="K158" i="1"/>
  <c r="G158" i="1"/>
  <c r="T157" i="1"/>
  <c r="S157" i="1"/>
  <c r="R157" i="1"/>
  <c r="Q157" i="1"/>
  <c r="P157" i="1"/>
  <c r="N157" i="1"/>
  <c r="M157" i="1"/>
  <c r="L157" i="1"/>
  <c r="J157" i="1"/>
  <c r="I157" i="1"/>
  <c r="H157" i="1"/>
  <c r="O156" i="1"/>
  <c r="K156" i="1"/>
  <c r="G156" i="1"/>
  <c r="O155" i="1"/>
  <c r="K155" i="1"/>
  <c r="G155" i="1"/>
  <c r="G157" i="1" s="1"/>
  <c r="T75" i="1"/>
  <c r="S75" i="1"/>
  <c r="R75" i="1"/>
  <c r="Q75" i="1"/>
  <c r="P75" i="1"/>
  <c r="N75" i="1"/>
  <c r="M75" i="1"/>
  <c r="L75" i="1"/>
  <c r="J75" i="1"/>
  <c r="I75" i="1"/>
  <c r="H75" i="1"/>
  <c r="O74" i="1"/>
  <c r="K74" i="1"/>
  <c r="G74" i="1"/>
  <c r="O73" i="1"/>
  <c r="K73" i="1"/>
  <c r="G73" i="1"/>
  <c r="T72" i="1"/>
  <c r="S72" i="1"/>
  <c r="R72" i="1"/>
  <c r="Q72" i="1"/>
  <c r="P72" i="1"/>
  <c r="N72" i="1"/>
  <c r="M72" i="1"/>
  <c r="L72" i="1"/>
  <c r="J72" i="1"/>
  <c r="I72" i="1"/>
  <c r="H72" i="1"/>
  <c r="O71" i="1"/>
  <c r="K71" i="1"/>
  <c r="G71" i="1"/>
  <c r="O70" i="1"/>
  <c r="K70" i="1"/>
  <c r="G70" i="1"/>
  <c r="T69" i="1"/>
  <c r="S69" i="1"/>
  <c r="R69" i="1"/>
  <c r="Q69" i="1"/>
  <c r="P69" i="1"/>
  <c r="N69" i="1"/>
  <c r="M69" i="1"/>
  <c r="L69" i="1"/>
  <c r="J69" i="1"/>
  <c r="I69" i="1"/>
  <c r="H69" i="1"/>
  <c r="O68" i="1"/>
  <c r="K68" i="1"/>
  <c r="G68" i="1"/>
  <c r="O67" i="1"/>
  <c r="K67" i="1"/>
  <c r="G67" i="1"/>
  <c r="T66" i="1"/>
  <c r="S66" i="1"/>
  <c r="R66" i="1"/>
  <c r="Q66" i="1"/>
  <c r="P66" i="1"/>
  <c r="N66" i="1"/>
  <c r="M66" i="1"/>
  <c r="L66" i="1"/>
  <c r="J66" i="1"/>
  <c r="I66" i="1"/>
  <c r="H66" i="1"/>
  <c r="O65" i="1"/>
  <c r="K65" i="1"/>
  <c r="G65" i="1"/>
  <c r="O64" i="1"/>
  <c r="K64" i="1"/>
  <c r="G64" i="1"/>
  <c r="T63" i="1"/>
  <c r="S63" i="1"/>
  <c r="R63" i="1"/>
  <c r="Q63" i="1"/>
  <c r="P63" i="1"/>
  <c r="N63" i="1"/>
  <c r="M63" i="1"/>
  <c r="L63" i="1"/>
  <c r="J63" i="1"/>
  <c r="I63" i="1"/>
  <c r="H63" i="1"/>
  <c r="O62" i="1"/>
  <c r="K62" i="1"/>
  <c r="G62" i="1"/>
  <c r="O61" i="1"/>
  <c r="K61" i="1"/>
  <c r="G61" i="1"/>
  <c r="G69" i="1" l="1"/>
  <c r="K69" i="1"/>
  <c r="G163" i="1"/>
  <c r="K160" i="1"/>
  <c r="O63" i="1"/>
  <c r="K66" i="1"/>
  <c r="K72" i="1"/>
  <c r="G75" i="1"/>
  <c r="O160" i="1"/>
  <c r="K163" i="1"/>
  <c r="G63" i="1"/>
  <c r="O69" i="1"/>
  <c r="O75" i="1"/>
  <c r="K157" i="1"/>
  <c r="G160" i="1"/>
  <c r="O157" i="1"/>
  <c r="G72" i="1"/>
  <c r="K63" i="1"/>
  <c r="G66" i="1"/>
  <c r="K75" i="1"/>
  <c r="O66" i="1"/>
  <c r="O72" i="1"/>
  <c r="T208" i="1"/>
  <c r="S208" i="1"/>
  <c r="R208" i="1"/>
  <c r="Q208" i="1"/>
  <c r="P208" i="1"/>
  <c r="N208" i="1"/>
  <c r="M208" i="1"/>
  <c r="L208" i="1"/>
  <c r="J208" i="1"/>
  <c r="I208" i="1"/>
  <c r="H208" i="1"/>
  <c r="O207" i="1"/>
  <c r="K207" i="1"/>
  <c r="G207" i="1"/>
  <c r="O206" i="1"/>
  <c r="K206" i="1"/>
  <c r="G206" i="1"/>
  <c r="G208" i="1" s="1"/>
  <c r="O169" i="1"/>
  <c r="K169" i="1"/>
  <c r="H170" i="1"/>
  <c r="I170" i="1"/>
  <c r="J170" i="1"/>
  <c r="L170" i="1"/>
  <c r="M170" i="1"/>
  <c r="N170" i="1"/>
  <c r="P170" i="1"/>
  <c r="Q170" i="1"/>
  <c r="R170" i="1"/>
  <c r="S170" i="1"/>
  <c r="T170" i="1"/>
  <c r="G169" i="1"/>
  <c r="O125" i="1"/>
  <c r="K125" i="1"/>
  <c r="T126" i="1"/>
  <c r="H126" i="1"/>
  <c r="I126" i="1"/>
  <c r="J126" i="1"/>
  <c r="L126" i="1"/>
  <c r="M126" i="1"/>
  <c r="N126" i="1"/>
  <c r="P126" i="1"/>
  <c r="Q126" i="1"/>
  <c r="R126" i="1"/>
  <c r="S126" i="1"/>
  <c r="G125" i="1"/>
  <c r="H30" i="1"/>
  <c r="I30" i="1"/>
  <c r="J30" i="1"/>
  <c r="L30" i="1"/>
  <c r="M30" i="1"/>
  <c r="N30" i="1"/>
  <c r="P30" i="1"/>
  <c r="Q30" i="1"/>
  <c r="R30" i="1"/>
  <c r="S30" i="1"/>
  <c r="T30" i="1"/>
  <c r="O29" i="1"/>
  <c r="K29" i="1"/>
  <c r="G29" i="1"/>
  <c r="O22" i="1"/>
  <c r="K22" i="1"/>
  <c r="H23" i="1"/>
  <c r="I23" i="1"/>
  <c r="J23" i="1"/>
  <c r="L23" i="1"/>
  <c r="M23" i="1"/>
  <c r="N23" i="1"/>
  <c r="P23" i="1"/>
  <c r="Q23" i="1"/>
  <c r="R23" i="1"/>
  <c r="S23" i="1"/>
  <c r="T23" i="1"/>
  <c r="G22" i="1"/>
  <c r="T193" i="1"/>
  <c r="S193" i="1"/>
  <c r="R193" i="1"/>
  <c r="Q193" i="1"/>
  <c r="P193" i="1"/>
  <c r="N193" i="1"/>
  <c r="M193" i="1"/>
  <c r="L193" i="1"/>
  <c r="J193" i="1"/>
  <c r="I193" i="1"/>
  <c r="H193" i="1"/>
  <c r="O192" i="1"/>
  <c r="K192" i="1"/>
  <c r="G192" i="1"/>
  <c r="O191" i="1"/>
  <c r="K191" i="1"/>
  <c r="G191" i="1"/>
  <c r="O124" i="1"/>
  <c r="K124" i="1"/>
  <c r="G124" i="1"/>
  <c r="O123" i="1"/>
  <c r="K123" i="1"/>
  <c r="G123" i="1"/>
  <c r="Q38" i="1"/>
  <c r="R38" i="1"/>
  <c r="R34" i="1"/>
  <c r="N57" i="1"/>
  <c r="J205" i="1"/>
  <c r="I205" i="1"/>
  <c r="H205" i="1"/>
  <c r="G204" i="1"/>
  <c r="G203" i="1"/>
  <c r="J202" i="1"/>
  <c r="I202" i="1"/>
  <c r="H202" i="1"/>
  <c r="G201" i="1"/>
  <c r="G200" i="1"/>
  <c r="J199" i="1"/>
  <c r="I199" i="1"/>
  <c r="H199" i="1"/>
  <c r="G198" i="1"/>
  <c r="G197" i="1"/>
  <c r="J188" i="1"/>
  <c r="I188" i="1"/>
  <c r="H188" i="1"/>
  <c r="G187" i="1"/>
  <c r="G186" i="1"/>
  <c r="J185" i="1"/>
  <c r="I185" i="1"/>
  <c r="H185" i="1"/>
  <c r="G184" i="1"/>
  <c r="G183" i="1"/>
  <c r="G182" i="1"/>
  <c r="G180" i="1"/>
  <c r="G179" i="1"/>
  <c r="G181" i="1" s="1"/>
  <c r="J178" i="1"/>
  <c r="I178" i="1"/>
  <c r="H178" i="1"/>
  <c r="G177" i="1"/>
  <c r="G176" i="1"/>
  <c r="G175" i="1"/>
  <c r="J174" i="1"/>
  <c r="I174" i="1"/>
  <c r="H174" i="1"/>
  <c r="G173" i="1"/>
  <c r="G172" i="1"/>
  <c r="G171" i="1"/>
  <c r="G168" i="1"/>
  <c r="G167" i="1"/>
  <c r="G166" i="1"/>
  <c r="J154" i="1"/>
  <c r="I154" i="1"/>
  <c r="H154" i="1"/>
  <c r="G153" i="1"/>
  <c r="G152" i="1"/>
  <c r="G151" i="1"/>
  <c r="J150" i="1"/>
  <c r="I150" i="1"/>
  <c r="H150" i="1"/>
  <c r="G149" i="1"/>
  <c r="G148" i="1"/>
  <c r="J147" i="1"/>
  <c r="I147" i="1"/>
  <c r="H147" i="1"/>
  <c r="G146" i="1"/>
  <c r="G145" i="1"/>
  <c r="J144" i="1"/>
  <c r="I144" i="1"/>
  <c r="H144" i="1"/>
  <c r="G143" i="1"/>
  <c r="G142" i="1"/>
  <c r="G141" i="1"/>
  <c r="J140" i="1"/>
  <c r="I140" i="1"/>
  <c r="H140" i="1"/>
  <c r="G139" i="1"/>
  <c r="G138" i="1"/>
  <c r="G137" i="1"/>
  <c r="J136" i="1"/>
  <c r="I136" i="1"/>
  <c r="H136" i="1"/>
  <c r="G135" i="1"/>
  <c r="G134" i="1"/>
  <c r="J133" i="1"/>
  <c r="I133" i="1"/>
  <c r="H133" i="1"/>
  <c r="G132" i="1"/>
  <c r="G131" i="1"/>
  <c r="J110" i="1"/>
  <c r="I110" i="1"/>
  <c r="H110" i="1"/>
  <c r="G109" i="1"/>
  <c r="G108" i="1"/>
  <c r="J107" i="1"/>
  <c r="I107" i="1"/>
  <c r="H107" i="1"/>
  <c r="G106" i="1"/>
  <c r="G105" i="1"/>
  <c r="G104" i="1"/>
  <c r="J103" i="1"/>
  <c r="I103" i="1"/>
  <c r="H103" i="1"/>
  <c r="G102" i="1"/>
  <c r="G99" i="1"/>
  <c r="J98" i="1"/>
  <c r="I98" i="1"/>
  <c r="H98" i="1"/>
  <c r="G97" i="1"/>
  <c r="G96" i="1"/>
  <c r="G95" i="1"/>
  <c r="J94" i="1"/>
  <c r="I94" i="1"/>
  <c r="H94" i="1"/>
  <c r="G93" i="1"/>
  <c r="G92" i="1"/>
  <c r="G91" i="1"/>
  <c r="J90" i="1"/>
  <c r="I90" i="1"/>
  <c r="H90" i="1"/>
  <c r="G89" i="1"/>
  <c r="G88" i="1"/>
  <c r="G87" i="1"/>
  <c r="J86" i="1"/>
  <c r="I86" i="1"/>
  <c r="H86" i="1"/>
  <c r="G85" i="1"/>
  <c r="G84" i="1"/>
  <c r="J60" i="1"/>
  <c r="I60" i="1"/>
  <c r="H60" i="1"/>
  <c r="G59" i="1"/>
  <c r="G58" i="1"/>
  <c r="J57" i="1"/>
  <c r="I57" i="1"/>
  <c r="H57" i="1"/>
  <c r="G56" i="1"/>
  <c r="G55" i="1"/>
  <c r="J54" i="1"/>
  <c r="I54" i="1"/>
  <c r="H54" i="1"/>
  <c r="G53" i="1"/>
  <c r="G52" i="1"/>
  <c r="G51" i="1"/>
  <c r="J50" i="1"/>
  <c r="I50" i="1"/>
  <c r="H50" i="1"/>
  <c r="G49" i="1"/>
  <c r="G48" i="1"/>
  <c r="G47" i="1"/>
  <c r="J46" i="1"/>
  <c r="I46" i="1"/>
  <c r="H46" i="1"/>
  <c r="G45" i="1"/>
  <c r="G44" i="1"/>
  <c r="G43" i="1"/>
  <c r="J42" i="1"/>
  <c r="I42" i="1"/>
  <c r="H42" i="1"/>
  <c r="G41" i="1"/>
  <c r="G40" i="1"/>
  <c r="G39" i="1"/>
  <c r="J38" i="1"/>
  <c r="I38" i="1"/>
  <c r="H38" i="1"/>
  <c r="G37" i="1"/>
  <c r="G36" i="1"/>
  <c r="G35" i="1"/>
  <c r="J34" i="1"/>
  <c r="I34" i="1"/>
  <c r="H34" i="1"/>
  <c r="G33" i="1"/>
  <c r="G32" i="1"/>
  <c r="G31" i="1"/>
  <c r="G28" i="1"/>
  <c r="G27" i="1"/>
  <c r="J26" i="1"/>
  <c r="I26" i="1"/>
  <c r="H26" i="1"/>
  <c r="G25" i="1"/>
  <c r="G24" i="1"/>
  <c r="G21" i="1"/>
  <c r="G20" i="1"/>
  <c r="J19" i="1"/>
  <c r="I19" i="1"/>
  <c r="H19" i="1"/>
  <c r="G18" i="1"/>
  <c r="G17" i="1"/>
  <c r="G16" i="1"/>
  <c r="J15" i="1"/>
  <c r="I15" i="1"/>
  <c r="H15" i="1"/>
  <c r="G14" i="1"/>
  <c r="G13" i="1"/>
  <c r="O18" i="1"/>
  <c r="T110" i="1"/>
  <c r="S110" i="1"/>
  <c r="R110" i="1"/>
  <c r="Q110" i="1"/>
  <c r="P110" i="1"/>
  <c r="N110" i="1"/>
  <c r="M110" i="1"/>
  <c r="L110" i="1"/>
  <c r="O109" i="1"/>
  <c r="K109" i="1"/>
  <c r="O108" i="1"/>
  <c r="K108" i="1"/>
  <c r="O52" i="1"/>
  <c r="L50" i="1"/>
  <c r="M50" i="1"/>
  <c r="N50" i="1"/>
  <c r="P50" i="1"/>
  <c r="Q50" i="1"/>
  <c r="R50" i="1"/>
  <c r="S50" i="1"/>
  <c r="T50" i="1"/>
  <c r="T107" i="1"/>
  <c r="S107" i="1"/>
  <c r="R107" i="1"/>
  <c r="Q107" i="1"/>
  <c r="P107" i="1"/>
  <c r="N107" i="1"/>
  <c r="M107" i="1"/>
  <c r="L107" i="1"/>
  <c r="O106" i="1"/>
  <c r="K106" i="1"/>
  <c r="O105" i="1"/>
  <c r="K105" i="1"/>
  <c r="O104" i="1"/>
  <c r="K104" i="1"/>
  <c r="T60" i="1"/>
  <c r="S60" i="1"/>
  <c r="R60" i="1"/>
  <c r="Q60" i="1"/>
  <c r="P60" i="1"/>
  <c r="N60" i="1"/>
  <c r="M60" i="1"/>
  <c r="L60" i="1"/>
  <c r="O59" i="1"/>
  <c r="K59" i="1"/>
  <c r="O58" i="1"/>
  <c r="K58" i="1"/>
  <c r="T205" i="1"/>
  <c r="S205" i="1"/>
  <c r="R205" i="1"/>
  <c r="Q205" i="1"/>
  <c r="P205" i="1"/>
  <c r="N205" i="1"/>
  <c r="M205" i="1"/>
  <c r="L205" i="1"/>
  <c r="O204" i="1"/>
  <c r="K204" i="1"/>
  <c r="O203" i="1"/>
  <c r="K203" i="1"/>
  <c r="T218" i="1"/>
  <c r="S218" i="1"/>
  <c r="R218" i="1"/>
  <c r="Q218" i="1"/>
  <c r="P218" i="1"/>
  <c r="N218" i="1"/>
  <c r="M218" i="1"/>
  <c r="L218" i="1"/>
  <c r="J218" i="1"/>
  <c r="I218" i="1"/>
  <c r="H218" i="1"/>
  <c r="O217" i="1"/>
  <c r="O218" i="1" s="1"/>
  <c r="K217" i="1"/>
  <c r="K218" i="1" s="1"/>
  <c r="G217" i="1"/>
  <c r="G218" i="1" s="1"/>
  <c r="T188" i="1"/>
  <c r="S188" i="1"/>
  <c r="R188" i="1"/>
  <c r="Q188" i="1"/>
  <c r="P188" i="1"/>
  <c r="N188" i="1"/>
  <c r="M188" i="1"/>
  <c r="L188" i="1"/>
  <c r="O187" i="1"/>
  <c r="K187" i="1"/>
  <c r="O186" i="1"/>
  <c r="K186" i="1"/>
  <c r="O213" i="1"/>
  <c r="L185" i="1"/>
  <c r="M185" i="1"/>
  <c r="N185" i="1"/>
  <c r="P185" i="1"/>
  <c r="Q185" i="1"/>
  <c r="R185" i="1"/>
  <c r="S185" i="1"/>
  <c r="T185" i="1"/>
  <c r="O168" i="1"/>
  <c r="K168" i="1"/>
  <c r="T154" i="1"/>
  <c r="S154" i="1"/>
  <c r="R154" i="1"/>
  <c r="Q154" i="1"/>
  <c r="P154" i="1"/>
  <c r="N154" i="1"/>
  <c r="M154" i="1"/>
  <c r="L154" i="1"/>
  <c r="O153" i="1"/>
  <c r="K153" i="1"/>
  <c r="O152" i="1"/>
  <c r="K152" i="1"/>
  <c r="O151" i="1"/>
  <c r="K151" i="1"/>
  <c r="T103" i="1"/>
  <c r="S103" i="1"/>
  <c r="R103" i="1"/>
  <c r="Q103" i="1"/>
  <c r="P103" i="1"/>
  <c r="N103" i="1"/>
  <c r="M103" i="1"/>
  <c r="L103" i="1"/>
  <c r="O102" i="1"/>
  <c r="K102" i="1"/>
  <c r="O101" i="1"/>
  <c r="K101" i="1"/>
  <c r="O99" i="1"/>
  <c r="K99" i="1"/>
  <c r="O49" i="1"/>
  <c r="K49" i="1"/>
  <c r="J122" i="1"/>
  <c r="J127" i="1" s="1"/>
  <c r="I122" i="1"/>
  <c r="H122" i="1"/>
  <c r="H127" i="1" s="1"/>
  <c r="G121" i="1"/>
  <c r="G120" i="1"/>
  <c r="O135" i="1"/>
  <c r="K183" i="1"/>
  <c r="O142" i="1"/>
  <c r="K142" i="1"/>
  <c r="O183" i="1"/>
  <c r="O79" i="1"/>
  <c r="K79" i="1"/>
  <c r="G79" i="1"/>
  <c r="T150" i="1"/>
  <c r="S150" i="1"/>
  <c r="R150" i="1"/>
  <c r="Q150" i="1"/>
  <c r="P150" i="1"/>
  <c r="N150" i="1"/>
  <c r="M150" i="1"/>
  <c r="L150" i="1"/>
  <c r="O149" i="1"/>
  <c r="K149" i="1"/>
  <c r="O148" i="1"/>
  <c r="K148" i="1"/>
  <c r="T57" i="1"/>
  <c r="S57" i="1"/>
  <c r="R57" i="1"/>
  <c r="Q57" i="1"/>
  <c r="P57" i="1"/>
  <c r="M57" i="1"/>
  <c r="L57" i="1"/>
  <c r="O56" i="1"/>
  <c r="K56" i="1"/>
  <c r="O55" i="1"/>
  <c r="K55" i="1"/>
  <c r="T98" i="1"/>
  <c r="S98" i="1"/>
  <c r="R98" i="1"/>
  <c r="Q98" i="1"/>
  <c r="P98" i="1"/>
  <c r="N98" i="1"/>
  <c r="M98" i="1"/>
  <c r="L98" i="1"/>
  <c r="O97" i="1"/>
  <c r="K97" i="1"/>
  <c r="O96" i="1"/>
  <c r="K96" i="1"/>
  <c r="O95" i="1"/>
  <c r="K95" i="1"/>
  <c r="T94" i="1"/>
  <c r="S94" i="1"/>
  <c r="R94" i="1"/>
  <c r="Q94" i="1"/>
  <c r="P94" i="1"/>
  <c r="N94" i="1"/>
  <c r="M94" i="1"/>
  <c r="L94" i="1"/>
  <c r="O93" i="1"/>
  <c r="K93" i="1"/>
  <c r="O92" i="1"/>
  <c r="K92" i="1"/>
  <c r="O91" i="1"/>
  <c r="K91" i="1"/>
  <c r="T54" i="1"/>
  <c r="S54" i="1"/>
  <c r="R54" i="1"/>
  <c r="Q54" i="1"/>
  <c r="P54" i="1"/>
  <c r="N54" i="1"/>
  <c r="M54" i="1"/>
  <c r="L54" i="1"/>
  <c r="O53" i="1"/>
  <c r="K53" i="1"/>
  <c r="O51" i="1"/>
  <c r="K51" i="1"/>
  <c r="O48" i="1"/>
  <c r="K48" i="1"/>
  <c r="O47" i="1"/>
  <c r="K47" i="1"/>
  <c r="T46" i="1"/>
  <c r="S46" i="1"/>
  <c r="R46" i="1"/>
  <c r="Q46" i="1"/>
  <c r="P46" i="1"/>
  <c r="N46" i="1"/>
  <c r="M46" i="1"/>
  <c r="L46" i="1"/>
  <c r="O45" i="1"/>
  <c r="K45" i="1"/>
  <c r="O44" i="1"/>
  <c r="K44" i="1"/>
  <c r="O43" i="1"/>
  <c r="K43" i="1"/>
  <c r="T42" i="1"/>
  <c r="S42" i="1"/>
  <c r="R42" i="1"/>
  <c r="Q42" i="1"/>
  <c r="P42" i="1"/>
  <c r="N42" i="1"/>
  <c r="M42" i="1"/>
  <c r="L42" i="1"/>
  <c r="O41" i="1"/>
  <c r="K41" i="1"/>
  <c r="O40" i="1"/>
  <c r="K40" i="1"/>
  <c r="O39" i="1"/>
  <c r="K39" i="1"/>
  <c r="T38" i="1"/>
  <c r="S38" i="1"/>
  <c r="P38" i="1"/>
  <c r="N38" i="1"/>
  <c r="M38" i="1"/>
  <c r="L38" i="1"/>
  <c r="O37" i="1"/>
  <c r="K37" i="1"/>
  <c r="O36" i="1"/>
  <c r="K36" i="1"/>
  <c r="O35" i="1"/>
  <c r="K35" i="1"/>
  <c r="H117" i="1"/>
  <c r="H118" i="1" s="1"/>
  <c r="I117" i="1"/>
  <c r="I118" i="1" s="1"/>
  <c r="J117" i="1"/>
  <c r="J118" i="1" s="1"/>
  <c r="L117" i="1"/>
  <c r="L118" i="1" s="1"/>
  <c r="M117" i="1"/>
  <c r="M118" i="1" s="1"/>
  <c r="N117" i="1"/>
  <c r="N118" i="1" s="1"/>
  <c r="P117" i="1"/>
  <c r="P118" i="1" s="1"/>
  <c r="Q117" i="1"/>
  <c r="Q118" i="1" s="1"/>
  <c r="R117" i="1"/>
  <c r="R118" i="1" s="1"/>
  <c r="S117" i="1"/>
  <c r="S118" i="1" s="1"/>
  <c r="T117" i="1"/>
  <c r="T118" i="1" s="1"/>
  <c r="J81" i="1"/>
  <c r="J82" i="1" s="1"/>
  <c r="I81" i="1"/>
  <c r="I82" i="1" s="1"/>
  <c r="H81" i="1"/>
  <c r="G80" i="1"/>
  <c r="G78" i="1"/>
  <c r="O184" i="1"/>
  <c r="K184" i="1"/>
  <c r="O182" i="1"/>
  <c r="K182" i="1"/>
  <c r="O146" i="1"/>
  <c r="K146" i="1"/>
  <c r="T147" i="1"/>
  <c r="S147" i="1"/>
  <c r="R147" i="1"/>
  <c r="Q147" i="1"/>
  <c r="P147" i="1"/>
  <c r="N147" i="1"/>
  <c r="M147" i="1"/>
  <c r="L147" i="1"/>
  <c r="O145" i="1"/>
  <c r="K145" i="1"/>
  <c r="O28" i="1"/>
  <c r="T202" i="1"/>
  <c r="S202" i="1"/>
  <c r="R202" i="1"/>
  <c r="Q202" i="1"/>
  <c r="P202" i="1"/>
  <c r="N202" i="1"/>
  <c r="M202" i="1"/>
  <c r="L202" i="1"/>
  <c r="O201" i="1"/>
  <c r="K201" i="1"/>
  <c r="O200" i="1"/>
  <c r="K200" i="1"/>
  <c r="O198" i="1"/>
  <c r="K198" i="1"/>
  <c r="O32" i="1"/>
  <c r="K32" i="1"/>
  <c r="K28" i="1"/>
  <c r="S15" i="1"/>
  <c r="T90" i="1"/>
  <c r="S90" i="1"/>
  <c r="R90" i="1"/>
  <c r="Q90" i="1"/>
  <c r="P90" i="1"/>
  <c r="N90" i="1"/>
  <c r="M90" i="1"/>
  <c r="L90" i="1"/>
  <c r="O89" i="1"/>
  <c r="K89" i="1"/>
  <c r="O88" i="1"/>
  <c r="K88" i="1"/>
  <c r="O87" i="1"/>
  <c r="K87" i="1"/>
  <c r="K13" i="1"/>
  <c r="O13" i="1"/>
  <c r="K14" i="1"/>
  <c r="O14" i="1"/>
  <c r="L15" i="1"/>
  <c r="M15" i="1"/>
  <c r="N15" i="1"/>
  <c r="P15" i="1"/>
  <c r="Q15" i="1"/>
  <c r="R15" i="1"/>
  <c r="T15" i="1"/>
  <c r="K16" i="1"/>
  <c r="O16" i="1"/>
  <c r="K17" i="1"/>
  <c r="O17" i="1"/>
  <c r="K18" i="1"/>
  <c r="L19" i="1"/>
  <c r="M19" i="1"/>
  <c r="N19" i="1"/>
  <c r="P19" i="1"/>
  <c r="Q19" i="1"/>
  <c r="R19" i="1"/>
  <c r="S19" i="1"/>
  <c r="T19" i="1"/>
  <c r="L140" i="1"/>
  <c r="M140" i="1"/>
  <c r="N140" i="1"/>
  <c r="P140" i="1"/>
  <c r="Q140" i="1"/>
  <c r="R140" i="1"/>
  <c r="S140" i="1"/>
  <c r="T140" i="1"/>
  <c r="H225" i="1"/>
  <c r="I225" i="1"/>
  <c r="J225" i="1"/>
  <c r="L225" i="1"/>
  <c r="M225" i="1"/>
  <c r="N225" i="1"/>
  <c r="P225" i="1"/>
  <c r="Q225" i="1"/>
  <c r="R225" i="1"/>
  <c r="S225" i="1"/>
  <c r="T225" i="1"/>
  <c r="O180" i="1"/>
  <c r="K180" i="1"/>
  <c r="O179" i="1"/>
  <c r="O181" i="1" s="1"/>
  <c r="K179" i="1"/>
  <c r="T178" i="1"/>
  <c r="S178" i="1"/>
  <c r="R178" i="1"/>
  <c r="Q178" i="1"/>
  <c r="P178" i="1"/>
  <c r="N178" i="1"/>
  <c r="M178" i="1"/>
  <c r="L178" i="1"/>
  <c r="O177" i="1"/>
  <c r="K177" i="1"/>
  <c r="O176" i="1"/>
  <c r="K176" i="1"/>
  <c r="O175" i="1"/>
  <c r="K175" i="1"/>
  <c r="T174" i="1"/>
  <c r="S174" i="1"/>
  <c r="R174" i="1"/>
  <c r="Q174" i="1"/>
  <c r="P174" i="1"/>
  <c r="N174" i="1"/>
  <c r="M174" i="1"/>
  <c r="L174" i="1"/>
  <c r="O173" i="1"/>
  <c r="K173" i="1"/>
  <c r="O172" i="1"/>
  <c r="K172" i="1"/>
  <c r="O171" i="1"/>
  <c r="K171" i="1"/>
  <c r="O167" i="1"/>
  <c r="K167" i="1"/>
  <c r="O166" i="1"/>
  <c r="K166" i="1"/>
  <c r="K170" i="1" l="1"/>
  <c r="N189" i="1"/>
  <c r="K181" i="1"/>
  <c r="J164" i="1"/>
  <c r="I189" i="1"/>
  <c r="J189" i="1"/>
  <c r="G81" i="1"/>
  <c r="G82" i="1" s="1"/>
  <c r="I127" i="1"/>
  <c r="K110" i="1"/>
  <c r="I76" i="1"/>
  <c r="H164" i="1"/>
  <c r="J76" i="1"/>
  <c r="H111" i="1"/>
  <c r="I164" i="1"/>
  <c r="G193" i="1"/>
  <c r="T189" i="1"/>
  <c r="P189" i="1"/>
  <c r="S189" i="1"/>
  <c r="H76" i="1"/>
  <c r="G136" i="1"/>
  <c r="H189" i="1"/>
  <c r="O193" i="1"/>
  <c r="R189" i="1"/>
  <c r="K208" i="1"/>
  <c r="Q189" i="1"/>
  <c r="O110" i="1"/>
  <c r="G150" i="1"/>
  <c r="G90" i="1"/>
  <c r="K107" i="1"/>
  <c r="G19" i="1"/>
  <c r="I111" i="1"/>
  <c r="M189" i="1"/>
  <c r="G30" i="1"/>
  <c r="G46" i="1"/>
  <c r="G54" i="1"/>
  <c r="G86" i="1"/>
  <c r="J111" i="1"/>
  <c r="O185" i="1"/>
  <c r="J209" i="1"/>
  <c r="J210" i="1" s="1"/>
  <c r="O208" i="1"/>
  <c r="L189" i="1"/>
  <c r="K185" i="1"/>
  <c r="O60" i="1"/>
  <c r="H209" i="1"/>
  <c r="H210" i="1" s="1"/>
  <c r="O50" i="1"/>
  <c r="G15" i="1"/>
  <c r="G57" i="1"/>
  <c r="G205" i="1"/>
  <c r="G133" i="1"/>
  <c r="J194" i="1"/>
  <c r="G140" i="1"/>
  <c r="I209" i="1"/>
  <c r="I210" i="1" s="1"/>
  <c r="G34" i="1"/>
  <c r="G174" i="1"/>
  <c r="G202" i="1"/>
  <c r="K193" i="1"/>
  <c r="G23" i="1"/>
  <c r="G94" i="1"/>
  <c r="G126" i="1"/>
  <c r="K126" i="1"/>
  <c r="O126" i="1"/>
  <c r="O170" i="1"/>
  <c r="G170" i="1"/>
  <c r="G26" i="1"/>
  <c r="G178" i="1"/>
  <c r="G42" i="1"/>
  <c r="G199" i="1"/>
  <c r="G144" i="1"/>
  <c r="G38" i="1"/>
  <c r="G185" i="1"/>
  <c r="G188" i="1"/>
  <c r="G50" i="1"/>
  <c r="G60" i="1"/>
  <c r="G98" i="1"/>
  <c r="G103" i="1"/>
  <c r="G107" i="1"/>
  <c r="G110" i="1"/>
  <c r="G147" i="1"/>
  <c r="G154" i="1"/>
  <c r="K60" i="1"/>
  <c r="O205" i="1"/>
  <c r="O188" i="1"/>
  <c r="K50" i="1"/>
  <c r="O107" i="1"/>
  <c r="K205" i="1"/>
  <c r="O154" i="1"/>
  <c r="K188" i="1"/>
  <c r="G122" i="1"/>
  <c r="K103" i="1"/>
  <c r="K154" i="1"/>
  <c r="O103" i="1"/>
  <c r="O57" i="1"/>
  <c r="O150" i="1"/>
  <c r="K57" i="1"/>
  <c r="K150" i="1"/>
  <c r="O94" i="1"/>
  <c r="O98" i="1"/>
  <c r="O42" i="1"/>
  <c r="O46" i="1"/>
  <c r="O54" i="1"/>
  <c r="K147" i="1"/>
  <c r="K98" i="1"/>
  <c r="K94" i="1"/>
  <c r="O38" i="1"/>
  <c r="K46" i="1"/>
  <c r="K54" i="1"/>
  <c r="K42" i="1"/>
  <c r="K38" i="1"/>
  <c r="H82" i="1"/>
  <c r="O202" i="1"/>
  <c r="O15" i="1"/>
  <c r="K15" i="1"/>
  <c r="O19" i="1"/>
  <c r="O147" i="1"/>
  <c r="O90" i="1"/>
  <c r="K202" i="1"/>
  <c r="K19" i="1"/>
  <c r="K90" i="1"/>
  <c r="O174" i="1"/>
  <c r="O178" i="1"/>
  <c r="K174" i="1"/>
  <c r="K178" i="1"/>
  <c r="J230" i="1"/>
  <c r="J231" i="1" s="1"/>
  <c r="I230" i="1"/>
  <c r="I231" i="1" s="1"/>
  <c r="H230" i="1"/>
  <c r="H231" i="1" s="1"/>
  <c r="G229" i="1"/>
  <c r="J224" i="1"/>
  <c r="I224" i="1"/>
  <c r="H224" i="1"/>
  <c r="G223" i="1"/>
  <c r="G225" i="1" s="1"/>
  <c r="G116" i="1"/>
  <c r="G115" i="1"/>
  <c r="T216" i="1"/>
  <c r="S216" i="1"/>
  <c r="R216" i="1"/>
  <c r="Q216" i="1"/>
  <c r="P216" i="1"/>
  <c r="N216" i="1"/>
  <c r="M216" i="1"/>
  <c r="L216" i="1"/>
  <c r="J216" i="1"/>
  <c r="I216" i="1"/>
  <c r="H216" i="1"/>
  <c r="O215" i="1"/>
  <c r="K215" i="1"/>
  <c r="G215" i="1"/>
  <c r="T86" i="1"/>
  <c r="T111" i="1" s="1"/>
  <c r="S86" i="1"/>
  <c r="S111" i="1" s="1"/>
  <c r="R86" i="1"/>
  <c r="R111" i="1" s="1"/>
  <c r="Q86" i="1"/>
  <c r="Q111" i="1" s="1"/>
  <c r="P86" i="1"/>
  <c r="P111" i="1" s="1"/>
  <c r="N86" i="1"/>
  <c r="N111" i="1" s="1"/>
  <c r="M86" i="1"/>
  <c r="M111" i="1" s="1"/>
  <c r="L86" i="1"/>
  <c r="L111" i="1" s="1"/>
  <c r="O85" i="1"/>
  <c r="K85" i="1"/>
  <c r="O84" i="1"/>
  <c r="K84" i="1"/>
  <c r="P230" i="1"/>
  <c r="P231" i="1" s="1"/>
  <c r="O116" i="1"/>
  <c r="K116" i="1"/>
  <c r="O115" i="1"/>
  <c r="K115" i="1"/>
  <c r="L26" i="1"/>
  <c r="M26" i="1"/>
  <c r="N26" i="1"/>
  <c r="P26" i="1"/>
  <c r="Q26" i="1"/>
  <c r="R26" i="1"/>
  <c r="R76" i="1" s="1"/>
  <c r="S26" i="1"/>
  <c r="T26" i="1"/>
  <c r="K24" i="1"/>
  <c r="O24" i="1"/>
  <c r="I112" i="1" l="1"/>
  <c r="J112" i="1"/>
  <c r="I194" i="1"/>
  <c r="H194" i="1"/>
  <c r="H112" i="1"/>
  <c r="G164" i="1"/>
  <c r="O189" i="1"/>
  <c r="K117" i="1"/>
  <c r="K118" i="1" s="1"/>
  <c r="G76" i="1"/>
  <c r="G127" i="1"/>
  <c r="O117" i="1"/>
  <c r="O118" i="1" s="1"/>
  <c r="G209" i="1"/>
  <c r="G189" i="1"/>
  <c r="K189" i="1"/>
  <c r="G111" i="1"/>
  <c r="G210" i="1"/>
  <c r="G117" i="1"/>
  <c r="G118" i="1" s="1"/>
  <c r="K216" i="1"/>
  <c r="H128" i="1"/>
  <c r="J128" i="1"/>
  <c r="I128" i="1"/>
  <c r="G216" i="1"/>
  <c r="O216" i="1"/>
  <c r="K86" i="1"/>
  <c r="K111" i="1" s="1"/>
  <c r="G230" i="1"/>
  <c r="G231" i="1" s="1"/>
  <c r="G224" i="1"/>
  <c r="O86" i="1"/>
  <c r="O111" i="1" s="1"/>
  <c r="H232" i="1"/>
  <c r="I232" i="1"/>
  <c r="J232" i="1"/>
  <c r="L230" i="1"/>
  <c r="M230" i="1"/>
  <c r="N230" i="1"/>
  <c r="P232" i="1"/>
  <c r="Q230" i="1"/>
  <c r="R230" i="1"/>
  <c r="S230" i="1"/>
  <c r="T230" i="1"/>
  <c r="H226" i="1"/>
  <c r="I226" i="1"/>
  <c r="J226" i="1"/>
  <c r="L226" i="1"/>
  <c r="M226" i="1"/>
  <c r="N226" i="1"/>
  <c r="P226" i="1"/>
  <c r="Q226" i="1"/>
  <c r="R226" i="1"/>
  <c r="S226" i="1"/>
  <c r="T226" i="1"/>
  <c r="L224" i="1"/>
  <c r="M224" i="1"/>
  <c r="N224" i="1"/>
  <c r="P224" i="1"/>
  <c r="Q224" i="1"/>
  <c r="R224" i="1"/>
  <c r="S224" i="1"/>
  <c r="T224" i="1"/>
  <c r="H214" i="1"/>
  <c r="H219" i="1" s="1"/>
  <c r="I214" i="1"/>
  <c r="I219" i="1" s="1"/>
  <c r="J214" i="1"/>
  <c r="J219" i="1" s="1"/>
  <c r="L214" i="1"/>
  <c r="L219" i="1" s="1"/>
  <c r="M214" i="1"/>
  <c r="M219" i="1" s="1"/>
  <c r="N214" i="1"/>
  <c r="N219" i="1" s="1"/>
  <c r="O214" i="1"/>
  <c r="P214" i="1"/>
  <c r="P219" i="1" s="1"/>
  <c r="Q214" i="1"/>
  <c r="Q219" i="1" s="1"/>
  <c r="R214" i="1"/>
  <c r="R219" i="1" s="1"/>
  <c r="S214" i="1"/>
  <c r="S219" i="1" s="1"/>
  <c r="T214" i="1"/>
  <c r="T219" i="1" s="1"/>
  <c r="L199" i="1"/>
  <c r="L209" i="1" s="1"/>
  <c r="M199" i="1"/>
  <c r="M209" i="1" s="1"/>
  <c r="N199" i="1"/>
  <c r="N209" i="1" s="1"/>
  <c r="P199" i="1"/>
  <c r="P209" i="1" s="1"/>
  <c r="Q199" i="1"/>
  <c r="Q209" i="1" s="1"/>
  <c r="R199" i="1"/>
  <c r="R209" i="1" s="1"/>
  <c r="S199" i="1"/>
  <c r="S209" i="1" s="1"/>
  <c r="T199" i="1"/>
  <c r="T209" i="1" s="1"/>
  <c r="L144" i="1"/>
  <c r="M144" i="1"/>
  <c r="N144" i="1"/>
  <c r="P144" i="1"/>
  <c r="Q144" i="1"/>
  <c r="R144" i="1"/>
  <c r="S144" i="1"/>
  <c r="T144" i="1"/>
  <c r="L136" i="1"/>
  <c r="M136" i="1"/>
  <c r="N136" i="1"/>
  <c r="P136" i="1"/>
  <c r="Q136" i="1"/>
  <c r="R136" i="1"/>
  <c r="S136" i="1"/>
  <c r="T136" i="1"/>
  <c r="L133" i="1"/>
  <c r="L164" i="1" s="1"/>
  <c r="M133" i="1"/>
  <c r="M164" i="1" s="1"/>
  <c r="N133" i="1"/>
  <c r="N164" i="1" s="1"/>
  <c r="P133" i="1"/>
  <c r="P164" i="1" s="1"/>
  <c r="Q133" i="1"/>
  <c r="Q164" i="1" s="1"/>
  <c r="R133" i="1"/>
  <c r="R164" i="1" s="1"/>
  <c r="S133" i="1"/>
  <c r="S164" i="1" s="1"/>
  <c r="T133" i="1"/>
  <c r="T164" i="1" s="1"/>
  <c r="L122" i="1"/>
  <c r="L127" i="1" s="1"/>
  <c r="M122" i="1"/>
  <c r="M127" i="1" s="1"/>
  <c r="N122" i="1"/>
  <c r="N127" i="1" s="1"/>
  <c r="P122" i="1"/>
  <c r="P127" i="1" s="1"/>
  <c r="Q122" i="1"/>
  <c r="Q127" i="1" s="1"/>
  <c r="R122" i="1"/>
  <c r="R127" i="1" s="1"/>
  <c r="S122" i="1"/>
  <c r="S127" i="1" s="1"/>
  <c r="T122" i="1"/>
  <c r="T127" i="1" s="1"/>
  <c r="O143" i="1"/>
  <c r="K143" i="1"/>
  <c r="O141" i="1"/>
  <c r="K141" i="1"/>
  <c r="G213" i="1"/>
  <c r="O80" i="1"/>
  <c r="O78" i="1"/>
  <c r="K80" i="1"/>
  <c r="K78" i="1"/>
  <c r="O25" i="1"/>
  <c r="O21" i="1"/>
  <c r="O33" i="1"/>
  <c r="K33" i="1"/>
  <c r="O121" i="1"/>
  <c r="O120" i="1"/>
  <c r="O132" i="1"/>
  <c r="O134" i="1"/>
  <c r="O131" i="1"/>
  <c r="K132" i="1"/>
  <c r="O138" i="1"/>
  <c r="O139" i="1"/>
  <c r="O137" i="1"/>
  <c r="O197" i="1"/>
  <c r="K197" i="1"/>
  <c r="K199" i="1" s="1"/>
  <c r="K209" i="1" s="1"/>
  <c r="O223" i="1"/>
  <c r="O229" i="1"/>
  <c r="O31" i="1"/>
  <c r="O27" i="1"/>
  <c r="O30" i="1" s="1"/>
  <c r="O20" i="1"/>
  <c r="K229" i="1"/>
  <c r="K223" i="1"/>
  <c r="K213" i="1"/>
  <c r="K138" i="1"/>
  <c r="K139" i="1"/>
  <c r="K135" i="1"/>
  <c r="K137" i="1"/>
  <c r="K134" i="1"/>
  <c r="K131" i="1"/>
  <c r="K121" i="1"/>
  <c r="K120" i="1"/>
  <c r="L34" i="1"/>
  <c r="L76" i="1" s="1"/>
  <c r="M34" i="1"/>
  <c r="M76" i="1" s="1"/>
  <c r="N34" i="1"/>
  <c r="N76" i="1" s="1"/>
  <c r="P34" i="1"/>
  <c r="P76" i="1" s="1"/>
  <c r="Q34" i="1"/>
  <c r="Q76" i="1" s="1"/>
  <c r="S34" i="1"/>
  <c r="S76" i="1" s="1"/>
  <c r="T34" i="1"/>
  <c r="T76" i="1" s="1"/>
  <c r="K25" i="1"/>
  <c r="K21" i="1"/>
  <c r="K31" i="1"/>
  <c r="K27" i="1"/>
  <c r="K30" i="1" s="1"/>
  <c r="K20" i="1"/>
  <c r="T81" i="1"/>
  <c r="T82" i="1" s="1"/>
  <c r="S81" i="1"/>
  <c r="S82" i="1" s="1"/>
  <c r="R81" i="1"/>
  <c r="R82" i="1" s="1"/>
  <c r="Q81" i="1"/>
  <c r="Q82" i="1" s="1"/>
  <c r="P81" i="1"/>
  <c r="N81" i="1"/>
  <c r="N82" i="1" s="1"/>
  <c r="M81" i="1"/>
  <c r="M82" i="1" s="1"/>
  <c r="L81" i="1"/>
  <c r="L82" i="1" s="1"/>
  <c r="O133" i="1" l="1"/>
  <c r="O219" i="1"/>
  <c r="O220" i="1" s="1"/>
  <c r="G112" i="1"/>
  <c r="K23" i="1"/>
  <c r="O23" i="1"/>
  <c r="G194" i="1"/>
  <c r="O230" i="1"/>
  <c r="O231" i="1" s="1"/>
  <c r="S194" i="1"/>
  <c r="Q194" i="1"/>
  <c r="N194" i="1"/>
  <c r="L194" i="1"/>
  <c r="T194" i="1"/>
  <c r="R194" i="1"/>
  <c r="P194" i="1"/>
  <c r="M194" i="1"/>
  <c r="S112" i="1"/>
  <c r="Q112" i="1"/>
  <c r="L112" i="1"/>
  <c r="T112" i="1"/>
  <c r="R112" i="1"/>
  <c r="K26" i="1"/>
  <c r="O26" i="1"/>
  <c r="O34" i="1"/>
  <c r="K133" i="1"/>
  <c r="M112" i="1"/>
  <c r="P210" i="1"/>
  <c r="K34" i="1"/>
  <c r="T128" i="1"/>
  <c r="Q210" i="1"/>
  <c r="L210" i="1"/>
  <c r="S128" i="1"/>
  <c r="S210" i="1"/>
  <c r="R210" i="1"/>
  <c r="N128" i="1"/>
  <c r="K210" i="1"/>
  <c r="N210" i="1"/>
  <c r="G128" i="1"/>
  <c r="K140" i="1"/>
  <c r="Q231" i="1"/>
  <c r="Q232" i="1" s="1"/>
  <c r="N231" i="1"/>
  <c r="N232" i="1" s="1"/>
  <c r="O140" i="1"/>
  <c r="R128" i="1"/>
  <c r="P128" i="1"/>
  <c r="M128" i="1"/>
  <c r="R231" i="1"/>
  <c r="R232" i="1" s="1"/>
  <c r="M231" i="1"/>
  <c r="M232" i="1" s="1"/>
  <c r="Q128" i="1"/>
  <c r="L128" i="1"/>
  <c r="L231" i="1"/>
  <c r="L232" i="1" s="1"/>
  <c r="O225" i="1"/>
  <c r="O226" i="1" s="1"/>
  <c r="K225" i="1"/>
  <c r="K226" i="1" s="1"/>
  <c r="T231" i="1"/>
  <c r="T232" i="1" s="1"/>
  <c r="S231" i="1"/>
  <c r="S232" i="1" s="1"/>
  <c r="M210" i="1"/>
  <c r="T220" i="1"/>
  <c r="R220" i="1"/>
  <c r="P220" i="1"/>
  <c r="N220" i="1"/>
  <c r="L220" i="1"/>
  <c r="I220" i="1"/>
  <c r="I233" i="1" s="1"/>
  <c r="O81" i="1"/>
  <c r="O82" i="1" s="1"/>
  <c r="S220" i="1"/>
  <c r="Q220" i="1"/>
  <c r="M220" i="1"/>
  <c r="J220" i="1"/>
  <c r="J233" i="1" s="1"/>
  <c r="H220" i="1"/>
  <c r="H233" i="1" s="1"/>
  <c r="K122" i="1"/>
  <c r="K127" i="1" s="1"/>
  <c r="T210" i="1"/>
  <c r="O199" i="1"/>
  <c r="O209" i="1" s="1"/>
  <c r="K214" i="1"/>
  <c r="K219" i="1" s="1"/>
  <c r="K230" i="1"/>
  <c r="O122" i="1"/>
  <c r="O127" i="1" s="1"/>
  <c r="O232" i="1"/>
  <c r="O224" i="1"/>
  <c r="K224" i="1"/>
  <c r="O144" i="1"/>
  <c r="K144" i="1"/>
  <c r="O136" i="1"/>
  <c r="K136" i="1"/>
  <c r="P82" i="1"/>
  <c r="G214" i="1"/>
  <c r="G219" i="1" s="1"/>
  <c r="K81" i="1"/>
  <c r="K82" i="1" s="1"/>
  <c r="G226" i="1"/>
  <c r="G232" i="1"/>
  <c r="K164" i="1" l="1"/>
  <c r="K194" i="1" s="1"/>
  <c r="K76" i="1"/>
  <c r="K112" i="1" s="1"/>
  <c r="O164" i="1"/>
  <c r="O194" i="1" s="1"/>
  <c r="O76" i="1"/>
  <c r="S233" i="1"/>
  <c r="M233" i="1"/>
  <c r="Q233" i="1"/>
  <c r="L233" i="1"/>
  <c r="T233" i="1"/>
  <c r="R233" i="1"/>
  <c r="N112" i="1"/>
  <c r="N233" i="1" s="1"/>
  <c r="O128" i="1"/>
  <c r="O210" i="1"/>
  <c r="K128" i="1"/>
  <c r="P112" i="1"/>
  <c r="P233" i="1" s="1"/>
  <c r="K231" i="1"/>
  <c r="K232" i="1" s="1"/>
  <c r="K220" i="1"/>
  <c r="G220" i="1"/>
  <c r="K233" i="1" l="1"/>
  <c r="O112" i="1"/>
  <c r="O233" i="1" s="1"/>
  <c r="G233" i="1"/>
</calcChain>
</file>

<file path=xl/sharedStrings.xml><?xml version="1.0" encoding="utf-8"?>
<sst xmlns="http://schemas.openxmlformats.org/spreadsheetml/2006/main" count="593" uniqueCount="134">
  <si>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</si>
  <si>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</si>
  <si>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</si>
  <si>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</si>
  <si>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</si>
  <si>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</si>
  <si>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</si>
  <si>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</si>
  <si>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</si>
  <si>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</si>
  <si>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</si>
  <si>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</si>
  <si>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</si>
  <si>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</si>
  <si>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</si>
  <si>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</si>
  <si>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>188747184</t>
  </si>
  <si>
    <t>SB</t>
  </si>
  <si>
    <t>iš viso</t>
  </si>
  <si>
    <t>02</t>
  </si>
  <si>
    <t>03</t>
  </si>
  <si>
    <t xml:space="preserve">Tverų miestelio Kovo 8 - osios gatvės  rekonstrukcija                                               </t>
  </si>
  <si>
    <t>04</t>
  </si>
  <si>
    <t>05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</si>
  <si>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</si>
  <si>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</si>
  <si>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</si>
  <si>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</si>
  <si>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</si>
  <si>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</si>
  <si>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</si>
  <si>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</si>
  <si>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</si>
  <si>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</si>
  <si>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</si>
  <si>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</si>
  <si>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Rietavo savivaldybės gyvenviečių  tvarkymas</t>
  </si>
  <si>
    <t>Plėtoti Savivaldybės infrastruktūrą</t>
  </si>
  <si>
    <t>Renovuoti bendrojo lavinimo įstaigas ir Savivaldybei priklausančius pastatus</t>
  </si>
  <si>
    <t xml:space="preserve">Rietavo L. Ivinskio gimnazijos sporto salės priestato statyba                                                      </t>
  </si>
  <si>
    <t>SB (VIP)</t>
  </si>
  <si>
    <t xml:space="preserve">Pastato, esančio Parko g. 10, rekonstrukcija (Meno mokykla)                                   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</si>
  <si>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</si>
  <si>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</si>
  <si>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</si>
  <si>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</si>
  <si>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</si>
  <si>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</si>
  <si>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</si>
  <si>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</si>
  <si>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</si>
  <si>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Iš viso programai</t>
  </si>
  <si>
    <t>Programos koordinatorius</t>
  </si>
  <si>
    <t>Juozas Albauskas</t>
  </si>
  <si>
    <t>Gyvenamojo būsto patalpų rekonstravimas, remontas, socialinio būsto plėtra</t>
  </si>
  <si>
    <t>Kt. (VB)</t>
  </si>
  <si>
    <t>Telšių regiono atliekų tvarkymo sistemos plėtra</t>
  </si>
  <si>
    <t>Sutvarkyti Rietavo savivaldybės viešąsias erdves</t>
  </si>
  <si>
    <t>Viešosios erdvės su prieigomis sutvarkymas Rietavo miesto Laisvės gatvėje, įrengiant žemės ūkio produktų turgelį</t>
  </si>
  <si>
    <t>Poilsio ir rekreacijos zonos įrengimas šalia Rietavo kunigaikščių Oginskių dvarvietės</t>
  </si>
  <si>
    <t>Kt.</t>
  </si>
  <si>
    <t>Rietavo kunigaikščių Oginskių dvarvietės sutvarkymas ir pritaikymas bendruomenės poreikiams, naujų paslaugų teikimui</t>
  </si>
  <si>
    <t xml:space="preserve">SB (KPPP) </t>
  </si>
  <si>
    <t>Daugėdų sen. Gudalių gatvės rekonstravimas</t>
  </si>
  <si>
    <t>Rietavo miesto L. Ivinskio g. rekonstravimas</t>
  </si>
  <si>
    <t>Skirti Savivaldybės biudžeto lėšų projektų rėmimui (TVIC)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</si>
  <si>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</si>
  <si>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tūkst. Eur</t>
  </si>
  <si>
    <t>Įgyvendinti energinio efektyvumo didinimo daugiabučiuose namuose programą</t>
  </si>
  <si>
    <t>SB (ES)</t>
  </si>
  <si>
    <t>Jūros upės kraštovaizdžio formavimas gamtinio karkaso teritorijoje Rietavo mieste</t>
  </si>
  <si>
    <t xml:space="preserve">SB (ES) </t>
  </si>
  <si>
    <t>08</t>
  </si>
  <si>
    <t>Rietavo savivalybės Tverų seniūnijos Piliakalnio gatvės kapitalinis remontas</t>
  </si>
  <si>
    <t>09</t>
  </si>
  <si>
    <t>Rietavo savivaldybės Medingėnų seniūnijos Gėlių ir Mokyklos gatvių rekonstrukcija</t>
  </si>
  <si>
    <t>10</t>
  </si>
  <si>
    <t>11</t>
  </si>
  <si>
    <t>12</t>
  </si>
  <si>
    <t>Rietavo savivaldybės Tverų seniūnijos Tauravo kaimo Tverų, Dvaro ir Jurginų gatvių kapitalinis remontas</t>
  </si>
  <si>
    <t>Rietavo seniūnijos Girėnų, Labardžių ir Žadvainų kaimų gatvių apšvietimo įrengimas</t>
  </si>
  <si>
    <t>Rietavo savivaldybės Daugėdų seniūnijos Gudalių gatvės apšvietimo įrengimas</t>
  </si>
  <si>
    <t>Rietavo miesto Žemaitės ir Naujalio gatvių kapitalinis remontas įrengiant pėsčiųjų ir dviratininkų taką</t>
  </si>
  <si>
    <t>Administracinio pastato Laisvės a. 3, Rietave, atnaujinimas</t>
  </si>
  <si>
    <t>Dalies pastato Plungės g. 18, Rietave, pritaikymas socialinio būsto paskirčiai</t>
  </si>
  <si>
    <t>Socialinių paslaugų infrastruktūros plėtra (Plungės g. 18, Rietavas)</t>
  </si>
  <si>
    <t>SB (VB)</t>
  </si>
  <si>
    <t>Europos Sąjungos lėšomis įgyvendintų projektų draudimas, statybos leidimai, elektros rinkliavos mokesčiai</t>
  </si>
  <si>
    <t>13</t>
  </si>
  <si>
    <t>Rietavo savivaldybės Medingėnų sen. Užpelių k. Užpelių ir Kalnelio gatvių dangos kapitalinis remontas</t>
  </si>
  <si>
    <t>Pastato Budrikių k. remontas ir pritaikymas bendruomenės poreikiams</t>
  </si>
  <si>
    <t>SB (KPPP)</t>
  </si>
  <si>
    <t>SB (pask.)</t>
  </si>
  <si>
    <t>2020 m. projektas</t>
  </si>
  <si>
    <t>02 strateginis tikslas - skatinti žemės ūkio modernizavimą, sukurti verslui plėtotis palankią aplinką, formuoti turizmui patrauklaus krašto įvaizdį</t>
  </si>
  <si>
    <t>SB (pask)</t>
  </si>
  <si>
    <t>Rietavo miesto Pamiškės g. techninių parametrų gerinimas</t>
  </si>
  <si>
    <t>Rietavo miesto viešųjų erdvių kompleksinis sutvarkymas</t>
  </si>
  <si>
    <t>Modernios edukacinės aplinkos kūrimas Rietavo Lauryno Ivinskio gimnazijoje</t>
  </si>
  <si>
    <t>Telšių regiono savivaldybes jungiančių turizmo trasų infrastruktūros plėtra</t>
  </si>
  <si>
    <t>Savarankiško gyvenimo namų steigimas Rietave (Plungės g. 18)</t>
  </si>
  <si>
    <t>Dalies išlaidų kompensavimas įrengiant daugiabučių namų  kiemuose automobilių stovėjimo aikšteles</t>
  </si>
  <si>
    <t>Rietavo miesto pėsčiųjų ir dviračių tako Aušros alėjoje įrengimas</t>
  </si>
  <si>
    <t>Rietavo miesto Palangos ir Taikos g. apšvietimo įrengimas</t>
  </si>
  <si>
    <t>Rietavo seniūnijos Gintaro gatvės pėsčiųjų tako apšvietimas</t>
  </si>
  <si>
    <t>2019 M.  RIETAVO SAVIVALDYBĖS ADMINISTRACIJOS</t>
  </si>
  <si>
    <t>2018 m. išlaidos</t>
  </si>
  <si>
    <t>2019 m. išlaidų projektas</t>
  </si>
  <si>
    <t>2019 m. patvirtinta Taryboje</t>
  </si>
  <si>
    <t>2021 m. projektas</t>
  </si>
  <si>
    <t>Rietavo sen. Giliogirio kaimo gatvių apšvietimo įrengimas (paskolos dengimas)</t>
  </si>
  <si>
    <t>Rietavo miesto Vatušių gatvės apšvietimo įrengimas (paskolos dengimas)</t>
  </si>
  <si>
    <t>Rietavo miesto Daržų g. nuo Žaliosios g. iki Palangos g. rekonstrukscija</t>
  </si>
  <si>
    <t>Pėsčiųjų ir dviračių tako Rietavo savivaldybės Rietavo miesto ir Vatušių kaimo Klaipėdos gatvės dalyje tiesimas</t>
  </si>
  <si>
    <t>Rietavo miesto apleistos teritorijos L. Ivinskio g. 16 atnaujinimas ir plėtra</t>
  </si>
  <si>
    <t>Pelaičių gyvenvietės vandentiekio ir nuotekų tinklų įrengimas. Vandentvarka Medingėnuose ir kitos infrastruktūros inventorizacija</t>
  </si>
  <si>
    <t>Rietavo L. Ivinskio gimnazijos bendrabučio remontas (Savivaldybės patalpos Žalioji g. 23, Rietave)</t>
  </si>
  <si>
    <t>Sudaryti sąlygas kokybiškai ir laiku įgyvendinti Savivaldybės tikslus</t>
  </si>
  <si>
    <t>Rietavo savivaldybės strateginiam plėtros planui iki 2027 metų parengti</t>
  </si>
  <si>
    <t>Savivaldybės ir socialinio būsto plėtra</t>
  </si>
  <si>
    <t xml:space="preserve">Pelaičių gyvenvietės Bangos (RT-0120) ir Malūno (RT-0121) gatvių rekonstrukcija                                               </t>
  </si>
  <si>
    <t>14</t>
  </si>
  <si>
    <t>15</t>
  </si>
  <si>
    <t>16</t>
  </si>
  <si>
    <t>17</t>
  </si>
  <si>
    <t>18</t>
  </si>
  <si>
    <t>Kelių (gatvių) darbų techninė priežiūra ur laboratoriniai tyrimai</t>
  </si>
  <si>
    <t>Rietavo savivaldybės vietinės reikšmės kelių (gatvių) inventorizacija</t>
  </si>
  <si>
    <t>Paprastojo remonto darbai, darbų techninė priežiūra ir laboratoriniai kokybės kontrolės tyrimai, inžinerinės paslaugos</t>
  </si>
  <si>
    <t>Rietavo miesto Ramybės g. Nr. RT-7044 rekonstrukcija</t>
  </si>
  <si>
    <t>Rietavo miesto Pievų g. Nr. RT-7034 kapitalinis remontas</t>
  </si>
  <si>
    <t>Rietavo sav. Tverų gimnazijos modernizavimo programa</t>
  </si>
  <si>
    <t>Pastato Parko g. 8 nuogrindos prie neįgaliųjų panduso įrengimas</t>
  </si>
  <si>
    <t>Tverų gaisrinės pastato rekonstrukcija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</si>
</sst>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164" fontId="6" fillId="0" borderId="32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/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8" borderId="3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64" fontId="6" fillId="8" borderId="34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top"/>
    </xf>
    <xf numFmtId="164" fontId="2" fillId="6" borderId="11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vertical="center" textRotation="90" wrapText="1"/>
    </xf>
    <xf numFmtId="164" fontId="2" fillId="8" borderId="31" xfId="0" applyNumberFormat="1" applyFont="1" applyFill="1" applyBorder="1" applyAlignment="1">
      <alignment horizontal="center" vertical="center"/>
    </xf>
    <xf numFmtId="164" fontId="2" fillId="8" borderId="39" xfId="0" applyNumberFormat="1" applyFont="1" applyFill="1" applyBorder="1" applyAlignment="1">
      <alignment horizontal="center" vertical="center"/>
    </xf>
    <xf numFmtId="164" fontId="2" fillId="6" borderId="31" xfId="0" applyNumberFormat="1" applyFont="1" applyFill="1" applyBorder="1" applyAlignment="1">
      <alignment horizontal="center" vertical="center"/>
    </xf>
    <xf numFmtId="164" fontId="15" fillId="6" borderId="39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top"/>
    </xf>
    <xf numFmtId="2" fontId="2" fillId="8" borderId="31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top"/>
    </xf>
    <xf numFmtId="2" fontId="2" fillId="8" borderId="3" xfId="0" applyNumberFormat="1" applyFont="1" applyFill="1" applyBorder="1" applyAlignment="1">
      <alignment horizontal="center" vertical="center"/>
    </xf>
    <xf numFmtId="2" fontId="3" fillId="8" borderId="46" xfId="0" applyNumberFormat="1" applyFont="1" applyFill="1" applyBorder="1" applyAlignment="1">
      <alignment horizontal="center" vertical="top"/>
    </xf>
    <xf numFmtId="2" fontId="2" fillId="0" borderId="32" xfId="0" applyNumberFormat="1" applyFont="1" applyFill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3" fillId="6" borderId="17" xfId="0" applyNumberFormat="1" applyFont="1" applyFill="1" applyBorder="1" applyAlignment="1">
      <alignment horizontal="center" vertical="center"/>
    </xf>
    <xf numFmtId="2" fontId="2" fillId="6" borderId="39" xfId="0" applyNumberFormat="1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3" fillId="8" borderId="11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center"/>
    </xf>
    <xf numFmtId="164" fontId="2" fillId="6" borderId="39" xfId="0" applyNumberFormat="1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165" fontId="2" fillId="8" borderId="32" xfId="0" applyNumberFormat="1" applyFont="1" applyFill="1" applyBorder="1" applyAlignment="1">
      <alignment horizontal="center" vertical="center"/>
    </xf>
    <xf numFmtId="165" fontId="2" fillId="8" borderId="11" xfId="0" applyNumberFormat="1" applyFont="1" applyFill="1" applyBorder="1" applyAlignment="1">
      <alignment horizontal="center" vertical="center"/>
    </xf>
    <xf numFmtId="165" fontId="2" fillId="8" borderId="39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horizontal="center" vertical="top"/>
    </xf>
    <xf numFmtId="165" fontId="2" fillId="6" borderId="39" xfId="0" applyNumberFormat="1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top"/>
    </xf>
    <xf numFmtId="165" fontId="3" fillId="6" borderId="46" xfId="0" applyNumberFormat="1" applyFont="1" applyFill="1" applyBorder="1" applyAlignment="1">
      <alignment horizontal="center" vertical="top"/>
    </xf>
    <xf numFmtId="2" fontId="3" fillId="6" borderId="11" xfId="0" applyNumberFormat="1" applyFont="1" applyFill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49" fontId="11" fillId="5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5" fontId="3" fillId="8" borderId="11" xfId="0" applyNumberFormat="1" applyFont="1" applyFill="1" applyBorder="1" applyAlignment="1">
      <alignment horizontal="center" vertical="top"/>
    </xf>
    <xf numFmtId="165" fontId="3" fillId="3" borderId="2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center"/>
    </xf>
    <xf numFmtId="164" fontId="6" fillId="8" borderId="40" xfId="0" applyNumberFormat="1" applyFont="1" applyFill="1" applyBorder="1" applyAlignment="1">
      <alignment horizontal="center" vertical="center"/>
    </xf>
    <xf numFmtId="164" fontId="6" fillId="8" borderId="11" xfId="0" applyNumberFormat="1" applyFont="1" applyFill="1" applyBorder="1" applyAlignment="1">
      <alignment horizontal="center" vertical="center"/>
    </xf>
    <xf numFmtId="165" fontId="2" fillId="6" borderId="32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8" borderId="32" xfId="0" applyNumberFormat="1" applyFon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 vertical="center"/>
    </xf>
    <xf numFmtId="165" fontId="2" fillId="8" borderId="31" xfId="0" applyNumberFormat="1" applyFont="1" applyFill="1" applyBorder="1" applyAlignment="1">
      <alignment horizontal="center" vertical="center"/>
    </xf>
    <xf numFmtId="2" fontId="6" fillId="8" borderId="11" xfId="0" applyNumberFormat="1" applyFont="1" applyFill="1" applyBorder="1" applyAlignment="1">
      <alignment horizontal="center" vertical="center"/>
    </xf>
    <xf numFmtId="2" fontId="6" fillId="8" borderId="31" xfId="0" applyNumberFormat="1" applyFont="1" applyFill="1" applyBorder="1" applyAlignment="1">
      <alignment horizontal="center" vertical="center"/>
    </xf>
    <xf numFmtId="2" fontId="6" fillId="6" borderId="39" xfId="0" applyNumberFormat="1" applyFont="1" applyFill="1" applyBorder="1" applyAlignment="1">
      <alignment horizontal="center" vertical="center"/>
    </xf>
    <xf numFmtId="165" fontId="6" fillId="6" borderId="39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164" fontId="3" fillId="6" borderId="11" xfId="0" applyNumberFormat="1" applyFont="1" applyFill="1" applyBorder="1" applyAlignment="1">
      <alignment horizontal="center" vertical="top"/>
    </xf>
    <xf numFmtId="164" fontId="3" fillId="6" borderId="17" xfId="0" applyNumberFormat="1" applyFont="1" applyFill="1" applyBorder="1" applyAlignment="1">
      <alignment horizontal="center" vertical="top"/>
    </xf>
    <xf numFmtId="165" fontId="3" fillId="8" borderId="17" xfId="0" applyNumberFormat="1" applyFont="1" applyFill="1" applyBorder="1" applyAlignment="1">
      <alignment horizontal="center" vertical="top"/>
    </xf>
    <xf numFmtId="165" fontId="3" fillId="8" borderId="46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2" fontId="3" fillId="8" borderId="17" xfId="0" applyNumberFormat="1" applyFont="1" applyFill="1" applyBorder="1" applyAlignment="1">
      <alignment horizontal="center" vertical="top"/>
    </xf>
    <xf numFmtId="2" fontId="3" fillId="8" borderId="18" xfId="0" applyNumberFormat="1" applyFont="1" applyFill="1" applyBorder="1" applyAlignment="1">
      <alignment horizontal="center" vertical="top"/>
    </xf>
    <xf numFmtId="0" fontId="2" fillId="8" borderId="0" xfId="0" applyFont="1" applyFill="1" applyAlignment="1">
      <alignment vertical="top"/>
    </xf>
    <xf numFmtId="165" fontId="3" fillId="9" borderId="28" xfId="0" applyNumberFormat="1" applyFont="1" applyFill="1" applyBorder="1" applyAlignment="1">
      <alignment horizontal="center" vertical="top"/>
    </xf>
    <xf numFmtId="164" fontId="3" fillId="8" borderId="11" xfId="0" applyNumberFormat="1" applyFont="1" applyFill="1" applyBorder="1" applyAlignment="1">
      <alignment horizontal="center" vertical="center"/>
    </xf>
    <xf numFmtId="2" fontId="3" fillId="8" borderId="11" xfId="0" applyNumberFormat="1" applyFont="1" applyFill="1" applyBorder="1" applyAlignment="1">
      <alignment horizontal="center" vertical="center"/>
    </xf>
    <xf numFmtId="49" fontId="9" fillId="5" borderId="29" xfId="0" applyNumberFormat="1" applyFont="1" applyFill="1" applyBorder="1" applyAlignment="1">
      <alignment horizontal="center" vertical="top"/>
    </xf>
    <xf numFmtId="2" fontId="3" fillId="8" borderId="31" xfId="0" applyNumberFormat="1" applyFont="1" applyFill="1" applyBorder="1" applyAlignment="1">
      <alignment horizontal="center" vertical="center"/>
    </xf>
    <xf numFmtId="2" fontId="3" fillId="8" borderId="39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11" fillId="5" borderId="27" xfId="0" applyNumberFormat="1" applyFont="1" applyFill="1" applyBorder="1" applyAlignment="1">
      <alignment horizontal="center" vertical="top"/>
    </xf>
    <xf numFmtId="49" fontId="11" fillId="5" borderId="43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center"/>
    </xf>
    <xf numFmtId="2" fontId="2" fillId="6" borderId="51" xfId="0" applyNumberFormat="1" applyFont="1" applyFill="1" applyBorder="1" applyAlignment="1">
      <alignment horizontal="center" vertical="center"/>
    </xf>
    <xf numFmtId="2" fontId="2" fillId="6" borderId="52" xfId="0" applyNumberFormat="1" applyFont="1" applyFill="1" applyBorder="1" applyAlignment="1">
      <alignment horizontal="center" vertical="center"/>
    </xf>
    <xf numFmtId="2" fontId="2" fillId="6" borderId="53" xfId="0" applyNumberFormat="1" applyFont="1" applyFill="1" applyBorder="1" applyAlignment="1">
      <alignment horizontal="center" vertical="center"/>
    </xf>
    <xf numFmtId="2" fontId="2" fillId="8" borderId="52" xfId="0" applyNumberFormat="1" applyFont="1" applyFill="1" applyBorder="1" applyAlignment="1">
      <alignment horizontal="center" vertical="center"/>
    </xf>
    <xf numFmtId="2" fontId="2" fillId="6" borderId="52" xfId="0" applyNumberFormat="1" applyFont="1" applyFill="1" applyBorder="1" applyAlignment="1">
      <alignment horizontal="center" vertical="top"/>
    </xf>
    <xf numFmtId="2" fontId="2" fillId="6" borderId="53" xfId="0" applyNumberFormat="1" applyFont="1" applyFill="1" applyBorder="1" applyAlignment="1">
      <alignment horizontal="center" vertical="top"/>
    </xf>
    <xf numFmtId="0" fontId="6" fillId="8" borderId="0" xfId="0" applyFont="1" applyFill="1" applyBorder="1" applyAlignment="1">
      <alignment horizontal="center" vertical="top"/>
    </xf>
    <xf numFmtId="2" fontId="3" fillId="6" borderId="52" xfId="0" applyNumberFormat="1" applyFont="1" applyFill="1" applyBorder="1" applyAlignment="1">
      <alignment vertical="top"/>
    </xf>
    <xf numFmtId="2" fontId="3" fillId="6" borderId="52" xfId="0" applyNumberFormat="1" applyFont="1" applyFill="1" applyBorder="1" applyAlignment="1">
      <alignment horizontal="center" vertical="top"/>
    </xf>
    <xf numFmtId="2" fontId="2" fillId="8" borderId="54" xfId="0" applyNumberFormat="1" applyFont="1" applyFill="1" applyBorder="1" applyAlignment="1">
      <alignment horizontal="center" vertical="top"/>
    </xf>
    <xf numFmtId="2" fontId="2" fillId="8" borderId="52" xfId="0" applyNumberFormat="1" applyFont="1" applyFill="1" applyBorder="1" applyAlignment="1">
      <alignment horizontal="center" vertical="top"/>
    </xf>
    <xf numFmtId="2" fontId="3" fillId="8" borderId="52" xfId="0" applyNumberFormat="1" applyFont="1" applyFill="1" applyBorder="1" applyAlignment="1">
      <alignment horizontal="center" vertical="top"/>
    </xf>
    <xf numFmtId="2" fontId="3" fillId="6" borderId="21" xfId="0" applyNumberFormat="1" applyFont="1" applyFill="1" applyBorder="1" applyAlignment="1">
      <alignment horizontal="center" vertical="top"/>
    </xf>
    <xf numFmtId="2" fontId="2" fillId="6" borderId="54" xfId="0" applyNumberFormat="1" applyFont="1" applyFill="1" applyBorder="1" applyAlignment="1">
      <alignment horizontal="center" vertical="top"/>
    </xf>
    <xf numFmtId="2" fontId="3" fillId="8" borderId="55" xfId="0" applyNumberFormat="1" applyFont="1" applyFill="1" applyBorder="1" applyAlignment="1">
      <alignment horizontal="center" vertical="top"/>
    </xf>
    <xf numFmtId="2" fontId="2" fillId="8" borderId="53" xfId="0" applyNumberFormat="1" applyFont="1" applyFill="1" applyBorder="1" applyAlignment="1">
      <alignment horizontal="center" vertical="center"/>
    </xf>
    <xf numFmtId="2" fontId="3" fillId="6" borderId="55" xfId="0" applyNumberFormat="1" applyFont="1" applyFill="1" applyBorder="1" applyAlignment="1">
      <alignment horizontal="center" vertical="top"/>
    </xf>
    <xf numFmtId="2" fontId="2" fillId="8" borderId="51" xfId="0" applyNumberFormat="1" applyFont="1" applyFill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top"/>
    </xf>
    <xf numFmtId="49" fontId="3" fillId="4" borderId="10" xfId="0" applyNumberFormat="1" applyFont="1" applyFill="1" applyBorder="1" applyAlignment="1">
      <alignment vertical="top"/>
    </xf>
    <xf numFmtId="2" fontId="3" fillId="6" borderId="21" xfId="0" applyNumberFormat="1" applyFont="1" applyFill="1" applyBorder="1" applyAlignment="1">
      <alignment horizontal="center" vertical="center"/>
    </xf>
    <xf numFmtId="2" fontId="6" fillId="6" borderId="51" xfId="0" applyNumberFormat="1" applyFont="1" applyFill="1" applyBorder="1" applyAlignment="1">
      <alignment horizontal="center" vertical="center"/>
    </xf>
    <xf numFmtId="2" fontId="6" fillId="6" borderId="52" xfId="0" applyNumberFormat="1" applyFont="1" applyFill="1" applyBorder="1" applyAlignment="1">
      <alignment horizontal="center" vertical="center"/>
    </xf>
    <xf numFmtId="164" fontId="2" fillId="6" borderId="51" xfId="0" applyNumberFormat="1" applyFont="1" applyFill="1" applyBorder="1" applyAlignment="1">
      <alignment horizontal="center" vertical="center"/>
    </xf>
    <xf numFmtId="164" fontId="2" fillId="6" borderId="52" xfId="0" applyNumberFormat="1" applyFont="1" applyFill="1" applyBorder="1" applyAlignment="1">
      <alignment horizontal="center" vertical="center"/>
    </xf>
    <xf numFmtId="164" fontId="2" fillId="8" borderId="51" xfId="0" applyNumberFormat="1" applyFont="1" applyFill="1" applyBorder="1" applyAlignment="1">
      <alignment horizontal="center" vertical="center"/>
    </xf>
    <xf numFmtId="164" fontId="2" fillId="8" borderId="52" xfId="0" applyNumberFormat="1" applyFont="1" applyFill="1" applyBorder="1" applyAlignment="1">
      <alignment horizontal="center" vertical="center"/>
    </xf>
    <xf numFmtId="164" fontId="6" fillId="8" borderId="51" xfId="0" applyNumberFormat="1" applyFont="1" applyFill="1" applyBorder="1" applyAlignment="1">
      <alignment horizontal="center" vertical="center"/>
    </xf>
    <xf numFmtId="164" fontId="6" fillId="8" borderId="52" xfId="0" applyNumberFormat="1" applyFont="1" applyFill="1" applyBorder="1" applyAlignment="1">
      <alignment horizontal="center" vertical="center"/>
    </xf>
    <xf numFmtId="164" fontId="9" fillId="6" borderId="52" xfId="0" applyNumberFormat="1" applyFont="1" applyFill="1" applyBorder="1" applyAlignment="1">
      <alignment horizontal="center" vertical="top"/>
    </xf>
    <xf numFmtId="164" fontId="9" fillId="6" borderId="21" xfId="0" applyNumberFormat="1" applyFont="1" applyFill="1" applyBorder="1" applyAlignment="1">
      <alignment horizontal="center" vertical="top"/>
    </xf>
    <xf numFmtId="2" fontId="3" fillId="6" borderId="19" xfId="0" applyNumberFormat="1" applyFont="1" applyFill="1" applyBorder="1" applyAlignment="1">
      <alignment horizontal="center" vertical="top"/>
    </xf>
    <xf numFmtId="2" fontId="3" fillId="3" borderId="57" xfId="0" applyNumberFormat="1" applyFont="1" applyFill="1" applyBorder="1" applyAlignment="1">
      <alignment horizontal="center" vertical="top"/>
    </xf>
    <xf numFmtId="2" fontId="6" fillId="8" borderId="39" xfId="0" applyNumberFormat="1" applyFont="1" applyFill="1" applyBorder="1" applyAlignment="1">
      <alignment horizontal="center" vertical="center"/>
    </xf>
    <xf numFmtId="165" fontId="6" fillId="8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5" borderId="11" xfId="0" applyNumberFormat="1" applyFont="1" applyFill="1" applyBorder="1" applyAlignment="1">
      <alignment horizontal="center" vertical="top"/>
    </xf>
    <xf numFmtId="0" fontId="7" fillId="8" borderId="31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0" fontId="10" fillId="5" borderId="48" xfId="0" applyFont="1" applyFill="1" applyBorder="1" applyAlignment="1">
      <alignment horizontal="left" vertical="top" wrapText="1"/>
    </xf>
    <xf numFmtId="49" fontId="12" fillId="5" borderId="35" xfId="0" applyNumberFormat="1" applyFont="1" applyFill="1" applyBorder="1" applyAlignment="1">
      <alignment horizontal="right" vertical="top"/>
    </xf>
    <xf numFmtId="49" fontId="12" fillId="5" borderId="36" xfId="0" applyNumberFormat="1" applyFont="1" applyFill="1" applyBorder="1" applyAlignment="1">
      <alignment horizontal="right" vertical="top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4" borderId="3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12" fillId="4" borderId="29" xfId="0" applyNumberFormat="1" applyFont="1" applyFill="1" applyBorder="1" applyAlignment="1">
      <alignment horizontal="right" vertical="top"/>
    </xf>
    <xf numFmtId="49" fontId="12" fillId="4" borderId="41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textRotation="90"/>
    </xf>
    <xf numFmtId="49" fontId="12" fillId="5" borderId="37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5" fillId="8" borderId="20" xfId="0" applyFont="1" applyFill="1" applyBorder="1" applyAlignment="1">
      <alignment horizontal="center" vertical="center" textRotation="90" wrapText="1"/>
    </xf>
    <xf numFmtId="0" fontId="15" fillId="8" borderId="16" xfId="0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19" xfId="0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49" fontId="10" fillId="2" borderId="48" xfId="0" applyNumberFormat="1" applyFont="1" applyFill="1" applyBorder="1" applyAlignment="1">
      <alignment horizontal="left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4" borderId="48" xfId="0" applyFont="1" applyFill="1" applyBorder="1" applyAlignment="1">
      <alignment horizontal="left" vertical="top" wrapText="1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48" xfId="0" applyNumberFormat="1" applyFont="1" applyFill="1" applyBorder="1" applyAlignment="1">
      <alignment horizontal="left" vertical="center"/>
    </xf>
    <xf numFmtId="49" fontId="12" fillId="4" borderId="44" xfId="0" applyNumberFormat="1" applyFont="1" applyFill="1" applyBorder="1" applyAlignment="1">
      <alignment horizontal="right" vertical="top"/>
    </xf>
    <xf numFmtId="49" fontId="12" fillId="4" borderId="1" xfId="0" applyNumberFormat="1" applyFont="1" applyFill="1" applyBorder="1" applyAlignment="1">
      <alignment horizontal="right" vertical="top"/>
    </xf>
    <xf numFmtId="49" fontId="12" fillId="4" borderId="47" xfId="0" applyNumberFormat="1" applyFont="1" applyFill="1" applyBorder="1" applyAlignment="1">
      <alignment horizontal="right" vertical="top"/>
    </xf>
    <xf numFmtId="49" fontId="12" fillId="5" borderId="49" xfId="0" applyNumberFormat="1" applyFont="1" applyFill="1" applyBorder="1" applyAlignment="1">
      <alignment horizontal="right" vertical="top"/>
    </xf>
    <xf numFmtId="49" fontId="12" fillId="5" borderId="50" xfId="0" applyNumberFormat="1" applyFont="1" applyFill="1" applyBorder="1" applyAlignment="1">
      <alignment horizontal="right" vertical="top"/>
    </xf>
    <xf numFmtId="49" fontId="12" fillId="4" borderId="27" xfId="0" applyNumberFormat="1" applyFont="1" applyFill="1" applyBorder="1" applyAlignment="1">
      <alignment horizontal="right" vertical="top"/>
    </xf>
    <xf numFmtId="49" fontId="12" fillId="4" borderId="24" xfId="0" applyNumberFormat="1" applyFont="1" applyFill="1" applyBorder="1" applyAlignment="1">
      <alignment horizontal="right" vertical="top"/>
    </xf>
    <xf numFmtId="49" fontId="12" fillId="4" borderId="25" xfId="0" applyNumberFormat="1" applyFont="1" applyFill="1" applyBorder="1" applyAlignment="1">
      <alignment horizontal="right" vertical="top"/>
    </xf>
    <xf numFmtId="49" fontId="12" fillId="4" borderId="45" xfId="0" applyNumberFormat="1" applyFont="1" applyFill="1" applyBorder="1" applyAlignment="1">
      <alignment horizontal="right" vertical="top"/>
    </xf>
    <xf numFmtId="0" fontId="10" fillId="4" borderId="23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56" xfId="0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center" vertical="top"/>
    </xf>
    <xf numFmtId="49" fontId="9" fillId="5" borderId="4" xfId="0" applyNumberFormat="1" applyFont="1" applyFill="1" applyBorder="1" applyAlignment="1">
      <alignment horizontal="center" vertical="top"/>
    </xf>
    <xf numFmtId="0" fontId="12" fillId="3" borderId="23" xfId="0" applyFont="1" applyFill="1" applyBorder="1" applyAlignment="1">
      <alignment horizontal="right" vertical="top"/>
    </xf>
    <xf numFmtId="0" fontId="12" fillId="3" borderId="24" xfId="0" applyFont="1" applyFill="1" applyBorder="1" applyAlignment="1">
      <alignment horizontal="right" vertical="top"/>
    </xf>
    <xf numFmtId="0" fontId="12" fillId="3" borderId="25" xfId="0" applyFont="1" applyFill="1" applyBorder="1" applyAlignment="1">
      <alignment horizontal="right" vertical="top"/>
    </xf>
    <xf numFmtId="49" fontId="12" fillId="4" borderId="42" xfId="0" applyNumberFormat="1" applyFont="1" applyFill="1" applyBorder="1" applyAlignment="1">
      <alignment horizontal="right" vertical="top"/>
    </xf>
    <xf numFmtId="0" fontId="10" fillId="5" borderId="27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48" xfId="0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textRotation="90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0" fontId="10" fillId="4" borderId="23" xfId="0" applyFont="1" applyFill="1" applyBorder="1" applyAlignment="1">
      <alignment horizontal="left" wrapText="1"/>
    </xf>
    <xf numFmtId="0" fontId="10" fillId="4" borderId="24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left" wrapText="1"/>
    </xf>
    <xf numFmtId="165" fontId="2" fillId="8" borderId="0" xfId="0" applyNumberFormat="1" applyFont="1" applyFill="1" applyAlignment="1">
      <alignment vertical="top"/>
    </xf>
    <xf numFmtId="2" fontId="2" fillId="8" borderId="0" xfId="0" applyNumberFormat="1" applyFont="1" applyFill="1" applyAlignment="1">
      <alignment vertical="top"/>
    </xf>
    <xf numFmtId="0" fontId="1" fillId="8" borderId="0" xfId="0" applyFont="1" applyFill="1" applyAlignment="1">
      <alignment vertical="top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workbookViewId="0">
      <selection activeCell="O134" sqref="O134:R134"/>
    </sheetView>
  </sheetViews>
  <sheetFormatPr defaultColWidth="19.42578125" defaultRowHeight="12" x14ac:dyDescent="0.2"/>
  <cols>
    <col min="1" max="3" width="3.28515625" style="3" customWidth="1"/>
    <col min="4" max="4" width="34.28515625" style="27" customWidth="1"/>
    <col min="5" max="5" width="3.140625" style="25" customWidth="1"/>
    <col min="6" max="6" width="12.28515625" style="3" customWidth="1"/>
    <col min="7" max="7" width="8.28515625" style="1" customWidth="1"/>
    <col min="8" max="8" width="7.140625" style="1" customWidth="1"/>
    <col min="9" max="9" width="5.42578125" style="1" customWidth="1"/>
    <col min="10" max="10" width="8.7109375" style="1" customWidth="1"/>
    <col min="11" max="11" width="8" style="1" customWidth="1"/>
    <col min="12" max="12" width="7.140625" style="1" customWidth="1"/>
    <col min="13" max="13" width="5.85546875" style="1" customWidth="1"/>
    <col min="14" max="14" width="8.5703125" style="1" customWidth="1"/>
    <col min="15" max="15" width="8.140625" style="100" customWidth="1"/>
    <col min="16" max="16" width="7.140625" style="1" customWidth="1"/>
    <col min="17" max="17" width="5.85546875" style="1" customWidth="1"/>
    <col min="18" max="18" width="8" style="1" customWidth="1"/>
    <col min="19" max="19" width="9.42578125" style="1" customWidth="1"/>
    <col min="20" max="20" width="9.140625" style="1" customWidth="1"/>
    <col min="21" max="54" width="9.42578125" style="3" customWidth="1"/>
    <col min="55" max="16384" width="19.42578125" style="3"/>
  </cols>
  <sheetData>
    <row r="1" spans="1:20" s="1" customFormat="1" ht="12.75" x14ac:dyDescent="0.25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s="29" customFormat="1" ht="15.75" customHeight="1" x14ac:dyDescent="0.25">
      <c r="A2" s="180" t="s">
        <v>105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s="2" customFormat="1" ht="15.75" customHeight="1" x14ac:dyDescent="0.2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0" s="1" customFormat="1" ht="15.75" customHeight="1" x14ac:dyDescent="0.2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21" customHeight="1" thickBot="1" x14ac:dyDescent="0.3">
      <c r="A5" s="182" t="s">
        <v>67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15" customHeight="1" x14ac:dyDescent="0.25">
      <c r="A6" s="183" t="s">
        <v>2</v>
      </c>
      <c r="B6" s="186" t="s">
        <v>3</v>
      </c>
      <c r="C6" s="186" t="s">
        <v>4</v>
      </c>
      <c r="D6" s="189" t="s">
        <v>5</v>
      </c>
      <c r="E6" s="192" t="s">
        <v>6</v>
      </c>
      <c r="F6" s="200" t="s">
        <v>7</v>
      </c>
      <c r="G6" s="203" t="s">
        <v>106</v>
      </c>
      <c r="H6" s="204"/>
      <c r="I6" s="204"/>
      <c r="J6" s="205"/>
      <c r="K6" s="203" t="s">
        <v>107</v>
      </c>
      <c r="L6" s="204"/>
      <c r="M6" s="204"/>
      <c r="N6" s="205"/>
      <c r="O6" s="203" t="s">
        <v>108</v>
      </c>
      <c r="P6" s="204"/>
      <c r="Q6" s="204"/>
      <c r="R6" s="205"/>
      <c r="S6" s="206" t="s">
        <v>93</v>
      </c>
      <c r="T6" s="206" t="s">
        <v>109</v>
      </c>
    </row>
    <row r="7" spans="1:20" ht="15" customHeight="1" x14ac:dyDescent="0.25">
      <c r="A7" s="184"/>
      <c r="B7" s="187"/>
      <c r="C7" s="187"/>
      <c r="D7" s="190"/>
      <c r="E7" s="193"/>
      <c r="F7" s="201"/>
      <c r="G7" s="209" t="s">
        <v>8</v>
      </c>
      <c r="H7" s="197" t="s">
        <v>9</v>
      </c>
      <c r="I7" s="197"/>
      <c r="J7" s="198" t="s">
        <v>10</v>
      </c>
      <c r="K7" s="209" t="s">
        <v>8</v>
      </c>
      <c r="L7" s="197" t="s">
        <v>9</v>
      </c>
      <c r="M7" s="197"/>
      <c r="N7" s="198" t="s">
        <v>10</v>
      </c>
      <c r="O7" s="195" t="s">
        <v>8</v>
      </c>
      <c r="P7" s="197" t="s">
        <v>9</v>
      </c>
      <c r="Q7" s="197"/>
      <c r="R7" s="198" t="s">
        <v>10</v>
      </c>
      <c r="S7" s="207"/>
      <c r="T7" s="207"/>
    </row>
    <row r="8" spans="1:20" ht="86.25" customHeight="1" thickBot="1" x14ac:dyDescent="0.3">
      <c r="A8" s="185"/>
      <c r="B8" s="188"/>
      <c r="C8" s="188"/>
      <c r="D8" s="191"/>
      <c r="E8" s="194"/>
      <c r="F8" s="202"/>
      <c r="G8" s="210"/>
      <c r="H8" s="34" t="s">
        <v>8</v>
      </c>
      <c r="I8" s="35" t="s">
        <v>11</v>
      </c>
      <c r="J8" s="199"/>
      <c r="K8" s="210"/>
      <c r="L8" s="34" t="s">
        <v>8</v>
      </c>
      <c r="M8" s="35" t="s">
        <v>11</v>
      </c>
      <c r="N8" s="199"/>
      <c r="O8" s="196"/>
      <c r="P8" s="34" t="s">
        <v>8</v>
      </c>
      <c r="Q8" s="35" t="s">
        <v>11</v>
      </c>
      <c r="R8" s="199"/>
      <c r="S8" s="208"/>
      <c r="T8" s="208"/>
    </row>
    <row r="9" spans="1:20" ht="17.25" customHeight="1" thickBot="1" x14ac:dyDescent="0.3">
      <c r="A9" s="211" t="s">
        <v>94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3"/>
    </row>
    <row r="10" spans="1:20" ht="17.25" customHeight="1" thickBot="1" x14ac:dyDescent="0.3">
      <c r="A10" s="214" t="s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6"/>
    </row>
    <row r="11" spans="1:20" ht="18" customHeight="1" thickBot="1" x14ac:dyDescent="0.3">
      <c r="A11" s="4" t="s">
        <v>13</v>
      </c>
      <c r="B11" s="217" t="s">
        <v>14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9"/>
    </row>
    <row r="12" spans="1:20" ht="18" customHeight="1" thickBot="1" x14ac:dyDescent="0.3">
      <c r="A12" s="5" t="s">
        <v>13</v>
      </c>
      <c r="B12" s="111" t="s">
        <v>13</v>
      </c>
      <c r="C12" s="163" t="s">
        <v>15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</row>
    <row r="13" spans="1:20" ht="13.5" customHeight="1" x14ac:dyDescent="0.25">
      <c r="A13" s="170" t="s">
        <v>13</v>
      </c>
      <c r="B13" s="153" t="s">
        <v>13</v>
      </c>
      <c r="C13" s="172" t="s">
        <v>13</v>
      </c>
      <c r="D13" s="174" t="s">
        <v>120</v>
      </c>
      <c r="E13" s="158" t="s">
        <v>16</v>
      </c>
      <c r="F13" s="18" t="s">
        <v>17</v>
      </c>
      <c r="G13" s="47">
        <f>H13+J13</f>
        <v>0</v>
      </c>
      <c r="H13" s="47"/>
      <c r="I13" s="47"/>
      <c r="J13" s="47"/>
      <c r="K13" s="54">
        <f>L13+N13</f>
        <v>1</v>
      </c>
      <c r="L13" s="54"/>
      <c r="M13" s="54"/>
      <c r="N13" s="54">
        <v>1</v>
      </c>
      <c r="O13" s="52">
        <f>P13+R13</f>
        <v>0</v>
      </c>
      <c r="P13" s="52"/>
      <c r="Q13" s="52"/>
      <c r="R13" s="52">
        <v>0</v>
      </c>
      <c r="S13" s="54"/>
      <c r="T13" s="114"/>
    </row>
    <row r="14" spans="1:20" ht="13.5" customHeight="1" x14ac:dyDescent="0.25">
      <c r="A14" s="150"/>
      <c r="B14" s="160"/>
      <c r="C14" s="172"/>
      <c r="D14" s="174"/>
      <c r="E14" s="158"/>
      <c r="F14" s="10" t="s">
        <v>62</v>
      </c>
      <c r="G14" s="43">
        <f>H14+J14</f>
        <v>16.399999999999999</v>
      </c>
      <c r="H14" s="43"/>
      <c r="I14" s="43"/>
      <c r="J14" s="43">
        <v>16.399999999999999</v>
      </c>
      <c r="K14" s="41">
        <f>L14+N14</f>
        <v>179.5</v>
      </c>
      <c r="L14" s="41"/>
      <c r="M14" s="41"/>
      <c r="N14" s="41">
        <v>179.5</v>
      </c>
      <c r="O14" s="44">
        <f>P14+R14</f>
        <v>117.2</v>
      </c>
      <c r="P14" s="44"/>
      <c r="Q14" s="44"/>
      <c r="R14" s="44">
        <v>117.2</v>
      </c>
      <c r="S14" s="41">
        <v>395</v>
      </c>
      <c r="T14" s="115">
        <v>394</v>
      </c>
    </row>
    <row r="15" spans="1:20" ht="13.5" customHeight="1" x14ac:dyDescent="0.25">
      <c r="A15" s="150"/>
      <c r="B15" s="160"/>
      <c r="C15" s="154"/>
      <c r="D15" s="156"/>
      <c r="E15" s="159"/>
      <c r="F15" s="8" t="s">
        <v>18</v>
      </c>
      <c r="G15" s="43">
        <f t="shared" ref="G15:J15" si="0">SUM(G13:G14)</f>
        <v>16.399999999999999</v>
      </c>
      <c r="H15" s="43">
        <f t="shared" si="0"/>
        <v>0</v>
      </c>
      <c r="I15" s="43">
        <f t="shared" si="0"/>
        <v>0</v>
      </c>
      <c r="J15" s="43">
        <f t="shared" si="0"/>
        <v>16.399999999999999</v>
      </c>
      <c r="K15" s="42">
        <f t="shared" ref="K15:S15" si="1">SUM(K13:K14)</f>
        <v>180.5</v>
      </c>
      <c r="L15" s="42">
        <f t="shared" si="1"/>
        <v>0</v>
      </c>
      <c r="M15" s="42">
        <f t="shared" si="1"/>
        <v>0</v>
      </c>
      <c r="N15" s="42">
        <f t="shared" si="1"/>
        <v>180.5</v>
      </c>
      <c r="O15" s="43">
        <f t="shared" si="1"/>
        <v>117.2</v>
      </c>
      <c r="P15" s="43">
        <f t="shared" si="1"/>
        <v>0</v>
      </c>
      <c r="Q15" s="43">
        <f t="shared" si="1"/>
        <v>0</v>
      </c>
      <c r="R15" s="43">
        <f t="shared" si="1"/>
        <v>117.2</v>
      </c>
      <c r="S15" s="42">
        <f t="shared" si="1"/>
        <v>395</v>
      </c>
      <c r="T15" s="115">
        <f>SUM(T13:T14)</f>
        <v>394</v>
      </c>
    </row>
    <row r="16" spans="1:20" ht="13.5" customHeight="1" x14ac:dyDescent="0.25">
      <c r="A16" s="170" t="s">
        <v>13</v>
      </c>
      <c r="B16" s="153" t="s">
        <v>13</v>
      </c>
      <c r="C16" s="171" t="s">
        <v>19</v>
      </c>
      <c r="D16" s="173" t="s">
        <v>21</v>
      </c>
      <c r="E16" s="177" t="s">
        <v>16</v>
      </c>
      <c r="F16" s="21" t="s">
        <v>34</v>
      </c>
      <c r="G16" s="43">
        <f>H16+J16</f>
        <v>11.5</v>
      </c>
      <c r="H16" s="42"/>
      <c r="I16" s="42"/>
      <c r="J16" s="42">
        <v>11.5</v>
      </c>
      <c r="K16" s="41">
        <f>L16+N16</f>
        <v>0</v>
      </c>
      <c r="L16" s="41"/>
      <c r="M16" s="41"/>
      <c r="N16" s="41">
        <v>0</v>
      </c>
      <c r="O16" s="44">
        <f>P16+R16</f>
        <v>0</v>
      </c>
      <c r="P16" s="41"/>
      <c r="Q16" s="41"/>
      <c r="R16" s="41">
        <v>0</v>
      </c>
      <c r="S16" s="41"/>
      <c r="T16" s="115"/>
    </row>
    <row r="17" spans="1:20" ht="13.5" customHeight="1" x14ac:dyDescent="0.25">
      <c r="A17" s="170"/>
      <c r="B17" s="153"/>
      <c r="C17" s="172"/>
      <c r="D17" s="174"/>
      <c r="E17" s="158"/>
      <c r="F17" s="21" t="s">
        <v>40</v>
      </c>
      <c r="G17" s="43">
        <f>H17+J17</f>
        <v>164.5</v>
      </c>
      <c r="H17" s="43"/>
      <c r="I17" s="43"/>
      <c r="J17" s="43">
        <v>164.5</v>
      </c>
      <c r="K17" s="44">
        <f>L17+N17</f>
        <v>0</v>
      </c>
      <c r="L17" s="44"/>
      <c r="M17" s="44"/>
      <c r="N17" s="44">
        <v>0</v>
      </c>
      <c r="O17" s="44">
        <f>P17+R17</f>
        <v>0</v>
      </c>
      <c r="P17" s="44"/>
      <c r="Q17" s="44"/>
      <c r="R17" s="44">
        <v>0</v>
      </c>
      <c r="S17" s="41"/>
      <c r="T17" s="115"/>
    </row>
    <row r="18" spans="1:20" ht="13.5" customHeight="1" x14ac:dyDescent="0.25">
      <c r="A18" s="150"/>
      <c r="B18" s="160"/>
      <c r="C18" s="172"/>
      <c r="D18" s="174"/>
      <c r="E18" s="158"/>
      <c r="F18" s="10" t="s">
        <v>62</v>
      </c>
      <c r="G18" s="62">
        <f>H18+J18</f>
        <v>1.113</v>
      </c>
      <c r="H18" s="62"/>
      <c r="I18" s="62"/>
      <c r="J18" s="62">
        <v>1.113</v>
      </c>
      <c r="K18" s="44">
        <f>L18+N18</f>
        <v>0</v>
      </c>
      <c r="L18" s="44"/>
      <c r="M18" s="44"/>
      <c r="N18" s="44"/>
      <c r="O18" s="61">
        <f>P18+R18</f>
        <v>0</v>
      </c>
      <c r="P18" s="61"/>
      <c r="Q18" s="61"/>
      <c r="R18" s="61">
        <v>0</v>
      </c>
      <c r="S18" s="41">
        <v>0</v>
      </c>
      <c r="T18" s="115">
        <v>0</v>
      </c>
    </row>
    <row r="19" spans="1:20" ht="13.5" customHeight="1" x14ac:dyDescent="0.25">
      <c r="A19" s="150"/>
      <c r="B19" s="160"/>
      <c r="C19" s="154"/>
      <c r="D19" s="156"/>
      <c r="E19" s="159"/>
      <c r="F19" s="8" t="s">
        <v>18</v>
      </c>
      <c r="G19" s="62">
        <f t="shared" ref="G19:J19" si="2">SUM(G16:G18)</f>
        <v>177.113</v>
      </c>
      <c r="H19" s="62">
        <f t="shared" si="2"/>
        <v>0</v>
      </c>
      <c r="I19" s="62">
        <f t="shared" si="2"/>
        <v>0</v>
      </c>
      <c r="J19" s="62">
        <f t="shared" si="2"/>
        <v>177.113</v>
      </c>
      <c r="K19" s="41">
        <f t="shared" ref="K19:T19" si="3">SUM(K16:K18)</f>
        <v>0</v>
      </c>
      <c r="L19" s="41">
        <f t="shared" si="3"/>
        <v>0</v>
      </c>
      <c r="M19" s="41">
        <f t="shared" si="3"/>
        <v>0</v>
      </c>
      <c r="N19" s="41">
        <f t="shared" si="3"/>
        <v>0</v>
      </c>
      <c r="O19" s="61">
        <f t="shared" si="3"/>
        <v>0</v>
      </c>
      <c r="P19" s="61">
        <f t="shared" si="3"/>
        <v>0</v>
      </c>
      <c r="Q19" s="61">
        <f t="shared" si="3"/>
        <v>0</v>
      </c>
      <c r="R19" s="61">
        <f t="shared" si="3"/>
        <v>0</v>
      </c>
      <c r="S19" s="41">
        <f t="shared" si="3"/>
        <v>0</v>
      </c>
      <c r="T19" s="116">
        <f t="shared" si="3"/>
        <v>0</v>
      </c>
    </row>
    <row r="20" spans="1:20" ht="13.5" customHeight="1" x14ac:dyDescent="0.25">
      <c r="A20" s="170" t="s">
        <v>13</v>
      </c>
      <c r="B20" s="153" t="s">
        <v>13</v>
      </c>
      <c r="C20" s="154" t="s">
        <v>20</v>
      </c>
      <c r="D20" s="156" t="s">
        <v>110</v>
      </c>
      <c r="E20" s="158" t="s">
        <v>16</v>
      </c>
      <c r="F20" s="21" t="s">
        <v>95</v>
      </c>
      <c r="G20" s="43">
        <f>H20+J20</f>
        <v>54.2</v>
      </c>
      <c r="H20" s="43"/>
      <c r="I20" s="43"/>
      <c r="J20" s="43">
        <v>54.2</v>
      </c>
      <c r="K20" s="41">
        <f>L20+N20</f>
        <v>0</v>
      </c>
      <c r="L20" s="41"/>
      <c r="M20" s="41"/>
      <c r="N20" s="41">
        <v>0</v>
      </c>
      <c r="O20" s="44">
        <f>P20+R20</f>
        <v>0</v>
      </c>
      <c r="P20" s="44"/>
      <c r="Q20" s="44"/>
      <c r="R20" s="44">
        <v>0</v>
      </c>
      <c r="S20" s="41"/>
      <c r="T20" s="115"/>
    </row>
    <row r="21" spans="1:20" ht="13.5" customHeight="1" x14ac:dyDescent="0.25">
      <c r="A21" s="170"/>
      <c r="B21" s="153"/>
      <c r="C21" s="154"/>
      <c r="D21" s="156"/>
      <c r="E21" s="158"/>
      <c r="F21" s="21" t="s">
        <v>34</v>
      </c>
      <c r="G21" s="43">
        <f>H21+J21</f>
        <v>0.3</v>
      </c>
      <c r="H21" s="43"/>
      <c r="I21" s="43"/>
      <c r="J21" s="43">
        <v>0.3</v>
      </c>
      <c r="K21" s="41">
        <f t="shared" ref="K21:K22" si="4">L21+N21</f>
        <v>0</v>
      </c>
      <c r="L21" s="41"/>
      <c r="M21" s="41"/>
      <c r="N21" s="41"/>
      <c r="O21" s="44">
        <f>P21+R21</f>
        <v>0</v>
      </c>
      <c r="P21" s="44"/>
      <c r="Q21" s="44"/>
      <c r="R21" s="44">
        <v>0</v>
      </c>
      <c r="S21" s="41"/>
      <c r="T21" s="115"/>
    </row>
    <row r="22" spans="1:20" ht="13.5" customHeight="1" x14ac:dyDescent="0.25">
      <c r="A22" s="170"/>
      <c r="B22" s="153"/>
      <c r="C22" s="154"/>
      <c r="D22" s="156"/>
      <c r="E22" s="158"/>
      <c r="F22" s="10" t="s">
        <v>62</v>
      </c>
      <c r="G22" s="43">
        <f>H22+J22</f>
        <v>0</v>
      </c>
      <c r="H22" s="43"/>
      <c r="I22" s="43"/>
      <c r="J22" s="43"/>
      <c r="K22" s="41">
        <f t="shared" si="4"/>
        <v>15</v>
      </c>
      <c r="L22" s="41"/>
      <c r="M22" s="41"/>
      <c r="N22" s="41">
        <v>15</v>
      </c>
      <c r="O22" s="44">
        <f>P22+R22</f>
        <v>13</v>
      </c>
      <c r="P22" s="44"/>
      <c r="Q22" s="44"/>
      <c r="R22" s="44">
        <v>13</v>
      </c>
      <c r="S22" s="41">
        <v>19.2</v>
      </c>
      <c r="T22" s="115">
        <v>20</v>
      </c>
    </row>
    <row r="23" spans="1:20" ht="13.5" customHeight="1" x14ac:dyDescent="0.25">
      <c r="A23" s="150"/>
      <c r="B23" s="160"/>
      <c r="C23" s="155"/>
      <c r="D23" s="157"/>
      <c r="E23" s="159"/>
      <c r="F23" s="8" t="s">
        <v>18</v>
      </c>
      <c r="G23" s="43">
        <f>SUM(G20:G22)</f>
        <v>54.5</v>
      </c>
      <c r="H23" s="43">
        <f t="shared" ref="H23:T23" si="5">SUM(H20:H22)</f>
        <v>0</v>
      </c>
      <c r="I23" s="43">
        <f t="shared" si="5"/>
        <v>0</v>
      </c>
      <c r="J23" s="43">
        <f t="shared" si="5"/>
        <v>54.5</v>
      </c>
      <c r="K23" s="43">
        <f t="shared" si="5"/>
        <v>15</v>
      </c>
      <c r="L23" s="43">
        <f t="shared" si="5"/>
        <v>0</v>
      </c>
      <c r="M23" s="43">
        <f t="shared" si="5"/>
        <v>0</v>
      </c>
      <c r="N23" s="43">
        <f t="shared" si="5"/>
        <v>15</v>
      </c>
      <c r="O23" s="43">
        <f t="shared" si="5"/>
        <v>13</v>
      </c>
      <c r="P23" s="43">
        <f t="shared" si="5"/>
        <v>0</v>
      </c>
      <c r="Q23" s="43">
        <f t="shared" si="5"/>
        <v>0</v>
      </c>
      <c r="R23" s="43">
        <f t="shared" si="5"/>
        <v>13</v>
      </c>
      <c r="S23" s="43">
        <f t="shared" si="5"/>
        <v>19.2</v>
      </c>
      <c r="T23" s="117">
        <f t="shared" si="5"/>
        <v>20</v>
      </c>
    </row>
    <row r="24" spans="1:20" ht="13.5" customHeight="1" x14ac:dyDescent="0.25">
      <c r="A24" s="170" t="s">
        <v>13</v>
      </c>
      <c r="B24" s="153" t="s">
        <v>13</v>
      </c>
      <c r="C24" s="154" t="s">
        <v>22</v>
      </c>
      <c r="D24" s="156" t="s">
        <v>25</v>
      </c>
      <c r="E24" s="158" t="s">
        <v>16</v>
      </c>
      <c r="F24" s="10" t="s">
        <v>62</v>
      </c>
      <c r="G24" s="43">
        <f>H24+J24</f>
        <v>0</v>
      </c>
      <c r="H24" s="42"/>
      <c r="I24" s="42"/>
      <c r="J24" s="42"/>
      <c r="K24" s="41">
        <f>L24+N24</f>
        <v>0</v>
      </c>
      <c r="L24" s="41"/>
      <c r="M24" s="41"/>
      <c r="N24" s="41"/>
      <c r="O24" s="44">
        <f>P24+R24</f>
        <v>0</v>
      </c>
      <c r="P24" s="41"/>
      <c r="Q24" s="41"/>
      <c r="R24" s="41"/>
      <c r="S24" s="44">
        <v>500</v>
      </c>
      <c r="T24" s="117">
        <v>200</v>
      </c>
    </row>
    <row r="25" spans="1:20" ht="13.5" customHeight="1" x14ac:dyDescent="0.25">
      <c r="A25" s="170"/>
      <c r="B25" s="153"/>
      <c r="C25" s="154"/>
      <c r="D25" s="156"/>
      <c r="E25" s="158"/>
      <c r="F25" s="21" t="s">
        <v>71</v>
      </c>
      <c r="G25" s="43">
        <f>H25+J25</f>
        <v>0</v>
      </c>
      <c r="H25" s="42"/>
      <c r="I25" s="42"/>
      <c r="J25" s="42"/>
      <c r="K25" s="41">
        <f t="shared" ref="K25" si="6">L25+N25</f>
        <v>0</v>
      </c>
      <c r="L25" s="41"/>
      <c r="M25" s="41"/>
      <c r="N25" s="41"/>
      <c r="O25" s="44">
        <f>P25+R25</f>
        <v>0</v>
      </c>
      <c r="P25" s="41"/>
      <c r="Q25" s="41"/>
      <c r="R25" s="41"/>
      <c r="S25" s="44"/>
      <c r="T25" s="117"/>
    </row>
    <row r="26" spans="1:20" ht="13.5" customHeight="1" x14ac:dyDescent="0.25">
      <c r="A26" s="150"/>
      <c r="B26" s="160"/>
      <c r="C26" s="155"/>
      <c r="D26" s="157"/>
      <c r="E26" s="159"/>
      <c r="F26" s="8" t="s">
        <v>18</v>
      </c>
      <c r="G26" s="43">
        <f t="shared" ref="G26:J26" si="7">SUM(G24:G25)</f>
        <v>0</v>
      </c>
      <c r="H26" s="42">
        <f t="shared" si="7"/>
        <v>0</v>
      </c>
      <c r="I26" s="42">
        <f t="shared" si="7"/>
        <v>0</v>
      </c>
      <c r="J26" s="42">
        <f t="shared" si="7"/>
        <v>0</v>
      </c>
      <c r="K26" s="42">
        <f t="shared" ref="K26:T26" si="8">SUM(K24:K25)</f>
        <v>0</v>
      </c>
      <c r="L26" s="42">
        <f t="shared" si="8"/>
        <v>0</v>
      </c>
      <c r="M26" s="42">
        <f t="shared" si="8"/>
        <v>0</v>
      </c>
      <c r="N26" s="42">
        <f t="shared" si="8"/>
        <v>0</v>
      </c>
      <c r="O26" s="43">
        <f t="shared" si="8"/>
        <v>0</v>
      </c>
      <c r="P26" s="42">
        <f t="shared" si="8"/>
        <v>0</v>
      </c>
      <c r="Q26" s="42">
        <f t="shared" si="8"/>
        <v>0</v>
      </c>
      <c r="R26" s="42">
        <f t="shared" si="8"/>
        <v>0</v>
      </c>
      <c r="S26" s="42">
        <f t="shared" si="8"/>
        <v>500</v>
      </c>
      <c r="T26" s="115">
        <f t="shared" si="8"/>
        <v>200</v>
      </c>
    </row>
    <row r="27" spans="1:20" ht="13.5" customHeight="1" x14ac:dyDescent="0.25">
      <c r="A27" s="168" t="s">
        <v>13</v>
      </c>
      <c r="B27" s="151" t="s">
        <v>13</v>
      </c>
      <c r="C27" s="171" t="s">
        <v>23</v>
      </c>
      <c r="D27" s="220" t="s">
        <v>111</v>
      </c>
      <c r="E27" s="158" t="s">
        <v>16</v>
      </c>
      <c r="F27" s="21" t="s">
        <v>34</v>
      </c>
      <c r="G27" s="43">
        <f>H27+J27</f>
        <v>0.2</v>
      </c>
      <c r="H27" s="43"/>
      <c r="I27" s="42"/>
      <c r="J27" s="42">
        <v>0.2</v>
      </c>
      <c r="K27" s="41">
        <f>L27+N27</f>
        <v>0</v>
      </c>
      <c r="L27" s="42"/>
      <c r="M27" s="42"/>
      <c r="N27" s="42"/>
      <c r="O27" s="44">
        <f>P27+R27</f>
        <v>0</v>
      </c>
      <c r="P27" s="43"/>
      <c r="Q27" s="42"/>
      <c r="R27" s="42">
        <v>0</v>
      </c>
      <c r="S27" s="42"/>
      <c r="T27" s="118"/>
    </row>
    <row r="28" spans="1:20" ht="13.5" customHeight="1" x14ac:dyDescent="0.25">
      <c r="A28" s="169"/>
      <c r="B28" s="152"/>
      <c r="C28" s="172"/>
      <c r="D28" s="221"/>
      <c r="E28" s="158"/>
      <c r="F28" s="30" t="s">
        <v>95</v>
      </c>
      <c r="G28" s="43">
        <f>H28+J28</f>
        <v>53.9</v>
      </c>
      <c r="H28" s="42"/>
      <c r="I28" s="42"/>
      <c r="J28" s="42">
        <v>53.9</v>
      </c>
      <c r="K28" s="41">
        <f t="shared" ref="K28:K29" si="9">L28+N28</f>
        <v>0</v>
      </c>
      <c r="L28" s="42"/>
      <c r="M28" s="42"/>
      <c r="N28" s="42">
        <v>0</v>
      </c>
      <c r="O28" s="44">
        <f>P28+R28</f>
        <v>0</v>
      </c>
      <c r="P28" s="42"/>
      <c r="Q28" s="42"/>
      <c r="R28" s="42">
        <v>0</v>
      </c>
      <c r="S28" s="42"/>
      <c r="T28" s="118"/>
    </row>
    <row r="29" spans="1:20" ht="13.5" customHeight="1" x14ac:dyDescent="0.25">
      <c r="A29" s="169"/>
      <c r="B29" s="152"/>
      <c r="C29" s="172"/>
      <c r="D29" s="221"/>
      <c r="E29" s="158"/>
      <c r="F29" s="10" t="s">
        <v>62</v>
      </c>
      <c r="G29" s="43">
        <f>H29+J29</f>
        <v>0</v>
      </c>
      <c r="H29" s="42"/>
      <c r="I29" s="42"/>
      <c r="J29" s="42"/>
      <c r="K29" s="41">
        <f t="shared" si="9"/>
        <v>15</v>
      </c>
      <c r="L29" s="41"/>
      <c r="M29" s="41"/>
      <c r="N29" s="41">
        <v>15</v>
      </c>
      <c r="O29" s="44">
        <f>P29+R29</f>
        <v>13</v>
      </c>
      <c r="P29" s="41"/>
      <c r="Q29" s="41"/>
      <c r="R29" s="41">
        <v>13</v>
      </c>
      <c r="S29" s="41">
        <v>18.899999999999999</v>
      </c>
      <c r="T29" s="119">
        <v>20</v>
      </c>
    </row>
    <row r="30" spans="1:20" ht="13.5" customHeight="1" x14ac:dyDescent="0.25">
      <c r="A30" s="170"/>
      <c r="B30" s="153"/>
      <c r="C30" s="154"/>
      <c r="D30" s="161"/>
      <c r="E30" s="159"/>
      <c r="F30" s="8" t="s">
        <v>18</v>
      </c>
      <c r="G30" s="43">
        <f>SUM(G27:G29)</f>
        <v>54.1</v>
      </c>
      <c r="H30" s="43">
        <f t="shared" ref="H30:T30" si="10">SUM(H27:H29)</f>
        <v>0</v>
      </c>
      <c r="I30" s="43">
        <f t="shared" si="10"/>
        <v>0</v>
      </c>
      <c r="J30" s="43">
        <f t="shared" si="10"/>
        <v>54.1</v>
      </c>
      <c r="K30" s="43">
        <f t="shared" si="10"/>
        <v>15</v>
      </c>
      <c r="L30" s="43">
        <f t="shared" si="10"/>
        <v>0</v>
      </c>
      <c r="M30" s="43">
        <f t="shared" si="10"/>
        <v>0</v>
      </c>
      <c r="N30" s="43">
        <f t="shared" si="10"/>
        <v>15</v>
      </c>
      <c r="O30" s="43">
        <f t="shared" si="10"/>
        <v>13</v>
      </c>
      <c r="P30" s="43">
        <f t="shared" si="10"/>
        <v>0</v>
      </c>
      <c r="Q30" s="43">
        <f t="shared" si="10"/>
        <v>0</v>
      </c>
      <c r="R30" s="43">
        <f t="shared" si="10"/>
        <v>13</v>
      </c>
      <c r="S30" s="43">
        <f t="shared" si="10"/>
        <v>18.899999999999999</v>
      </c>
      <c r="T30" s="117">
        <f t="shared" si="10"/>
        <v>20</v>
      </c>
    </row>
    <row r="31" spans="1:20" ht="13.5" customHeight="1" x14ac:dyDescent="0.25">
      <c r="A31" s="168" t="s">
        <v>13</v>
      </c>
      <c r="B31" s="151" t="s">
        <v>13</v>
      </c>
      <c r="C31" s="171" t="s">
        <v>24</v>
      </c>
      <c r="D31" s="220" t="s">
        <v>63</v>
      </c>
      <c r="E31" s="177" t="s">
        <v>16</v>
      </c>
      <c r="F31" s="30" t="s">
        <v>62</v>
      </c>
      <c r="G31" s="62">
        <f>H31+J31</f>
        <v>5.9160000000000004</v>
      </c>
      <c r="H31" s="66"/>
      <c r="I31" s="42"/>
      <c r="J31" s="66">
        <v>5.9160000000000004</v>
      </c>
      <c r="K31" s="41">
        <f>L31+N31</f>
        <v>0</v>
      </c>
      <c r="L31" s="41"/>
      <c r="M31" s="41"/>
      <c r="N31" s="41"/>
      <c r="O31" s="61">
        <f>P31+R31</f>
        <v>4.9000000000000004</v>
      </c>
      <c r="P31" s="79"/>
      <c r="Q31" s="41"/>
      <c r="R31" s="79">
        <v>4.9000000000000004</v>
      </c>
      <c r="S31" s="41">
        <v>0</v>
      </c>
      <c r="T31" s="116">
        <v>0</v>
      </c>
    </row>
    <row r="32" spans="1:20" ht="13.5" customHeight="1" x14ac:dyDescent="0.25">
      <c r="A32" s="169"/>
      <c r="B32" s="152"/>
      <c r="C32" s="172"/>
      <c r="D32" s="221"/>
      <c r="E32" s="158"/>
      <c r="F32" s="21" t="s">
        <v>71</v>
      </c>
      <c r="G32" s="62">
        <f>H32+J32</f>
        <v>23.318999999999999</v>
      </c>
      <c r="H32" s="66"/>
      <c r="I32" s="42"/>
      <c r="J32" s="66">
        <v>23.318999999999999</v>
      </c>
      <c r="K32" s="41">
        <f>L32+N32</f>
        <v>0</v>
      </c>
      <c r="L32" s="41"/>
      <c r="M32" s="41"/>
      <c r="N32" s="41"/>
      <c r="O32" s="61">
        <f>P32+R32</f>
        <v>0</v>
      </c>
      <c r="P32" s="79"/>
      <c r="Q32" s="41"/>
      <c r="R32" s="79">
        <v>0</v>
      </c>
      <c r="S32" s="41"/>
      <c r="T32" s="116"/>
    </row>
    <row r="33" spans="1:20" ht="13.5" customHeight="1" x14ac:dyDescent="0.25">
      <c r="A33" s="169"/>
      <c r="B33" s="152"/>
      <c r="C33" s="172"/>
      <c r="D33" s="221"/>
      <c r="E33" s="158"/>
      <c r="F33" s="120" t="s">
        <v>17</v>
      </c>
      <c r="G33" s="62">
        <f>H33+J33</f>
        <v>0.2</v>
      </c>
      <c r="H33" s="66"/>
      <c r="I33" s="42"/>
      <c r="J33" s="42">
        <v>0.2</v>
      </c>
      <c r="K33" s="41">
        <f>L33+N33</f>
        <v>0</v>
      </c>
      <c r="L33" s="41"/>
      <c r="M33" s="41"/>
      <c r="N33" s="41"/>
      <c r="O33" s="61">
        <f>P33+R33</f>
        <v>1.9</v>
      </c>
      <c r="P33" s="79">
        <v>1.9</v>
      </c>
      <c r="Q33" s="41"/>
      <c r="R33" s="41">
        <v>0</v>
      </c>
      <c r="S33" s="41"/>
      <c r="T33" s="116"/>
    </row>
    <row r="34" spans="1:20" ht="13.5" customHeight="1" x14ac:dyDescent="0.25">
      <c r="A34" s="169"/>
      <c r="B34" s="152"/>
      <c r="C34" s="154"/>
      <c r="D34" s="161"/>
      <c r="E34" s="159"/>
      <c r="F34" s="8" t="s">
        <v>18</v>
      </c>
      <c r="G34" s="62">
        <f t="shared" ref="G34:J34" si="11">SUM(G31:G33)</f>
        <v>29.434999999999999</v>
      </c>
      <c r="H34" s="66">
        <f t="shared" si="11"/>
        <v>0</v>
      </c>
      <c r="I34" s="42">
        <f t="shared" si="11"/>
        <v>0</v>
      </c>
      <c r="J34" s="66">
        <f t="shared" si="11"/>
        <v>29.434999999999999</v>
      </c>
      <c r="K34" s="42">
        <f t="shared" ref="K34:T34" si="12">SUM(K31:K33)</f>
        <v>0</v>
      </c>
      <c r="L34" s="42">
        <f t="shared" si="12"/>
        <v>0</v>
      </c>
      <c r="M34" s="42">
        <f t="shared" si="12"/>
        <v>0</v>
      </c>
      <c r="N34" s="42">
        <f t="shared" si="12"/>
        <v>0</v>
      </c>
      <c r="O34" s="62">
        <f t="shared" si="12"/>
        <v>6.8000000000000007</v>
      </c>
      <c r="P34" s="66">
        <f t="shared" si="12"/>
        <v>1.9</v>
      </c>
      <c r="Q34" s="42">
        <f t="shared" si="12"/>
        <v>0</v>
      </c>
      <c r="R34" s="42">
        <f t="shared" si="12"/>
        <v>4.9000000000000004</v>
      </c>
      <c r="S34" s="42">
        <f t="shared" si="12"/>
        <v>0</v>
      </c>
      <c r="T34" s="115">
        <f t="shared" si="12"/>
        <v>0</v>
      </c>
    </row>
    <row r="35" spans="1:20" ht="13.5" customHeight="1" x14ac:dyDescent="0.25">
      <c r="A35" s="168" t="s">
        <v>13</v>
      </c>
      <c r="B35" s="151" t="s">
        <v>13</v>
      </c>
      <c r="C35" s="171" t="s">
        <v>26</v>
      </c>
      <c r="D35" s="220" t="s">
        <v>73</v>
      </c>
      <c r="E35" s="177" t="s">
        <v>16</v>
      </c>
      <c r="F35" s="30" t="s">
        <v>62</v>
      </c>
      <c r="G35" s="62">
        <f>H35+J35</f>
        <v>22.228000000000002</v>
      </c>
      <c r="H35" s="62"/>
      <c r="I35" s="62"/>
      <c r="J35" s="62">
        <v>22.228000000000002</v>
      </c>
      <c r="K35" s="41">
        <f>L35+N35</f>
        <v>0</v>
      </c>
      <c r="L35" s="41"/>
      <c r="M35" s="41"/>
      <c r="N35" s="41">
        <v>0</v>
      </c>
      <c r="O35" s="61">
        <f>P35+R35</f>
        <v>0</v>
      </c>
      <c r="P35" s="61"/>
      <c r="Q35" s="61"/>
      <c r="R35" s="61">
        <v>0</v>
      </c>
      <c r="S35" s="41">
        <v>0</v>
      </c>
      <c r="T35" s="116"/>
    </row>
    <row r="36" spans="1:20" ht="13.5" customHeight="1" x14ac:dyDescent="0.25">
      <c r="A36" s="169"/>
      <c r="B36" s="152"/>
      <c r="C36" s="172"/>
      <c r="D36" s="221"/>
      <c r="E36" s="158"/>
      <c r="F36" s="21" t="s">
        <v>71</v>
      </c>
      <c r="G36" s="62">
        <f>H36+J36</f>
        <v>94.201999999999998</v>
      </c>
      <c r="H36" s="62"/>
      <c r="I36" s="62"/>
      <c r="J36" s="62">
        <v>94.201999999999998</v>
      </c>
      <c r="K36" s="41">
        <f>L36+N36</f>
        <v>0</v>
      </c>
      <c r="L36" s="41"/>
      <c r="M36" s="41"/>
      <c r="N36" s="41">
        <v>0</v>
      </c>
      <c r="O36" s="61">
        <f>P36+R36</f>
        <v>0</v>
      </c>
      <c r="P36" s="61"/>
      <c r="Q36" s="61"/>
      <c r="R36" s="61">
        <v>0</v>
      </c>
      <c r="S36" s="41">
        <v>0</v>
      </c>
      <c r="T36" s="116"/>
    </row>
    <row r="37" spans="1:20" ht="13.5" customHeight="1" x14ac:dyDescent="0.25">
      <c r="A37" s="169"/>
      <c r="B37" s="152"/>
      <c r="C37" s="172"/>
      <c r="D37" s="221"/>
      <c r="E37" s="158"/>
      <c r="F37" s="120" t="s">
        <v>92</v>
      </c>
      <c r="G37" s="62">
        <f>H37+J37</f>
        <v>40.200000000000003</v>
      </c>
      <c r="H37" s="62"/>
      <c r="I37" s="62"/>
      <c r="J37" s="62">
        <v>40.200000000000003</v>
      </c>
      <c r="K37" s="41">
        <f>L37+N37</f>
        <v>0</v>
      </c>
      <c r="L37" s="41"/>
      <c r="M37" s="41"/>
      <c r="N37" s="41"/>
      <c r="O37" s="61">
        <f>P37+R37</f>
        <v>0</v>
      </c>
      <c r="P37" s="61"/>
      <c r="Q37" s="61"/>
      <c r="R37" s="61">
        <v>0</v>
      </c>
      <c r="S37" s="41"/>
      <c r="T37" s="116"/>
    </row>
    <row r="38" spans="1:20" ht="13.5" customHeight="1" x14ac:dyDescent="0.25">
      <c r="A38" s="170"/>
      <c r="B38" s="153"/>
      <c r="C38" s="154"/>
      <c r="D38" s="161"/>
      <c r="E38" s="159"/>
      <c r="F38" s="8" t="s">
        <v>18</v>
      </c>
      <c r="G38" s="62">
        <f t="shared" ref="G38:J38" si="13">SUM(G35:G37)</f>
        <v>156.63</v>
      </c>
      <c r="H38" s="66">
        <f t="shared" si="13"/>
        <v>0</v>
      </c>
      <c r="I38" s="66">
        <f t="shared" si="13"/>
        <v>0</v>
      </c>
      <c r="J38" s="66">
        <f t="shared" si="13"/>
        <v>156.63</v>
      </c>
      <c r="K38" s="42">
        <f t="shared" ref="K38:T38" si="14">SUM(K35:K37)</f>
        <v>0</v>
      </c>
      <c r="L38" s="42">
        <f t="shared" si="14"/>
        <v>0</v>
      </c>
      <c r="M38" s="42">
        <f t="shared" si="14"/>
        <v>0</v>
      </c>
      <c r="N38" s="42">
        <f t="shared" si="14"/>
        <v>0</v>
      </c>
      <c r="O38" s="62">
        <f t="shared" si="14"/>
        <v>0</v>
      </c>
      <c r="P38" s="66">
        <f t="shared" si="14"/>
        <v>0</v>
      </c>
      <c r="Q38" s="66">
        <f t="shared" si="14"/>
        <v>0</v>
      </c>
      <c r="R38" s="66">
        <f t="shared" si="14"/>
        <v>0</v>
      </c>
      <c r="S38" s="42">
        <f t="shared" si="14"/>
        <v>0</v>
      </c>
      <c r="T38" s="115">
        <f t="shared" si="14"/>
        <v>0</v>
      </c>
    </row>
    <row r="39" spans="1:20" ht="14.25" customHeight="1" x14ac:dyDescent="0.25">
      <c r="A39" s="168" t="s">
        <v>13</v>
      </c>
      <c r="B39" s="151" t="s">
        <v>13</v>
      </c>
      <c r="C39" s="171" t="s">
        <v>72</v>
      </c>
      <c r="D39" s="220" t="s">
        <v>75</v>
      </c>
      <c r="E39" s="177" t="s">
        <v>16</v>
      </c>
      <c r="F39" s="30" t="s">
        <v>34</v>
      </c>
      <c r="G39" s="62">
        <f>H39+J39</f>
        <v>14.2</v>
      </c>
      <c r="H39" s="66"/>
      <c r="I39" s="42"/>
      <c r="J39" s="66">
        <v>14.2</v>
      </c>
      <c r="K39" s="41">
        <f>L39+N39</f>
        <v>0</v>
      </c>
      <c r="L39" s="41"/>
      <c r="M39" s="41"/>
      <c r="N39" s="41">
        <v>0</v>
      </c>
      <c r="O39" s="61">
        <f>P39+R39</f>
        <v>0</v>
      </c>
      <c r="P39" s="79"/>
      <c r="Q39" s="41"/>
      <c r="R39" s="79">
        <v>0</v>
      </c>
      <c r="S39" s="41">
        <v>0</v>
      </c>
      <c r="T39" s="116"/>
    </row>
    <row r="40" spans="1:20" ht="14.25" customHeight="1" x14ac:dyDescent="0.25">
      <c r="A40" s="169"/>
      <c r="B40" s="152"/>
      <c r="C40" s="172"/>
      <c r="D40" s="221"/>
      <c r="E40" s="158"/>
      <c r="F40" s="21" t="s">
        <v>71</v>
      </c>
      <c r="G40" s="62">
        <f>H40+J40</f>
        <v>113.967</v>
      </c>
      <c r="H40" s="66"/>
      <c r="I40" s="66"/>
      <c r="J40" s="66">
        <v>113.967</v>
      </c>
      <c r="K40" s="41">
        <f>L40+N40</f>
        <v>0</v>
      </c>
      <c r="L40" s="41"/>
      <c r="M40" s="41"/>
      <c r="N40" s="41">
        <v>0</v>
      </c>
      <c r="O40" s="61">
        <f>P40+R40</f>
        <v>0</v>
      </c>
      <c r="P40" s="79"/>
      <c r="Q40" s="79"/>
      <c r="R40" s="79">
        <v>0</v>
      </c>
      <c r="S40" s="41">
        <v>0</v>
      </c>
      <c r="T40" s="116"/>
    </row>
    <row r="41" spans="1:20" ht="14.25" customHeight="1" x14ac:dyDescent="0.25">
      <c r="A41" s="169"/>
      <c r="B41" s="152"/>
      <c r="C41" s="172"/>
      <c r="D41" s="221"/>
      <c r="E41" s="158"/>
      <c r="F41" s="30" t="s">
        <v>62</v>
      </c>
      <c r="G41" s="62">
        <f>H41+J41</f>
        <v>9.2309999999999999</v>
      </c>
      <c r="H41" s="66"/>
      <c r="I41" s="66"/>
      <c r="J41" s="62">
        <v>9.2309999999999999</v>
      </c>
      <c r="K41" s="41">
        <f>L41+N41</f>
        <v>0</v>
      </c>
      <c r="L41" s="41"/>
      <c r="M41" s="41"/>
      <c r="N41" s="41">
        <v>0</v>
      </c>
      <c r="O41" s="61">
        <f>P41+R41</f>
        <v>0</v>
      </c>
      <c r="P41" s="79"/>
      <c r="Q41" s="79"/>
      <c r="R41" s="61">
        <v>0</v>
      </c>
      <c r="S41" s="41"/>
      <c r="T41" s="116"/>
    </row>
    <row r="42" spans="1:20" ht="14.25" customHeight="1" x14ac:dyDescent="0.25">
      <c r="A42" s="170"/>
      <c r="B42" s="153"/>
      <c r="C42" s="154"/>
      <c r="D42" s="161"/>
      <c r="E42" s="159"/>
      <c r="F42" s="8" t="s">
        <v>18</v>
      </c>
      <c r="G42" s="62">
        <f t="shared" ref="G42:J42" si="15">SUM(G39:G41)</f>
        <v>137.398</v>
      </c>
      <c r="H42" s="66">
        <f t="shared" si="15"/>
        <v>0</v>
      </c>
      <c r="I42" s="66">
        <f t="shared" si="15"/>
        <v>0</v>
      </c>
      <c r="J42" s="66">
        <f t="shared" si="15"/>
        <v>137.398</v>
      </c>
      <c r="K42" s="42">
        <f t="shared" ref="K42:T42" si="16">SUM(K39:K41)</f>
        <v>0</v>
      </c>
      <c r="L42" s="42">
        <f t="shared" si="16"/>
        <v>0</v>
      </c>
      <c r="M42" s="42">
        <f t="shared" si="16"/>
        <v>0</v>
      </c>
      <c r="N42" s="42">
        <f t="shared" si="16"/>
        <v>0</v>
      </c>
      <c r="O42" s="62">
        <f t="shared" si="16"/>
        <v>0</v>
      </c>
      <c r="P42" s="66">
        <f t="shared" si="16"/>
        <v>0</v>
      </c>
      <c r="Q42" s="66">
        <f t="shared" si="16"/>
        <v>0</v>
      </c>
      <c r="R42" s="66">
        <f t="shared" si="16"/>
        <v>0</v>
      </c>
      <c r="S42" s="42">
        <f t="shared" si="16"/>
        <v>0</v>
      </c>
      <c r="T42" s="115">
        <f t="shared" si="16"/>
        <v>0</v>
      </c>
    </row>
    <row r="43" spans="1:20" ht="13.5" customHeight="1" x14ac:dyDescent="0.25">
      <c r="A43" s="168" t="s">
        <v>13</v>
      </c>
      <c r="B43" s="151" t="s">
        <v>13</v>
      </c>
      <c r="C43" s="171" t="s">
        <v>74</v>
      </c>
      <c r="D43" s="220" t="s">
        <v>79</v>
      </c>
      <c r="E43" s="177" t="s">
        <v>16</v>
      </c>
      <c r="F43" s="30" t="s">
        <v>34</v>
      </c>
      <c r="G43" s="43">
        <f>H43+J43</f>
        <v>89.8</v>
      </c>
      <c r="H43" s="43"/>
      <c r="I43" s="43"/>
      <c r="J43" s="43">
        <v>89.8</v>
      </c>
      <c r="K43" s="41">
        <f>L43+N43</f>
        <v>0</v>
      </c>
      <c r="L43" s="41"/>
      <c r="M43" s="41"/>
      <c r="N43" s="41">
        <v>0</v>
      </c>
      <c r="O43" s="44">
        <f>P43+R43</f>
        <v>0.4</v>
      </c>
      <c r="P43" s="44">
        <v>0</v>
      </c>
      <c r="Q43" s="44"/>
      <c r="R43" s="44">
        <v>0.4</v>
      </c>
      <c r="S43" s="41">
        <v>0</v>
      </c>
      <c r="T43" s="116"/>
    </row>
    <row r="44" spans="1:20" ht="13.5" customHeight="1" x14ac:dyDescent="0.25">
      <c r="A44" s="169"/>
      <c r="B44" s="152"/>
      <c r="C44" s="172"/>
      <c r="D44" s="221"/>
      <c r="E44" s="158"/>
      <c r="F44" s="21" t="s">
        <v>71</v>
      </c>
      <c r="G44" s="62">
        <f>H44+J44</f>
        <v>140.94399999999999</v>
      </c>
      <c r="H44" s="62"/>
      <c r="I44" s="62"/>
      <c r="J44" s="62">
        <v>140.94399999999999</v>
      </c>
      <c r="K44" s="41">
        <f>L44+N44</f>
        <v>0</v>
      </c>
      <c r="L44" s="41"/>
      <c r="M44" s="41"/>
      <c r="N44" s="41">
        <v>0</v>
      </c>
      <c r="O44" s="61">
        <f>P44+R44</f>
        <v>0</v>
      </c>
      <c r="P44" s="61"/>
      <c r="Q44" s="61"/>
      <c r="R44" s="61">
        <v>0</v>
      </c>
      <c r="S44" s="41">
        <v>0</v>
      </c>
      <c r="T44" s="116"/>
    </row>
    <row r="45" spans="1:20" ht="13.5" customHeight="1" x14ac:dyDescent="0.25">
      <c r="A45" s="169"/>
      <c r="B45" s="152"/>
      <c r="C45" s="172"/>
      <c r="D45" s="221"/>
      <c r="E45" s="158"/>
      <c r="F45" s="30" t="s">
        <v>62</v>
      </c>
      <c r="G45" s="62">
        <f>H45+J45</f>
        <v>55.094000000000001</v>
      </c>
      <c r="H45" s="66"/>
      <c r="I45" s="66"/>
      <c r="J45" s="62">
        <v>55.094000000000001</v>
      </c>
      <c r="K45" s="41">
        <f>L45+N45</f>
        <v>0</v>
      </c>
      <c r="L45" s="41"/>
      <c r="M45" s="41"/>
      <c r="N45" s="41">
        <v>0</v>
      </c>
      <c r="O45" s="61">
        <f>P45+R45</f>
        <v>0</v>
      </c>
      <c r="P45" s="79"/>
      <c r="Q45" s="79"/>
      <c r="R45" s="61">
        <v>0</v>
      </c>
      <c r="S45" s="41"/>
      <c r="T45" s="116"/>
    </row>
    <row r="46" spans="1:20" ht="13.5" customHeight="1" x14ac:dyDescent="0.25">
      <c r="A46" s="170"/>
      <c r="B46" s="153"/>
      <c r="C46" s="154"/>
      <c r="D46" s="161"/>
      <c r="E46" s="159"/>
      <c r="F46" s="8" t="s">
        <v>18</v>
      </c>
      <c r="G46" s="62">
        <f t="shared" ref="G46:J46" si="17">SUM(G43:G45)</f>
        <v>285.83799999999997</v>
      </c>
      <c r="H46" s="66">
        <f t="shared" si="17"/>
        <v>0</v>
      </c>
      <c r="I46" s="66">
        <f t="shared" si="17"/>
        <v>0</v>
      </c>
      <c r="J46" s="66">
        <f t="shared" si="17"/>
        <v>285.83799999999997</v>
      </c>
      <c r="K46" s="42">
        <f t="shared" ref="K46:T46" si="18">SUM(K43:K45)</f>
        <v>0</v>
      </c>
      <c r="L46" s="42">
        <f t="shared" si="18"/>
        <v>0</v>
      </c>
      <c r="M46" s="42">
        <f t="shared" si="18"/>
        <v>0</v>
      </c>
      <c r="N46" s="42">
        <f t="shared" si="18"/>
        <v>0</v>
      </c>
      <c r="O46" s="43">
        <f t="shared" si="18"/>
        <v>0.4</v>
      </c>
      <c r="P46" s="42">
        <f t="shared" si="18"/>
        <v>0</v>
      </c>
      <c r="Q46" s="42">
        <f t="shared" si="18"/>
        <v>0</v>
      </c>
      <c r="R46" s="42">
        <f t="shared" si="18"/>
        <v>0.4</v>
      </c>
      <c r="S46" s="42">
        <f t="shared" si="18"/>
        <v>0</v>
      </c>
      <c r="T46" s="115">
        <f t="shared" si="18"/>
        <v>0</v>
      </c>
    </row>
    <row r="47" spans="1:20" ht="12.75" customHeight="1" x14ac:dyDescent="0.25">
      <c r="A47" s="168" t="s">
        <v>13</v>
      </c>
      <c r="B47" s="151" t="s">
        <v>13</v>
      </c>
      <c r="C47" s="171" t="s">
        <v>76</v>
      </c>
      <c r="D47" s="220" t="s">
        <v>80</v>
      </c>
      <c r="E47" s="177" t="s">
        <v>16</v>
      </c>
      <c r="F47" s="30" t="s">
        <v>86</v>
      </c>
      <c r="G47" s="62">
        <f>H47+J47</f>
        <v>29.138999999999999</v>
      </c>
      <c r="H47" s="66"/>
      <c r="I47" s="66"/>
      <c r="J47" s="66">
        <v>29.138999999999999</v>
      </c>
      <c r="K47" s="41">
        <f>L47+N47</f>
        <v>0</v>
      </c>
      <c r="L47" s="41"/>
      <c r="M47" s="41"/>
      <c r="N47" s="41">
        <v>0</v>
      </c>
      <c r="O47" s="44">
        <f>P47+R47</f>
        <v>16.5</v>
      </c>
      <c r="P47" s="41"/>
      <c r="Q47" s="41"/>
      <c r="R47" s="41">
        <v>16.5</v>
      </c>
      <c r="S47" s="41">
        <v>0</v>
      </c>
      <c r="T47" s="116"/>
    </row>
    <row r="48" spans="1:20" ht="12.75" customHeight="1" x14ac:dyDescent="0.25">
      <c r="A48" s="169"/>
      <c r="B48" s="152"/>
      <c r="C48" s="172"/>
      <c r="D48" s="221"/>
      <c r="E48" s="158"/>
      <c r="F48" s="21" t="s">
        <v>71</v>
      </c>
      <c r="G48" s="62">
        <f>H48+J48</f>
        <v>109.633</v>
      </c>
      <c r="H48" s="66"/>
      <c r="I48" s="66"/>
      <c r="J48" s="62">
        <v>109.633</v>
      </c>
      <c r="K48" s="41">
        <f>L48+N48</f>
        <v>0</v>
      </c>
      <c r="L48" s="41"/>
      <c r="M48" s="41"/>
      <c r="N48" s="41">
        <v>0</v>
      </c>
      <c r="O48" s="44">
        <f>P48+R48</f>
        <v>93.2</v>
      </c>
      <c r="P48" s="41"/>
      <c r="Q48" s="41"/>
      <c r="R48" s="44">
        <v>93.2</v>
      </c>
      <c r="S48" s="41">
        <v>0</v>
      </c>
      <c r="T48" s="116"/>
    </row>
    <row r="49" spans="1:20" ht="12.75" customHeight="1" x14ac:dyDescent="0.25">
      <c r="A49" s="169"/>
      <c r="B49" s="152"/>
      <c r="C49" s="172"/>
      <c r="D49" s="221"/>
      <c r="E49" s="158"/>
      <c r="F49" s="30" t="s">
        <v>62</v>
      </c>
      <c r="G49" s="62">
        <f>H49+J49</f>
        <v>19.71</v>
      </c>
      <c r="H49" s="66"/>
      <c r="I49" s="66"/>
      <c r="J49" s="62">
        <v>19.71</v>
      </c>
      <c r="K49" s="41">
        <f t="shared" ref="K49" si="19">L49+N49</f>
        <v>0</v>
      </c>
      <c r="L49" s="41"/>
      <c r="M49" s="41"/>
      <c r="N49" s="41">
        <v>0</v>
      </c>
      <c r="O49" s="44">
        <f>P49+R49</f>
        <v>0</v>
      </c>
      <c r="P49" s="41"/>
      <c r="Q49" s="41"/>
      <c r="R49" s="44">
        <v>0</v>
      </c>
      <c r="S49" s="41"/>
      <c r="T49" s="116"/>
    </row>
    <row r="50" spans="1:20" ht="12.75" customHeight="1" x14ac:dyDescent="0.25">
      <c r="A50" s="170"/>
      <c r="B50" s="153"/>
      <c r="C50" s="154"/>
      <c r="D50" s="161"/>
      <c r="E50" s="159"/>
      <c r="F50" s="8" t="s">
        <v>18</v>
      </c>
      <c r="G50" s="62">
        <f t="shared" ref="G50:J50" si="20">SUM(G47:G49)</f>
        <v>158.482</v>
      </c>
      <c r="H50" s="66">
        <f t="shared" si="20"/>
        <v>0</v>
      </c>
      <c r="I50" s="66">
        <f t="shared" si="20"/>
        <v>0</v>
      </c>
      <c r="J50" s="66">
        <f t="shared" si="20"/>
        <v>158.482</v>
      </c>
      <c r="K50" s="42">
        <f t="shared" ref="K50:T50" si="21">SUM(K47:K49)</f>
        <v>0</v>
      </c>
      <c r="L50" s="42">
        <f t="shared" si="21"/>
        <v>0</v>
      </c>
      <c r="M50" s="42">
        <f t="shared" si="21"/>
        <v>0</v>
      </c>
      <c r="N50" s="42">
        <f t="shared" si="21"/>
        <v>0</v>
      </c>
      <c r="O50" s="43">
        <f t="shared" si="21"/>
        <v>109.7</v>
      </c>
      <c r="P50" s="42">
        <f t="shared" si="21"/>
        <v>0</v>
      </c>
      <c r="Q50" s="42">
        <f t="shared" si="21"/>
        <v>0</v>
      </c>
      <c r="R50" s="42">
        <f t="shared" si="21"/>
        <v>109.7</v>
      </c>
      <c r="S50" s="42">
        <f t="shared" si="21"/>
        <v>0</v>
      </c>
      <c r="T50" s="115">
        <f t="shared" si="21"/>
        <v>0</v>
      </c>
    </row>
    <row r="51" spans="1:20" ht="11.25" customHeight="1" x14ac:dyDescent="0.25">
      <c r="A51" s="168" t="s">
        <v>13</v>
      </c>
      <c r="B51" s="151" t="s">
        <v>13</v>
      </c>
      <c r="C51" s="171" t="s">
        <v>77</v>
      </c>
      <c r="D51" s="220" t="s">
        <v>81</v>
      </c>
      <c r="E51" s="177" t="s">
        <v>16</v>
      </c>
      <c r="F51" s="30" t="s">
        <v>62</v>
      </c>
      <c r="G51" s="62">
        <f>H51+J51</f>
        <v>0</v>
      </c>
      <c r="H51" s="62"/>
      <c r="I51" s="62"/>
      <c r="J51" s="62"/>
      <c r="K51" s="41">
        <f>L51+N51</f>
        <v>0</v>
      </c>
      <c r="L51" s="41"/>
      <c r="M51" s="41"/>
      <c r="N51" s="41">
        <v>0</v>
      </c>
      <c r="O51" s="44">
        <f>P51+R51</f>
        <v>0</v>
      </c>
      <c r="P51" s="44"/>
      <c r="Q51" s="44"/>
      <c r="R51" s="44"/>
      <c r="S51" s="41">
        <v>0</v>
      </c>
      <c r="T51" s="116"/>
    </row>
    <row r="52" spans="1:20" ht="13.5" customHeight="1" x14ac:dyDescent="0.25">
      <c r="A52" s="169"/>
      <c r="B52" s="152"/>
      <c r="C52" s="172"/>
      <c r="D52" s="221"/>
      <c r="E52" s="158"/>
      <c r="F52" s="21" t="s">
        <v>17</v>
      </c>
      <c r="G52" s="43">
        <f>H52+J52</f>
        <v>0.2</v>
      </c>
      <c r="H52" s="43"/>
      <c r="I52" s="43"/>
      <c r="J52" s="43">
        <v>0.2</v>
      </c>
      <c r="K52" s="41"/>
      <c r="L52" s="41"/>
      <c r="M52" s="41"/>
      <c r="N52" s="41"/>
      <c r="O52" s="44">
        <f>P52+R52</f>
        <v>0</v>
      </c>
      <c r="P52" s="44"/>
      <c r="Q52" s="44"/>
      <c r="R52" s="44">
        <v>0</v>
      </c>
      <c r="S52" s="41"/>
      <c r="T52" s="116"/>
    </row>
    <row r="53" spans="1:20" ht="13.5" customHeight="1" x14ac:dyDescent="0.25">
      <c r="A53" s="169"/>
      <c r="B53" s="152"/>
      <c r="C53" s="172"/>
      <c r="D53" s="221"/>
      <c r="E53" s="158"/>
      <c r="F53" s="21" t="s">
        <v>71</v>
      </c>
      <c r="G53" s="62">
        <f>H53+J53</f>
        <v>23.318999999999999</v>
      </c>
      <c r="H53" s="62"/>
      <c r="I53" s="62"/>
      <c r="J53" s="62">
        <v>23.318999999999999</v>
      </c>
      <c r="K53" s="41">
        <f>L53+N53</f>
        <v>0</v>
      </c>
      <c r="L53" s="41"/>
      <c r="M53" s="41"/>
      <c r="N53" s="41">
        <v>0</v>
      </c>
      <c r="O53" s="44">
        <f>P53+R53</f>
        <v>0</v>
      </c>
      <c r="P53" s="44"/>
      <c r="Q53" s="44"/>
      <c r="R53" s="44">
        <v>0</v>
      </c>
      <c r="S53" s="41">
        <v>0</v>
      </c>
      <c r="T53" s="116"/>
    </row>
    <row r="54" spans="1:20" ht="13.5" customHeight="1" x14ac:dyDescent="0.25">
      <c r="A54" s="170"/>
      <c r="B54" s="153"/>
      <c r="C54" s="154"/>
      <c r="D54" s="161"/>
      <c r="E54" s="159"/>
      <c r="F54" s="8" t="s">
        <v>18</v>
      </c>
      <c r="G54" s="62">
        <f t="shared" ref="G54:J54" si="22">SUM(G51:G53)</f>
        <v>23.518999999999998</v>
      </c>
      <c r="H54" s="62">
        <f t="shared" si="22"/>
        <v>0</v>
      </c>
      <c r="I54" s="62">
        <f t="shared" si="22"/>
        <v>0</v>
      </c>
      <c r="J54" s="62">
        <f t="shared" si="22"/>
        <v>23.518999999999998</v>
      </c>
      <c r="K54" s="42">
        <f t="shared" ref="K54:T54" si="23">SUM(K51:K53)</f>
        <v>0</v>
      </c>
      <c r="L54" s="42">
        <f t="shared" si="23"/>
        <v>0</v>
      </c>
      <c r="M54" s="42">
        <f t="shared" si="23"/>
        <v>0</v>
      </c>
      <c r="N54" s="42">
        <f t="shared" si="23"/>
        <v>0</v>
      </c>
      <c r="O54" s="43">
        <f t="shared" si="23"/>
        <v>0</v>
      </c>
      <c r="P54" s="43">
        <f t="shared" si="23"/>
        <v>0</v>
      </c>
      <c r="Q54" s="43">
        <f t="shared" si="23"/>
        <v>0</v>
      </c>
      <c r="R54" s="43">
        <f t="shared" si="23"/>
        <v>0</v>
      </c>
      <c r="S54" s="42">
        <f t="shared" si="23"/>
        <v>0</v>
      </c>
      <c r="T54" s="115">
        <f t="shared" si="23"/>
        <v>0</v>
      </c>
    </row>
    <row r="55" spans="1:20" ht="14.25" customHeight="1" x14ac:dyDescent="0.25">
      <c r="A55" s="168" t="s">
        <v>13</v>
      </c>
      <c r="B55" s="151" t="s">
        <v>13</v>
      </c>
      <c r="C55" s="171" t="s">
        <v>78</v>
      </c>
      <c r="D55" s="220" t="s">
        <v>89</v>
      </c>
      <c r="E55" s="177" t="s">
        <v>16</v>
      </c>
      <c r="F55" s="30" t="s">
        <v>62</v>
      </c>
      <c r="G55" s="62">
        <f>H55+J55</f>
        <v>15.866</v>
      </c>
      <c r="H55" s="66"/>
      <c r="I55" s="66"/>
      <c r="J55" s="62">
        <v>15.866</v>
      </c>
      <c r="K55" s="41">
        <f>L55+N55</f>
        <v>0</v>
      </c>
      <c r="L55" s="41"/>
      <c r="M55" s="41"/>
      <c r="N55" s="41">
        <v>0</v>
      </c>
      <c r="O55" s="44">
        <f>P55+R55</f>
        <v>0</v>
      </c>
      <c r="P55" s="41"/>
      <c r="Q55" s="41"/>
      <c r="R55" s="44">
        <v>0</v>
      </c>
      <c r="S55" s="41">
        <v>0</v>
      </c>
      <c r="T55" s="116"/>
    </row>
    <row r="56" spans="1:20" ht="14.25" customHeight="1" x14ac:dyDescent="0.25">
      <c r="A56" s="169"/>
      <c r="B56" s="152"/>
      <c r="C56" s="172"/>
      <c r="D56" s="221"/>
      <c r="E56" s="158"/>
      <c r="F56" s="21" t="s">
        <v>71</v>
      </c>
      <c r="G56" s="62">
        <f>H56+J56</f>
        <v>40.575000000000003</v>
      </c>
      <c r="H56" s="66"/>
      <c r="I56" s="66"/>
      <c r="J56" s="66">
        <v>40.575000000000003</v>
      </c>
      <c r="K56" s="41">
        <f>L56+N56</f>
        <v>0</v>
      </c>
      <c r="L56" s="41"/>
      <c r="M56" s="41"/>
      <c r="N56" s="41">
        <v>0</v>
      </c>
      <c r="O56" s="44">
        <f>P56+R56</f>
        <v>0</v>
      </c>
      <c r="P56" s="41"/>
      <c r="Q56" s="41"/>
      <c r="R56" s="41">
        <v>0</v>
      </c>
      <c r="S56" s="41">
        <v>0</v>
      </c>
      <c r="T56" s="116"/>
    </row>
    <row r="57" spans="1:20" ht="14.25" customHeight="1" x14ac:dyDescent="0.25">
      <c r="A57" s="170"/>
      <c r="B57" s="153"/>
      <c r="C57" s="154"/>
      <c r="D57" s="161"/>
      <c r="E57" s="159"/>
      <c r="F57" s="8" t="s">
        <v>18</v>
      </c>
      <c r="G57" s="62">
        <f t="shared" ref="G57:J57" si="24">SUM(G55:G56)</f>
        <v>56.441000000000003</v>
      </c>
      <c r="H57" s="66">
        <f t="shared" si="24"/>
        <v>0</v>
      </c>
      <c r="I57" s="66">
        <f t="shared" si="24"/>
        <v>0</v>
      </c>
      <c r="J57" s="66">
        <f t="shared" si="24"/>
        <v>56.441000000000003</v>
      </c>
      <c r="K57" s="42">
        <f t="shared" ref="K57:T57" si="25">SUM(K55:K56)</f>
        <v>0</v>
      </c>
      <c r="L57" s="42">
        <f t="shared" si="25"/>
        <v>0</v>
      </c>
      <c r="M57" s="42">
        <f t="shared" si="25"/>
        <v>0</v>
      </c>
      <c r="N57" s="42">
        <f t="shared" si="25"/>
        <v>0</v>
      </c>
      <c r="O57" s="43">
        <f t="shared" si="25"/>
        <v>0</v>
      </c>
      <c r="P57" s="42">
        <f t="shared" si="25"/>
        <v>0</v>
      </c>
      <c r="Q57" s="42">
        <f t="shared" si="25"/>
        <v>0</v>
      </c>
      <c r="R57" s="42">
        <f t="shared" si="25"/>
        <v>0</v>
      </c>
      <c r="S57" s="42">
        <f t="shared" si="25"/>
        <v>0</v>
      </c>
      <c r="T57" s="115">
        <f t="shared" si="25"/>
        <v>0</v>
      </c>
    </row>
    <row r="58" spans="1:20" ht="14.25" customHeight="1" x14ac:dyDescent="0.25">
      <c r="A58" s="168" t="s">
        <v>13</v>
      </c>
      <c r="B58" s="151" t="s">
        <v>13</v>
      </c>
      <c r="C58" s="171" t="s">
        <v>88</v>
      </c>
      <c r="D58" s="220" t="s">
        <v>103</v>
      </c>
      <c r="E58" s="177" t="s">
        <v>16</v>
      </c>
      <c r="F58" s="30" t="s">
        <v>62</v>
      </c>
      <c r="G58" s="62">
        <f>H58+J58</f>
        <v>4.8419999999999996</v>
      </c>
      <c r="H58" s="66"/>
      <c r="I58" s="66"/>
      <c r="J58" s="62">
        <v>4.8419999999999996</v>
      </c>
      <c r="K58" s="81">
        <f>L58+N58</f>
        <v>0</v>
      </c>
      <c r="L58" s="81"/>
      <c r="M58" s="81"/>
      <c r="N58" s="81"/>
      <c r="O58" s="44">
        <f>P58+R58</f>
        <v>0</v>
      </c>
      <c r="P58" s="41"/>
      <c r="Q58" s="41"/>
      <c r="R58" s="44">
        <v>0</v>
      </c>
      <c r="S58" s="41">
        <v>0</v>
      </c>
      <c r="T58" s="116"/>
    </row>
    <row r="59" spans="1:20" ht="11.25" customHeight="1" x14ac:dyDescent="0.25">
      <c r="A59" s="169"/>
      <c r="B59" s="152"/>
      <c r="C59" s="172"/>
      <c r="D59" s="221"/>
      <c r="E59" s="158"/>
      <c r="F59" s="21" t="s">
        <v>71</v>
      </c>
      <c r="G59" s="62">
        <f>H59+J59</f>
        <v>0</v>
      </c>
      <c r="H59" s="66"/>
      <c r="I59" s="66"/>
      <c r="J59" s="66"/>
      <c r="K59" s="81">
        <f>L59+N59</f>
        <v>0</v>
      </c>
      <c r="L59" s="81"/>
      <c r="M59" s="81"/>
      <c r="N59" s="81"/>
      <c r="O59" s="44">
        <f>P59+R59</f>
        <v>0</v>
      </c>
      <c r="P59" s="41"/>
      <c r="Q59" s="41"/>
      <c r="R59" s="41"/>
      <c r="S59" s="41">
        <v>0</v>
      </c>
      <c r="T59" s="116"/>
    </row>
    <row r="60" spans="1:20" ht="13.5" customHeight="1" x14ac:dyDescent="0.25">
      <c r="A60" s="170"/>
      <c r="B60" s="153"/>
      <c r="C60" s="154"/>
      <c r="D60" s="161"/>
      <c r="E60" s="159"/>
      <c r="F60" s="8" t="s">
        <v>18</v>
      </c>
      <c r="G60" s="62">
        <f t="shared" ref="G60:J60" si="26">SUM(G58:G59)</f>
        <v>4.8419999999999996</v>
      </c>
      <c r="H60" s="66">
        <f t="shared" si="26"/>
        <v>0</v>
      </c>
      <c r="I60" s="66">
        <f t="shared" si="26"/>
        <v>0</v>
      </c>
      <c r="J60" s="66">
        <f t="shared" si="26"/>
        <v>4.8419999999999996</v>
      </c>
      <c r="K60" s="80">
        <f t="shared" ref="K60:T60" si="27">SUM(K58:K59)</f>
        <v>0</v>
      </c>
      <c r="L60" s="80">
        <f t="shared" si="27"/>
        <v>0</v>
      </c>
      <c r="M60" s="80">
        <f t="shared" si="27"/>
        <v>0</v>
      </c>
      <c r="N60" s="80">
        <f t="shared" si="27"/>
        <v>0</v>
      </c>
      <c r="O60" s="43">
        <f t="shared" si="27"/>
        <v>0</v>
      </c>
      <c r="P60" s="42">
        <f t="shared" si="27"/>
        <v>0</v>
      </c>
      <c r="Q60" s="42">
        <f t="shared" si="27"/>
        <v>0</v>
      </c>
      <c r="R60" s="42">
        <f t="shared" si="27"/>
        <v>0</v>
      </c>
      <c r="S60" s="42">
        <f t="shared" si="27"/>
        <v>0</v>
      </c>
      <c r="T60" s="115">
        <f t="shared" si="27"/>
        <v>0</v>
      </c>
    </row>
    <row r="61" spans="1:20" ht="14.25" customHeight="1" x14ac:dyDescent="0.25">
      <c r="A61" s="168" t="s">
        <v>13</v>
      </c>
      <c r="B61" s="151" t="s">
        <v>13</v>
      </c>
      <c r="C61" s="171" t="s">
        <v>121</v>
      </c>
      <c r="D61" s="220" t="s">
        <v>126</v>
      </c>
      <c r="E61" s="177" t="s">
        <v>16</v>
      </c>
      <c r="F61" s="30" t="s">
        <v>62</v>
      </c>
      <c r="G61" s="62">
        <f>H61+J61</f>
        <v>0</v>
      </c>
      <c r="H61" s="66"/>
      <c r="I61" s="66"/>
      <c r="J61" s="62">
        <v>0</v>
      </c>
      <c r="K61" s="81">
        <f>L61+N61</f>
        <v>0</v>
      </c>
      <c r="L61" s="81"/>
      <c r="M61" s="81"/>
      <c r="N61" s="81"/>
      <c r="O61" s="44">
        <f>P61+R61</f>
        <v>1.1000000000000001</v>
      </c>
      <c r="P61" s="44"/>
      <c r="Q61" s="44"/>
      <c r="R61" s="44">
        <v>1.1000000000000001</v>
      </c>
      <c r="S61" s="41">
        <v>0</v>
      </c>
      <c r="T61" s="116"/>
    </row>
    <row r="62" spans="1:20" ht="11.25" customHeight="1" x14ac:dyDescent="0.25">
      <c r="A62" s="169"/>
      <c r="B62" s="152"/>
      <c r="C62" s="172"/>
      <c r="D62" s="221"/>
      <c r="E62" s="158"/>
      <c r="F62" s="21" t="s">
        <v>71</v>
      </c>
      <c r="G62" s="62">
        <f>H62+J62</f>
        <v>0</v>
      </c>
      <c r="H62" s="66"/>
      <c r="I62" s="66"/>
      <c r="J62" s="66"/>
      <c r="K62" s="81">
        <f>L62+N62</f>
        <v>0</v>
      </c>
      <c r="L62" s="81"/>
      <c r="M62" s="81"/>
      <c r="N62" s="81"/>
      <c r="O62" s="44">
        <f>P62+R62</f>
        <v>0</v>
      </c>
      <c r="P62" s="44"/>
      <c r="Q62" s="44"/>
      <c r="R62" s="44"/>
      <c r="S62" s="41">
        <v>0</v>
      </c>
      <c r="T62" s="116"/>
    </row>
    <row r="63" spans="1:20" ht="13.5" customHeight="1" x14ac:dyDescent="0.25">
      <c r="A63" s="170"/>
      <c r="B63" s="153"/>
      <c r="C63" s="154"/>
      <c r="D63" s="161"/>
      <c r="E63" s="159"/>
      <c r="F63" s="8" t="s">
        <v>18</v>
      </c>
      <c r="G63" s="62">
        <f t="shared" ref="G63:T63" si="28">SUM(G61:G62)</f>
        <v>0</v>
      </c>
      <c r="H63" s="66">
        <f t="shared" si="28"/>
        <v>0</v>
      </c>
      <c r="I63" s="66">
        <f t="shared" si="28"/>
        <v>0</v>
      </c>
      <c r="J63" s="66">
        <f t="shared" si="28"/>
        <v>0</v>
      </c>
      <c r="K63" s="80">
        <f t="shared" si="28"/>
        <v>0</v>
      </c>
      <c r="L63" s="80">
        <f t="shared" si="28"/>
        <v>0</v>
      </c>
      <c r="M63" s="80">
        <f t="shared" si="28"/>
        <v>0</v>
      </c>
      <c r="N63" s="80">
        <f t="shared" si="28"/>
        <v>0</v>
      </c>
      <c r="O63" s="43">
        <f t="shared" si="28"/>
        <v>1.1000000000000001</v>
      </c>
      <c r="P63" s="43">
        <f t="shared" si="28"/>
        <v>0</v>
      </c>
      <c r="Q63" s="43">
        <f t="shared" si="28"/>
        <v>0</v>
      </c>
      <c r="R63" s="43">
        <f t="shared" si="28"/>
        <v>1.1000000000000001</v>
      </c>
      <c r="S63" s="42">
        <f t="shared" si="28"/>
        <v>0</v>
      </c>
      <c r="T63" s="115">
        <f t="shared" si="28"/>
        <v>0</v>
      </c>
    </row>
    <row r="64" spans="1:20" ht="14.25" customHeight="1" x14ac:dyDescent="0.25">
      <c r="A64" s="168" t="s">
        <v>13</v>
      </c>
      <c r="B64" s="151" t="s">
        <v>13</v>
      </c>
      <c r="C64" s="171" t="s">
        <v>122</v>
      </c>
      <c r="D64" s="220" t="s">
        <v>127</v>
      </c>
      <c r="E64" s="177" t="s">
        <v>16</v>
      </c>
      <c r="F64" s="30" t="s">
        <v>62</v>
      </c>
      <c r="G64" s="62">
        <f>H64+J64</f>
        <v>0</v>
      </c>
      <c r="H64" s="66"/>
      <c r="I64" s="66"/>
      <c r="J64" s="62">
        <v>0</v>
      </c>
      <c r="K64" s="81">
        <f>L64+N64</f>
        <v>0</v>
      </c>
      <c r="L64" s="81"/>
      <c r="M64" s="81"/>
      <c r="N64" s="81"/>
      <c r="O64" s="44">
        <f>P64+R64</f>
        <v>5.6</v>
      </c>
      <c r="P64" s="44">
        <v>5.6</v>
      </c>
      <c r="Q64" s="44"/>
      <c r="R64" s="44">
        <v>0</v>
      </c>
      <c r="S64" s="41">
        <v>0</v>
      </c>
      <c r="T64" s="116"/>
    </row>
    <row r="65" spans="1:20" ht="11.25" customHeight="1" x14ac:dyDescent="0.25">
      <c r="A65" s="169"/>
      <c r="B65" s="152"/>
      <c r="C65" s="172"/>
      <c r="D65" s="221"/>
      <c r="E65" s="158"/>
      <c r="F65" s="21" t="s">
        <v>71</v>
      </c>
      <c r="G65" s="62">
        <f>H65+J65</f>
        <v>0</v>
      </c>
      <c r="H65" s="66"/>
      <c r="I65" s="66"/>
      <c r="J65" s="66"/>
      <c r="K65" s="81">
        <f>L65+N65</f>
        <v>0</v>
      </c>
      <c r="L65" s="81"/>
      <c r="M65" s="81"/>
      <c r="N65" s="81"/>
      <c r="O65" s="44">
        <f>P65+R65</f>
        <v>0</v>
      </c>
      <c r="P65" s="44"/>
      <c r="Q65" s="44"/>
      <c r="R65" s="44"/>
      <c r="S65" s="41">
        <v>0</v>
      </c>
      <c r="T65" s="116"/>
    </row>
    <row r="66" spans="1:20" ht="13.5" customHeight="1" x14ac:dyDescent="0.25">
      <c r="A66" s="170"/>
      <c r="B66" s="153"/>
      <c r="C66" s="154"/>
      <c r="D66" s="161"/>
      <c r="E66" s="159"/>
      <c r="F66" s="8" t="s">
        <v>18</v>
      </c>
      <c r="G66" s="62">
        <f t="shared" ref="G66:T66" si="29">SUM(G64:G65)</f>
        <v>0</v>
      </c>
      <c r="H66" s="66">
        <f t="shared" si="29"/>
        <v>0</v>
      </c>
      <c r="I66" s="66">
        <f t="shared" si="29"/>
        <v>0</v>
      </c>
      <c r="J66" s="66">
        <f t="shared" si="29"/>
        <v>0</v>
      </c>
      <c r="K66" s="80">
        <f t="shared" si="29"/>
        <v>0</v>
      </c>
      <c r="L66" s="80">
        <f t="shared" si="29"/>
        <v>0</v>
      </c>
      <c r="M66" s="80">
        <f t="shared" si="29"/>
        <v>0</v>
      </c>
      <c r="N66" s="80">
        <f t="shared" si="29"/>
        <v>0</v>
      </c>
      <c r="O66" s="43">
        <f t="shared" si="29"/>
        <v>5.6</v>
      </c>
      <c r="P66" s="43">
        <f t="shared" si="29"/>
        <v>5.6</v>
      </c>
      <c r="Q66" s="43">
        <f t="shared" si="29"/>
        <v>0</v>
      </c>
      <c r="R66" s="43">
        <f t="shared" si="29"/>
        <v>0</v>
      </c>
      <c r="S66" s="42">
        <f t="shared" si="29"/>
        <v>0</v>
      </c>
      <c r="T66" s="115">
        <f t="shared" si="29"/>
        <v>0</v>
      </c>
    </row>
    <row r="67" spans="1:20" ht="14.25" customHeight="1" x14ac:dyDescent="0.25">
      <c r="A67" s="168" t="s">
        <v>13</v>
      </c>
      <c r="B67" s="151" t="s">
        <v>13</v>
      </c>
      <c r="C67" s="171" t="s">
        <v>123</v>
      </c>
      <c r="D67" s="220" t="s">
        <v>128</v>
      </c>
      <c r="E67" s="177" t="s">
        <v>16</v>
      </c>
      <c r="F67" s="30" t="s">
        <v>62</v>
      </c>
      <c r="G67" s="62">
        <f>H67+J67</f>
        <v>0</v>
      </c>
      <c r="H67" s="66"/>
      <c r="I67" s="66"/>
      <c r="J67" s="62">
        <v>0</v>
      </c>
      <c r="K67" s="81">
        <f>L67+N67</f>
        <v>0</v>
      </c>
      <c r="L67" s="81"/>
      <c r="M67" s="81"/>
      <c r="N67" s="81"/>
      <c r="O67" s="44">
        <f>P67+R67</f>
        <v>3</v>
      </c>
      <c r="P67" s="44">
        <v>3</v>
      </c>
      <c r="Q67" s="44"/>
      <c r="R67" s="44">
        <v>0</v>
      </c>
      <c r="S67" s="41">
        <v>0</v>
      </c>
      <c r="T67" s="116"/>
    </row>
    <row r="68" spans="1:20" ht="11.25" customHeight="1" x14ac:dyDescent="0.25">
      <c r="A68" s="169"/>
      <c r="B68" s="152"/>
      <c r="C68" s="172"/>
      <c r="D68" s="221"/>
      <c r="E68" s="158"/>
      <c r="F68" s="21" t="s">
        <v>71</v>
      </c>
      <c r="G68" s="62">
        <f>H68+J68</f>
        <v>0</v>
      </c>
      <c r="H68" s="66"/>
      <c r="I68" s="66"/>
      <c r="J68" s="66"/>
      <c r="K68" s="81">
        <f>L68+N68</f>
        <v>0</v>
      </c>
      <c r="L68" s="81"/>
      <c r="M68" s="81"/>
      <c r="N68" s="81"/>
      <c r="O68" s="44">
        <f>P68+R68</f>
        <v>0</v>
      </c>
      <c r="P68" s="44"/>
      <c r="Q68" s="44"/>
      <c r="R68" s="44"/>
      <c r="S68" s="41">
        <v>0</v>
      </c>
      <c r="T68" s="116"/>
    </row>
    <row r="69" spans="1:20" ht="13.5" customHeight="1" x14ac:dyDescent="0.25">
      <c r="A69" s="170"/>
      <c r="B69" s="153"/>
      <c r="C69" s="154"/>
      <c r="D69" s="161"/>
      <c r="E69" s="159"/>
      <c r="F69" s="8" t="s">
        <v>18</v>
      </c>
      <c r="G69" s="62">
        <f t="shared" ref="G69:T69" si="30">SUM(G67:G68)</f>
        <v>0</v>
      </c>
      <c r="H69" s="66">
        <f t="shared" si="30"/>
        <v>0</v>
      </c>
      <c r="I69" s="66">
        <f t="shared" si="30"/>
        <v>0</v>
      </c>
      <c r="J69" s="66">
        <f t="shared" si="30"/>
        <v>0</v>
      </c>
      <c r="K69" s="80">
        <f t="shared" si="30"/>
        <v>0</v>
      </c>
      <c r="L69" s="80">
        <f t="shared" si="30"/>
        <v>0</v>
      </c>
      <c r="M69" s="80">
        <f t="shared" si="30"/>
        <v>0</v>
      </c>
      <c r="N69" s="80">
        <f t="shared" si="30"/>
        <v>0</v>
      </c>
      <c r="O69" s="43">
        <f t="shared" si="30"/>
        <v>3</v>
      </c>
      <c r="P69" s="42">
        <f t="shared" si="30"/>
        <v>3</v>
      </c>
      <c r="Q69" s="42">
        <f t="shared" si="30"/>
        <v>0</v>
      </c>
      <c r="R69" s="42">
        <f t="shared" si="30"/>
        <v>0</v>
      </c>
      <c r="S69" s="42">
        <f t="shared" si="30"/>
        <v>0</v>
      </c>
      <c r="T69" s="115">
        <f t="shared" si="30"/>
        <v>0</v>
      </c>
    </row>
    <row r="70" spans="1:20" ht="14.25" customHeight="1" x14ac:dyDescent="0.25">
      <c r="A70" s="168" t="s">
        <v>13</v>
      </c>
      <c r="B70" s="151" t="s">
        <v>13</v>
      </c>
      <c r="C70" s="171" t="s">
        <v>124</v>
      </c>
      <c r="D70" s="220" t="s">
        <v>129</v>
      </c>
      <c r="E70" s="177" t="s">
        <v>16</v>
      </c>
      <c r="F70" s="30" t="s">
        <v>62</v>
      </c>
      <c r="G70" s="62">
        <f>H70+J70</f>
        <v>0</v>
      </c>
      <c r="H70" s="66"/>
      <c r="I70" s="66"/>
      <c r="J70" s="62">
        <v>0</v>
      </c>
      <c r="K70" s="81">
        <f>L70+N70</f>
        <v>0</v>
      </c>
      <c r="L70" s="81"/>
      <c r="M70" s="81"/>
      <c r="N70" s="81"/>
      <c r="O70" s="82">
        <f>P70+R70</f>
        <v>4</v>
      </c>
      <c r="P70" s="81"/>
      <c r="Q70" s="81"/>
      <c r="R70" s="82">
        <v>4</v>
      </c>
      <c r="S70" s="41">
        <v>0</v>
      </c>
      <c r="T70" s="116"/>
    </row>
    <row r="71" spans="1:20" ht="11.25" customHeight="1" x14ac:dyDescent="0.25">
      <c r="A71" s="169"/>
      <c r="B71" s="152"/>
      <c r="C71" s="172"/>
      <c r="D71" s="221"/>
      <c r="E71" s="158"/>
      <c r="F71" s="21" t="s">
        <v>71</v>
      </c>
      <c r="G71" s="62">
        <f>H71+J71</f>
        <v>0</v>
      </c>
      <c r="H71" s="66"/>
      <c r="I71" s="66"/>
      <c r="J71" s="66"/>
      <c r="K71" s="81">
        <f>L71+N71</f>
        <v>0</v>
      </c>
      <c r="L71" s="81"/>
      <c r="M71" s="81"/>
      <c r="N71" s="81"/>
      <c r="O71" s="82">
        <f>P71+R71</f>
        <v>0</v>
      </c>
      <c r="P71" s="81"/>
      <c r="Q71" s="81"/>
      <c r="R71" s="81"/>
      <c r="S71" s="41">
        <v>0</v>
      </c>
      <c r="T71" s="116"/>
    </row>
    <row r="72" spans="1:20" ht="13.5" customHeight="1" x14ac:dyDescent="0.25">
      <c r="A72" s="170"/>
      <c r="B72" s="153"/>
      <c r="C72" s="154"/>
      <c r="D72" s="161"/>
      <c r="E72" s="159"/>
      <c r="F72" s="8" t="s">
        <v>18</v>
      </c>
      <c r="G72" s="62">
        <f t="shared" ref="G72:T72" si="31">SUM(G70:G71)</f>
        <v>0</v>
      </c>
      <c r="H72" s="66">
        <f t="shared" si="31"/>
        <v>0</v>
      </c>
      <c r="I72" s="66">
        <f t="shared" si="31"/>
        <v>0</v>
      </c>
      <c r="J72" s="66">
        <f t="shared" si="31"/>
        <v>0</v>
      </c>
      <c r="K72" s="80">
        <f t="shared" si="31"/>
        <v>0</v>
      </c>
      <c r="L72" s="80">
        <f t="shared" si="31"/>
        <v>0</v>
      </c>
      <c r="M72" s="80">
        <f t="shared" si="31"/>
        <v>0</v>
      </c>
      <c r="N72" s="80">
        <f t="shared" si="31"/>
        <v>0</v>
      </c>
      <c r="O72" s="85">
        <f t="shared" si="31"/>
        <v>4</v>
      </c>
      <c r="P72" s="80">
        <f t="shared" si="31"/>
        <v>0</v>
      </c>
      <c r="Q72" s="80">
        <f t="shared" si="31"/>
        <v>0</v>
      </c>
      <c r="R72" s="80">
        <f t="shared" si="31"/>
        <v>4</v>
      </c>
      <c r="S72" s="42">
        <f t="shared" si="31"/>
        <v>0</v>
      </c>
      <c r="T72" s="115">
        <f t="shared" si="31"/>
        <v>0</v>
      </c>
    </row>
    <row r="73" spans="1:20" ht="14.25" customHeight="1" x14ac:dyDescent="0.25">
      <c r="A73" s="168" t="s">
        <v>13</v>
      </c>
      <c r="B73" s="151" t="s">
        <v>13</v>
      </c>
      <c r="C73" s="171" t="s">
        <v>125</v>
      </c>
      <c r="D73" s="220" t="s">
        <v>130</v>
      </c>
      <c r="E73" s="177" t="s">
        <v>16</v>
      </c>
      <c r="F73" s="30" t="s">
        <v>62</v>
      </c>
      <c r="G73" s="62">
        <f>H73+J73</f>
        <v>0</v>
      </c>
      <c r="H73" s="66"/>
      <c r="I73" s="66"/>
      <c r="J73" s="62">
        <v>0</v>
      </c>
      <c r="K73" s="81">
        <f>L73+N73</f>
        <v>0</v>
      </c>
      <c r="L73" s="81"/>
      <c r="M73" s="81"/>
      <c r="N73" s="81"/>
      <c r="O73" s="82">
        <f>P73+R73</f>
        <v>5</v>
      </c>
      <c r="P73" s="81"/>
      <c r="Q73" s="81"/>
      <c r="R73" s="82">
        <v>5</v>
      </c>
      <c r="S73" s="41">
        <v>0</v>
      </c>
      <c r="T73" s="116"/>
    </row>
    <row r="74" spans="1:20" ht="11.25" customHeight="1" x14ac:dyDescent="0.25">
      <c r="A74" s="169"/>
      <c r="B74" s="152"/>
      <c r="C74" s="172"/>
      <c r="D74" s="221"/>
      <c r="E74" s="158"/>
      <c r="F74" s="21" t="s">
        <v>71</v>
      </c>
      <c r="G74" s="62">
        <f>H74+J74</f>
        <v>0</v>
      </c>
      <c r="H74" s="66"/>
      <c r="I74" s="66"/>
      <c r="J74" s="66"/>
      <c r="K74" s="81">
        <f>L74+N74</f>
        <v>0</v>
      </c>
      <c r="L74" s="81"/>
      <c r="M74" s="81"/>
      <c r="N74" s="81"/>
      <c r="O74" s="44">
        <f>P74+R74</f>
        <v>0</v>
      </c>
      <c r="P74" s="41"/>
      <c r="Q74" s="41"/>
      <c r="R74" s="41"/>
      <c r="S74" s="41">
        <v>0</v>
      </c>
      <c r="T74" s="116"/>
    </row>
    <row r="75" spans="1:20" ht="13.5" customHeight="1" x14ac:dyDescent="0.25">
      <c r="A75" s="170"/>
      <c r="B75" s="153"/>
      <c r="C75" s="154"/>
      <c r="D75" s="161"/>
      <c r="E75" s="159"/>
      <c r="F75" s="8" t="s">
        <v>18</v>
      </c>
      <c r="G75" s="62">
        <f t="shared" ref="G75:T75" si="32">SUM(G73:G74)</f>
        <v>0</v>
      </c>
      <c r="H75" s="66">
        <f t="shared" si="32"/>
        <v>0</v>
      </c>
      <c r="I75" s="66">
        <f t="shared" si="32"/>
        <v>0</v>
      </c>
      <c r="J75" s="66">
        <f t="shared" si="32"/>
        <v>0</v>
      </c>
      <c r="K75" s="80">
        <f t="shared" si="32"/>
        <v>0</v>
      </c>
      <c r="L75" s="80">
        <f t="shared" si="32"/>
        <v>0</v>
      </c>
      <c r="M75" s="80">
        <f t="shared" si="32"/>
        <v>0</v>
      </c>
      <c r="N75" s="80">
        <f t="shared" si="32"/>
        <v>0</v>
      </c>
      <c r="O75" s="43">
        <f t="shared" si="32"/>
        <v>5</v>
      </c>
      <c r="P75" s="42">
        <f t="shared" si="32"/>
        <v>0</v>
      </c>
      <c r="Q75" s="42">
        <f t="shared" si="32"/>
        <v>0</v>
      </c>
      <c r="R75" s="42">
        <f t="shared" si="32"/>
        <v>5</v>
      </c>
      <c r="S75" s="42">
        <f t="shared" si="32"/>
        <v>0</v>
      </c>
      <c r="T75" s="115">
        <f t="shared" si="32"/>
        <v>0</v>
      </c>
    </row>
    <row r="76" spans="1:20" ht="15.75" customHeight="1" thickBot="1" x14ac:dyDescent="0.3">
      <c r="A76" s="11" t="s">
        <v>13</v>
      </c>
      <c r="B76" s="12" t="s">
        <v>13</v>
      </c>
      <c r="C76" s="228" t="s">
        <v>27</v>
      </c>
      <c r="D76" s="229"/>
      <c r="E76" s="229"/>
      <c r="F76" s="229"/>
      <c r="G76" s="94">
        <f>G15+G19+G23+G26+G30+G34+G38+G42+G46+G50+G54+G57+G60+G63+G66+G69+G72+G75</f>
        <v>1154.6980000000001</v>
      </c>
      <c r="H76" s="94">
        <f t="shared" ref="H76:N76" si="33">H15+H19+H23+H26+H30+H34+H38+H42+H46+H50+H54+H57+H60+H63+H66+H69+H72+H75</f>
        <v>0</v>
      </c>
      <c r="I76" s="94">
        <f t="shared" si="33"/>
        <v>0</v>
      </c>
      <c r="J76" s="94">
        <f t="shared" si="33"/>
        <v>1154.6980000000001</v>
      </c>
      <c r="K76" s="94">
        <f t="shared" si="33"/>
        <v>210.5</v>
      </c>
      <c r="L76" s="94">
        <f t="shared" si="33"/>
        <v>0</v>
      </c>
      <c r="M76" s="94">
        <f t="shared" si="33"/>
        <v>0</v>
      </c>
      <c r="N76" s="94">
        <f t="shared" si="33"/>
        <v>210.5</v>
      </c>
      <c r="O76" s="94">
        <f t="shared" ref="O76" si="34">O15+O19+O23+O26+O30+O34+O38+O42+O46+O50+O54+O57+O60+O63+O66+O69+O72+O75</f>
        <v>278.80000000000007</v>
      </c>
      <c r="P76" s="94">
        <f t="shared" ref="P76" si="35">P15+P19+P23+P26+P30+P34+P38+P42+P46+P50+P54+P57+P60+P63+P66+P69+P72+P75</f>
        <v>10.5</v>
      </c>
      <c r="Q76" s="94">
        <f t="shared" ref="Q76" si="36">Q15+Q19+Q23+Q26+Q30+Q34+Q38+Q42+Q46+Q50+Q54+Q57+Q60+Q63+Q66+Q69+Q72+Q75</f>
        <v>0</v>
      </c>
      <c r="R76" s="94">
        <f t="shared" ref="R76" si="37">R15+R19+R23+R26+R30+R34+R38+R42+R46+R50+R54+R57+R60+R63+R66+R69+R72+R75</f>
        <v>268.3</v>
      </c>
      <c r="S76" s="94">
        <f t="shared" ref="S76" si="38">S15+S19+S23+S26+S30+S34+S38+S42+S46+S50+S54+S57+S60+S63+S66+S69+S72+S75</f>
        <v>933.1</v>
      </c>
      <c r="T76" s="94">
        <f t="shared" ref="T76" si="39">T15+T19+T23+T26+T30+T34+T38+T42+T46+T50+T54+T57+T60+T63+T66+T69+T72+T75</f>
        <v>634</v>
      </c>
    </row>
    <row r="77" spans="1:20" ht="14.25" customHeight="1" thickBot="1" x14ac:dyDescent="0.3">
      <c r="A77" s="5" t="s">
        <v>13</v>
      </c>
      <c r="B77" s="111" t="s">
        <v>19</v>
      </c>
      <c r="C77" s="163" t="s">
        <v>28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5"/>
    </row>
    <row r="78" spans="1:20" ht="11.25" customHeight="1" x14ac:dyDescent="0.25">
      <c r="A78" s="168" t="s">
        <v>13</v>
      </c>
      <c r="B78" s="151" t="s">
        <v>19</v>
      </c>
      <c r="C78" s="171" t="s">
        <v>13</v>
      </c>
      <c r="D78" s="173" t="s">
        <v>29</v>
      </c>
      <c r="E78" s="247" t="s">
        <v>16</v>
      </c>
      <c r="F78" s="7" t="s">
        <v>17</v>
      </c>
      <c r="G78" s="41">
        <f>H78+J78</f>
        <v>0</v>
      </c>
      <c r="H78" s="42"/>
      <c r="I78" s="42"/>
      <c r="J78" s="42"/>
      <c r="K78" s="41">
        <f>L78+N78</f>
        <v>0</v>
      </c>
      <c r="L78" s="69"/>
      <c r="M78" s="69"/>
      <c r="N78" s="69"/>
      <c r="O78" s="44">
        <f>P78+R78</f>
        <v>0</v>
      </c>
      <c r="P78" s="43"/>
      <c r="Q78" s="42"/>
      <c r="R78" s="42"/>
      <c r="S78" s="69"/>
      <c r="T78" s="121"/>
    </row>
    <row r="79" spans="1:20" ht="10.5" customHeight="1" x14ac:dyDescent="0.25">
      <c r="A79" s="169"/>
      <c r="B79" s="152"/>
      <c r="C79" s="172"/>
      <c r="D79" s="174"/>
      <c r="E79" s="158"/>
      <c r="F79" s="71" t="s">
        <v>40</v>
      </c>
      <c r="G79" s="41">
        <f>H79+J79</f>
        <v>0</v>
      </c>
      <c r="H79" s="42"/>
      <c r="I79" s="42"/>
      <c r="J79" s="42"/>
      <c r="K79" s="41">
        <f>L79+N79</f>
        <v>0</v>
      </c>
      <c r="L79" s="69"/>
      <c r="M79" s="69"/>
      <c r="N79" s="69"/>
      <c r="O79" s="44">
        <f>P79+R79</f>
        <v>0</v>
      </c>
      <c r="P79" s="43"/>
      <c r="Q79" s="42"/>
      <c r="R79" s="42"/>
      <c r="S79" s="69"/>
      <c r="T79" s="121"/>
    </row>
    <row r="80" spans="1:20" ht="13.5" customHeight="1" x14ac:dyDescent="0.25">
      <c r="A80" s="169"/>
      <c r="B80" s="152"/>
      <c r="C80" s="172"/>
      <c r="D80" s="174"/>
      <c r="E80" s="158"/>
      <c r="F80" s="7" t="s">
        <v>91</v>
      </c>
      <c r="G80" s="41">
        <f>H80+J80</f>
        <v>135.97999999999999</v>
      </c>
      <c r="H80" s="42">
        <v>135.97999999999999</v>
      </c>
      <c r="I80" s="42"/>
      <c r="J80" s="42">
        <v>0</v>
      </c>
      <c r="K80" s="41">
        <f>L80+N80</f>
        <v>200</v>
      </c>
      <c r="L80" s="42">
        <v>200</v>
      </c>
      <c r="M80" s="42"/>
      <c r="N80" s="42"/>
      <c r="O80" s="44">
        <f>P80+R80</f>
        <v>173</v>
      </c>
      <c r="P80" s="42">
        <v>173</v>
      </c>
      <c r="Q80" s="42"/>
      <c r="R80" s="42"/>
      <c r="S80" s="42">
        <v>200</v>
      </c>
      <c r="T80" s="118">
        <v>200</v>
      </c>
    </row>
    <row r="81" spans="1:20" ht="13.5" customHeight="1" x14ac:dyDescent="0.25">
      <c r="A81" s="170"/>
      <c r="B81" s="153"/>
      <c r="C81" s="154"/>
      <c r="D81" s="156"/>
      <c r="E81" s="159"/>
      <c r="F81" s="8" t="s">
        <v>18</v>
      </c>
      <c r="G81" s="42">
        <f>H81+J81</f>
        <v>135.97999999999999</v>
      </c>
      <c r="H81" s="42">
        <f t="shared" ref="H81:J81" si="40">SUM(H78:H80)</f>
        <v>135.97999999999999</v>
      </c>
      <c r="I81" s="42">
        <f t="shared" si="40"/>
        <v>0</v>
      </c>
      <c r="J81" s="42">
        <f t="shared" si="40"/>
        <v>0</v>
      </c>
      <c r="K81" s="42">
        <f t="shared" ref="K81:T81" si="41">SUM(K78:K80)</f>
        <v>200</v>
      </c>
      <c r="L81" s="42">
        <f t="shared" si="41"/>
        <v>200</v>
      </c>
      <c r="M81" s="42">
        <f t="shared" si="41"/>
        <v>0</v>
      </c>
      <c r="N81" s="42">
        <f t="shared" si="41"/>
        <v>0</v>
      </c>
      <c r="O81" s="43">
        <f>P81+R81</f>
        <v>173</v>
      </c>
      <c r="P81" s="42">
        <f t="shared" si="41"/>
        <v>173</v>
      </c>
      <c r="Q81" s="42">
        <f t="shared" si="41"/>
        <v>0</v>
      </c>
      <c r="R81" s="42">
        <f t="shared" si="41"/>
        <v>0</v>
      </c>
      <c r="S81" s="42">
        <f t="shared" si="41"/>
        <v>200</v>
      </c>
      <c r="T81" s="115">
        <f t="shared" si="41"/>
        <v>200</v>
      </c>
    </row>
    <row r="82" spans="1:20" ht="15" customHeight="1" thickBot="1" x14ac:dyDescent="0.3">
      <c r="A82" s="11" t="s">
        <v>13</v>
      </c>
      <c r="B82" s="12" t="s">
        <v>19</v>
      </c>
      <c r="C82" s="166" t="s">
        <v>27</v>
      </c>
      <c r="D82" s="167"/>
      <c r="E82" s="167"/>
      <c r="F82" s="178"/>
      <c r="G82" s="46">
        <f t="shared" ref="G82:J82" si="42">G81</f>
        <v>135.97999999999999</v>
      </c>
      <c r="H82" s="46">
        <f t="shared" si="42"/>
        <v>135.97999999999999</v>
      </c>
      <c r="I82" s="46">
        <f t="shared" si="42"/>
        <v>0</v>
      </c>
      <c r="J82" s="46">
        <f t="shared" si="42"/>
        <v>0</v>
      </c>
      <c r="K82" s="46">
        <f t="shared" ref="K82:T82" si="43">K81</f>
        <v>200</v>
      </c>
      <c r="L82" s="46">
        <f t="shared" si="43"/>
        <v>200</v>
      </c>
      <c r="M82" s="46">
        <f t="shared" si="43"/>
        <v>0</v>
      </c>
      <c r="N82" s="46">
        <f t="shared" si="43"/>
        <v>0</v>
      </c>
      <c r="O82" s="57">
        <f t="shared" si="43"/>
        <v>173</v>
      </c>
      <c r="P82" s="46">
        <f t="shared" si="43"/>
        <v>173</v>
      </c>
      <c r="Q82" s="46">
        <f t="shared" si="43"/>
        <v>0</v>
      </c>
      <c r="R82" s="46">
        <f t="shared" si="43"/>
        <v>0</v>
      </c>
      <c r="S82" s="46">
        <f t="shared" si="43"/>
        <v>200</v>
      </c>
      <c r="T82" s="122">
        <f t="shared" si="43"/>
        <v>200</v>
      </c>
    </row>
    <row r="83" spans="1:20" ht="16.5" customHeight="1" thickBot="1" x14ac:dyDescent="0.3">
      <c r="A83" s="5" t="s">
        <v>13</v>
      </c>
      <c r="B83" s="111" t="s">
        <v>20</v>
      </c>
      <c r="C83" s="163" t="s">
        <v>30</v>
      </c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5"/>
    </row>
    <row r="84" spans="1:20" ht="11.25" customHeight="1" x14ac:dyDescent="0.25">
      <c r="A84" s="150" t="s">
        <v>13</v>
      </c>
      <c r="B84" s="160" t="s">
        <v>20</v>
      </c>
      <c r="C84" s="154" t="s">
        <v>13</v>
      </c>
      <c r="D84" s="161" t="s">
        <v>64</v>
      </c>
      <c r="E84" s="158" t="s">
        <v>16</v>
      </c>
      <c r="F84" s="77" t="s">
        <v>55</v>
      </c>
      <c r="G84" s="47">
        <f t="shared" ref="G84:G85" si="44">H84+J84</f>
        <v>0</v>
      </c>
      <c r="H84" s="47"/>
      <c r="I84" s="47"/>
      <c r="J84" s="47"/>
      <c r="K84" s="52">
        <f t="shared" ref="K84:K85" si="45">L84+N84</f>
        <v>0</v>
      </c>
      <c r="L84" s="47"/>
      <c r="M84" s="47"/>
      <c r="N84" s="47"/>
      <c r="O84" s="147">
        <f t="shared" ref="O84:O85" si="46">P84+R84</f>
        <v>0</v>
      </c>
      <c r="P84" s="86"/>
      <c r="Q84" s="86"/>
      <c r="R84" s="86"/>
      <c r="S84" s="47"/>
      <c r="T84" s="123"/>
    </row>
    <row r="85" spans="1:20" ht="11.25" customHeight="1" x14ac:dyDescent="0.25">
      <c r="A85" s="150"/>
      <c r="B85" s="160"/>
      <c r="C85" s="154"/>
      <c r="D85" s="161"/>
      <c r="E85" s="158"/>
      <c r="F85" s="30" t="s">
        <v>62</v>
      </c>
      <c r="G85" s="43">
        <f t="shared" si="44"/>
        <v>0</v>
      </c>
      <c r="H85" s="43"/>
      <c r="I85" s="43"/>
      <c r="J85" s="43"/>
      <c r="K85" s="44">
        <f t="shared" si="45"/>
        <v>0</v>
      </c>
      <c r="L85" s="47"/>
      <c r="M85" s="47"/>
      <c r="N85" s="47"/>
      <c r="O85" s="82">
        <f t="shared" si="46"/>
        <v>34.6</v>
      </c>
      <c r="P85" s="86"/>
      <c r="Q85" s="86"/>
      <c r="R85" s="86">
        <v>34.6</v>
      </c>
      <c r="S85" s="47">
        <v>100</v>
      </c>
      <c r="T85" s="123"/>
    </row>
    <row r="86" spans="1:20" ht="11.25" customHeight="1" x14ac:dyDescent="0.25">
      <c r="A86" s="150"/>
      <c r="B86" s="160"/>
      <c r="C86" s="155"/>
      <c r="D86" s="162"/>
      <c r="E86" s="159"/>
      <c r="F86" s="8" t="s">
        <v>18</v>
      </c>
      <c r="G86" s="43">
        <f t="shared" ref="G86:T86" si="47">SUM(G84:G85)</f>
        <v>0</v>
      </c>
      <c r="H86" s="43">
        <f t="shared" si="47"/>
        <v>0</v>
      </c>
      <c r="I86" s="43">
        <f t="shared" si="47"/>
        <v>0</v>
      </c>
      <c r="J86" s="43">
        <f t="shared" si="47"/>
        <v>0</v>
      </c>
      <c r="K86" s="43">
        <f t="shared" si="47"/>
        <v>0</v>
      </c>
      <c r="L86" s="43">
        <f t="shared" si="47"/>
        <v>0</v>
      </c>
      <c r="M86" s="43">
        <f t="shared" si="47"/>
        <v>0</v>
      </c>
      <c r="N86" s="43">
        <f t="shared" si="47"/>
        <v>0</v>
      </c>
      <c r="O86" s="85">
        <f t="shared" si="47"/>
        <v>34.6</v>
      </c>
      <c r="P86" s="85">
        <f t="shared" si="47"/>
        <v>0</v>
      </c>
      <c r="Q86" s="85">
        <f t="shared" si="47"/>
        <v>0</v>
      </c>
      <c r="R86" s="85">
        <f t="shared" si="47"/>
        <v>34.6</v>
      </c>
      <c r="S86" s="43">
        <f t="shared" si="47"/>
        <v>100</v>
      </c>
      <c r="T86" s="117">
        <f t="shared" si="47"/>
        <v>0</v>
      </c>
    </row>
    <row r="87" spans="1:20" ht="12.75" customHeight="1" x14ac:dyDescent="0.25">
      <c r="A87" s="150" t="s">
        <v>13</v>
      </c>
      <c r="B87" s="160" t="s">
        <v>20</v>
      </c>
      <c r="C87" s="154" t="s">
        <v>19</v>
      </c>
      <c r="D87" s="161" t="s">
        <v>112</v>
      </c>
      <c r="E87" s="158" t="s">
        <v>16</v>
      </c>
      <c r="F87" s="30" t="s">
        <v>92</v>
      </c>
      <c r="G87" s="43">
        <f t="shared" ref="G87:G89" si="48">H87+J87</f>
        <v>15.8</v>
      </c>
      <c r="H87" s="43"/>
      <c r="I87" s="43"/>
      <c r="J87" s="43">
        <v>15.8</v>
      </c>
      <c r="K87" s="44">
        <f t="shared" ref="K87:K89" si="49">L87+N87</f>
        <v>0</v>
      </c>
      <c r="L87" s="47"/>
      <c r="M87" s="47"/>
      <c r="N87" s="47">
        <v>0</v>
      </c>
      <c r="O87" s="44">
        <f t="shared" ref="O87:O89" si="50">P87+R87</f>
        <v>0</v>
      </c>
      <c r="P87" s="47"/>
      <c r="Q87" s="47"/>
      <c r="R87" s="47">
        <v>0</v>
      </c>
      <c r="S87" s="47"/>
      <c r="T87" s="123"/>
    </row>
    <row r="88" spans="1:20" ht="12.75" customHeight="1" x14ac:dyDescent="0.25">
      <c r="A88" s="150"/>
      <c r="B88" s="160"/>
      <c r="C88" s="154"/>
      <c r="D88" s="161"/>
      <c r="E88" s="158"/>
      <c r="F88" s="30" t="s">
        <v>34</v>
      </c>
      <c r="G88" s="43">
        <f t="shared" si="48"/>
        <v>6.9</v>
      </c>
      <c r="H88" s="43"/>
      <c r="I88" s="43"/>
      <c r="J88" s="43">
        <v>6.9</v>
      </c>
      <c r="K88" s="44">
        <f t="shared" si="49"/>
        <v>0</v>
      </c>
      <c r="L88" s="47"/>
      <c r="M88" s="47"/>
      <c r="N88" s="47">
        <v>0</v>
      </c>
      <c r="O88" s="44">
        <f t="shared" si="50"/>
        <v>0</v>
      </c>
      <c r="P88" s="47"/>
      <c r="Q88" s="47"/>
      <c r="R88" s="47">
        <v>0</v>
      </c>
      <c r="S88" s="47"/>
      <c r="T88" s="123"/>
    </row>
    <row r="89" spans="1:20" ht="12.75" customHeight="1" x14ac:dyDescent="0.25">
      <c r="A89" s="150"/>
      <c r="B89" s="160"/>
      <c r="C89" s="155"/>
      <c r="D89" s="162"/>
      <c r="E89" s="158"/>
      <c r="F89" s="20" t="s">
        <v>69</v>
      </c>
      <c r="G89" s="43">
        <f t="shared" si="48"/>
        <v>25</v>
      </c>
      <c r="H89" s="43"/>
      <c r="I89" s="43"/>
      <c r="J89" s="43">
        <v>25</v>
      </c>
      <c r="K89" s="44">
        <f t="shared" si="49"/>
        <v>0</v>
      </c>
      <c r="L89" s="43"/>
      <c r="M89" s="43"/>
      <c r="N89" s="43">
        <v>0</v>
      </c>
      <c r="O89" s="44">
        <f t="shared" si="50"/>
        <v>0</v>
      </c>
      <c r="P89" s="43"/>
      <c r="Q89" s="43"/>
      <c r="R89" s="43">
        <v>0</v>
      </c>
      <c r="S89" s="43"/>
      <c r="T89" s="124"/>
    </row>
    <row r="90" spans="1:20" ht="12.75" customHeight="1" x14ac:dyDescent="0.25">
      <c r="A90" s="150"/>
      <c r="B90" s="160"/>
      <c r="C90" s="155"/>
      <c r="D90" s="162"/>
      <c r="E90" s="159"/>
      <c r="F90" s="8" t="s">
        <v>18</v>
      </c>
      <c r="G90" s="43">
        <f t="shared" ref="G90:J90" si="51">SUM(G87:G89)</f>
        <v>47.7</v>
      </c>
      <c r="H90" s="43">
        <f t="shared" si="51"/>
        <v>0</v>
      </c>
      <c r="I90" s="43">
        <f t="shared" si="51"/>
        <v>0</v>
      </c>
      <c r="J90" s="43">
        <f t="shared" si="51"/>
        <v>47.7</v>
      </c>
      <c r="K90" s="43">
        <f t="shared" ref="K90:T90" si="52">SUM(K87:K89)</f>
        <v>0</v>
      </c>
      <c r="L90" s="43">
        <f t="shared" si="52"/>
        <v>0</v>
      </c>
      <c r="M90" s="43">
        <f t="shared" si="52"/>
        <v>0</v>
      </c>
      <c r="N90" s="43">
        <f t="shared" si="52"/>
        <v>0</v>
      </c>
      <c r="O90" s="43">
        <f t="shared" si="52"/>
        <v>0</v>
      </c>
      <c r="P90" s="43">
        <f t="shared" si="52"/>
        <v>0</v>
      </c>
      <c r="Q90" s="43">
        <f t="shared" si="52"/>
        <v>0</v>
      </c>
      <c r="R90" s="43">
        <f t="shared" si="52"/>
        <v>0</v>
      </c>
      <c r="S90" s="43">
        <f t="shared" si="52"/>
        <v>0</v>
      </c>
      <c r="T90" s="117">
        <f t="shared" si="52"/>
        <v>0</v>
      </c>
    </row>
    <row r="91" spans="1:20" ht="12.75" customHeight="1" x14ac:dyDescent="0.25">
      <c r="A91" s="150" t="s">
        <v>13</v>
      </c>
      <c r="B91" s="160" t="s">
        <v>20</v>
      </c>
      <c r="C91" s="154" t="s">
        <v>20</v>
      </c>
      <c r="D91" s="161" t="s">
        <v>102</v>
      </c>
      <c r="E91" s="158" t="s">
        <v>16</v>
      </c>
      <c r="F91" s="21" t="s">
        <v>17</v>
      </c>
      <c r="G91" s="43">
        <f t="shared" ref="G91:G93" si="53">H91+J91</f>
        <v>3.8</v>
      </c>
      <c r="H91" s="43"/>
      <c r="I91" s="43"/>
      <c r="J91" s="43">
        <v>3.8</v>
      </c>
      <c r="K91" s="44">
        <f t="shared" ref="K91:K93" si="54">L91+N91</f>
        <v>1.3</v>
      </c>
      <c r="L91" s="47"/>
      <c r="M91" s="47"/>
      <c r="N91" s="47">
        <v>1.3</v>
      </c>
      <c r="O91" s="44">
        <f t="shared" ref="O91:O93" si="55">P91+R91</f>
        <v>1.3</v>
      </c>
      <c r="P91" s="47">
        <v>0</v>
      </c>
      <c r="Q91" s="47"/>
      <c r="R91" s="47">
        <v>1.3</v>
      </c>
      <c r="S91" s="47"/>
      <c r="T91" s="123"/>
    </row>
    <row r="92" spans="1:20" ht="12.75" customHeight="1" x14ac:dyDescent="0.25">
      <c r="A92" s="150"/>
      <c r="B92" s="160"/>
      <c r="C92" s="154"/>
      <c r="D92" s="161"/>
      <c r="E92" s="158"/>
      <c r="F92" s="30" t="s">
        <v>91</v>
      </c>
      <c r="G92" s="62">
        <f t="shared" si="53"/>
        <v>0</v>
      </c>
      <c r="H92" s="62"/>
      <c r="I92" s="62"/>
      <c r="J92" s="62"/>
      <c r="K92" s="44">
        <f t="shared" si="54"/>
        <v>28.4</v>
      </c>
      <c r="L92" s="47"/>
      <c r="M92" s="47"/>
      <c r="N92" s="47">
        <v>28.4</v>
      </c>
      <c r="O92" s="61">
        <f t="shared" si="55"/>
        <v>29.7</v>
      </c>
      <c r="P92" s="84"/>
      <c r="Q92" s="84"/>
      <c r="R92" s="84">
        <v>29.7</v>
      </c>
      <c r="S92" s="47"/>
      <c r="T92" s="123"/>
    </row>
    <row r="93" spans="1:20" ht="12.75" customHeight="1" x14ac:dyDescent="0.25">
      <c r="A93" s="150"/>
      <c r="B93" s="160"/>
      <c r="C93" s="155"/>
      <c r="D93" s="162"/>
      <c r="E93" s="158"/>
      <c r="F93" s="20" t="s">
        <v>69</v>
      </c>
      <c r="G93" s="62">
        <f t="shared" si="53"/>
        <v>0</v>
      </c>
      <c r="H93" s="62"/>
      <c r="I93" s="62"/>
      <c r="J93" s="62"/>
      <c r="K93" s="44">
        <f t="shared" si="54"/>
        <v>40.4</v>
      </c>
      <c r="L93" s="43"/>
      <c r="M93" s="43"/>
      <c r="N93" s="43">
        <v>40.4</v>
      </c>
      <c r="O93" s="44">
        <f t="shared" si="55"/>
        <v>50.6</v>
      </c>
      <c r="P93" s="43"/>
      <c r="Q93" s="43"/>
      <c r="R93" s="43">
        <v>50.6</v>
      </c>
      <c r="S93" s="43">
        <v>0</v>
      </c>
      <c r="T93" s="124"/>
    </row>
    <row r="94" spans="1:20" ht="12.75" customHeight="1" x14ac:dyDescent="0.25">
      <c r="A94" s="150"/>
      <c r="B94" s="160"/>
      <c r="C94" s="155"/>
      <c r="D94" s="162"/>
      <c r="E94" s="159"/>
      <c r="F94" s="8" t="s">
        <v>18</v>
      </c>
      <c r="G94" s="62">
        <f t="shared" ref="G94:J94" si="56">SUM(G91:G93)</f>
        <v>3.8</v>
      </c>
      <c r="H94" s="62">
        <f t="shared" si="56"/>
        <v>0</v>
      </c>
      <c r="I94" s="62">
        <f t="shared" si="56"/>
        <v>0</v>
      </c>
      <c r="J94" s="62">
        <f t="shared" si="56"/>
        <v>3.8</v>
      </c>
      <c r="K94" s="43">
        <f t="shared" ref="K94:T94" si="57">SUM(K91:K93)</f>
        <v>70.099999999999994</v>
      </c>
      <c r="L94" s="43">
        <f t="shared" si="57"/>
        <v>0</v>
      </c>
      <c r="M94" s="43">
        <f t="shared" si="57"/>
        <v>0</v>
      </c>
      <c r="N94" s="43">
        <f t="shared" si="57"/>
        <v>70.099999999999994</v>
      </c>
      <c r="O94" s="43">
        <f t="shared" si="57"/>
        <v>81.599999999999994</v>
      </c>
      <c r="P94" s="43">
        <f t="shared" si="57"/>
        <v>0</v>
      </c>
      <c r="Q94" s="43">
        <f t="shared" si="57"/>
        <v>0</v>
      </c>
      <c r="R94" s="43">
        <f t="shared" si="57"/>
        <v>81.599999999999994</v>
      </c>
      <c r="S94" s="43">
        <f t="shared" si="57"/>
        <v>0</v>
      </c>
      <c r="T94" s="117">
        <f t="shared" si="57"/>
        <v>0</v>
      </c>
    </row>
    <row r="95" spans="1:20" ht="10.5" customHeight="1" x14ac:dyDescent="0.25">
      <c r="A95" s="150" t="s">
        <v>13</v>
      </c>
      <c r="B95" s="160" t="s">
        <v>20</v>
      </c>
      <c r="C95" s="154" t="s">
        <v>22</v>
      </c>
      <c r="D95" s="161" t="s">
        <v>82</v>
      </c>
      <c r="E95" s="158" t="s">
        <v>16</v>
      </c>
      <c r="F95" s="21" t="s">
        <v>17</v>
      </c>
      <c r="G95" s="43">
        <f t="shared" ref="G95:G97" si="58">H95+J95</f>
        <v>0</v>
      </c>
      <c r="H95" s="43"/>
      <c r="I95" s="43"/>
      <c r="J95" s="43"/>
      <c r="K95" s="44">
        <f t="shared" ref="K95:K97" si="59">L95+N95</f>
        <v>0</v>
      </c>
      <c r="L95" s="47"/>
      <c r="M95" s="47"/>
      <c r="N95" s="47"/>
      <c r="O95" s="44">
        <f t="shared" ref="O95:O97" si="60">P95+R95</f>
        <v>0</v>
      </c>
      <c r="P95" s="47"/>
      <c r="Q95" s="47"/>
      <c r="R95" s="47"/>
      <c r="S95" s="47"/>
      <c r="T95" s="123"/>
    </row>
    <row r="96" spans="1:20" ht="12.75" customHeight="1" x14ac:dyDescent="0.25">
      <c r="A96" s="150"/>
      <c r="B96" s="160"/>
      <c r="C96" s="154"/>
      <c r="D96" s="161"/>
      <c r="E96" s="158"/>
      <c r="F96" s="30" t="s">
        <v>62</v>
      </c>
      <c r="G96" s="43">
        <f t="shared" si="58"/>
        <v>0</v>
      </c>
      <c r="H96" s="43"/>
      <c r="I96" s="43"/>
      <c r="J96" s="43"/>
      <c r="K96" s="44">
        <f t="shared" si="59"/>
        <v>0</v>
      </c>
      <c r="L96" s="47"/>
      <c r="M96" s="47"/>
      <c r="N96" s="47"/>
      <c r="O96" s="44">
        <f t="shared" si="60"/>
        <v>0</v>
      </c>
      <c r="P96" s="47"/>
      <c r="Q96" s="47"/>
      <c r="R96" s="47"/>
      <c r="S96" s="47">
        <v>80</v>
      </c>
      <c r="T96" s="123">
        <v>80</v>
      </c>
    </row>
    <row r="97" spans="1:20" ht="9.75" customHeight="1" x14ac:dyDescent="0.25">
      <c r="A97" s="150"/>
      <c r="B97" s="160"/>
      <c r="C97" s="155"/>
      <c r="D97" s="162"/>
      <c r="E97" s="158"/>
      <c r="F97" s="20" t="s">
        <v>69</v>
      </c>
      <c r="G97" s="43">
        <f t="shared" si="58"/>
        <v>0</v>
      </c>
      <c r="H97" s="43"/>
      <c r="I97" s="43"/>
      <c r="J97" s="43"/>
      <c r="K97" s="44">
        <f t="shared" si="59"/>
        <v>0</v>
      </c>
      <c r="L97" s="43"/>
      <c r="M97" s="43"/>
      <c r="N97" s="43"/>
      <c r="O97" s="44">
        <f t="shared" si="60"/>
        <v>0</v>
      </c>
      <c r="P97" s="43"/>
      <c r="Q97" s="43"/>
      <c r="R97" s="43"/>
      <c r="S97" s="43"/>
      <c r="T97" s="124"/>
    </row>
    <row r="98" spans="1:20" ht="12.75" customHeight="1" x14ac:dyDescent="0.25">
      <c r="A98" s="150"/>
      <c r="B98" s="160"/>
      <c r="C98" s="155"/>
      <c r="D98" s="162"/>
      <c r="E98" s="159"/>
      <c r="F98" s="8" t="s">
        <v>18</v>
      </c>
      <c r="G98" s="43">
        <f t="shared" ref="G98:J98" si="61">SUM(G95:G97)</f>
        <v>0</v>
      </c>
      <c r="H98" s="43">
        <f t="shared" si="61"/>
        <v>0</v>
      </c>
      <c r="I98" s="43">
        <f t="shared" si="61"/>
        <v>0</v>
      </c>
      <c r="J98" s="43">
        <f t="shared" si="61"/>
        <v>0</v>
      </c>
      <c r="K98" s="43">
        <f t="shared" ref="K98:T98" si="62">SUM(K95:K97)</f>
        <v>0</v>
      </c>
      <c r="L98" s="43">
        <f t="shared" si="62"/>
        <v>0</v>
      </c>
      <c r="M98" s="43">
        <f t="shared" si="62"/>
        <v>0</v>
      </c>
      <c r="N98" s="43">
        <f t="shared" si="62"/>
        <v>0</v>
      </c>
      <c r="O98" s="43">
        <f t="shared" si="62"/>
        <v>0</v>
      </c>
      <c r="P98" s="43">
        <f t="shared" si="62"/>
        <v>0</v>
      </c>
      <c r="Q98" s="43">
        <f t="shared" si="62"/>
        <v>0</v>
      </c>
      <c r="R98" s="43">
        <f t="shared" si="62"/>
        <v>0</v>
      </c>
      <c r="S98" s="43">
        <f t="shared" si="62"/>
        <v>80</v>
      </c>
      <c r="T98" s="117">
        <f t="shared" si="62"/>
        <v>80</v>
      </c>
    </row>
    <row r="99" spans="1:20" ht="12.75" customHeight="1" x14ac:dyDescent="0.25">
      <c r="A99" s="150" t="s">
        <v>13</v>
      </c>
      <c r="B99" s="160" t="s">
        <v>20</v>
      </c>
      <c r="C99" s="154" t="s">
        <v>23</v>
      </c>
      <c r="D99" s="161" t="s">
        <v>96</v>
      </c>
      <c r="E99" s="158" t="s">
        <v>16</v>
      </c>
      <c r="F99" s="21" t="s">
        <v>17</v>
      </c>
      <c r="G99" s="43">
        <f t="shared" ref="G99:G102" si="63">H99+J99</f>
        <v>3.6</v>
      </c>
      <c r="H99" s="43"/>
      <c r="I99" s="43"/>
      <c r="J99" s="43">
        <v>3.6</v>
      </c>
      <c r="K99" s="44">
        <f t="shared" ref="K99:K102" si="64">L99+N99</f>
        <v>64</v>
      </c>
      <c r="L99" s="47"/>
      <c r="M99" s="47"/>
      <c r="N99" s="47">
        <v>64</v>
      </c>
      <c r="O99" s="44">
        <f t="shared" ref="O99:O102" si="65">P99+R99</f>
        <v>1</v>
      </c>
      <c r="P99" s="47"/>
      <c r="Q99" s="47"/>
      <c r="R99" s="47">
        <v>1</v>
      </c>
      <c r="S99" s="47">
        <v>160</v>
      </c>
      <c r="T99" s="123">
        <v>160</v>
      </c>
    </row>
    <row r="100" spans="1:20" ht="12.75" customHeight="1" x14ac:dyDescent="0.25">
      <c r="A100" s="150"/>
      <c r="B100" s="160"/>
      <c r="C100" s="154"/>
      <c r="D100" s="161"/>
      <c r="E100" s="158"/>
      <c r="F100" s="21" t="s">
        <v>92</v>
      </c>
      <c r="G100" s="43">
        <f t="shared" si="63"/>
        <v>0</v>
      </c>
      <c r="H100" s="43"/>
      <c r="I100" s="43"/>
      <c r="J100" s="43"/>
      <c r="K100" s="44">
        <f t="shared" si="64"/>
        <v>0</v>
      </c>
      <c r="L100" s="47"/>
      <c r="M100" s="47"/>
      <c r="N100" s="47"/>
      <c r="O100" s="44">
        <f t="shared" si="65"/>
        <v>93.5</v>
      </c>
      <c r="P100" s="47"/>
      <c r="Q100" s="47"/>
      <c r="R100" s="47">
        <v>93.5</v>
      </c>
      <c r="S100" s="47"/>
      <c r="T100" s="123"/>
    </row>
    <row r="101" spans="1:20" ht="12.75" customHeight="1" x14ac:dyDescent="0.25">
      <c r="A101" s="150"/>
      <c r="B101" s="160"/>
      <c r="C101" s="154"/>
      <c r="D101" s="161"/>
      <c r="E101" s="158"/>
      <c r="F101" s="30" t="s">
        <v>62</v>
      </c>
      <c r="G101" s="43">
        <f t="shared" si="63"/>
        <v>5</v>
      </c>
      <c r="H101" s="62"/>
      <c r="I101" s="62"/>
      <c r="J101" s="62">
        <v>5</v>
      </c>
      <c r="K101" s="44">
        <f t="shared" si="64"/>
        <v>45.7</v>
      </c>
      <c r="L101" s="47"/>
      <c r="M101" s="47"/>
      <c r="N101" s="47">
        <v>45.7</v>
      </c>
      <c r="O101" s="44">
        <f t="shared" si="65"/>
        <v>167</v>
      </c>
      <c r="P101" s="47"/>
      <c r="Q101" s="47"/>
      <c r="R101" s="47">
        <v>167</v>
      </c>
      <c r="S101" s="47"/>
      <c r="T101" s="123"/>
    </row>
    <row r="102" spans="1:20" ht="12.75" customHeight="1" x14ac:dyDescent="0.25">
      <c r="A102" s="150"/>
      <c r="B102" s="160"/>
      <c r="C102" s="155"/>
      <c r="D102" s="162"/>
      <c r="E102" s="158"/>
      <c r="F102" s="20" t="s">
        <v>69</v>
      </c>
      <c r="G102" s="62">
        <f t="shared" si="63"/>
        <v>0</v>
      </c>
      <c r="H102" s="62"/>
      <c r="I102" s="62"/>
      <c r="J102" s="62"/>
      <c r="K102" s="44">
        <f t="shared" si="64"/>
        <v>241.3</v>
      </c>
      <c r="L102" s="43"/>
      <c r="M102" s="43"/>
      <c r="N102" s="43">
        <v>241.3</v>
      </c>
      <c r="O102" s="44">
        <f t="shared" si="65"/>
        <v>144.4</v>
      </c>
      <c r="P102" s="43"/>
      <c r="Q102" s="43"/>
      <c r="R102" s="43">
        <v>144.4</v>
      </c>
      <c r="S102" s="43"/>
      <c r="T102" s="124"/>
    </row>
    <row r="103" spans="1:20" ht="12.75" customHeight="1" x14ac:dyDescent="0.25">
      <c r="A103" s="150"/>
      <c r="B103" s="160"/>
      <c r="C103" s="155"/>
      <c r="D103" s="162"/>
      <c r="E103" s="159"/>
      <c r="F103" s="8" t="s">
        <v>18</v>
      </c>
      <c r="G103" s="62">
        <f t="shared" ref="G103:J103" si="66">SUM(G99:G102)</f>
        <v>8.6</v>
      </c>
      <c r="H103" s="62">
        <f t="shared" si="66"/>
        <v>0</v>
      </c>
      <c r="I103" s="62">
        <f t="shared" si="66"/>
        <v>0</v>
      </c>
      <c r="J103" s="62">
        <f t="shared" si="66"/>
        <v>8.6</v>
      </c>
      <c r="K103" s="43">
        <f t="shared" ref="K103:T103" si="67">SUM(K99:K102)</f>
        <v>351</v>
      </c>
      <c r="L103" s="43">
        <f t="shared" si="67"/>
        <v>0</v>
      </c>
      <c r="M103" s="43">
        <f t="shared" si="67"/>
        <v>0</v>
      </c>
      <c r="N103" s="43">
        <f t="shared" si="67"/>
        <v>351</v>
      </c>
      <c r="O103" s="43">
        <f t="shared" si="67"/>
        <v>405.9</v>
      </c>
      <c r="P103" s="43">
        <f t="shared" si="67"/>
        <v>0</v>
      </c>
      <c r="Q103" s="43">
        <f t="shared" si="67"/>
        <v>0</v>
      </c>
      <c r="R103" s="43">
        <f t="shared" si="67"/>
        <v>405.9</v>
      </c>
      <c r="S103" s="43">
        <f t="shared" si="67"/>
        <v>160</v>
      </c>
      <c r="T103" s="117">
        <f t="shared" si="67"/>
        <v>160</v>
      </c>
    </row>
    <row r="104" spans="1:20" ht="9.75" customHeight="1" x14ac:dyDescent="0.25">
      <c r="A104" s="150" t="s">
        <v>13</v>
      </c>
      <c r="B104" s="160" t="s">
        <v>20</v>
      </c>
      <c r="C104" s="154" t="s">
        <v>24</v>
      </c>
      <c r="D104" s="161" t="s">
        <v>113</v>
      </c>
      <c r="E104" s="158" t="s">
        <v>16</v>
      </c>
      <c r="F104" s="21" t="s">
        <v>17</v>
      </c>
      <c r="G104" s="43">
        <f t="shared" ref="G104:G106" si="68">H104+J104</f>
        <v>0</v>
      </c>
      <c r="H104" s="43"/>
      <c r="I104" s="43"/>
      <c r="J104" s="43"/>
      <c r="K104" s="82">
        <f t="shared" ref="K104:K106" si="69">L104+N104</f>
        <v>0</v>
      </c>
      <c r="L104" s="86"/>
      <c r="M104" s="86"/>
      <c r="N104" s="86">
        <v>0</v>
      </c>
      <c r="O104" s="44">
        <f t="shared" ref="O104:O106" si="70">P104+R104</f>
        <v>0</v>
      </c>
      <c r="P104" s="47"/>
      <c r="Q104" s="47"/>
      <c r="R104" s="47"/>
      <c r="S104" s="47">
        <v>0</v>
      </c>
      <c r="T104" s="123">
        <v>0</v>
      </c>
    </row>
    <row r="105" spans="1:20" ht="12.75" customHeight="1" x14ac:dyDescent="0.25">
      <c r="A105" s="150"/>
      <c r="B105" s="160"/>
      <c r="C105" s="154"/>
      <c r="D105" s="161"/>
      <c r="E105" s="158"/>
      <c r="F105" s="30" t="s">
        <v>62</v>
      </c>
      <c r="G105" s="62">
        <f t="shared" si="68"/>
        <v>3.7</v>
      </c>
      <c r="H105" s="62"/>
      <c r="I105" s="62"/>
      <c r="J105" s="62">
        <v>3.7</v>
      </c>
      <c r="K105" s="82">
        <f t="shared" si="69"/>
        <v>0</v>
      </c>
      <c r="L105" s="86"/>
      <c r="M105" s="86"/>
      <c r="N105" s="86"/>
      <c r="O105" s="44">
        <f t="shared" si="70"/>
        <v>0</v>
      </c>
      <c r="P105" s="47"/>
      <c r="Q105" s="47"/>
      <c r="R105" s="47">
        <v>0</v>
      </c>
      <c r="S105" s="47">
        <v>71</v>
      </c>
      <c r="T105" s="123"/>
    </row>
    <row r="106" spans="1:20" ht="12.75" customHeight="1" x14ac:dyDescent="0.25">
      <c r="A106" s="150"/>
      <c r="B106" s="160"/>
      <c r="C106" s="155"/>
      <c r="D106" s="162"/>
      <c r="E106" s="158"/>
      <c r="F106" s="20" t="s">
        <v>69</v>
      </c>
      <c r="G106" s="62">
        <f t="shared" si="68"/>
        <v>0</v>
      </c>
      <c r="H106" s="62"/>
      <c r="I106" s="62"/>
      <c r="J106" s="62"/>
      <c r="K106" s="82">
        <f t="shared" si="69"/>
        <v>0</v>
      </c>
      <c r="L106" s="85"/>
      <c r="M106" s="85"/>
      <c r="N106" s="85">
        <v>0</v>
      </c>
      <c r="O106" s="44">
        <f t="shared" si="70"/>
        <v>0</v>
      </c>
      <c r="P106" s="43"/>
      <c r="Q106" s="43"/>
      <c r="R106" s="43"/>
      <c r="S106" s="43"/>
      <c r="T106" s="124"/>
    </row>
    <row r="107" spans="1:20" ht="12.75" customHeight="1" x14ac:dyDescent="0.25">
      <c r="A107" s="150"/>
      <c r="B107" s="160"/>
      <c r="C107" s="155"/>
      <c r="D107" s="162"/>
      <c r="E107" s="159"/>
      <c r="F107" s="8" t="s">
        <v>18</v>
      </c>
      <c r="G107" s="62">
        <f t="shared" ref="G107:J107" si="71">SUM(G104:G106)</f>
        <v>3.7</v>
      </c>
      <c r="H107" s="62">
        <f t="shared" si="71"/>
        <v>0</v>
      </c>
      <c r="I107" s="62">
        <f t="shared" si="71"/>
        <v>0</v>
      </c>
      <c r="J107" s="62">
        <f t="shared" si="71"/>
        <v>3.7</v>
      </c>
      <c r="K107" s="85">
        <f t="shared" ref="K107:T107" si="72">SUM(K104:K106)</f>
        <v>0</v>
      </c>
      <c r="L107" s="85">
        <f t="shared" si="72"/>
        <v>0</v>
      </c>
      <c r="M107" s="85">
        <f t="shared" si="72"/>
        <v>0</v>
      </c>
      <c r="N107" s="85">
        <f t="shared" si="72"/>
        <v>0</v>
      </c>
      <c r="O107" s="43">
        <f t="shared" si="72"/>
        <v>0</v>
      </c>
      <c r="P107" s="43">
        <f t="shared" si="72"/>
        <v>0</v>
      </c>
      <c r="Q107" s="43">
        <f t="shared" si="72"/>
        <v>0</v>
      </c>
      <c r="R107" s="43">
        <f t="shared" si="72"/>
        <v>0</v>
      </c>
      <c r="S107" s="43">
        <f t="shared" si="72"/>
        <v>71</v>
      </c>
      <c r="T107" s="117">
        <f t="shared" si="72"/>
        <v>0</v>
      </c>
    </row>
    <row r="108" spans="1:20" ht="10.5" customHeight="1" x14ac:dyDescent="0.25">
      <c r="A108" s="168" t="s">
        <v>13</v>
      </c>
      <c r="B108" s="151" t="s">
        <v>20</v>
      </c>
      <c r="C108" s="171" t="s">
        <v>26</v>
      </c>
      <c r="D108" s="173" t="s">
        <v>104</v>
      </c>
      <c r="E108" s="158" t="s">
        <v>16</v>
      </c>
      <c r="F108" s="9" t="s">
        <v>17</v>
      </c>
      <c r="G108" s="43">
        <f>H108+J108</f>
        <v>0</v>
      </c>
      <c r="H108" s="43"/>
      <c r="I108" s="43"/>
      <c r="J108" s="43"/>
      <c r="K108" s="41">
        <f>L108+N108</f>
        <v>0</v>
      </c>
      <c r="L108" s="42"/>
      <c r="M108" s="42"/>
      <c r="N108" s="42"/>
      <c r="O108" s="44">
        <f>P108+R108</f>
        <v>0</v>
      </c>
      <c r="P108" s="43"/>
      <c r="Q108" s="43"/>
      <c r="R108" s="43"/>
      <c r="S108" s="69"/>
      <c r="T108" s="121"/>
    </row>
    <row r="109" spans="1:20" ht="12.75" customHeight="1" x14ac:dyDescent="0.25">
      <c r="A109" s="169"/>
      <c r="B109" s="152"/>
      <c r="C109" s="172"/>
      <c r="D109" s="174"/>
      <c r="E109" s="158"/>
      <c r="F109" s="30" t="s">
        <v>62</v>
      </c>
      <c r="G109" s="43">
        <f>H109+J109</f>
        <v>15.6</v>
      </c>
      <c r="H109" s="43"/>
      <c r="I109" s="43"/>
      <c r="J109" s="43">
        <v>15.6</v>
      </c>
      <c r="K109" s="41">
        <f>L109+N109</f>
        <v>3.6</v>
      </c>
      <c r="L109" s="42"/>
      <c r="M109" s="42"/>
      <c r="N109" s="42">
        <v>3.6</v>
      </c>
      <c r="O109" s="44">
        <f>P109+R109</f>
        <v>3.6</v>
      </c>
      <c r="P109" s="43"/>
      <c r="Q109" s="43"/>
      <c r="R109" s="43">
        <v>3.6</v>
      </c>
      <c r="S109" s="42"/>
      <c r="T109" s="118"/>
    </row>
    <row r="110" spans="1:20" ht="12.75" customHeight="1" x14ac:dyDescent="0.25">
      <c r="A110" s="170"/>
      <c r="B110" s="153"/>
      <c r="C110" s="154"/>
      <c r="D110" s="156"/>
      <c r="E110" s="159"/>
      <c r="F110" s="8" t="s">
        <v>18</v>
      </c>
      <c r="G110" s="43">
        <f t="shared" ref="G110:J110" si="73">SUM(G108:G109)</f>
        <v>15.6</v>
      </c>
      <c r="H110" s="43">
        <f t="shared" si="73"/>
        <v>0</v>
      </c>
      <c r="I110" s="43">
        <f t="shared" si="73"/>
        <v>0</v>
      </c>
      <c r="J110" s="43">
        <f t="shared" si="73"/>
        <v>15.6</v>
      </c>
      <c r="K110" s="42">
        <f>SUM(K108:K109)</f>
        <v>3.6</v>
      </c>
      <c r="L110" s="42">
        <f t="shared" ref="L110:T110" si="74">SUM(L108:L109)</f>
        <v>0</v>
      </c>
      <c r="M110" s="42">
        <f t="shared" si="74"/>
        <v>0</v>
      </c>
      <c r="N110" s="42">
        <f t="shared" si="74"/>
        <v>3.6</v>
      </c>
      <c r="O110" s="43">
        <f t="shared" si="74"/>
        <v>3.6</v>
      </c>
      <c r="P110" s="43">
        <f t="shared" si="74"/>
        <v>0</v>
      </c>
      <c r="Q110" s="43">
        <f t="shared" si="74"/>
        <v>0</v>
      </c>
      <c r="R110" s="43">
        <f t="shared" si="74"/>
        <v>3.6</v>
      </c>
      <c r="S110" s="42">
        <f t="shared" si="74"/>
        <v>0</v>
      </c>
      <c r="T110" s="115">
        <f t="shared" si="74"/>
        <v>0</v>
      </c>
    </row>
    <row r="111" spans="1:20" ht="13.5" customHeight="1" thickBot="1" x14ac:dyDescent="0.3">
      <c r="A111" s="11" t="s">
        <v>13</v>
      </c>
      <c r="B111" s="12" t="s">
        <v>19</v>
      </c>
      <c r="C111" s="166" t="s">
        <v>27</v>
      </c>
      <c r="D111" s="167"/>
      <c r="E111" s="167"/>
      <c r="F111" s="167"/>
      <c r="G111" s="57">
        <f t="shared" ref="G111:T111" si="75">G86+G90+G94+G98+G103+G107+G110</f>
        <v>79.400000000000006</v>
      </c>
      <c r="H111" s="57">
        <f t="shared" si="75"/>
        <v>0</v>
      </c>
      <c r="I111" s="57">
        <f t="shared" si="75"/>
        <v>0</v>
      </c>
      <c r="J111" s="57">
        <f t="shared" si="75"/>
        <v>79.400000000000006</v>
      </c>
      <c r="K111" s="57">
        <f t="shared" si="75"/>
        <v>424.70000000000005</v>
      </c>
      <c r="L111" s="57">
        <f t="shared" si="75"/>
        <v>0</v>
      </c>
      <c r="M111" s="57">
        <f t="shared" si="75"/>
        <v>0</v>
      </c>
      <c r="N111" s="57">
        <f t="shared" si="75"/>
        <v>424.70000000000005</v>
      </c>
      <c r="O111" s="57">
        <f t="shared" si="75"/>
        <v>525.69999999999993</v>
      </c>
      <c r="P111" s="57">
        <f t="shared" si="75"/>
        <v>0</v>
      </c>
      <c r="Q111" s="57">
        <f t="shared" si="75"/>
        <v>0</v>
      </c>
      <c r="R111" s="57">
        <f t="shared" si="75"/>
        <v>525.69999999999993</v>
      </c>
      <c r="S111" s="57">
        <f t="shared" si="75"/>
        <v>411</v>
      </c>
      <c r="T111" s="125">
        <f t="shared" si="75"/>
        <v>240</v>
      </c>
    </row>
    <row r="112" spans="1:20" ht="13.5" customHeight="1" thickBot="1" x14ac:dyDescent="0.3">
      <c r="A112" s="13" t="s">
        <v>13</v>
      </c>
      <c r="B112" s="233" t="s">
        <v>31</v>
      </c>
      <c r="C112" s="176"/>
      <c r="D112" s="176"/>
      <c r="E112" s="176"/>
      <c r="F112" s="176"/>
      <c r="G112" s="94">
        <f t="shared" ref="G112:T112" si="76">G76+G82+G111</f>
        <v>1370.0780000000002</v>
      </c>
      <c r="H112" s="94">
        <f t="shared" si="76"/>
        <v>135.97999999999999</v>
      </c>
      <c r="I112" s="94">
        <f t="shared" si="76"/>
        <v>0</v>
      </c>
      <c r="J112" s="94">
        <f t="shared" si="76"/>
        <v>1234.0980000000002</v>
      </c>
      <c r="K112" s="48">
        <f t="shared" si="76"/>
        <v>835.2</v>
      </c>
      <c r="L112" s="48">
        <f t="shared" si="76"/>
        <v>200</v>
      </c>
      <c r="M112" s="48">
        <f t="shared" si="76"/>
        <v>0</v>
      </c>
      <c r="N112" s="48">
        <f t="shared" si="76"/>
        <v>635.20000000000005</v>
      </c>
      <c r="O112" s="98">
        <f t="shared" si="76"/>
        <v>977.5</v>
      </c>
      <c r="P112" s="98">
        <f t="shared" si="76"/>
        <v>183.5</v>
      </c>
      <c r="Q112" s="98">
        <f t="shared" si="76"/>
        <v>0</v>
      </c>
      <c r="R112" s="98">
        <f t="shared" si="76"/>
        <v>794</v>
      </c>
      <c r="S112" s="48">
        <f t="shared" si="76"/>
        <v>1544.1</v>
      </c>
      <c r="T112" s="126">
        <f t="shared" si="76"/>
        <v>1074</v>
      </c>
    </row>
    <row r="113" spans="1:20" ht="15.75" customHeight="1" thickBot="1" x14ac:dyDescent="0.3">
      <c r="A113" s="14" t="s">
        <v>19</v>
      </c>
      <c r="B113" s="234" t="s">
        <v>32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</row>
    <row r="114" spans="1:20" ht="15.75" customHeight="1" thickBot="1" x14ac:dyDescent="0.3">
      <c r="A114" s="15" t="s">
        <v>19</v>
      </c>
      <c r="B114" s="16" t="s">
        <v>13</v>
      </c>
      <c r="C114" s="243" t="s">
        <v>33</v>
      </c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5"/>
    </row>
    <row r="115" spans="1:20" ht="15" customHeight="1" x14ac:dyDescent="0.25">
      <c r="A115" s="150" t="s">
        <v>19</v>
      </c>
      <c r="B115" s="160" t="s">
        <v>13</v>
      </c>
      <c r="C115" s="154" t="s">
        <v>13</v>
      </c>
      <c r="D115" s="156" t="s">
        <v>56</v>
      </c>
      <c r="E115" s="158" t="s">
        <v>16</v>
      </c>
      <c r="F115" s="21" t="s">
        <v>92</v>
      </c>
      <c r="G115" s="49">
        <f>H115+J115</f>
        <v>0</v>
      </c>
      <c r="H115" s="47"/>
      <c r="I115" s="47"/>
      <c r="J115" s="47"/>
      <c r="K115" s="44">
        <f t="shared" ref="K115:K116" si="77">L115+N115</f>
        <v>0</v>
      </c>
      <c r="L115" s="47"/>
      <c r="M115" s="47"/>
      <c r="N115" s="47"/>
      <c r="O115" s="44">
        <f>P115+R115</f>
        <v>0</v>
      </c>
      <c r="P115" s="47"/>
      <c r="Q115" s="47"/>
      <c r="R115" s="47">
        <v>0</v>
      </c>
      <c r="S115" s="70">
        <v>0</v>
      </c>
      <c r="T115" s="127">
        <v>0</v>
      </c>
    </row>
    <row r="116" spans="1:20" ht="15" customHeight="1" x14ac:dyDescent="0.25">
      <c r="A116" s="150"/>
      <c r="B116" s="160"/>
      <c r="C116" s="155"/>
      <c r="D116" s="157"/>
      <c r="E116" s="158"/>
      <c r="F116" s="9" t="s">
        <v>35</v>
      </c>
      <c r="G116" s="42">
        <f>H116+J116</f>
        <v>0</v>
      </c>
      <c r="H116" s="43"/>
      <c r="I116" s="43"/>
      <c r="J116" s="43"/>
      <c r="K116" s="41">
        <f t="shared" si="77"/>
        <v>0</v>
      </c>
      <c r="L116" s="42"/>
      <c r="M116" s="42"/>
      <c r="N116" s="42"/>
      <c r="O116" s="44">
        <f>P116+R116</f>
        <v>0</v>
      </c>
      <c r="P116" s="43"/>
      <c r="Q116" s="43"/>
      <c r="R116" s="43"/>
      <c r="S116" s="42"/>
      <c r="T116" s="118"/>
    </row>
    <row r="117" spans="1:20" ht="15" customHeight="1" x14ac:dyDescent="0.25">
      <c r="A117" s="150"/>
      <c r="B117" s="160"/>
      <c r="C117" s="155"/>
      <c r="D117" s="157"/>
      <c r="E117" s="159"/>
      <c r="F117" s="8" t="s">
        <v>18</v>
      </c>
      <c r="G117" s="42">
        <f t="shared" ref="G117:T117" si="78">SUM(G115:G116)</f>
        <v>0</v>
      </c>
      <c r="H117" s="42">
        <f t="shared" si="78"/>
        <v>0</v>
      </c>
      <c r="I117" s="42">
        <f t="shared" si="78"/>
        <v>0</v>
      </c>
      <c r="J117" s="42">
        <f t="shared" si="78"/>
        <v>0</v>
      </c>
      <c r="K117" s="42">
        <f t="shared" si="78"/>
        <v>0</v>
      </c>
      <c r="L117" s="42">
        <f t="shared" si="78"/>
        <v>0</v>
      </c>
      <c r="M117" s="42">
        <f t="shared" si="78"/>
        <v>0</v>
      </c>
      <c r="N117" s="42">
        <f t="shared" si="78"/>
        <v>0</v>
      </c>
      <c r="O117" s="43">
        <f t="shared" si="78"/>
        <v>0</v>
      </c>
      <c r="P117" s="42">
        <f t="shared" si="78"/>
        <v>0</v>
      </c>
      <c r="Q117" s="42">
        <f t="shared" si="78"/>
        <v>0</v>
      </c>
      <c r="R117" s="42">
        <f t="shared" si="78"/>
        <v>0</v>
      </c>
      <c r="S117" s="42">
        <f t="shared" si="78"/>
        <v>0</v>
      </c>
      <c r="T117" s="115">
        <f t="shared" si="78"/>
        <v>0</v>
      </c>
    </row>
    <row r="118" spans="1:20" ht="17.25" customHeight="1" thickBot="1" x14ac:dyDescent="0.3">
      <c r="A118" s="11" t="s">
        <v>19</v>
      </c>
      <c r="B118" s="12" t="s">
        <v>13</v>
      </c>
      <c r="C118" s="166" t="s">
        <v>27</v>
      </c>
      <c r="D118" s="167"/>
      <c r="E118" s="167"/>
      <c r="F118" s="167"/>
      <c r="G118" s="50">
        <f>SUM(G117)</f>
        <v>0</v>
      </c>
      <c r="H118" s="50">
        <f t="shared" ref="H118:T118" si="79">SUM(H117)</f>
        <v>0</v>
      </c>
      <c r="I118" s="50">
        <f t="shared" si="79"/>
        <v>0</v>
      </c>
      <c r="J118" s="50">
        <f t="shared" si="79"/>
        <v>0</v>
      </c>
      <c r="K118" s="50">
        <f t="shared" si="79"/>
        <v>0</v>
      </c>
      <c r="L118" s="50">
        <f t="shared" si="79"/>
        <v>0</v>
      </c>
      <c r="M118" s="50">
        <f t="shared" si="79"/>
        <v>0</v>
      </c>
      <c r="N118" s="50">
        <f t="shared" si="79"/>
        <v>0</v>
      </c>
      <c r="O118" s="50">
        <f>SUM(O117)</f>
        <v>0</v>
      </c>
      <c r="P118" s="50">
        <f t="shared" ref="P118:S118" si="80">SUM(P117)</f>
        <v>0</v>
      </c>
      <c r="Q118" s="50">
        <f t="shared" si="80"/>
        <v>0</v>
      </c>
      <c r="R118" s="50">
        <f t="shared" si="80"/>
        <v>0</v>
      </c>
      <c r="S118" s="50">
        <f t="shared" si="80"/>
        <v>0</v>
      </c>
      <c r="T118" s="128">
        <f t="shared" si="79"/>
        <v>0</v>
      </c>
    </row>
    <row r="119" spans="1:20" ht="15.75" customHeight="1" thickBot="1" x14ac:dyDescent="0.3">
      <c r="A119" s="15" t="s">
        <v>19</v>
      </c>
      <c r="B119" s="72" t="s">
        <v>19</v>
      </c>
      <c r="C119" s="163" t="s">
        <v>36</v>
      </c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5"/>
    </row>
    <row r="120" spans="1:20" ht="15.75" customHeight="1" x14ac:dyDescent="0.25">
      <c r="A120" s="150" t="s">
        <v>19</v>
      </c>
      <c r="B120" s="151" t="s">
        <v>19</v>
      </c>
      <c r="C120" s="155" t="s">
        <v>13</v>
      </c>
      <c r="D120" s="157" t="s">
        <v>115</v>
      </c>
      <c r="E120" s="158" t="s">
        <v>16</v>
      </c>
      <c r="F120" s="30" t="s">
        <v>34</v>
      </c>
      <c r="G120" s="49">
        <f t="shared" ref="G120:G121" si="81">H120+J120</f>
        <v>45</v>
      </c>
      <c r="H120" s="44"/>
      <c r="I120" s="44"/>
      <c r="J120" s="44">
        <v>45</v>
      </c>
      <c r="K120" s="44">
        <f t="shared" ref="K120:K121" si="82">L120+N120</f>
        <v>0</v>
      </c>
      <c r="L120" s="44"/>
      <c r="M120" s="44"/>
      <c r="N120" s="44">
        <v>0</v>
      </c>
      <c r="O120" s="61">
        <f t="shared" ref="O120:O121" si="83">P120+R120</f>
        <v>140.988</v>
      </c>
      <c r="P120" s="61"/>
      <c r="Q120" s="61"/>
      <c r="R120" s="61">
        <v>140.988</v>
      </c>
      <c r="S120" s="44"/>
      <c r="T120" s="129">
        <v>0</v>
      </c>
    </row>
    <row r="121" spans="1:20" ht="15.75" customHeight="1" x14ac:dyDescent="0.25">
      <c r="A121" s="150"/>
      <c r="B121" s="152"/>
      <c r="C121" s="155"/>
      <c r="D121" s="157"/>
      <c r="E121" s="158"/>
      <c r="F121" s="20" t="s">
        <v>92</v>
      </c>
      <c r="G121" s="43">
        <f t="shared" si="81"/>
        <v>45</v>
      </c>
      <c r="H121" s="44"/>
      <c r="I121" s="44"/>
      <c r="J121" s="44">
        <v>45</v>
      </c>
      <c r="K121" s="44">
        <f t="shared" si="82"/>
        <v>0</v>
      </c>
      <c r="L121" s="44"/>
      <c r="M121" s="44"/>
      <c r="N121" s="44"/>
      <c r="O121" s="61">
        <f t="shared" si="83"/>
        <v>25.7</v>
      </c>
      <c r="P121" s="61"/>
      <c r="Q121" s="61"/>
      <c r="R121" s="61">
        <v>25.7</v>
      </c>
      <c r="S121" s="44"/>
      <c r="T121" s="129">
        <v>0</v>
      </c>
    </row>
    <row r="122" spans="1:20" ht="15.75" customHeight="1" x14ac:dyDescent="0.25">
      <c r="A122" s="150"/>
      <c r="B122" s="153"/>
      <c r="C122" s="155"/>
      <c r="D122" s="157"/>
      <c r="E122" s="159"/>
      <c r="F122" s="8" t="s">
        <v>18</v>
      </c>
      <c r="G122" s="43">
        <f t="shared" ref="G122:J122" si="84">SUM(G120:G121)</f>
        <v>90</v>
      </c>
      <c r="H122" s="43">
        <f t="shared" si="84"/>
        <v>0</v>
      </c>
      <c r="I122" s="43">
        <f t="shared" si="84"/>
        <v>0</v>
      </c>
      <c r="J122" s="43">
        <f t="shared" si="84"/>
        <v>90</v>
      </c>
      <c r="K122" s="43">
        <f t="shared" ref="K122:T122" si="85">SUM(K120:K121)</f>
        <v>0</v>
      </c>
      <c r="L122" s="43">
        <f t="shared" si="85"/>
        <v>0</v>
      </c>
      <c r="M122" s="43">
        <f t="shared" si="85"/>
        <v>0</v>
      </c>
      <c r="N122" s="43">
        <f t="shared" si="85"/>
        <v>0</v>
      </c>
      <c r="O122" s="62">
        <f t="shared" si="85"/>
        <v>166.68799999999999</v>
      </c>
      <c r="P122" s="62">
        <f t="shared" si="85"/>
        <v>0</v>
      </c>
      <c r="Q122" s="62">
        <f t="shared" si="85"/>
        <v>0</v>
      </c>
      <c r="R122" s="62">
        <f t="shared" si="85"/>
        <v>166.68799999999999</v>
      </c>
      <c r="S122" s="43">
        <f t="shared" si="85"/>
        <v>0</v>
      </c>
      <c r="T122" s="117">
        <f t="shared" si="85"/>
        <v>0</v>
      </c>
    </row>
    <row r="123" spans="1:20" ht="13.5" customHeight="1" x14ac:dyDescent="0.25">
      <c r="A123" s="150" t="s">
        <v>19</v>
      </c>
      <c r="B123" s="160" t="s">
        <v>19</v>
      </c>
      <c r="C123" s="154" t="s">
        <v>19</v>
      </c>
      <c r="D123" s="156" t="s">
        <v>114</v>
      </c>
      <c r="E123" s="158" t="s">
        <v>16</v>
      </c>
      <c r="F123" s="21" t="s">
        <v>34</v>
      </c>
      <c r="G123" s="47">
        <f>H123+J123</f>
        <v>0</v>
      </c>
      <c r="H123" s="47"/>
      <c r="I123" s="47"/>
      <c r="J123" s="47"/>
      <c r="K123" s="44">
        <f t="shared" ref="K123:K125" si="86">L123+N123</f>
        <v>7.5</v>
      </c>
      <c r="L123" s="47"/>
      <c r="M123" s="47"/>
      <c r="N123" s="47">
        <v>7.5</v>
      </c>
      <c r="O123" s="61">
        <f>P123+R123</f>
        <v>4.8</v>
      </c>
      <c r="P123" s="84"/>
      <c r="Q123" s="84"/>
      <c r="R123" s="84">
        <v>4.8</v>
      </c>
      <c r="S123" s="70">
        <v>0</v>
      </c>
      <c r="T123" s="127">
        <v>0</v>
      </c>
    </row>
    <row r="124" spans="1:20" ht="13.5" customHeight="1" x14ac:dyDescent="0.25">
      <c r="A124" s="150"/>
      <c r="B124" s="160"/>
      <c r="C124" s="155"/>
      <c r="D124" s="157"/>
      <c r="E124" s="158"/>
      <c r="F124" s="21" t="s">
        <v>86</v>
      </c>
      <c r="G124" s="42">
        <f>H124+J124</f>
        <v>0</v>
      </c>
      <c r="H124" s="43"/>
      <c r="I124" s="43"/>
      <c r="J124" s="43"/>
      <c r="K124" s="41">
        <f t="shared" si="86"/>
        <v>7.5</v>
      </c>
      <c r="L124" s="42"/>
      <c r="M124" s="42"/>
      <c r="N124" s="42">
        <v>7.5</v>
      </c>
      <c r="O124" s="61">
        <f>P124+R124</f>
        <v>4.7359999999999998</v>
      </c>
      <c r="P124" s="62"/>
      <c r="Q124" s="62"/>
      <c r="R124" s="62">
        <v>4.7359999999999998</v>
      </c>
      <c r="S124" s="42"/>
      <c r="T124" s="118"/>
    </row>
    <row r="125" spans="1:20" ht="13.5" customHeight="1" x14ac:dyDescent="0.25">
      <c r="A125" s="150"/>
      <c r="B125" s="160"/>
      <c r="C125" s="155"/>
      <c r="D125" s="157"/>
      <c r="E125" s="158"/>
      <c r="F125" s="20" t="s">
        <v>69</v>
      </c>
      <c r="G125" s="42">
        <f>H125+J125</f>
        <v>0</v>
      </c>
      <c r="H125" s="43"/>
      <c r="I125" s="43"/>
      <c r="J125" s="43"/>
      <c r="K125" s="41">
        <f t="shared" si="86"/>
        <v>85</v>
      </c>
      <c r="L125" s="42"/>
      <c r="M125" s="42"/>
      <c r="N125" s="42">
        <v>85</v>
      </c>
      <c r="O125" s="61">
        <f>P125+R125</f>
        <v>40.264000000000003</v>
      </c>
      <c r="P125" s="62"/>
      <c r="Q125" s="62"/>
      <c r="R125" s="62">
        <v>40.264000000000003</v>
      </c>
      <c r="S125" s="42"/>
      <c r="T125" s="118"/>
    </row>
    <row r="126" spans="1:20" ht="13.5" customHeight="1" x14ac:dyDescent="0.25">
      <c r="A126" s="150"/>
      <c r="B126" s="160"/>
      <c r="C126" s="155"/>
      <c r="D126" s="157"/>
      <c r="E126" s="159"/>
      <c r="F126" s="8" t="s">
        <v>18</v>
      </c>
      <c r="G126" s="42">
        <f>SUM(G123:G125)</f>
        <v>0</v>
      </c>
      <c r="H126" s="42">
        <f t="shared" ref="H126:T126" si="87">SUM(H123:H125)</f>
        <v>0</v>
      </c>
      <c r="I126" s="42">
        <f t="shared" si="87"/>
        <v>0</v>
      </c>
      <c r="J126" s="42">
        <f t="shared" si="87"/>
        <v>0</v>
      </c>
      <c r="K126" s="42">
        <f t="shared" si="87"/>
        <v>100</v>
      </c>
      <c r="L126" s="42">
        <f t="shared" si="87"/>
        <v>0</v>
      </c>
      <c r="M126" s="42">
        <f t="shared" si="87"/>
        <v>0</v>
      </c>
      <c r="N126" s="42">
        <f t="shared" si="87"/>
        <v>100</v>
      </c>
      <c r="O126" s="66">
        <f t="shared" si="87"/>
        <v>49.800000000000004</v>
      </c>
      <c r="P126" s="66">
        <f t="shared" si="87"/>
        <v>0</v>
      </c>
      <c r="Q126" s="66">
        <f t="shared" si="87"/>
        <v>0</v>
      </c>
      <c r="R126" s="66">
        <f t="shared" si="87"/>
        <v>49.800000000000004</v>
      </c>
      <c r="S126" s="42">
        <f t="shared" si="87"/>
        <v>0</v>
      </c>
      <c r="T126" s="115">
        <f t="shared" si="87"/>
        <v>0</v>
      </c>
    </row>
    <row r="127" spans="1:20" ht="15" customHeight="1" thickBot="1" x14ac:dyDescent="0.3">
      <c r="A127" s="11" t="s">
        <v>19</v>
      </c>
      <c r="B127" s="107" t="s">
        <v>19</v>
      </c>
      <c r="C127" s="166" t="s">
        <v>27</v>
      </c>
      <c r="D127" s="167"/>
      <c r="E127" s="167"/>
      <c r="F127" s="167"/>
      <c r="G127" s="64">
        <f t="shared" ref="G127:T127" si="88">G122+G126</f>
        <v>90</v>
      </c>
      <c r="H127" s="64">
        <f t="shared" si="88"/>
        <v>0</v>
      </c>
      <c r="I127" s="64">
        <f t="shared" si="88"/>
        <v>0</v>
      </c>
      <c r="J127" s="64">
        <f t="shared" si="88"/>
        <v>90</v>
      </c>
      <c r="K127" s="46">
        <f t="shared" si="88"/>
        <v>100</v>
      </c>
      <c r="L127" s="46">
        <f t="shared" si="88"/>
        <v>0</v>
      </c>
      <c r="M127" s="46">
        <f t="shared" si="88"/>
        <v>0</v>
      </c>
      <c r="N127" s="46">
        <f t="shared" si="88"/>
        <v>100</v>
      </c>
      <c r="O127" s="64">
        <f t="shared" si="88"/>
        <v>216.488</v>
      </c>
      <c r="P127" s="64">
        <f t="shared" si="88"/>
        <v>0</v>
      </c>
      <c r="Q127" s="64">
        <f t="shared" si="88"/>
        <v>0</v>
      </c>
      <c r="R127" s="46">
        <f t="shared" si="88"/>
        <v>216.488</v>
      </c>
      <c r="S127" s="46">
        <f t="shared" si="88"/>
        <v>0</v>
      </c>
      <c r="T127" s="122">
        <f t="shared" si="88"/>
        <v>0</v>
      </c>
    </row>
    <row r="128" spans="1:20" ht="15" customHeight="1" thickBot="1" x14ac:dyDescent="0.3">
      <c r="A128" s="13" t="s">
        <v>19</v>
      </c>
      <c r="B128" s="175" t="s">
        <v>31</v>
      </c>
      <c r="C128" s="176"/>
      <c r="D128" s="176"/>
      <c r="E128" s="176"/>
      <c r="F128" s="176"/>
      <c r="G128" s="68">
        <f t="shared" ref="G128:T128" si="89">G118+G127</f>
        <v>90</v>
      </c>
      <c r="H128" s="68">
        <f t="shared" si="89"/>
        <v>0</v>
      </c>
      <c r="I128" s="45">
        <f t="shared" si="89"/>
        <v>0</v>
      </c>
      <c r="J128" s="45">
        <f t="shared" si="89"/>
        <v>90</v>
      </c>
      <c r="K128" s="45">
        <f t="shared" si="89"/>
        <v>100</v>
      </c>
      <c r="L128" s="45">
        <f t="shared" si="89"/>
        <v>0</v>
      </c>
      <c r="M128" s="45">
        <f t="shared" si="89"/>
        <v>0</v>
      </c>
      <c r="N128" s="45">
        <f t="shared" si="89"/>
        <v>100</v>
      </c>
      <c r="O128" s="95">
        <f t="shared" si="89"/>
        <v>216.488</v>
      </c>
      <c r="P128" s="68">
        <f t="shared" si="89"/>
        <v>0</v>
      </c>
      <c r="Q128" s="68">
        <f t="shared" si="89"/>
        <v>0</v>
      </c>
      <c r="R128" s="68">
        <f t="shared" si="89"/>
        <v>216.488</v>
      </c>
      <c r="S128" s="45">
        <f t="shared" si="89"/>
        <v>0</v>
      </c>
      <c r="T128" s="130">
        <f t="shared" si="89"/>
        <v>0</v>
      </c>
    </row>
    <row r="129" spans="1:20" ht="15" customHeight="1" thickBot="1" x14ac:dyDescent="0.25">
      <c r="A129" s="14" t="s">
        <v>20</v>
      </c>
      <c r="B129" s="251" t="s">
        <v>37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3"/>
    </row>
    <row r="130" spans="1:20" ht="15" customHeight="1" thickBot="1" x14ac:dyDescent="0.3">
      <c r="A130" s="15" t="s">
        <v>20</v>
      </c>
      <c r="B130" s="72" t="s">
        <v>13</v>
      </c>
      <c r="C130" s="163" t="s">
        <v>38</v>
      </c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5"/>
    </row>
    <row r="131" spans="1:20" ht="13.5" customHeight="1" x14ac:dyDescent="0.25">
      <c r="A131" s="150" t="s">
        <v>20</v>
      </c>
      <c r="B131" s="151" t="s">
        <v>13</v>
      </c>
      <c r="C131" s="154" t="s">
        <v>13</v>
      </c>
      <c r="D131" s="156" t="s">
        <v>116</v>
      </c>
      <c r="E131" s="158" t="s">
        <v>16</v>
      </c>
      <c r="F131" s="19" t="s">
        <v>17</v>
      </c>
      <c r="G131" s="47">
        <f t="shared" ref="G131:G132" si="90">H131+J131</f>
        <v>0</v>
      </c>
      <c r="H131" s="70"/>
      <c r="I131" s="70"/>
      <c r="J131" s="70"/>
      <c r="K131" s="54">
        <f t="shared" ref="K131:K132" si="91">L131+N131</f>
        <v>1.5</v>
      </c>
      <c r="L131" s="54">
        <v>1.5</v>
      </c>
      <c r="M131" s="54"/>
      <c r="N131" s="54"/>
      <c r="O131" s="52">
        <f t="shared" ref="O131:O132" si="92">P131+R131</f>
        <v>0</v>
      </c>
      <c r="P131" s="54"/>
      <c r="Q131" s="54"/>
      <c r="R131" s="54"/>
      <c r="S131" s="54">
        <v>50</v>
      </c>
      <c r="T131" s="114">
        <v>60</v>
      </c>
    </row>
    <row r="132" spans="1:20" ht="13.5" customHeight="1" x14ac:dyDescent="0.25">
      <c r="A132" s="150"/>
      <c r="B132" s="152"/>
      <c r="C132" s="155"/>
      <c r="D132" s="157"/>
      <c r="E132" s="158"/>
      <c r="F132" s="17" t="s">
        <v>40</v>
      </c>
      <c r="G132" s="43">
        <f t="shared" si="90"/>
        <v>0</v>
      </c>
      <c r="H132" s="42"/>
      <c r="I132" s="42"/>
      <c r="J132" s="42"/>
      <c r="K132" s="41">
        <f t="shared" si="91"/>
        <v>0</v>
      </c>
      <c r="L132" s="41"/>
      <c r="M132" s="41"/>
      <c r="N132" s="41"/>
      <c r="O132" s="44">
        <f t="shared" si="92"/>
        <v>0</v>
      </c>
      <c r="P132" s="41"/>
      <c r="Q132" s="41"/>
      <c r="R132" s="41"/>
      <c r="S132" s="41"/>
      <c r="T132" s="116"/>
    </row>
    <row r="133" spans="1:20" ht="13.5" customHeight="1" x14ac:dyDescent="0.25">
      <c r="A133" s="150"/>
      <c r="B133" s="153"/>
      <c r="C133" s="155"/>
      <c r="D133" s="157"/>
      <c r="E133" s="159"/>
      <c r="F133" s="8" t="s">
        <v>18</v>
      </c>
      <c r="G133" s="43">
        <f t="shared" ref="G133:J133" si="93">SUM(G131+G132)</f>
        <v>0</v>
      </c>
      <c r="H133" s="42">
        <f t="shared" si="93"/>
        <v>0</v>
      </c>
      <c r="I133" s="42">
        <f t="shared" si="93"/>
        <v>0</v>
      </c>
      <c r="J133" s="43">
        <f t="shared" si="93"/>
        <v>0</v>
      </c>
      <c r="K133" s="42">
        <f t="shared" ref="K133:T133" si="94">SUM(K131+K132)</f>
        <v>1.5</v>
      </c>
      <c r="L133" s="42">
        <f t="shared" si="94"/>
        <v>1.5</v>
      </c>
      <c r="M133" s="42">
        <f t="shared" si="94"/>
        <v>0</v>
      </c>
      <c r="N133" s="42">
        <f t="shared" si="94"/>
        <v>0</v>
      </c>
      <c r="O133" s="43">
        <f t="shared" si="94"/>
        <v>0</v>
      </c>
      <c r="P133" s="42">
        <f t="shared" si="94"/>
        <v>0</v>
      </c>
      <c r="Q133" s="42">
        <f t="shared" si="94"/>
        <v>0</v>
      </c>
      <c r="R133" s="43">
        <f t="shared" si="94"/>
        <v>0</v>
      </c>
      <c r="S133" s="42">
        <f t="shared" si="94"/>
        <v>50</v>
      </c>
      <c r="T133" s="115">
        <f t="shared" si="94"/>
        <v>60</v>
      </c>
    </row>
    <row r="134" spans="1:20" ht="14.25" customHeight="1" x14ac:dyDescent="0.25">
      <c r="A134" s="150" t="s">
        <v>20</v>
      </c>
      <c r="B134" s="151" t="s">
        <v>13</v>
      </c>
      <c r="C134" s="155" t="s">
        <v>19</v>
      </c>
      <c r="D134" s="157" t="s">
        <v>39</v>
      </c>
      <c r="E134" s="249" t="s">
        <v>16</v>
      </c>
      <c r="F134" s="17" t="s">
        <v>17</v>
      </c>
      <c r="G134" s="43">
        <f t="shared" ref="G134:G135" si="95">H134+J134</f>
        <v>20.8</v>
      </c>
      <c r="H134" s="43">
        <v>0.5</v>
      </c>
      <c r="I134" s="43"/>
      <c r="J134" s="43">
        <v>20.3</v>
      </c>
      <c r="K134" s="41">
        <f t="shared" ref="K134:K135" si="96">L134+N134</f>
        <v>0</v>
      </c>
      <c r="L134" s="41"/>
      <c r="M134" s="41"/>
      <c r="N134" s="41"/>
      <c r="O134" s="44">
        <f t="shared" ref="O134:O135" si="97">P134+R134</f>
        <v>4.5</v>
      </c>
      <c r="P134" s="44">
        <v>0</v>
      </c>
      <c r="Q134" s="44"/>
      <c r="R134" s="44">
        <v>4.5</v>
      </c>
      <c r="S134" s="41"/>
      <c r="T134" s="116"/>
    </row>
    <row r="135" spans="1:20" ht="14.25" customHeight="1" x14ac:dyDescent="0.25">
      <c r="A135" s="150"/>
      <c r="B135" s="152"/>
      <c r="C135" s="155"/>
      <c r="D135" s="157"/>
      <c r="E135" s="249"/>
      <c r="F135" s="17" t="s">
        <v>40</v>
      </c>
      <c r="G135" s="43">
        <f t="shared" si="95"/>
        <v>1194</v>
      </c>
      <c r="H135" s="43"/>
      <c r="I135" s="43"/>
      <c r="J135" s="43">
        <v>1194</v>
      </c>
      <c r="K135" s="51">
        <f t="shared" si="96"/>
        <v>0</v>
      </c>
      <c r="L135" s="51"/>
      <c r="M135" s="51"/>
      <c r="N135" s="51"/>
      <c r="O135" s="44">
        <f t="shared" si="97"/>
        <v>0</v>
      </c>
      <c r="P135" s="44"/>
      <c r="Q135" s="44"/>
      <c r="R135" s="44">
        <v>0</v>
      </c>
      <c r="S135" s="41">
        <v>0</v>
      </c>
      <c r="T135" s="116"/>
    </row>
    <row r="136" spans="1:20" ht="14.25" customHeight="1" x14ac:dyDescent="0.25">
      <c r="A136" s="150"/>
      <c r="B136" s="153"/>
      <c r="C136" s="155"/>
      <c r="D136" s="157"/>
      <c r="E136" s="250"/>
      <c r="F136" s="8" t="s">
        <v>18</v>
      </c>
      <c r="G136" s="43">
        <f t="shared" ref="G136:J136" si="98">SUM(G134:G135)</f>
        <v>1214.8</v>
      </c>
      <c r="H136" s="43">
        <f t="shared" si="98"/>
        <v>0.5</v>
      </c>
      <c r="I136" s="43">
        <f t="shared" si="98"/>
        <v>0</v>
      </c>
      <c r="J136" s="43">
        <f t="shared" si="98"/>
        <v>1214.3</v>
      </c>
      <c r="K136" s="42">
        <f t="shared" ref="K136:T136" si="99">SUM(K134:K135)</f>
        <v>0</v>
      </c>
      <c r="L136" s="42">
        <f t="shared" si="99"/>
        <v>0</v>
      </c>
      <c r="M136" s="42">
        <f t="shared" si="99"/>
        <v>0</v>
      </c>
      <c r="N136" s="42">
        <f t="shared" si="99"/>
        <v>0</v>
      </c>
      <c r="O136" s="43">
        <f t="shared" si="99"/>
        <v>4.5</v>
      </c>
      <c r="P136" s="43">
        <f t="shared" si="99"/>
        <v>0</v>
      </c>
      <c r="Q136" s="43">
        <f t="shared" si="99"/>
        <v>0</v>
      </c>
      <c r="R136" s="43">
        <f t="shared" si="99"/>
        <v>4.5</v>
      </c>
      <c r="S136" s="42">
        <f t="shared" si="99"/>
        <v>0</v>
      </c>
      <c r="T136" s="115">
        <f t="shared" si="99"/>
        <v>0</v>
      </c>
    </row>
    <row r="137" spans="1:20" ht="12.75" customHeight="1" x14ac:dyDescent="0.25">
      <c r="A137" s="150" t="s">
        <v>20</v>
      </c>
      <c r="B137" s="151" t="s">
        <v>13</v>
      </c>
      <c r="C137" s="155" t="s">
        <v>20</v>
      </c>
      <c r="D137" s="157" t="s">
        <v>83</v>
      </c>
      <c r="E137" s="248" t="s">
        <v>16</v>
      </c>
      <c r="F137" s="21" t="s">
        <v>34</v>
      </c>
      <c r="G137" s="43">
        <f t="shared" ref="G137:G139" si="100">H137+J137</f>
        <v>0</v>
      </c>
      <c r="H137" s="43">
        <v>0</v>
      </c>
      <c r="I137" s="43"/>
      <c r="J137" s="43"/>
      <c r="K137" s="44">
        <f t="shared" ref="K137:K139" si="101">L137+N137</f>
        <v>88</v>
      </c>
      <c r="L137" s="44"/>
      <c r="M137" s="44"/>
      <c r="N137" s="44">
        <v>88</v>
      </c>
      <c r="O137" s="44">
        <f t="shared" ref="O137:O139" si="102">P137+R137</f>
        <v>9.3000000000000007</v>
      </c>
      <c r="P137" s="44">
        <v>0</v>
      </c>
      <c r="Q137" s="44"/>
      <c r="R137" s="44">
        <v>9.3000000000000007</v>
      </c>
      <c r="S137" s="44">
        <v>200</v>
      </c>
      <c r="T137" s="129">
        <v>0</v>
      </c>
    </row>
    <row r="138" spans="1:20" ht="10.5" customHeight="1" x14ac:dyDescent="0.25">
      <c r="A138" s="150"/>
      <c r="B138" s="152"/>
      <c r="C138" s="155"/>
      <c r="D138" s="157"/>
      <c r="E138" s="249"/>
      <c r="F138" s="21" t="s">
        <v>86</v>
      </c>
      <c r="G138" s="43">
        <f t="shared" si="100"/>
        <v>0</v>
      </c>
      <c r="H138" s="43"/>
      <c r="I138" s="43"/>
      <c r="J138" s="43"/>
      <c r="K138" s="44">
        <f t="shared" si="101"/>
        <v>0</v>
      </c>
      <c r="L138" s="44"/>
      <c r="M138" s="44"/>
      <c r="N138" s="44"/>
      <c r="O138" s="44">
        <f t="shared" si="102"/>
        <v>0</v>
      </c>
      <c r="P138" s="44"/>
      <c r="Q138" s="44"/>
      <c r="R138" s="44"/>
      <c r="S138" s="44">
        <v>0</v>
      </c>
      <c r="T138" s="129">
        <v>0</v>
      </c>
    </row>
    <row r="139" spans="1:20" ht="14.25" customHeight="1" x14ac:dyDescent="0.25">
      <c r="A139" s="150"/>
      <c r="B139" s="152"/>
      <c r="C139" s="155"/>
      <c r="D139" s="157"/>
      <c r="E139" s="249"/>
      <c r="F139" s="21" t="s">
        <v>71</v>
      </c>
      <c r="G139" s="62">
        <f t="shared" si="100"/>
        <v>2.5409999999999999</v>
      </c>
      <c r="H139" s="62">
        <v>0</v>
      </c>
      <c r="I139" s="43"/>
      <c r="J139" s="62">
        <v>2.5409999999999999</v>
      </c>
      <c r="K139" s="44">
        <f t="shared" si="101"/>
        <v>0</v>
      </c>
      <c r="L139" s="44"/>
      <c r="M139" s="44"/>
      <c r="N139" s="44"/>
      <c r="O139" s="61">
        <f t="shared" si="102"/>
        <v>0</v>
      </c>
      <c r="P139" s="61">
        <v>0</v>
      </c>
      <c r="Q139" s="44"/>
      <c r="R139" s="61">
        <v>0</v>
      </c>
      <c r="S139" s="44">
        <v>0</v>
      </c>
      <c r="T139" s="129">
        <v>0</v>
      </c>
    </row>
    <row r="140" spans="1:20" ht="14.25" customHeight="1" x14ac:dyDescent="0.25">
      <c r="A140" s="150"/>
      <c r="B140" s="153"/>
      <c r="C140" s="155"/>
      <c r="D140" s="157"/>
      <c r="E140" s="250"/>
      <c r="F140" s="8" t="s">
        <v>18</v>
      </c>
      <c r="G140" s="62">
        <f t="shared" ref="G140:J140" si="103">SUM(G137:G139)</f>
        <v>2.5409999999999999</v>
      </c>
      <c r="H140" s="62">
        <f t="shared" si="103"/>
        <v>0</v>
      </c>
      <c r="I140" s="43">
        <f t="shared" si="103"/>
        <v>0</v>
      </c>
      <c r="J140" s="62">
        <f t="shared" si="103"/>
        <v>2.5409999999999999</v>
      </c>
      <c r="K140" s="42">
        <f t="shared" ref="K140:T140" si="104">SUM(K137:K139)</f>
        <v>88</v>
      </c>
      <c r="L140" s="42">
        <f t="shared" si="104"/>
        <v>0</v>
      </c>
      <c r="M140" s="42">
        <f t="shared" si="104"/>
        <v>0</v>
      </c>
      <c r="N140" s="42">
        <f t="shared" si="104"/>
        <v>88</v>
      </c>
      <c r="O140" s="62">
        <f t="shared" si="104"/>
        <v>9.3000000000000007</v>
      </c>
      <c r="P140" s="62">
        <f t="shared" si="104"/>
        <v>0</v>
      </c>
      <c r="Q140" s="43">
        <f t="shared" si="104"/>
        <v>0</v>
      </c>
      <c r="R140" s="62">
        <f t="shared" si="104"/>
        <v>9.3000000000000007</v>
      </c>
      <c r="S140" s="42">
        <f t="shared" si="104"/>
        <v>200</v>
      </c>
      <c r="T140" s="115">
        <f t="shared" si="104"/>
        <v>0</v>
      </c>
    </row>
    <row r="141" spans="1:20" ht="12.75" customHeight="1" x14ac:dyDescent="0.25">
      <c r="A141" s="168" t="s">
        <v>20</v>
      </c>
      <c r="B141" s="151" t="s">
        <v>13</v>
      </c>
      <c r="C141" s="171" t="s">
        <v>22</v>
      </c>
      <c r="D141" s="173" t="s">
        <v>41</v>
      </c>
      <c r="E141" s="177" t="s">
        <v>16</v>
      </c>
      <c r="F141" s="30" t="s">
        <v>92</v>
      </c>
      <c r="G141" s="43">
        <f t="shared" ref="G141:G143" si="105">H141+J141</f>
        <v>0</v>
      </c>
      <c r="H141" s="43"/>
      <c r="I141" s="43"/>
      <c r="J141" s="43"/>
      <c r="K141" s="44">
        <f t="shared" ref="K141:K143" si="106">L141+N141</f>
        <v>0</v>
      </c>
      <c r="L141" s="44"/>
      <c r="M141" s="44"/>
      <c r="N141" s="44"/>
      <c r="O141" s="44">
        <f t="shared" ref="O141:O143" si="107">P141+R141</f>
        <v>0</v>
      </c>
      <c r="P141" s="44"/>
      <c r="Q141" s="44"/>
      <c r="R141" s="44"/>
      <c r="S141" s="41">
        <v>0</v>
      </c>
      <c r="T141" s="116"/>
    </row>
    <row r="142" spans="1:20" ht="12.75" customHeight="1" x14ac:dyDescent="0.25">
      <c r="A142" s="169"/>
      <c r="B142" s="152"/>
      <c r="C142" s="172"/>
      <c r="D142" s="174"/>
      <c r="E142" s="158"/>
      <c r="F142" s="30" t="s">
        <v>17</v>
      </c>
      <c r="G142" s="43">
        <f t="shared" si="105"/>
        <v>0</v>
      </c>
      <c r="H142" s="43"/>
      <c r="I142" s="43"/>
      <c r="J142" s="43"/>
      <c r="K142" s="44">
        <f t="shared" si="106"/>
        <v>0</v>
      </c>
      <c r="L142" s="44"/>
      <c r="M142" s="44"/>
      <c r="N142" s="44"/>
      <c r="O142" s="44">
        <f t="shared" si="107"/>
        <v>0</v>
      </c>
      <c r="P142" s="44"/>
      <c r="Q142" s="44"/>
      <c r="R142" s="44"/>
      <c r="S142" s="41"/>
      <c r="T142" s="116"/>
    </row>
    <row r="143" spans="1:20" ht="15" customHeight="1" x14ac:dyDescent="0.25">
      <c r="A143" s="169"/>
      <c r="B143" s="152"/>
      <c r="C143" s="172"/>
      <c r="D143" s="174"/>
      <c r="E143" s="158"/>
      <c r="F143" s="21" t="s">
        <v>71</v>
      </c>
      <c r="G143" s="62">
        <f t="shared" si="105"/>
        <v>101.295</v>
      </c>
      <c r="H143" s="62"/>
      <c r="I143" s="62"/>
      <c r="J143" s="62">
        <v>101.295</v>
      </c>
      <c r="K143" s="44">
        <f t="shared" si="106"/>
        <v>0</v>
      </c>
      <c r="L143" s="44"/>
      <c r="M143" s="44"/>
      <c r="N143" s="44"/>
      <c r="O143" s="61">
        <f t="shared" si="107"/>
        <v>0</v>
      </c>
      <c r="P143" s="61"/>
      <c r="Q143" s="61"/>
      <c r="R143" s="61">
        <v>0</v>
      </c>
      <c r="S143" s="41"/>
      <c r="T143" s="116"/>
    </row>
    <row r="144" spans="1:20" ht="12.75" customHeight="1" x14ac:dyDescent="0.25">
      <c r="A144" s="170"/>
      <c r="B144" s="153"/>
      <c r="C144" s="154"/>
      <c r="D144" s="156"/>
      <c r="E144" s="159"/>
      <c r="F144" s="8" t="s">
        <v>18</v>
      </c>
      <c r="G144" s="62">
        <f t="shared" ref="G144:T144" si="108">SUM(G141:G143)</f>
        <v>101.295</v>
      </c>
      <c r="H144" s="62">
        <f t="shared" si="108"/>
        <v>0</v>
      </c>
      <c r="I144" s="62">
        <f t="shared" si="108"/>
        <v>0</v>
      </c>
      <c r="J144" s="62">
        <f t="shared" si="108"/>
        <v>101.295</v>
      </c>
      <c r="K144" s="43">
        <f t="shared" si="108"/>
        <v>0</v>
      </c>
      <c r="L144" s="43">
        <f t="shared" si="108"/>
        <v>0</v>
      </c>
      <c r="M144" s="43">
        <f t="shared" si="108"/>
        <v>0</v>
      </c>
      <c r="N144" s="43">
        <f t="shared" si="108"/>
        <v>0</v>
      </c>
      <c r="O144" s="62">
        <f t="shared" si="108"/>
        <v>0</v>
      </c>
      <c r="P144" s="62">
        <f t="shared" si="108"/>
        <v>0</v>
      </c>
      <c r="Q144" s="62">
        <f t="shared" si="108"/>
        <v>0</v>
      </c>
      <c r="R144" s="62">
        <f t="shared" si="108"/>
        <v>0</v>
      </c>
      <c r="S144" s="42">
        <f t="shared" si="108"/>
        <v>0</v>
      </c>
      <c r="T144" s="115">
        <f t="shared" si="108"/>
        <v>0</v>
      </c>
    </row>
    <row r="145" spans="1:20" ht="15" customHeight="1" x14ac:dyDescent="0.25">
      <c r="A145" s="150" t="s">
        <v>20</v>
      </c>
      <c r="B145" s="151" t="s">
        <v>13</v>
      </c>
      <c r="C145" s="154" t="s">
        <v>23</v>
      </c>
      <c r="D145" s="156" t="s">
        <v>87</v>
      </c>
      <c r="E145" s="158" t="s">
        <v>16</v>
      </c>
      <c r="F145" s="28" t="s">
        <v>17</v>
      </c>
      <c r="G145" s="43">
        <f t="shared" ref="G145:G146" si="109">H145+J145</f>
        <v>4.0999999999999996</v>
      </c>
      <c r="H145" s="43">
        <v>4.0999999999999996</v>
      </c>
      <c r="I145" s="43"/>
      <c r="J145" s="43"/>
      <c r="K145" s="44">
        <f t="shared" ref="K145:K146" si="110">L145+N145</f>
        <v>4.5</v>
      </c>
      <c r="L145" s="52">
        <v>4.5</v>
      </c>
      <c r="M145" s="52"/>
      <c r="N145" s="52"/>
      <c r="O145" s="44">
        <f t="shared" ref="O145:O146" si="111">P145+R145</f>
        <v>5.7</v>
      </c>
      <c r="P145" s="52">
        <v>5.7</v>
      </c>
      <c r="Q145" s="52"/>
      <c r="R145" s="52"/>
      <c r="S145" s="52">
        <v>4.5</v>
      </c>
      <c r="T145" s="131">
        <v>4.5</v>
      </c>
    </row>
    <row r="146" spans="1:20" ht="13.5" customHeight="1" x14ac:dyDescent="0.25">
      <c r="A146" s="150"/>
      <c r="B146" s="152"/>
      <c r="C146" s="154"/>
      <c r="D146" s="156"/>
      <c r="E146" s="158"/>
      <c r="F146" s="28" t="s">
        <v>60</v>
      </c>
      <c r="G146" s="43">
        <f t="shared" si="109"/>
        <v>0</v>
      </c>
      <c r="H146" s="43"/>
      <c r="I146" s="43"/>
      <c r="J146" s="43"/>
      <c r="K146" s="44">
        <f t="shared" si="110"/>
        <v>0</v>
      </c>
      <c r="L146" s="52"/>
      <c r="M146" s="52"/>
      <c r="N146" s="52"/>
      <c r="O146" s="44">
        <f t="shared" si="111"/>
        <v>0</v>
      </c>
      <c r="P146" s="52"/>
      <c r="Q146" s="52"/>
      <c r="R146" s="52"/>
      <c r="S146" s="52"/>
      <c r="T146" s="131"/>
    </row>
    <row r="147" spans="1:20" ht="13.5" customHeight="1" x14ac:dyDescent="0.25">
      <c r="A147" s="150"/>
      <c r="B147" s="153"/>
      <c r="C147" s="155"/>
      <c r="D147" s="157"/>
      <c r="E147" s="159"/>
      <c r="F147" s="8" t="s">
        <v>18</v>
      </c>
      <c r="G147" s="43">
        <f t="shared" ref="G147:J147" si="112">SUM(G145+G146)</f>
        <v>4.0999999999999996</v>
      </c>
      <c r="H147" s="43">
        <f t="shared" si="112"/>
        <v>4.0999999999999996</v>
      </c>
      <c r="I147" s="43">
        <f t="shared" si="112"/>
        <v>0</v>
      </c>
      <c r="J147" s="43">
        <f t="shared" si="112"/>
        <v>0</v>
      </c>
      <c r="K147" s="43">
        <f t="shared" ref="K147:T147" si="113">SUM(K145+K146)</f>
        <v>4.5</v>
      </c>
      <c r="L147" s="43">
        <f t="shared" si="113"/>
        <v>4.5</v>
      </c>
      <c r="M147" s="43">
        <f t="shared" si="113"/>
        <v>0</v>
      </c>
      <c r="N147" s="43">
        <f t="shared" si="113"/>
        <v>0</v>
      </c>
      <c r="O147" s="43">
        <f t="shared" si="113"/>
        <v>5.7</v>
      </c>
      <c r="P147" s="43">
        <f t="shared" si="113"/>
        <v>5.7</v>
      </c>
      <c r="Q147" s="43">
        <f t="shared" si="113"/>
        <v>0</v>
      </c>
      <c r="R147" s="43">
        <f t="shared" si="113"/>
        <v>0</v>
      </c>
      <c r="S147" s="43">
        <f t="shared" si="113"/>
        <v>4.5</v>
      </c>
      <c r="T147" s="117">
        <f t="shared" si="113"/>
        <v>4.5</v>
      </c>
    </row>
    <row r="148" spans="1:20" ht="15.75" customHeight="1" x14ac:dyDescent="0.25">
      <c r="A148" s="150" t="s">
        <v>20</v>
      </c>
      <c r="B148" s="151" t="s">
        <v>13</v>
      </c>
      <c r="C148" s="154" t="s">
        <v>24</v>
      </c>
      <c r="D148" s="156" t="s">
        <v>90</v>
      </c>
      <c r="E148" s="158" t="s">
        <v>16</v>
      </c>
      <c r="F148" s="28" t="s">
        <v>17</v>
      </c>
      <c r="G148" s="43">
        <f t="shared" ref="G148:G149" si="114">H148+J148</f>
        <v>0</v>
      </c>
      <c r="H148" s="43"/>
      <c r="I148" s="43"/>
      <c r="J148" s="43">
        <v>0</v>
      </c>
      <c r="K148" s="44">
        <f t="shared" ref="K148:K149" si="115">L148+N148</f>
        <v>12</v>
      </c>
      <c r="L148" s="52"/>
      <c r="M148" s="52"/>
      <c r="N148" s="52">
        <v>12</v>
      </c>
      <c r="O148" s="44">
        <f t="shared" ref="O148:O149" si="116">P148+R148</f>
        <v>10.199999999999999</v>
      </c>
      <c r="P148" s="52"/>
      <c r="Q148" s="52"/>
      <c r="R148" s="52">
        <v>10.199999999999999</v>
      </c>
      <c r="S148" s="52"/>
      <c r="T148" s="131"/>
    </row>
    <row r="149" spans="1:20" ht="13.5" customHeight="1" x14ac:dyDescent="0.25">
      <c r="A149" s="150"/>
      <c r="B149" s="152"/>
      <c r="C149" s="154"/>
      <c r="D149" s="156"/>
      <c r="E149" s="158"/>
      <c r="F149" s="28" t="s">
        <v>60</v>
      </c>
      <c r="G149" s="43">
        <f t="shared" si="114"/>
        <v>0</v>
      </c>
      <c r="H149" s="43"/>
      <c r="I149" s="43"/>
      <c r="J149" s="43"/>
      <c r="K149" s="44">
        <f t="shared" si="115"/>
        <v>0</v>
      </c>
      <c r="L149" s="52"/>
      <c r="M149" s="52"/>
      <c r="N149" s="52"/>
      <c r="O149" s="44">
        <f t="shared" si="116"/>
        <v>0</v>
      </c>
      <c r="P149" s="52"/>
      <c r="Q149" s="52"/>
      <c r="R149" s="52"/>
      <c r="S149" s="52"/>
      <c r="T149" s="131"/>
    </row>
    <row r="150" spans="1:20" ht="15.75" customHeight="1" x14ac:dyDescent="0.25">
      <c r="A150" s="150"/>
      <c r="B150" s="153"/>
      <c r="C150" s="155"/>
      <c r="D150" s="157"/>
      <c r="E150" s="159"/>
      <c r="F150" s="8" t="s">
        <v>18</v>
      </c>
      <c r="G150" s="43">
        <f t="shared" ref="G150:J150" si="117">SUM(G148+G149)</f>
        <v>0</v>
      </c>
      <c r="H150" s="43">
        <f t="shared" si="117"/>
        <v>0</v>
      </c>
      <c r="I150" s="43">
        <f t="shared" si="117"/>
        <v>0</v>
      </c>
      <c r="J150" s="43">
        <f t="shared" si="117"/>
        <v>0</v>
      </c>
      <c r="K150" s="43">
        <f t="shared" ref="K150:T150" si="118">SUM(K148+K149)</f>
        <v>12</v>
      </c>
      <c r="L150" s="43">
        <f t="shared" si="118"/>
        <v>0</v>
      </c>
      <c r="M150" s="43">
        <f t="shared" si="118"/>
        <v>0</v>
      </c>
      <c r="N150" s="43">
        <f t="shared" si="118"/>
        <v>12</v>
      </c>
      <c r="O150" s="43">
        <f t="shared" si="118"/>
        <v>10.199999999999999</v>
      </c>
      <c r="P150" s="43">
        <f t="shared" si="118"/>
        <v>0</v>
      </c>
      <c r="Q150" s="43">
        <f t="shared" si="118"/>
        <v>0</v>
      </c>
      <c r="R150" s="43">
        <f t="shared" si="118"/>
        <v>10.199999999999999</v>
      </c>
      <c r="S150" s="43">
        <f t="shared" si="118"/>
        <v>0</v>
      </c>
      <c r="T150" s="117">
        <f t="shared" si="118"/>
        <v>0</v>
      </c>
    </row>
    <row r="151" spans="1:20" ht="15.75" customHeight="1" x14ac:dyDescent="0.25">
      <c r="A151" s="150" t="s">
        <v>20</v>
      </c>
      <c r="B151" s="151" t="s">
        <v>13</v>
      </c>
      <c r="C151" s="155" t="s">
        <v>26</v>
      </c>
      <c r="D151" s="157" t="s">
        <v>98</v>
      </c>
      <c r="E151" s="158" t="s">
        <v>16</v>
      </c>
      <c r="F151" s="30" t="s">
        <v>34</v>
      </c>
      <c r="G151" s="62">
        <f t="shared" ref="G151:G153" si="119">H151+J151</f>
        <v>8.6999999999999993</v>
      </c>
      <c r="H151" s="62">
        <v>2</v>
      </c>
      <c r="I151" s="62"/>
      <c r="J151" s="62">
        <v>6.7</v>
      </c>
      <c r="K151" s="44">
        <f t="shared" ref="K151:K153" si="120">L151+N151</f>
        <v>5.9</v>
      </c>
      <c r="L151" s="44"/>
      <c r="M151" s="44"/>
      <c r="N151" s="44">
        <v>5.9</v>
      </c>
      <c r="O151" s="61">
        <f t="shared" ref="O151:O153" si="121">P151+R151</f>
        <v>2.2999999999999998</v>
      </c>
      <c r="P151" s="61">
        <v>1.3</v>
      </c>
      <c r="Q151" s="61"/>
      <c r="R151" s="61">
        <v>1</v>
      </c>
      <c r="S151" s="41"/>
      <c r="T151" s="116"/>
    </row>
    <row r="152" spans="1:20" ht="12" customHeight="1" x14ac:dyDescent="0.25">
      <c r="A152" s="150"/>
      <c r="B152" s="152"/>
      <c r="C152" s="155"/>
      <c r="D152" s="157"/>
      <c r="E152" s="158"/>
      <c r="F152" s="21" t="s">
        <v>86</v>
      </c>
      <c r="G152" s="62">
        <f t="shared" si="119"/>
        <v>0</v>
      </c>
      <c r="H152" s="62"/>
      <c r="I152" s="66"/>
      <c r="J152" s="66"/>
      <c r="K152" s="41">
        <f t="shared" si="120"/>
        <v>2.2999999999999998</v>
      </c>
      <c r="L152" s="41"/>
      <c r="M152" s="41"/>
      <c r="N152" s="41">
        <v>2.2999999999999998</v>
      </c>
      <c r="O152" s="61">
        <f t="shared" si="121"/>
        <v>2.2999999999999998</v>
      </c>
      <c r="P152" s="61">
        <v>2.0499999999999998</v>
      </c>
      <c r="Q152" s="61"/>
      <c r="R152" s="61">
        <v>0.25</v>
      </c>
      <c r="S152" s="44"/>
      <c r="T152" s="116"/>
    </row>
    <row r="153" spans="1:20" ht="13.5" customHeight="1" x14ac:dyDescent="0.25">
      <c r="A153" s="150"/>
      <c r="B153" s="152"/>
      <c r="C153" s="155"/>
      <c r="D153" s="157"/>
      <c r="E153" s="158"/>
      <c r="F153" s="21" t="s">
        <v>71</v>
      </c>
      <c r="G153" s="62">
        <f t="shared" si="119"/>
        <v>106.53700000000001</v>
      </c>
      <c r="H153" s="62">
        <v>44.88</v>
      </c>
      <c r="I153" s="66"/>
      <c r="J153" s="66">
        <v>61.656999999999996</v>
      </c>
      <c r="K153" s="41">
        <f t="shared" si="120"/>
        <v>25.5</v>
      </c>
      <c r="L153" s="41"/>
      <c r="M153" s="41"/>
      <c r="N153" s="41">
        <v>25.5</v>
      </c>
      <c r="O153" s="61">
        <f t="shared" si="121"/>
        <v>25.5</v>
      </c>
      <c r="P153" s="61">
        <v>13.5</v>
      </c>
      <c r="Q153" s="61"/>
      <c r="R153" s="61">
        <v>12</v>
      </c>
      <c r="S153" s="41"/>
      <c r="T153" s="116"/>
    </row>
    <row r="154" spans="1:20" ht="12.75" customHeight="1" x14ac:dyDescent="0.25">
      <c r="A154" s="150"/>
      <c r="B154" s="153"/>
      <c r="C154" s="155"/>
      <c r="D154" s="157"/>
      <c r="E154" s="159"/>
      <c r="F154" s="8" t="s">
        <v>18</v>
      </c>
      <c r="G154" s="62">
        <f t="shared" ref="G154:J154" si="122">SUM(G151:G153)</f>
        <v>115.23700000000001</v>
      </c>
      <c r="H154" s="62">
        <f t="shared" si="122"/>
        <v>46.88</v>
      </c>
      <c r="I154" s="66">
        <f t="shared" si="122"/>
        <v>0</v>
      </c>
      <c r="J154" s="66">
        <f t="shared" si="122"/>
        <v>68.356999999999999</v>
      </c>
      <c r="K154" s="42">
        <f t="shared" ref="K154:T154" si="123">SUM(K151:K153)</f>
        <v>33.700000000000003</v>
      </c>
      <c r="L154" s="42">
        <f t="shared" si="123"/>
        <v>0</v>
      </c>
      <c r="M154" s="42">
        <f t="shared" si="123"/>
        <v>0</v>
      </c>
      <c r="N154" s="42">
        <f t="shared" si="123"/>
        <v>33.700000000000003</v>
      </c>
      <c r="O154" s="148">
        <f t="shared" si="123"/>
        <v>30.1</v>
      </c>
      <c r="P154" s="148">
        <f t="shared" si="123"/>
        <v>16.850000000000001</v>
      </c>
      <c r="Q154" s="83">
        <f t="shared" si="123"/>
        <v>0</v>
      </c>
      <c r="R154" s="83">
        <f t="shared" si="123"/>
        <v>13.25</v>
      </c>
      <c r="S154" s="42">
        <f t="shared" si="123"/>
        <v>0</v>
      </c>
      <c r="T154" s="115">
        <f t="shared" si="123"/>
        <v>0</v>
      </c>
    </row>
    <row r="155" spans="1:20" ht="13.5" customHeight="1" x14ac:dyDescent="0.25">
      <c r="A155" s="150" t="s">
        <v>20</v>
      </c>
      <c r="B155" s="151" t="s">
        <v>13</v>
      </c>
      <c r="C155" s="154" t="s">
        <v>72</v>
      </c>
      <c r="D155" s="156" t="s">
        <v>131</v>
      </c>
      <c r="E155" s="158" t="s">
        <v>16</v>
      </c>
      <c r="F155" s="28" t="s">
        <v>92</v>
      </c>
      <c r="G155" s="43">
        <f t="shared" ref="G155:G156" si="124">H155+J155</f>
        <v>0</v>
      </c>
      <c r="H155" s="43"/>
      <c r="I155" s="43"/>
      <c r="J155" s="43">
        <v>0</v>
      </c>
      <c r="K155" s="44">
        <f t="shared" ref="K155:K156" si="125">L155+N155</f>
        <v>0</v>
      </c>
      <c r="L155" s="52"/>
      <c r="M155" s="52"/>
      <c r="N155" s="52">
        <v>0</v>
      </c>
      <c r="O155" s="44">
        <f t="shared" ref="O155:O156" si="126">P155+R155</f>
        <v>16.8</v>
      </c>
      <c r="P155" s="52"/>
      <c r="Q155" s="52"/>
      <c r="R155" s="52">
        <v>16.8</v>
      </c>
      <c r="S155" s="52"/>
      <c r="T155" s="131"/>
    </row>
    <row r="156" spans="1:20" ht="13.5" customHeight="1" x14ac:dyDescent="0.25">
      <c r="A156" s="150"/>
      <c r="B156" s="152"/>
      <c r="C156" s="154"/>
      <c r="D156" s="156"/>
      <c r="E156" s="158"/>
      <c r="F156" s="28" t="s">
        <v>86</v>
      </c>
      <c r="G156" s="43">
        <f t="shared" si="124"/>
        <v>0</v>
      </c>
      <c r="H156" s="43"/>
      <c r="I156" s="43"/>
      <c r="J156" s="43"/>
      <c r="K156" s="44">
        <f t="shared" si="125"/>
        <v>0</v>
      </c>
      <c r="L156" s="52"/>
      <c r="M156" s="52"/>
      <c r="N156" s="52"/>
      <c r="O156" s="44">
        <f t="shared" si="126"/>
        <v>16.39</v>
      </c>
      <c r="P156" s="52"/>
      <c r="Q156" s="52"/>
      <c r="R156" s="52">
        <v>16.39</v>
      </c>
      <c r="S156" s="52"/>
      <c r="T156" s="131"/>
    </row>
    <row r="157" spans="1:20" ht="13.5" customHeight="1" x14ac:dyDescent="0.25">
      <c r="A157" s="150"/>
      <c r="B157" s="153"/>
      <c r="C157" s="155"/>
      <c r="D157" s="157"/>
      <c r="E157" s="159"/>
      <c r="F157" s="8" t="s">
        <v>18</v>
      </c>
      <c r="G157" s="43">
        <f t="shared" ref="G157:T157" si="127">SUM(G155+G156)</f>
        <v>0</v>
      </c>
      <c r="H157" s="43">
        <f t="shared" si="127"/>
        <v>0</v>
      </c>
      <c r="I157" s="43">
        <f t="shared" si="127"/>
        <v>0</v>
      </c>
      <c r="J157" s="43">
        <f t="shared" si="127"/>
        <v>0</v>
      </c>
      <c r="K157" s="43">
        <f t="shared" si="127"/>
        <v>0</v>
      </c>
      <c r="L157" s="43">
        <f t="shared" si="127"/>
        <v>0</v>
      </c>
      <c r="M157" s="43">
        <f t="shared" si="127"/>
        <v>0</v>
      </c>
      <c r="N157" s="43">
        <f t="shared" si="127"/>
        <v>0</v>
      </c>
      <c r="O157" s="43">
        <f t="shared" si="127"/>
        <v>33.19</v>
      </c>
      <c r="P157" s="43">
        <f t="shared" si="127"/>
        <v>0</v>
      </c>
      <c r="Q157" s="43">
        <f t="shared" si="127"/>
        <v>0</v>
      </c>
      <c r="R157" s="43">
        <f t="shared" si="127"/>
        <v>33.19</v>
      </c>
      <c r="S157" s="43">
        <f t="shared" si="127"/>
        <v>0</v>
      </c>
      <c r="T157" s="117">
        <f t="shared" si="127"/>
        <v>0</v>
      </c>
    </row>
    <row r="158" spans="1:20" ht="13.5" customHeight="1" x14ac:dyDescent="0.25">
      <c r="A158" s="150" t="s">
        <v>20</v>
      </c>
      <c r="B158" s="151" t="s">
        <v>13</v>
      </c>
      <c r="C158" s="154" t="s">
        <v>74</v>
      </c>
      <c r="D158" s="156" t="s">
        <v>132</v>
      </c>
      <c r="E158" s="158" t="s">
        <v>16</v>
      </c>
      <c r="F158" s="28" t="s">
        <v>17</v>
      </c>
      <c r="G158" s="43">
        <f t="shared" ref="G158:G159" si="128">H158+J158</f>
        <v>0</v>
      </c>
      <c r="H158" s="43"/>
      <c r="I158" s="43"/>
      <c r="J158" s="43">
        <v>0</v>
      </c>
      <c r="K158" s="44">
        <f t="shared" ref="K158:K159" si="129">L158+N158</f>
        <v>0</v>
      </c>
      <c r="L158" s="52"/>
      <c r="M158" s="52"/>
      <c r="N158" s="52">
        <v>0</v>
      </c>
      <c r="O158" s="82">
        <f t="shared" ref="O158:O159" si="130">P158+R158</f>
        <v>1.4</v>
      </c>
      <c r="P158" s="147">
        <v>1.4</v>
      </c>
      <c r="Q158" s="147"/>
      <c r="R158" s="147">
        <v>0</v>
      </c>
      <c r="S158" s="52"/>
      <c r="T158" s="131"/>
    </row>
    <row r="159" spans="1:20" ht="13.5" customHeight="1" x14ac:dyDescent="0.25">
      <c r="A159" s="150"/>
      <c r="B159" s="152"/>
      <c r="C159" s="154"/>
      <c r="D159" s="156"/>
      <c r="E159" s="158"/>
      <c r="F159" s="28" t="s">
        <v>60</v>
      </c>
      <c r="G159" s="43">
        <f t="shared" si="128"/>
        <v>0</v>
      </c>
      <c r="H159" s="43"/>
      <c r="I159" s="43"/>
      <c r="J159" s="43"/>
      <c r="K159" s="44">
        <f t="shared" si="129"/>
        <v>0</v>
      </c>
      <c r="L159" s="52"/>
      <c r="M159" s="52"/>
      <c r="N159" s="52"/>
      <c r="O159" s="82">
        <f t="shared" si="130"/>
        <v>0</v>
      </c>
      <c r="P159" s="147"/>
      <c r="Q159" s="147"/>
      <c r="R159" s="147"/>
      <c r="S159" s="52"/>
      <c r="T159" s="131"/>
    </row>
    <row r="160" spans="1:20" ht="13.5" customHeight="1" x14ac:dyDescent="0.25">
      <c r="A160" s="150"/>
      <c r="B160" s="153"/>
      <c r="C160" s="155"/>
      <c r="D160" s="157"/>
      <c r="E160" s="159"/>
      <c r="F160" s="8" t="s">
        <v>18</v>
      </c>
      <c r="G160" s="43">
        <f t="shared" ref="G160:T160" si="131">SUM(G158+G159)</f>
        <v>0</v>
      </c>
      <c r="H160" s="43">
        <f t="shared" si="131"/>
        <v>0</v>
      </c>
      <c r="I160" s="43">
        <f t="shared" si="131"/>
        <v>0</v>
      </c>
      <c r="J160" s="43">
        <f t="shared" si="131"/>
        <v>0</v>
      </c>
      <c r="K160" s="43">
        <f t="shared" si="131"/>
        <v>0</v>
      </c>
      <c r="L160" s="43">
        <f t="shared" si="131"/>
        <v>0</v>
      </c>
      <c r="M160" s="43">
        <f t="shared" si="131"/>
        <v>0</v>
      </c>
      <c r="N160" s="43">
        <f t="shared" si="131"/>
        <v>0</v>
      </c>
      <c r="O160" s="85">
        <f t="shared" si="131"/>
        <v>1.4</v>
      </c>
      <c r="P160" s="85">
        <f t="shared" si="131"/>
        <v>1.4</v>
      </c>
      <c r="Q160" s="85">
        <f t="shared" si="131"/>
        <v>0</v>
      </c>
      <c r="R160" s="85">
        <f t="shared" si="131"/>
        <v>0</v>
      </c>
      <c r="S160" s="43">
        <f t="shared" si="131"/>
        <v>0</v>
      </c>
      <c r="T160" s="117">
        <f t="shared" si="131"/>
        <v>0</v>
      </c>
    </row>
    <row r="161" spans="1:21" ht="13.5" customHeight="1" x14ac:dyDescent="0.25">
      <c r="A161" s="150" t="s">
        <v>20</v>
      </c>
      <c r="B161" s="151" t="s">
        <v>13</v>
      </c>
      <c r="C161" s="154" t="s">
        <v>76</v>
      </c>
      <c r="D161" s="156" t="s">
        <v>133</v>
      </c>
      <c r="E161" s="158" t="s">
        <v>16</v>
      </c>
      <c r="F161" s="28" t="s">
        <v>17</v>
      </c>
      <c r="G161" s="43">
        <f t="shared" ref="G161:G162" si="132">H161+J161</f>
        <v>0</v>
      </c>
      <c r="H161" s="43"/>
      <c r="I161" s="43"/>
      <c r="J161" s="43">
        <v>0</v>
      </c>
      <c r="K161" s="44">
        <f t="shared" ref="K161:K162" si="133">L161+N161</f>
        <v>0</v>
      </c>
      <c r="L161" s="52"/>
      <c r="M161" s="52"/>
      <c r="N161" s="52">
        <v>0</v>
      </c>
      <c r="O161" s="82">
        <f t="shared" ref="O161:O162" si="134">P161+R161</f>
        <v>3.9</v>
      </c>
      <c r="P161" s="147"/>
      <c r="Q161" s="147"/>
      <c r="R161" s="147">
        <v>3.9</v>
      </c>
      <c r="S161" s="52"/>
      <c r="T161" s="131"/>
    </row>
    <row r="162" spans="1:21" ht="13.5" customHeight="1" x14ac:dyDescent="0.25">
      <c r="A162" s="150"/>
      <c r="B162" s="152"/>
      <c r="C162" s="154"/>
      <c r="D162" s="156"/>
      <c r="E162" s="158"/>
      <c r="F162" s="28" t="s">
        <v>60</v>
      </c>
      <c r="G162" s="43">
        <f t="shared" si="132"/>
        <v>0</v>
      </c>
      <c r="H162" s="43"/>
      <c r="I162" s="43"/>
      <c r="J162" s="43"/>
      <c r="K162" s="44">
        <f t="shared" si="133"/>
        <v>0</v>
      </c>
      <c r="L162" s="52"/>
      <c r="M162" s="52"/>
      <c r="N162" s="52"/>
      <c r="O162" s="44">
        <f t="shared" si="134"/>
        <v>0</v>
      </c>
      <c r="P162" s="52"/>
      <c r="Q162" s="52"/>
      <c r="R162" s="52"/>
      <c r="S162" s="52"/>
      <c r="T162" s="131"/>
    </row>
    <row r="163" spans="1:21" ht="13.5" customHeight="1" x14ac:dyDescent="0.25">
      <c r="A163" s="150"/>
      <c r="B163" s="153"/>
      <c r="C163" s="155"/>
      <c r="D163" s="157"/>
      <c r="E163" s="159"/>
      <c r="F163" s="8" t="s">
        <v>18</v>
      </c>
      <c r="G163" s="43">
        <f t="shared" ref="G163:T163" si="135">SUM(G161+G162)</f>
        <v>0</v>
      </c>
      <c r="H163" s="43">
        <f t="shared" si="135"/>
        <v>0</v>
      </c>
      <c r="I163" s="43">
        <f t="shared" si="135"/>
        <v>0</v>
      </c>
      <c r="J163" s="43">
        <f t="shared" si="135"/>
        <v>0</v>
      </c>
      <c r="K163" s="43">
        <f t="shared" si="135"/>
        <v>0</v>
      </c>
      <c r="L163" s="43">
        <f t="shared" si="135"/>
        <v>0</v>
      </c>
      <c r="M163" s="43">
        <f t="shared" si="135"/>
        <v>0</v>
      </c>
      <c r="N163" s="43">
        <f t="shared" si="135"/>
        <v>0</v>
      </c>
      <c r="O163" s="43">
        <f t="shared" si="135"/>
        <v>3.9</v>
      </c>
      <c r="P163" s="43">
        <f t="shared" si="135"/>
        <v>0</v>
      </c>
      <c r="Q163" s="43">
        <f t="shared" si="135"/>
        <v>0</v>
      </c>
      <c r="R163" s="43">
        <f t="shared" si="135"/>
        <v>3.9</v>
      </c>
      <c r="S163" s="43">
        <f t="shared" si="135"/>
        <v>0</v>
      </c>
      <c r="T163" s="117">
        <f t="shared" si="135"/>
        <v>0</v>
      </c>
    </row>
    <row r="164" spans="1:21" ht="15.75" customHeight="1" thickBot="1" x14ac:dyDescent="0.3">
      <c r="A164" s="11" t="s">
        <v>20</v>
      </c>
      <c r="B164" s="12" t="s">
        <v>13</v>
      </c>
      <c r="C164" s="228" t="s">
        <v>27</v>
      </c>
      <c r="D164" s="229"/>
      <c r="E164" s="229"/>
      <c r="F164" s="229"/>
      <c r="G164" s="94">
        <f>G133+G136+G140+G144+G147+G150+G154+G157+G160+G163</f>
        <v>1437.973</v>
      </c>
      <c r="H164" s="94">
        <f t="shared" ref="H164:J164" si="136">H133+H136+H140+H144+H147+H150+H154+H157+H160+H163</f>
        <v>51.480000000000004</v>
      </c>
      <c r="I164" s="94">
        <f t="shared" si="136"/>
        <v>0</v>
      </c>
      <c r="J164" s="94">
        <f t="shared" si="136"/>
        <v>1386.4929999999999</v>
      </c>
      <c r="K164" s="94">
        <f t="shared" ref="K164" si="137">K133+K136+K140+K144+K147+K150+K154+K157+K160+K163</f>
        <v>139.69999999999999</v>
      </c>
      <c r="L164" s="94">
        <f t="shared" ref="L164" si="138">L133+L136+L140+L144+L147+L150+L154+L157+L160+L163</f>
        <v>6</v>
      </c>
      <c r="M164" s="94">
        <f t="shared" ref="M164" si="139">M133+M136+M140+M144+M147+M150+M154+M157+M160+M163</f>
        <v>0</v>
      </c>
      <c r="N164" s="94">
        <f t="shared" ref="N164:S164" si="140">N133+N136+N140+N144+N147+N150+N154+N157+N160+N163</f>
        <v>133.69999999999999</v>
      </c>
      <c r="O164" s="94">
        <f t="shared" si="140"/>
        <v>98.29</v>
      </c>
      <c r="P164" s="94">
        <f t="shared" si="140"/>
        <v>23.95</v>
      </c>
      <c r="Q164" s="94">
        <f t="shared" si="140"/>
        <v>0</v>
      </c>
      <c r="R164" s="94">
        <f t="shared" si="140"/>
        <v>74.34</v>
      </c>
      <c r="S164" s="94">
        <f t="shared" si="140"/>
        <v>254.5</v>
      </c>
      <c r="T164" s="94">
        <f t="shared" ref="T164" si="141">T133+T136+T140+T144+T147+T150+T154+T157+T160+T163</f>
        <v>64.5</v>
      </c>
    </row>
    <row r="165" spans="1:21" ht="15" customHeight="1" thickBot="1" x14ac:dyDescent="0.3">
      <c r="A165" s="110" t="s">
        <v>20</v>
      </c>
      <c r="B165" s="104" t="s">
        <v>19</v>
      </c>
      <c r="C165" s="163" t="s">
        <v>57</v>
      </c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5"/>
    </row>
    <row r="166" spans="1:21" ht="12" customHeight="1" x14ac:dyDescent="0.25">
      <c r="A166" s="150" t="s">
        <v>20</v>
      </c>
      <c r="B166" s="151" t="s">
        <v>19</v>
      </c>
      <c r="C166" s="154" t="s">
        <v>13</v>
      </c>
      <c r="D166" s="156" t="s">
        <v>58</v>
      </c>
      <c r="E166" s="158" t="s">
        <v>16</v>
      </c>
      <c r="F166" s="113" t="s">
        <v>92</v>
      </c>
      <c r="G166" s="47">
        <f t="shared" ref="G166:G169" si="142">H166+J166</f>
        <v>12</v>
      </c>
      <c r="H166" s="47"/>
      <c r="I166" s="47"/>
      <c r="J166" s="47">
        <v>12</v>
      </c>
      <c r="K166" s="52">
        <f t="shared" ref="K166:K169" si="143">L166+N166</f>
        <v>12</v>
      </c>
      <c r="L166" s="52"/>
      <c r="M166" s="52"/>
      <c r="N166" s="52">
        <v>12</v>
      </c>
      <c r="O166" s="52">
        <f t="shared" ref="O166:O169" si="144">P166+R166</f>
        <v>0</v>
      </c>
      <c r="P166" s="52"/>
      <c r="Q166" s="52"/>
      <c r="R166" s="52">
        <v>0</v>
      </c>
      <c r="S166" s="52">
        <v>0</v>
      </c>
      <c r="T166" s="131"/>
    </row>
    <row r="167" spans="1:21" ht="12" customHeight="1" x14ac:dyDescent="0.25">
      <c r="A167" s="150"/>
      <c r="B167" s="152"/>
      <c r="C167" s="155"/>
      <c r="D167" s="157"/>
      <c r="E167" s="158"/>
      <c r="F167" s="21" t="s">
        <v>71</v>
      </c>
      <c r="G167" s="43">
        <f t="shared" si="142"/>
        <v>170</v>
      </c>
      <c r="H167" s="43"/>
      <c r="I167" s="43"/>
      <c r="J167" s="43">
        <v>170</v>
      </c>
      <c r="K167" s="44">
        <f t="shared" si="143"/>
        <v>278</v>
      </c>
      <c r="L167" s="44"/>
      <c r="M167" s="44"/>
      <c r="N167" s="44">
        <v>278</v>
      </c>
      <c r="O167" s="44">
        <f t="shared" si="144"/>
        <v>278</v>
      </c>
      <c r="P167" s="44">
        <v>0</v>
      </c>
      <c r="Q167" s="44">
        <v>0</v>
      </c>
      <c r="R167" s="44">
        <v>278</v>
      </c>
      <c r="S167" s="44"/>
      <c r="T167" s="129"/>
    </row>
    <row r="168" spans="1:21" ht="12" customHeight="1" x14ac:dyDescent="0.25">
      <c r="A168" s="150"/>
      <c r="B168" s="152"/>
      <c r="C168" s="155"/>
      <c r="D168" s="157"/>
      <c r="E168" s="158"/>
      <c r="F168" s="21" t="s">
        <v>17</v>
      </c>
      <c r="G168" s="43">
        <f t="shared" si="142"/>
        <v>12.3</v>
      </c>
      <c r="H168" s="43"/>
      <c r="I168" s="43"/>
      <c r="J168" s="43">
        <v>12.3</v>
      </c>
      <c r="K168" s="44">
        <f t="shared" si="143"/>
        <v>20.3</v>
      </c>
      <c r="L168" s="44"/>
      <c r="M168" s="44"/>
      <c r="N168" s="44">
        <v>20.3</v>
      </c>
      <c r="O168" s="44">
        <f t="shared" si="144"/>
        <v>24.2</v>
      </c>
      <c r="P168" s="44">
        <v>0</v>
      </c>
      <c r="Q168" s="44"/>
      <c r="R168" s="44">
        <v>24.2</v>
      </c>
      <c r="S168" s="44"/>
      <c r="T168" s="129"/>
    </row>
    <row r="169" spans="1:21" ht="12" customHeight="1" x14ac:dyDescent="0.25">
      <c r="A169" s="150"/>
      <c r="B169" s="152"/>
      <c r="C169" s="155"/>
      <c r="D169" s="157"/>
      <c r="E169" s="158"/>
      <c r="F169" s="20" t="s">
        <v>86</v>
      </c>
      <c r="G169" s="43">
        <f t="shared" si="142"/>
        <v>0</v>
      </c>
      <c r="H169" s="43"/>
      <c r="I169" s="43"/>
      <c r="J169" s="43"/>
      <c r="K169" s="44">
        <f t="shared" si="143"/>
        <v>24.6</v>
      </c>
      <c r="L169" s="44"/>
      <c r="M169" s="44"/>
      <c r="N169" s="44">
        <v>24.6</v>
      </c>
      <c r="O169" s="44">
        <f t="shared" si="144"/>
        <v>32.700000000000003</v>
      </c>
      <c r="P169" s="44"/>
      <c r="Q169" s="44"/>
      <c r="R169" s="44">
        <v>32.700000000000003</v>
      </c>
      <c r="S169" s="44"/>
      <c r="T169" s="129"/>
    </row>
    <row r="170" spans="1:21" s="31" customFormat="1" ht="12" customHeight="1" x14ac:dyDescent="0.25">
      <c r="A170" s="150"/>
      <c r="B170" s="153"/>
      <c r="C170" s="155"/>
      <c r="D170" s="157"/>
      <c r="E170" s="159"/>
      <c r="F170" s="8" t="s">
        <v>18</v>
      </c>
      <c r="G170" s="43">
        <f>SUM(G166:G169)</f>
        <v>194.3</v>
      </c>
      <c r="H170" s="43">
        <f t="shared" ref="H170:T170" si="145">SUM(H166:H169)</f>
        <v>0</v>
      </c>
      <c r="I170" s="43">
        <f t="shared" si="145"/>
        <v>0</v>
      </c>
      <c r="J170" s="43">
        <f t="shared" si="145"/>
        <v>194.3</v>
      </c>
      <c r="K170" s="43">
        <f t="shared" si="145"/>
        <v>334.90000000000003</v>
      </c>
      <c r="L170" s="43">
        <f t="shared" si="145"/>
        <v>0</v>
      </c>
      <c r="M170" s="43">
        <f t="shared" si="145"/>
        <v>0</v>
      </c>
      <c r="N170" s="43">
        <f t="shared" si="145"/>
        <v>334.90000000000003</v>
      </c>
      <c r="O170" s="43">
        <f t="shared" si="145"/>
        <v>334.9</v>
      </c>
      <c r="P170" s="43">
        <f t="shared" si="145"/>
        <v>0</v>
      </c>
      <c r="Q170" s="43">
        <f t="shared" si="145"/>
        <v>0</v>
      </c>
      <c r="R170" s="43">
        <f t="shared" si="145"/>
        <v>334.9</v>
      </c>
      <c r="S170" s="43">
        <f t="shared" si="145"/>
        <v>0</v>
      </c>
      <c r="T170" s="117">
        <f t="shared" si="145"/>
        <v>0</v>
      </c>
    </row>
    <row r="171" spans="1:21" ht="12" customHeight="1" x14ac:dyDescent="0.25">
      <c r="A171" s="150" t="s">
        <v>20</v>
      </c>
      <c r="B171" s="151" t="s">
        <v>19</v>
      </c>
      <c r="C171" s="155" t="s">
        <v>19</v>
      </c>
      <c r="D171" s="157" t="s">
        <v>97</v>
      </c>
      <c r="E171" s="158" t="s">
        <v>16</v>
      </c>
      <c r="F171" s="30" t="s">
        <v>92</v>
      </c>
      <c r="G171" s="43">
        <f t="shared" ref="G171:G173" si="146">H171+J171</f>
        <v>0</v>
      </c>
      <c r="H171" s="43"/>
      <c r="I171" s="43"/>
      <c r="J171" s="43"/>
      <c r="K171" s="44">
        <f t="shared" ref="K171:K173" si="147">L171+N171</f>
        <v>29.3</v>
      </c>
      <c r="L171" s="44"/>
      <c r="M171" s="44"/>
      <c r="N171" s="44">
        <v>29.3</v>
      </c>
      <c r="O171" s="44">
        <f t="shared" ref="O171:O173" si="148">P171+R171</f>
        <v>0</v>
      </c>
      <c r="P171" s="44"/>
      <c r="Q171" s="44"/>
      <c r="R171" s="44">
        <v>0</v>
      </c>
      <c r="S171" s="44"/>
      <c r="T171" s="129">
        <v>0</v>
      </c>
    </row>
    <row r="172" spans="1:21" ht="12" customHeight="1" x14ac:dyDescent="0.25">
      <c r="A172" s="150"/>
      <c r="B172" s="152"/>
      <c r="C172" s="155"/>
      <c r="D172" s="157"/>
      <c r="E172" s="158"/>
      <c r="F172" s="20" t="s">
        <v>86</v>
      </c>
      <c r="G172" s="43">
        <f t="shared" si="146"/>
        <v>0</v>
      </c>
      <c r="H172" s="43"/>
      <c r="I172" s="43"/>
      <c r="J172" s="43"/>
      <c r="K172" s="44">
        <f t="shared" si="147"/>
        <v>29.3</v>
      </c>
      <c r="L172" s="44"/>
      <c r="M172" s="44"/>
      <c r="N172" s="44">
        <v>29.3</v>
      </c>
      <c r="O172" s="44">
        <f t="shared" si="148"/>
        <v>29.3</v>
      </c>
      <c r="P172" s="44"/>
      <c r="Q172" s="44"/>
      <c r="R172" s="44">
        <v>29.3</v>
      </c>
      <c r="S172" s="44"/>
      <c r="T172" s="129"/>
    </row>
    <row r="173" spans="1:21" ht="12" customHeight="1" x14ac:dyDescent="0.25">
      <c r="A173" s="150"/>
      <c r="B173" s="152"/>
      <c r="C173" s="155"/>
      <c r="D173" s="157"/>
      <c r="E173" s="158"/>
      <c r="F173" s="21" t="s">
        <v>71</v>
      </c>
      <c r="G173" s="43">
        <f t="shared" si="146"/>
        <v>0</v>
      </c>
      <c r="H173" s="43"/>
      <c r="I173" s="43"/>
      <c r="J173" s="43"/>
      <c r="K173" s="44">
        <f t="shared" si="147"/>
        <v>331.5</v>
      </c>
      <c r="L173" s="44"/>
      <c r="M173" s="44"/>
      <c r="N173" s="44">
        <v>331.5</v>
      </c>
      <c r="O173" s="44">
        <f t="shared" si="148"/>
        <v>180.7</v>
      </c>
      <c r="P173" s="44">
        <v>2.7</v>
      </c>
      <c r="Q173" s="44">
        <v>2.6</v>
      </c>
      <c r="R173" s="44">
        <v>178</v>
      </c>
      <c r="S173" s="44"/>
      <c r="T173" s="129"/>
    </row>
    <row r="174" spans="1:21" s="31" customFormat="1" ht="12" customHeight="1" x14ac:dyDescent="0.25">
      <c r="A174" s="150"/>
      <c r="B174" s="153"/>
      <c r="C174" s="155"/>
      <c r="D174" s="157"/>
      <c r="E174" s="159"/>
      <c r="F174" s="8" t="s">
        <v>18</v>
      </c>
      <c r="G174" s="43">
        <f t="shared" ref="G174:J174" si="149">SUM(G171:G173)</f>
        <v>0</v>
      </c>
      <c r="H174" s="43">
        <f t="shared" si="149"/>
        <v>0</v>
      </c>
      <c r="I174" s="43">
        <f t="shared" si="149"/>
        <v>0</v>
      </c>
      <c r="J174" s="43">
        <f t="shared" si="149"/>
        <v>0</v>
      </c>
      <c r="K174" s="43">
        <f t="shared" ref="K174:T174" si="150">SUM(K171:K173)</f>
        <v>390.1</v>
      </c>
      <c r="L174" s="43">
        <f t="shared" si="150"/>
        <v>0</v>
      </c>
      <c r="M174" s="43">
        <f t="shared" si="150"/>
        <v>0</v>
      </c>
      <c r="N174" s="43">
        <f t="shared" si="150"/>
        <v>390.1</v>
      </c>
      <c r="O174" s="43">
        <f t="shared" si="150"/>
        <v>210</v>
      </c>
      <c r="P174" s="43">
        <f t="shared" si="150"/>
        <v>2.7</v>
      </c>
      <c r="Q174" s="43">
        <f t="shared" si="150"/>
        <v>2.6</v>
      </c>
      <c r="R174" s="43">
        <f t="shared" si="150"/>
        <v>207.3</v>
      </c>
      <c r="S174" s="43">
        <f t="shared" si="150"/>
        <v>0</v>
      </c>
      <c r="T174" s="117">
        <f t="shared" si="150"/>
        <v>0</v>
      </c>
    </row>
    <row r="175" spans="1:21" ht="15" customHeight="1" x14ac:dyDescent="0.25">
      <c r="A175" s="150" t="s">
        <v>20</v>
      </c>
      <c r="B175" s="151" t="s">
        <v>19</v>
      </c>
      <c r="C175" s="155" t="s">
        <v>20</v>
      </c>
      <c r="D175" s="157" t="s">
        <v>59</v>
      </c>
      <c r="E175" s="158" t="s">
        <v>16</v>
      </c>
      <c r="F175" s="30" t="s">
        <v>34</v>
      </c>
      <c r="G175" s="33">
        <f t="shared" ref="G175:G177" si="151">H175+J175</f>
        <v>13.7</v>
      </c>
      <c r="H175" s="33"/>
      <c r="I175" s="33"/>
      <c r="J175" s="33">
        <v>13.7</v>
      </c>
      <c r="K175" s="60">
        <f t="shared" ref="K175:K177" si="152">L175+N175</f>
        <v>46</v>
      </c>
      <c r="L175" s="60"/>
      <c r="M175" s="60"/>
      <c r="N175" s="60">
        <v>46</v>
      </c>
      <c r="O175" s="60">
        <f t="shared" ref="O175:O177" si="153">P175+R175</f>
        <v>1.1000000000000001</v>
      </c>
      <c r="P175" s="60">
        <v>0</v>
      </c>
      <c r="Q175" s="60"/>
      <c r="R175" s="60">
        <v>1.1000000000000001</v>
      </c>
      <c r="S175" s="44">
        <v>49.4</v>
      </c>
      <c r="T175" s="129"/>
      <c r="U175" s="149"/>
    </row>
    <row r="176" spans="1:21" ht="15" customHeight="1" x14ac:dyDescent="0.25">
      <c r="A176" s="150"/>
      <c r="B176" s="152"/>
      <c r="C176" s="155"/>
      <c r="D176" s="157"/>
      <c r="E176" s="158"/>
      <c r="F176" s="20" t="s">
        <v>86</v>
      </c>
      <c r="G176" s="33">
        <f t="shared" si="151"/>
        <v>0</v>
      </c>
      <c r="H176" s="33">
        <v>0</v>
      </c>
      <c r="I176" s="33"/>
      <c r="J176" s="33"/>
      <c r="K176" s="60">
        <f t="shared" si="152"/>
        <v>24.6</v>
      </c>
      <c r="L176" s="60"/>
      <c r="M176" s="60"/>
      <c r="N176" s="60">
        <v>24.6</v>
      </c>
      <c r="O176" s="60">
        <f t="shared" si="153"/>
        <v>24.6</v>
      </c>
      <c r="P176" s="60">
        <v>0</v>
      </c>
      <c r="Q176" s="60"/>
      <c r="R176" s="60">
        <v>24.6</v>
      </c>
      <c r="S176" s="44"/>
      <c r="T176" s="129"/>
    </row>
    <row r="177" spans="1:20" ht="15" customHeight="1" x14ac:dyDescent="0.25">
      <c r="A177" s="150"/>
      <c r="B177" s="152"/>
      <c r="C177" s="155"/>
      <c r="D177" s="157"/>
      <c r="E177" s="158"/>
      <c r="F177" s="21" t="s">
        <v>71</v>
      </c>
      <c r="G177" s="33">
        <f t="shared" si="151"/>
        <v>0</v>
      </c>
      <c r="H177" s="33"/>
      <c r="I177" s="33"/>
      <c r="J177" s="33"/>
      <c r="K177" s="60">
        <f t="shared" si="152"/>
        <v>278</v>
      </c>
      <c r="L177" s="60"/>
      <c r="M177" s="60"/>
      <c r="N177" s="60">
        <v>278</v>
      </c>
      <c r="O177" s="60">
        <f t="shared" si="153"/>
        <v>165.4</v>
      </c>
      <c r="P177" s="60">
        <v>4.4000000000000004</v>
      </c>
      <c r="Q177" s="60">
        <v>4.3</v>
      </c>
      <c r="R177" s="60">
        <v>161</v>
      </c>
      <c r="S177" s="44"/>
      <c r="T177" s="129"/>
    </row>
    <row r="178" spans="1:20" s="31" customFormat="1" ht="15" customHeight="1" x14ac:dyDescent="0.25">
      <c r="A178" s="150"/>
      <c r="B178" s="153"/>
      <c r="C178" s="155"/>
      <c r="D178" s="157"/>
      <c r="E178" s="159"/>
      <c r="F178" s="8" t="s">
        <v>18</v>
      </c>
      <c r="G178" s="33">
        <f t="shared" ref="G178:J178" si="154">SUM(G175:G177)</f>
        <v>13.7</v>
      </c>
      <c r="H178" s="33">
        <f t="shared" si="154"/>
        <v>0</v>
      </c>
      <c r="I178" s="33">
        <f t="shared" si="154"/>
        <v>0</v>
      </c>
      <c r="J178" s="33">
        <f t="shared" si="154"/>
        <v>13.7</v>
      </c>
      <c r="K178" s="33">
        <f t="shared" ref="K178:T178" si="155">SUM(K175:K177)</f>
        <v>348.6</v>
      </c>
      <c r="L178" s="33">
        <f t="shared" si="155"/>
        <v>0</v>
      </c>
      <c r="M178" s="33">
        <f t="shared" si="155"/>
        <v>0</v>
      </c>
      <c r="N178" s="33">
        <f t="shared" si="155"/>
        <v>348.6</v>
      </c>
      <c r="O178" s="33">
        <f t="shared" si="155"/>
        <v>191.10000000000002</v>
      </c>
      <c r="P178" s="33">
        <f t="shared" si="155"/>
        <v>4.4000000000000004</v>
      </c>
      <c r="Q178" s="33">
        <f t="shared" si="155"/>
        <v>4.3</v>
      </c>
      <c r="R178" s="33">
        <f t="shared" si="155"/>
        <v>186.7</v>
      </c>
      <c r="S178" s="43">
        <f t="shared" si="155"/>
        <v>49.4</v>
      </c>
      <c r="T178" s="117">
        <f t="shared" si="155"/>
        <v>0</v>
      </c>
    </row>
    <row r="179" spans="1:20" ht="15" customHeight="1" x14ac:dyDescent="0.25">
      <c r="A179" s="150" t="s">
        <v>20</v>
      </c>
      <c r="B179" s="151" t="s">
        <v>19</v>
      </c>
      <c r="C179" s="154" t="s">
        <v>22</v>
      </c>
      <c r="D179" s="156" t="s">
        <v>61</v>
      </c>
      <c r="E179" s="158" t="s">
        <v>16</v>
      </c>
      <c r="F179" s="30" t="s">
        <v>92</v>
      </c>
      <c r="G179" s="33">
        <f t="shared" ref="G179:G180" si="156">H179+J179</f>
        <v>1.9</v>
      </c>
      <c r="H179" s="33">
        <v>1.9</v>
      </c>
      <c r="I179" s="33"/>
      <c r="J179" s="33">
        <v>0</v>
      </c>
      <c r="K179" s="44">
        <f t="shared" ref="K179:K180" si="157">L179+N179</f>
        <v>40</v>
      </c>
      <c r="L179" s="52"/>
      <c r="M179" s="52"/>
      <c r="N179" s="52">
        <v>40</v>
      </c>
      <c r="O179" s="60">
        <f t="shared" ref="O179:O180" si="158">P179+R179</f>
        <v>23.7</v>
      </c>
      <c r="P179" s="37">
        <v>0</v>
      </c>
      <c r="Q179" s="37"/>
      <c r="R179" s="37">
        <v>23.7</v>
      </c>
      <c r="S179" s="52">
        <v>11.7</v>
      </c>
      <c r="T179" s="131">
        <v>0</v>
      </c>
    </row>
    <row r="180" spans="1:20" ht="12" customHeight="1" x14ac:dyDescent="0.25">
      <c r="A180" s="150"/>
      <c r="B180" s="152"/>
      <c r="C180" s="154"/>
      <c r="D180" s="156"/>
      <c r="E180" s="158"/>
      <c r="F180" s="21" t="s">
        <v>71</v>
      </c>
      <c r="G180" s="33">
        <f t="shared" si="156"/>
        <v>0</v>
      </c>
      <c r="H180" s="33"/>
      <c r="I180" s="33"/>
      <c r="J180" s="33"/>
      <c r="K180" s="44">
        <f t="shared" si="157"/>
        <v>0</v>
      </c>
      <c r="L180" s="52"/>
      <c r="M180" s="52"/>
      <c r="N180" s="52">
        <v>0</v>
      </c>
      <c r="O180" s="60">
        <f t="shared" si="158"/>
        <v>0</v>
      </c>
      <c r="P180" s="37"/>
      <c r="Q180" s="37"/>
      <c r="R180" s="37"/>
      <c r="S180" s="52"/>
      <c r="T180" s="131"/>
    </row>
    <row r="181" spans="1:20" s="31" customFormat="1" ht="15" customHeight="1" x14ac:dyDescent="0.25">
      <c r="A181" s="150"/>
      <c r="B181" s="153"/>
      <c r="C181" s="155"/>
      <c r="D181" s="157"/>
      <c r="E181" s="159"/>
      <c r="F181" s="8" t="s">
        <v>18</v>
      </c>
      <c r="G181" s="33">
        <f>SUM(G179+G180)</f>
        <v>1.9</v>
      </c>
      <c r="H181" s="33">
        <f t="shared" ref="H181:T181" si="159">SUM(H179+H180)</f>
        <v>1.9</v>
      </c>
      <c r="I181" s="33">
        <f t="shared" si="159"/>
        <v>0</v>
      </c>
      <c r="J181" s="33">
        <f t="shared" si="159"/>
        <v>0</v>
      </c>
      <c r="K181" s="33">
        <f t="shared" si="159"/>
        <v>40</v>
      </c>
      <c r="L181" s="33">
        <f t="shared" si="159"/>
        <v>0</v>
      </c>
      <c r="M181" s="33">
        <f t="shared" si="159"/>
        <v>0</v>
      </c>
      <c r="N181" s="33">
        <f t="shared" si="159"/>
        <v>40</v>
      </c>
      <c r="O181" s="33">
        <f t="shared" si="159"/>
        <v>23.7</v>
      </c>
      <c r="P181" s="33">
        <f t="shared" si="159"/>
        <v>0</v>
      </c>
      <c r="Q181" s="33">
        <f t="shared" si="159"/>
        <v>0</v>
      </c>
      <c r="R181" s="33">
        <f t="shared" si="159"/>
        <v>23.7</v>
      </c>
      <c r="S181" s="33">
        <f t="shared" si="159"/>
        <v>11.7</v>
      </c>
      <c r="T181" s="33">
        <f t="shared" si="159"/>
        <v>0</v>
      </c>
    </row>
    <row r="182" spans="1:20" ht="10.5" customHeight="1" x14ac:dyDescent="0.25">
      <c r="A182" s="150" t="s">
        <v>20</v>
      </c>
      <c r="B182" s="151" t="s">
        <v>19</v>
      </c>
      <c r="C182" s="154" t="s">
        <v>23</v>
      </c>
      <c r="D182" s="156" t="s">
        <v>70</v>
      </c>
      <c r="E182" s="158" t="s">
        <v>16</v>
      </c>
      <c r="F182" s="21" t="s">
        <v>34</v>
      </c>
      <c r="G182" s="33">
        <f t="shared" ref="G182:G184" si="160">H182+J182</f>
        <v>0</v>
      </c>
      <c r="H182" s="33"/>
      <c r="I182" s="33"/>
      <c r="J182" s="102"/>
      <c r="K182" s="44">
        <f t="shared" ref="K182:K184" si="161">L182+N182</f>
        <v>0</v>
      </c>
      <c r="L182" s="52"/>
      <c r="M182" s="52"/>
      <c r="N182" s="52"/>
      <c r="O182" s="60">
        <f t="shared" ref="O182:O184" si="162">P182+R182</f>
        <v>13.2</v>
      </c>
      <c r="P182" s="37"/>
      <c r="Q182" s="37"/>
      <c r="R182" s="37">
        <v>13.2</v>
      </c>
      <c r="S182" s="52"/>
      <c r="T182" s="131">
        <v>0</v>
      </c>
    </row>
    <row r="183" spans="1:20" ht="13.5" customHeight="1" x14ac:dyDescent="0.25">
      <c r="A183" s="150"/>
      <c r="B183" s="152"/>
      <c r="C183" s="154"/>
      <c r="D183" s="156"/>
      <c r="E183" s="158"/>
      <c r="F183" s="30" t="s">
        <v>92</v>
      </c>
      <c r="G183" s="33">
        <f t="shared" si="160"/>
        <v>13.2</v>
      </c>
      <c r="H183" s="33"/>
      <c r="I183" s="33"/>
      <c r="J183" s="33">
        <v>13.2</v>
      </c>
      <c r="K183" s="44">
        <f t="shared" si="161"/>
        <v>13.2</v>
      </c>
      <c r="L183" s="52"/>
      <c r="M183" s="52"/>
      <c r="N183" s="52">
        <v>13.2</v>
      </c>
      <c r="O183" s="60">
        <f t="shared" si="162"/>
        <v>0</v>
      </c>
      <c r="P183" s="37"/>
      <c r="Q183" s="37"/>
      <c r="R183" s="37">
        <v>0</v>
      </c>
      <c r="S183" s="52"/>
      <c r="T183" s="131"/>
    </row>
    <row r="184" spans="1:20" ht="13.5" customHeight="1" x14ac:dyDescent="0.25">
      <c r="A184" s="150"/>
      <c r="B184" s="152"/>
      <c r="C184" s="154"/>
      <c r="D184" s="156"/>
      <c r="E184" s="158"/>
      <c r="F184" s="21" t="s">
        <v>71</v>
      </c>
      <c r="G184" s="33">
        <f t="shared" si="160"/>
        <v>0</v>
      </c>
      <c r="H184" s="33"/>
      <c r="I184" s="43"/>
      <c r="J184" s="33">
        <v>0</v>
      </c>
      <c r="K184" s="44">
        <f t="shared" si="161"/>
        <v>74.5</v>
      </c>
      <c r="L184" s="52"/>
      <c r="M184" s="52"/>
      <c r="N184" s="52">
        <v>74.5</v>
      </c>
      <c r="O184" s="60">
        <f t="shared" si="162"/>
        <v>74.5</v>
      </c>
      <c r="P184" s="37">
        <v>1</v>
      </c>
      <c r="Q184" s="52">
        <v>0.9</v>
      </c>
      <c r="R184" s="37">
        <v>73.5</v>
      </c>
      <c r="S184" s="52"/>
      <c r="T184" s="131"/>
    </row>
    <row r="185" spans="1:20" ht="13.5" customHeight="1" x14ac:dyDescent="0.25">
      <c r="A185" s="150"/>
      <c r="B185" s="153"/>
      <c r="C185" s="155"/>
      <c r="D185" s="157"/>
      <c r="E185" s="159"/>
      <c r="F185" s="8" t="s">
        <v>18</v>
      </c>
      <c r="G185" s="43">
        <f t="shared" ref="G185:J185" si="163">SUM(G182+G184+G183)</f>
        <v>13.2</v>
      </c>
      <c r="H185" s="43">
        <f t="shared" si="163"/>
        <v>0</v>
      </c>
      <c r="I185" s="43">
        <f t="shared" si="163"/>
        <v>0</v>
      </c>
      <c r="J185" s="43">
        <f t="shared" si="163"/>
        <v>13.2</v>
      </c>
      <c r="K185" s="43">
        <f t="shared" ref="K185:T185" si="164">SUM(K182+K184+K183)</f>
        <v>87.7</v>
      </c>
      <c r="L185" s="43">
        <f t="shared" si="164"/>
        <v>0</v>
      </c>
      <c r="M185" s="43">
        <f t="shared" si="164"/>
        <v>0</v>
      </c>
      <c r="N185" s="43">
        <f t="shared" si="164"/>
        <v>87.7</v>
      </c>
      <c r="O185" s="43">
        <f t="shared" si="164"/>
        <v>87.7</v>
      </c>
      <c r="P185" s="43">
        <f t="shared" si="164"/>
        <v>1</v>
      </c>
      <c r="Q185" s="43">
        <f t="shared" si="164"/>
        <v>0.9</v>
      </c>
      <c r="R185" s="43">
        <f t="shared" si="164"/>
        <v>86.7</v>
      </c>
      <c r="S185" s="43">
        <f t="shared" si="164"/>
        <v>0</v>
      </c>
      <c r="T185" s="117">
        <f t="shared" si="164"/>
        <v>0</v>
      </c>
    </row>
    <row r="186" spans="1:20" ht="14.25" customHeight="1" x14ac:dyDescent="0.25">
      <c r="A186" s="150" t="s">
        <v>20</v>
      </c>
      <c r="B186" s="151" t="s">
        <v>19</v>
      </c>
      <c r="C186" s="155" t="s">
        <v>24</v>
      </c>
      <c r="D186" s="157" t="s">
        <v>99</v>
      </c>
      <c r="E186" s="158" t="s">
        <v>16</v>
      </c>
      <c r="F186" s="21" t="s">
        <v>17</v>
      </c>
      <c r="G186" s="43">
        <f t="shared" ref="G186:G187" si="165">H186+J186</f>
        <v>0</v>
      </c>
      <c r="H186" s="43"/>
      <c r="I186" s="103"/>
      <c r="J186" s="43">
        <v>0</v>
      </c>
      <c r="K186" s="44">
        <f t="shared" ref="K186:K187" si="166">L186+N186</f>
        <v>7.6</v>
      </c>
      <c r="L186" s="44"/>
      <c r="M186" s="44"/>
      <c r="N186" s="44">
        <v>7.6</v>
      </c>
      <c r="O186" s="82">
        <f t="shared" ref="O186:O187" si="167">P186+R186</f>
        <v>4</v>
      </c>
      <c r="P186" s="82">
        <v>0.2</v>
      </c>
      <c r="Q186" s="82">
        <v>0.1</v>
      </c>
      <c r="R186" s="82">
        <v>3.8</v>
      </c>
      <c r="S186" s="44"/>
      <c r="T186" s="129"/>
    </row>
    <row r="187" spans="1:20" ht="14.25" customHeight="1" x14ac:dyDescent="0.25">
      <c r="A187" s="150"/>
      <c r="B187" s="152"/>
      <c r="C187" s="155"/>
      <c r="D187" s="157"/>
      <c r="E187" s="158"/>
      <c r="F187" s="21" t="s">
        <v>71</v>
      </c>
      <c r="G187" s="43">
        <f t="shared" si="165"/>
        <v>0</v>
      </c>
      <c r="H187" s="43"/>
      <c r="I187" s="43"/>
      <c r="J187" s="43"/>
      <c r="K187" s="44">
        <f t="shared" si="166"/>
        <v>0</v>
      </c>
      <c r="L187" s="44"/>
      <c r="M187" s="44"/>
      <c r="N187" s="44"/>
      <c r="O187" s="44">
        <f t="shared" si="167"/>
        <v>0</v>
      </c>
      <c r="P187" s="44"/>
      <c r="Q187" s="44"/>
      <c r="R187" s="44"/>
      <c r="S187" s="44"/>
      <c r="T187" s="129"/>
    </row>
    <row r="188" spans="1:20" s="31" customFormat="1" ht="14.25" customHeight="1" x14ac:dyDescent="0.25">
      <c r="A188" s="150"/>
      <c r="B188" s="153"/>
      <c r="C188" s="155"/>
      <c r="D188" s="157"/>
      <c r="E188" s="159"/>
      <c r="F188" s="8" t="s">
        <v>18</v>
      </c>
      <c r="G188" s="43">
        <f t="shared" ref="G188:J188" si="168">SUM(G186:G187)</f>
        <v>0</v>
      </c>
      <c r="H188" s="43">
        <f t="shared" si="168"/>
        <v>0</v>
      </c>
      <c r="I188" s="43">
        <f t="shared" si="168"/>
        <v>0</v>
      </c>
      <c r="J188" s="43">
        <f t="shared" si="168"/>
        <v>0</v>
      </c>
      <c r="K188" s="43">
        <f t="shared" ref="K188:T188" si="169">SUM(K186:K187)</f>
        <v>7.6</v>
      </c>
      <c r="L188" s="43">
        <f t="shared" si="169"/>
        <v>0</v>
      </c>
      <c r="M188" s="43">
        <f t="shared" si="169"/>
        <v>0</v>
      </c>
      <c r="N188" s="43">
        <f t="shared" si="169"/>
        <v>7.6</v>
      </c>
      <c r="O188" s="43">
        <f t="shared" si="169"/>
        <v>4</v>
      </c>
      <c r="P188" s="43">
        <f t="shared" si="169"/>
        <v>0.2</v>
      </c>
      <c r="Q188" s="43">
        <f t="shared" si="169"/>
        <v>0.1</v>
      </c>
      <c r="R188" s="43">
        <f t="shared" si="169"/>
        <v>3.8</v>
      </c>
      <c r="S188" s="43">
        <f t="shared" si="169"/>
        <v>0</v>
      </c>
      <c r="T188" s="117">
        <f t="shared" si="169"/>
        <v>0</v>
      </c>
    </row>
    <row r="189" spans="1:20" ht="15" customHeight="1" thickBot="1" x14ac:dyDescent="0.3">
      <c r="A189" s="11" t="s">
        <v>20</v>
      </c>
      <c r="B189" s="12" t="s">
        <v>19</v>
      </c>
      <c r="C189" s="228" t="s">
        <v>27</v>
      </c>
      <c r="D189" s="229"/>
      <c r="E189" s="229"/>
      <c r="F189" s="229"/>
      <c r="G189" s="98">
        <f t="shared" ref="G189:T189" si="170">G170+G174+G178+G181+G185+G188</f>
        <v>223.1</v>
      </c>
      <c r="H189" s="98">
        <f t="shared" si="170"/>
        <v>1.9</v>
      </c>
      <c r="I189" s="98">
        <f t="shared" si="170"/>
        <v>0</v>
      </c>
      <c r="J189" s="98">
        <f t="shared" si="170"/>
        <v>221.2</v>
      </c>
      <c r="K189" s="98">
        <f t="shared" si="170"/>
        <v>1208.8999999999999</v>
      </c>
      <c r="L189" s="98">
        <f t="shared" si="170"/>
        <v>0</v>
      </c>
      <c r="M189" s="98">
        <f t="shared" si="170"/>
        <v>0</v>
      </c>
      <c r="N189" s="98">
        <f t="shared" si="170"/>
        <v>1208.8999999999999</v>
      </c>
      <c r="O189" s="98">
        <f t="shared" si="170"/>
        <v>851.40000000000009</v>
      </c>
      <c r="P189" s="98">
        <f t="shared" si="170"/>
        <v>8.3000000000000007</v>
      </c>
      <c r="Q189" s="98">
        <f t="shared" si="170"/>
        <v>7.9</v>
      </c>
      <c r="R189" s="98">
        <f t="shared" si="170"/>
        <v>843.10000000000014</v>
      </c>
      <c r="S189" s="98">
        <f t="shared" si="170"/>
        <v>61.099999999999994</v>
      </c>
      <c r="T189" s="132">
        <f t="shared" si="170"/>
        <v>0</v>
      </c>
    </row>
    <row r="190" spans="1:20" ht="14.25" customHeight="1" thickBot="1" x14ac:dyDescent="0.3">
      <c r="A190" s="110" t="s">
        <v>20</v>
      </c>
      <c r="B190" s="104" t="s">
        <v>20</v>
      </c>
      <c r="C190" s="163" t="s">
        <v>117</v>
      </c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5"/>
    </row>
    <row r="191" spans="1:20" ht="14.25" customHeight="1" x14ac:dyDescent="0.25">
      <c r="A191" s="150" t="s">
        <v>20</v>
      </c>
      <c r="B191" s="151" t="s">
        <v>20</v>
      </c>
      <c r="C191" s="154" t="s">
        <v>13</v>
      </c>
      <c r="D191" s="156" t="s">
        <v>118</v>
      </c>
      <c r="E191" s="158" t="s">
        <v>16</v>
      </c>
      <c r="F191" s="77" t="s">
        <v>17</v>
      </c>
      <c r="G191" s="47">
        <f t="shared" ref="G191:G192" si="171">H191+J191</f>
        <v>0</v>
      </c>
      <c r="H191" s="47"/>
      <c r="I191" s="105"/>
      <c r="J191" s="47">
        <v>0</v>
      </c>
      <c r="K191" s="52">
        <f t="shared" ref="K191:K192" si="172">L191+N191</f>
        <v>10</v>
      </c>
      <c r="L191" s="52"/>
      <c r="M191" s="52"/>
      <c r="N191" s="52">
        <v>10</v>
      </c>
      <c r="O191" s="52">
        <f t="shared" ref="O191:O192" si="173">P191+R191</f>
        <v>0</v>
      </c>
      <c r="P191" s="52"/>
      <c r="Q191" s="106"/>
      <c r="R191" s="52">
        <v>0</v>
      </c>
      <c r="S191" s="52"/>
      <c r="T191" s="131"/>
    </row>
    <row r="192" spans="1:20" ht="14.25" customHeight="1" x14ac:dyDescent="0.25">
      <c r="A192" s="150"/>
      <c r="B192" s="152"/>
      <c r="C192" s="155"/>
      <c r="D192" s="157"/>
      <c r="E192" s="158"/>
      <c r="F192" s="21" t="s">
        <v>71</v>
      </c>
      <c r="G192" s="43">
        <f t="shared" si="171"/>
        <v>0</v>
      </c>
      <c r="H192" s="43"/>
      <c r="I192" s="43"/>
      <c r="J192" s="43"/>
      <c r="K192" s="44">
        <f t="shared" si="172"/>
        <v>0</v>
      </c>
      <c r="L192" s="44"/>
      <c r="M192" s="44"/>
      <c r="N192" s="44"/>
      <c r="O192" s="44">
        <f t="shared" si="173"/>
        <v>0</v>
      </c>
      <c r="P192" s="44"/>
      <c r="Q192" s="44"/>
      <c r="R192" s="44"/>
      <c r="S192" s="44"/>
      <c r="T192" s="129"/>
    </row>
    <row r="193" spans="1:20" s="31" customFormat="1" ht="14.25" customHeight="1" x14ac:dyDescent="0.25">
      <c r="A193" s="150"/>
      <c r="B193" s="153"/>
      <c r="C193" s="155"/>
      <c r="D193" s="157"/>
      <c r="E193" s="159"/>
      <c r="F193" s="8" t="s">
        <v>18</v>
      </c>
      <c r="G193" s="43">
        <f t="shared" ref="G193:J193" si="174">SUM(G191:G192)</f>
        <v>0</v>
      </c>
      <c r="H193" s="43">
        <f t="shared" si="174"/>
        <v>0</v>
      </c>
      <c r="I193" s="43">
        <f t="shared" si="174"/>
        <v>0</v>
      </c>
      <c r="J193" s="43">
        <f t="shared" si="174"/>
        <v>0</v>
      </c>
      <c r="K193" s="43">
        <f t="shared" ref="K193:T193" si="175">SUM(K191:K192)</f>
        <v>10</v>
      </c>
      <c r="L193" s="43">
        <f t="shared" si="175"/>
        <v>0</v>
      </c>
      <c r="M193" s="43">
        <f t="shared" si="175"/>
        <v>0</v>
      </c>
      <c r="N193" s="43">
        <f t="shared" si="175"/>
        <v>10</v>
      </c>
      <c r="O193" s="43">
        <f t="shared" si="175"/>
        <v>0</v>
      </c>
      <c r="P193" s="43">
        <f t="shared" si="175"/>
        <v>0</v>
      </c>
      <c r="Q193" s="43">
        <f t="shared" si="175"/>
        <v>0</v>
      </c>
      <c r="R193" s="43">
        <f t="shared" si="175"/>
        <v>0</v>
      </c>
      <c r="S193" s="43">
        <f t="shared" si="175"/>
        <v>0</v>
      </c>
      <c r="T193" s="117">
        <f t="shared" si="175"/>
        <v>0</v>
      </c>
    </row>
    <row r="194" spans="1:20" s="2" customFormat="1" ht="15" customHeight="1" thickBot="1" x14ac:dyDescent="0.3">
      <c r="A194" s="133" t="s">
        <v>20</v>
      </c>
      <c r="B194" s="225" t="s">
        <v>31</v>
      </c>
      <c r="C194" s="226"/>
      <c r="D194" s="226"/>
      <c r="E194" s="226"/>
      <c r="F194" s="227"/>
      <c r="G194" s="53">
        <f t="shared" ref="G194:T194" si="176">SUM(G164+G189+G193)</f>
        <v>1661.0729999999999</v>
      </c>
      <c r="H194" s="53">
        <f t="shared" si="176"/>
        <v>53.38</v>
      </c>
      <c r="I194" s="53">
        <f t="shared" si="176"/>
        <v>0</v>
      </c>
      <c r="J194" s="53">
        <f t="shared" si="176"/>
        <v>1607.693</v>
      </c>
      <c r="K194" s="53">
        <f t="shared" si="176"/>
        <v>1358.6</v>
      </c>
      <c r="L194" s="53">
        <f t="shared" si="176"/>
        <v>6</v>
      </c>
      <c r="M194" s="53">
        <f t="shared" si="176"/>
        <v>0</v>
      </c>
      <c r="N194" s="53">
        <f t="shared" si="176"/>
        <v>1352.6</v>
      </c>
      <c r="O194" s="53">
        <f t="shared" si="176"/>
        <v>949.69</v>
      </c>
      <c r="P194" s="53">
        <f t="shared" si="176"/>
        <v>32.25</v>
      </c>
      <c r="Q194" s="53">
        <f t="shared" si="176"/>
        <v>7.9</v>
      </c>
      <c r="R194" s="53">
        <f t="shared" si="176"/>
        <v>917.44000000000017</v>
      </c>
      <c r="S194" s="53">
        <f t="shared" si="176"/>
        <v>315.60000000000002</v>
      </c>
      <c r="T194" s="134">
        <f t="shared" si="176"/>
        <v>64.5</v>
      </c>
    </row>
    <row r="195" spans="1:20" s="2" customFormat="1" ht="15" customHeight="1" thickBot="1" x14ac:dyDescent="0.3">
      <c r="A195" s="23" t="s">
        <v>22</v>
      </c>
      <c r="B195" s="222" t="s">
        <v>42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4"/>
    </row>
    <row r="196" spans="1:20" ht="15" customHeight="1" thickBot="1" x14ac:dyDescent="0.3">
      <c r="A196" s="22" t="s">
        <v>22</v>
      </c>
      <c r="B196" s="112" t="s">
        <v>13</v>
      </c>
      <c r="C196" s="244" t="s">
        <v>54</v>
      </c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6"/>
    </row>
    <row r="197" spans="1:20" ht="16.5" customHeight="1" x14ac:dyDescent="0.25">
      <c r="A197" s="150" t="s">
        <v>22</v>
      </c>
      <c r="B197" s="151" t="s">
        <v>13</v>
      </c>
      <c r="C197" s="154" t="s">
        <v>13</v>
      </c>
      <c r="D197" s="156" t="s">
        <v>84</v>
      </c>
      <c r="E197" s="158" t="s">
        <v>16</v>
      </c>
      <c r="F197" s="28" t="s">
        <v>69</v>
      </c>
      <c r="G197" s="47">
        <f t="shared" ref="G197:G198" si="177">H197+J197</f>
        <v>25.2</v>
      </c>
      <c r="H197" s="47"/>
      <c r="I197" s="47"/>
      <c r="J197" s="47">
        <v>25.2</v>
      </c>
      <c r="K197" s="54">
        <f t="shared" ref="K197:K198" si="178">L197+N197</f>
        <v>0</v>
      </c>
      <c r="L197" s="54"/>
      <c r="M197" s="54"/>
      <c r="N197" s="54">
        <v>0</v>
      </c>
      <c r="O197" s="52">
        <f t="shared" ref="O197:O198" si="179">P197+R197</f>
        <v>0</v>
      </c>
      <c r="P197" s="52"/>
      <c r="Q197" s="52"/>
      <c r="R197" s="52">
        <v>0</v>
      </c>
      <c r="S197" s="63">
        <v>0</v>
      </c>
      <c r="T197" s="114"/>
    </row>
    <row r="198" spans="1:20" ht="16.5" customHeight="1" x14ac:dyDescent="0.25">
      <c r="A198" s="150"/>
      <c r="B198" s="152"/>
      <c r="C198" s="154"/>
      <c r="D198" s="156"/>
      <c r="E198" s="158"/>
      <c r="F198" s="20" t="s">
        <v>17</v>
      </c>
      <c r="G198" s="62">
        <f t="shared" si="177"/>
        <v>20.247</v>
      </c>
      <c r="H198" s="62">
        <v>0.6</v>
      </c>
      <c r="I198" s="62"/>
      <c r="J198" s="62">
        <v>19.646999999999998</v>
      </c>
      <c r="K198" s="41">
        <f t="shared" si="178"/>
        <v>0</v>
      </c>
      <c r="L198" s="54"/>
      <c r="M198" s="54"/>
      <c r="N198" s="54">
        <v>0</v>
      </c>
      <c r="O198" s="61">
        <f t="shared" si="179"/>
        <v>0</v>
      </c>
      <c r="P198" s="63">
        <v>0</v>
      </c>
      <c r="Q198" s="63"/>
      <c r="R198" s="63">
        <v>0</v>
      </c>
      <c r="S198" s="65"/>
      <c r="T198" s="114"/>
    </row>
    <row r="199" spans="1:20" ht="16.5" customHeight="1" x14ac:dyDescent="0.25">
      <c r="A199" s="150"/>
      <c r="B199" s="153"/>
      <c r="C199" s="155"/>
      <c r="D199" s="157"/>
      <c r="E199" s="159"/>
      <c r="F199" s="8" t="s">
        <v>18</v>
      </c>
      <c r="G199" s="62">
        <f t="shared" ref="G199:J199" si="180">SUM(G197:G198)</f>
        <v>45.447000000000003</v>
      </c>
      <c r="H199" s="62">
        <f t="shared" si="180"/>
        <v>0.6</v>
      </c>
      <c r="I199" s="62">
        <f t="shared" si="180"/>
        <v>0</v>
      </c>
      <c r="J199" s="62">
        <f t="shared" si="180"/>
        <v>44.846999999999994</v>
      </c>
      <c r="K199" s="42">
        <f t="shared" ref="K199:T199" si="181">SUM(K197:K198)</f>
        <v>0</v>
      </c>
      <c r="L199" s="42">
        <f t="shared" si="181"/>
        <v>0</v>
      </c>
      <c r="M199" s="42">
        <f t="shared" si="181"/>
        <v>0</v>
      </c>
      <c r="N199" s="42">
        <f t="shared" si="181"/>
        <v>0</v>
      </c>
      <c r="O199" s="62">
        <f t="shared" si="181"/>
        <v>0</v>
      </c>
      <c r="P199" s="62">
        <f t="shared" si="181"/>
        <v>0</v>
      </c>
      <c r="Q199" s="62">
        <f t="shared" si="181"/>
        <v>0</v>
      </c>
      <c r="R199" s="62">
        <f t="shared" si="181"/>
        <v>0</v>
      </c>
      <c r="S199" s="66">
        <f t="shared" si="181"/>
        <v>0</v>
      </c>
      <c r="T199" s="115">
        <f t="shared" si="181"/>
        <v>0</v>
      </c>
    </row>
    <row r="200" spans="1:20" ht="16.5" customHeight="1" x14ac:dyDescent="0.25">
      <c r="A200" s="150" t="s">
        <v>22</v>
      </c>
      <c r="B200" s="151" t="s">
        <v>13</v>
      </c>
      <c r="C200" s="154" t="s">
        <v>19</v>
      </c>
      <c r="D200" s="156" t="s">
        <v>85</v>
      </c>
      <c r="E200" s="158" t="s">
        <v>16</v>
      </c>
      <c r="F200" s="21" t="s">
        <v>71</v>
      </c>
      <c r="G200" s="43">
        <f t="shared" ref="G200:G201" si="182">H200+J200</f>
        <v>0</v>
      </c>
      <c r="H200" s="43"/>
      <c r="I200" s="43"/>
      <c r="J200" s="43"/>
      <c r="K200" s="41">
        <f t="shared" ref="K200:K201" si="183">L200+N200</f>
        <v>0</v>
      </c>
      <c r="L200" s="54"/>
      <c r="M200" s="54"/>
      <c r="N200" s="54">
        <v>0</v>
      </c>
      <c r="O200" s="44">
        <f t="shared" ref="O200:O201" si="184">P200+R200</f>
        <v>0</v>
      </c>
      <c r="P200" s="52"/>
      <c r="Q200" s="52"/>
      <c r="R200" s="52"/>
      <c r="S200" s="65"/>
      <c r="T200" s="114"/>
    </row>
    <row r="201" spans="1:20" ht="16.5" customHeight="1" x14ac:dyDescent="0.25">
      <c r="A201" s="150"/>
      <c r="B201" s="152"/>
      <c r="C201" s="154"/>
      <c r="D201" s="156"/>
      <c r="E201" s="158"/>
      <c r="F201" s="20" t="s">
        <v>17</v>
      </c>
      <c r="G201" s="43">
        <f t="shared" si="182"/>
        <v>10</v>
      </c>
      <c r="H201" s="43">
        <v>6.04</v>
      </c>
      <c r="I201" s="43"/>
      <c r="J201" s="43">
        <v>3.96</v>
      </c>
      <c r="K201" s="41">
        <f t="shared" si="183"/>
        <v>0</v>
      </c>
      <c r="L201" s="54"/>
      <c r="M201" s="54"/>
      <c r="N201" s="54">
        <v>0</v>
      </c>
      <c r="O201" s="44">
        <f t="shared" si="184"/>
        <v>0</v>
      </c>
      <c r="P201" s="52">
        <v>0</v>
      </c>
      <c r="Q201" s="52"/>
      <c r="R201" s="52">
        <v>0</v>
      </c>
      <c r="S201" s="65"/>
      <c r="T201" s="114"/>
    </row>
    <row r="202" spans="1:20" ht="16.5" customHeight="1" x14ac:dyDescent="0.25">
      <c r="A202" s="150"/>
      <c r="B202" s="153"/>
      <c r="C202" s="155"/>
      <c r="D202" s="157"/>
      <c r="E202" s="159"/>
      <c r="F202" s="8" t="s">
        <v>18</v>
      </c>
      <c r="G202" s="43">
        <f t="shared" ref="G202:J202" si="185">SUM(G200:G201)</f>
        <v>10</v>
      </c>
      <c r="H202" s="43">
        <f t="shared" si="185"/>
        <v>6.04</v>
      </c>
      <c r="I202" s="43">
        <f t="shared" si="185"/>
        <v>0</v>
      </c>
      <c r="J202" s="43">
        <f t="shared" si="185"/>
        <v>3.96</v>
      </c>
      <c r="K202" s="42">
        <f t="shared" ref="K202:T202" si="186">SUM(K200:K201)</f>
        <v>0</v>
      </c>
      <c r="L202" s="42">
        <f t="shared" si="186"/>
        <v>0</v>
      </c>
      <c r="M202" s="42">
        <f t="shared" si="186"/>
        <v>0</v>
      </c>
      <c r="N202" s="42">
        <f t="shared" si="186"/>
        <v>0</v>
      </c>
      <c r="O202" s="43">
        <f t="shared" si="186"/>
        <v>0</v>
      </c>
      <c r="P202" s="43">
        <f t="shared" si="186"/>
        <v>0</v>
      </c>
      <c r="Q202" s="43">
        <f t="shared" si="186"/>
        <v>0</v>
      </c>
      <c r="R202" s="43">
        <f t="shared" si="186"/>
        <v>0</v>
      </c>
      <c r="S202" s="66">
        <f t="shared" si="186"/>
        <v>0</v>
      </c>
      <c r="T202" s="115">
        <f t="shared" si="186"/>
        <v>0</v>
      </c>
    </row>
    <row r="203" spans="1:20" ht="13.5" customHeight="1" x14ac:dyDescent="0.25">
      <c r="A203" s="150" t="s">
        <v>22</v>
      </c>
      <c r="B203" s="151" t="s">
        <v>13</v>
      </c>
      <c r="C203" s="154" t="s">
        <v>20</v>
      </c>
      <c r="D203" s="156" t="s">
        <v>100</v>
      </c>
      <c r="E203" s="158" t="s">
        <v>16</v>
      </c>
      <c r="F203" s="21" t="s">
        <v>71</v>
      </c>
      <c r="G203" s="43">
        <f t="shared" ref="G203:G204" si="187">H203+J203</f>
        <v>0</v>
      </c>
      <c r="H203" s="43"/>
      <c r="I203" s="43"/>
      <c r="J203" s="43">
        <v>0</v>
      </c>
      <c r="K203" s="81">
        <f t="shared" ref="K203:K204" si="188">L203+N203</f>
        <v>0</v>
      </c>
      <c r="L203" s="87"/>
      <c r="M203" s="87"/>
      <c r="N203" s="87">
        <v>0</v>
      </c>
      <c r="O203" s="44">
        <f t="shared" ref="O203:O204" si="189">P203+R203</f>
        <v>0</v>
      </c>
      <c r="P203" s="52"/>
      <c r="Q203" s="52"/>
      <c r="R203" s="52">
        <v>0</v>
      </c>
      <c r="S203" s="88"/>
      <c r="T203" s="135"/>
    </row>
    <row r="204" spans="1:20" ht="13.5" customHeight="1" x14ac:dyDescent="0.25">
      <c r="A204" s="150"/>
      <c r="B204" s="152"/>
      <c r="C204" s="154"/>
      <c r="D204" s="156"/>
      <c r="E204" s="158"/>
      <c r="F204" s="20" t="s">
        <v>17</v>
      </c>
      <c r="G204" s="43">
        <f t="shared" si="187"/>
        <v>3.7</v>
      </c>
      <c r="H204" s="43">
        <v>3.7</v>
      </c>
      <c r="I204" s="43"/>
      <c r="J204" s="43"/>
      <c r="K204" s="81">
        <f t="shared" si="188"/>
        <v>0</v>
      </c>
      <c r="L204" s="87"/>
      <c r="M204" s="87"/>
      <c r="N204" s="87">
        <v>0</v>
      </c>
      <c r="O204" s="44">
        <f t="shared" si="189"/>
        <v>0</v>
      </c>
      <c r="P204" s="52">
        <v>0</v>
      </c>
      <c r="Q204" s="52"/>
      <c r="R204" s="52"/>
      <c r="S204" s="88"/>
      <c r="T204" s="135"/>
    </row>
    <row r="205" spans="1:20" ht="16.5" customHeight="1" x14ac:dyDescent="0.25">
      <c r="A205" s="150"/>
      <c r="B205" s="153"/>
      <c r="C205" s="155"/>
      <c r="D205" s="157"/>
      <c r="E205" s="159"/>
      <c r="F205" s="8" t="s">
        <v>18</v>
      </c>
      <c r="G205" s="43">
        <f t="shared" ref="G205:J205" si="190">SUM(G203:G204)</f>
        <v>3.7</v>
      </c>
      <c r="H205" s="43">
        <f t="shared" si="190"/>
        <v>3.7</v>
      </c>
      <c r="I205" s="43">
        <f t="shared" si="190"/>
        <v>0</v>
      </c>
      <c r="J205" s="43">
        <f t="shared" si="190"/>
        <v>0</v>
      </c>
      <c r="K205" s="80">
        <f t="shared" ref="K205:T205" si="191">SUM(K203:K204)</f>
        <v>0</v>
      </c>
      <c r="L205" s="80">
        <f t="shared" si="191"/>
        <v>0</v>
      </c>
      <c r="M205" s="80">
        <f t="shared" si="191"/>
        <v>0</v>
      </c>
      <c r="N205" s="80">
        <f t="shared" si="191"/>
        <v>0</v>
      </c>
      <c r="O205" s="43">
        <f t="shared" si="191"/>
        <v>0</v>
      </c>
      <c r="P205" s="43">
        <f t="shared" si="191"/>
        <v>0</v>
      </c>
      <c r="Q205" s="43">
        <f t="shared" si="191"/>
        <v>0</v>
      </c>
      <c r="R205" s="43">
        <f t="shared" si="191"/>
        <v>0</v>
      </c>
      <c r="S205" s="83">
        <f t="shared" si="191"/>
        <v>0</v>
      </c>
      <c r="T205" s="136">
        <f t="shared" si="191"/>
        <v>0</v>
      </c>
    </row>
    <row r="206" spans="1:20" ht="13.5" customHeight="1" x14ac:dyDescent="0.25">
      <c r="A206" s="150" t="s">
        <v>22</v>
      </c>
      <c r="B206" s="151" t="s">
        <v>13</v>
      </c>
      <c r="C206" s="154" t="s">
        <v>22</v>
      </c>
      <c r="D206" s="156" t="s">
        <v>119</v>
      </c>
      <c r="E206" s="158" t="s">
        <v>16</v>
      </c>
      <c r="F206" s="21" t="s">
        <v>71</v>
      </c>
      <c r="G206" s="43">
        <f t="shared" ref="G206:G207" si="192">H206+J206</f>
        <v>0</v>
      </c>
      <c r="H206" s="43"/>
      <c r="I206" s="43"/>
      <c r="J206" s="43">
        <v>0</v>
      </c>
      <c r="K206" s="81">
        <f t="shared" ref="K206:K207" si="193">L206+N206</f>
        <v>0</v>
      </c>
      <c r="L206" s="87"/>
      <c r="M206" s="87"/>
      <c r="N206" s="87">
        <v>0</v>
      </c>
      <c r="O206" s="44">
        <f t="shared" ref="O206:O207" si="194">P206+R206</f>
        <v>0</v>
      </c>
      <c r="P206" s="52"/>
      <c r="Q206" s="52"/>
      <c r="R206" s="52">
        <v>0</v>
      </c>
      <c r="S206" s="88"/>
      <c r="T206" s="135"/>
    </row>
    <row r="207" spans="1:20" ht="13.5" customHeight="1" x14ac:dyDescent="0.25">
      <c r="A207" s="150"/>
      <c r="B207" s="152"/>
      <c r="C207" s="154"/>
      <c r="D207" s="156"/>
      <c r="E207" s="158"/>
      <c r="F207" s="20" t="s">
        <v>17</v>
      </c>
      <c r="G207" s="43">
        <f t="shared" si="192"/>
        <v>0</v>
      </c>
      <c r="H207" s="43">
        <v>0</v>
      </c>
      <c r="I207" s="43"/>
      <c r="J207" s="43"/>
      <c r="K207" s="81">
        <f t="shared" si="193"/>
        <v>0</v>
      </c>
      <c r="L207" s="87"/>
      <c r="M207" s="87"/>
      <c r="N207" s="87">
        <v>0</v>
      </c>
      <c r="O207" s="61">
        <f t="shared" si="194"/>
        <v>5.8179999999999996</v>
      </c>
      <c r="P207" s="63">
        <v>0</v>
      </c>
      <c r="Q207" s="63"/>
      <c r="R207" s="63">
        <v>5.8179999999999996</v>
      </c>
      <c r="S207" s="88"/>
      <c r="T207" s="135"/>
    </row>
    <row r="208" spans="1:20" ht="16.5" customHeight="1" x14ac:dyDescent="0.25">
      <c r="A208" s="150"/>
      <c r="B208" s="153"/>
      <c r="C208" s="155"/>
      <c r="D208" s="157"/>
      <c r="E208" s="159"/>
      <c r="F208" s="8" t="s">
        <v>18</v>
      </c>
      <c r="G208" s="43">
        <f t="shared" ref="G208:T208" si="195">SUM(G206:G207)</f>
        <v>0</v>
      </c>
      <c r="H208" s="43">
        <f t="shared" si="195"/>
        <v>0</v>
      </c>
      <c r="I208" s="43">
        <f t="shared" si="195"/>
        <v>0</v>
      </c>
      <c r="J208" s="43">
        <f t="shared" si="195"/>
        <v>0</v>
      </c>
      <c r="K208" s="80">
        <f t="shared" si="195"/>
        <v>0</v>
      </c>
      <c r="L208" s="80">
        <f t="shared" si="195"/>
        <v>0</v>
      </c>
      <c r="M208" s="80">
        <f t="shared" si="195"/>
        <v>0</v>
      </c>
      <c r="N208" s="80">
        <f t="shared" si="195"/>
        <v>0</v>
      </c>
      <c r="O208" s="62">
        <f t="shared" si="195"/>
        <v>5.8179999999999996</v>
      </c>
      <c r="P208" s="62">
        <f t="shared" si="195"/>
        <v>0</v>
      </c>
      <c r="Q208" s="62">
        <f t="shared" si="195"/>
        <v>0</v>
      </c>
      <c r="R208" s="62">
        <f t="shared" si="195"/>
        <v>5.8179999999999996</v>
      </c>
      <c r="S208" s="83">
        <f t="shared" si="195"/>
        <v>0</v>
      </c>
      <c r="T208" s="136">
        <f t="shared" si="195"/>
        <v>0</v>
      </c>
    </row>
    <row r="209" spans="1:20" ht="15" customHeight="1" thickBot="1" x14ac:dyDescent="0.3">
      <c r="A209" s="11" t="s">
        <v>22</v>
      </c>
      <c r="B209" s="12" t="s">
        <v>13</v>
      </c>
      <c r="C209" s="166" t="s">
        <v>27</v>
      </c>
      <c r="D209" s="167"/>
      <c r="E209" s="167"/>
      <c r="F209" s="167"/>
      <c r="G209" s="74">
        <f>SUM(G199+G202+G205+G208)</f>
        <v>59.147000000000006</v>
      </c>
      <c r="H209" s="74">
        <f t="shared" ref="H209:S209" si="196">SUM(H199+H202+H205+H208)</f>
        <v>10.34</v>
      </c>
      <c r="I209" s="74">
        <f t="shared" si="196"/>
        <v>0</v>
      </c>
      <c r="J209" s="74">
        <f t="shared" si="196"/>
        <v>48.806999999999995</v>
      </c>
      <c r="K209" s="74">
        <f t="shared" si="196"/>
        <v>0</v>
      </c>
      <c r="L209" s="74">
        <f t="shared" si="196"/>
        <v>0</v>
      </c>
      <c r="M209" s="74">
        <f t="shared" si="196"/>
        <v>0</v>
      </c>
      <c r="N209" s="74">
        <f t="shared" si="196"/>
        <v>0</v>
      </c>
      <c r="O209" s="74">
        <f t="shared" si="196"/>
        <v>5.8179999999999996</v>
      </c>
      <c r="P209" s="74">
        <f t="shared" si="196"/>
        <v>0</v>
      </c>
      <c r="Q209" s="74">
        <f t="shared" si="196"/>
        <v>0</v>
      </c>
      <c r="R209" s="74">
        <f t="shared" si="196"/>
        <v>5.8179999999999996</v>
      </c>
      <c r="S209" s="74">
        <f t="shared" si="196"/>
        <v>0</v>
      </c>
      <c r="T209" s="122">
        <f t="shared" ref="T209" si="197">SUM(T199+T202+T205)</f>
        <v>0</v>
      </c>
    </row>
    <row r="210" spans="1:20" ht="15" customHeight="1" thickBot="1" x14ac:dyDescent="0.3">
      <c r="A210" s="13" t="s">
        <v>22</v>
      </c>
      <c r="B210" s="233" t="s">
        <v>31</v>
      </c>
      <c r="C210" s="176"/>
      <c r="D210" s="176"/>
      <c r="E210" s="176"/>
      <c r="F210" s="176"/>
      <c r="G210" s="68">
        <f t="shared" ref="G210:J210" si="198">SUM(G209)</f>
        <v>59.147000000000006</v>
      </c>
      <c r="H210" s="67">
        <f t="shared" si="198"/>
        <v>10.34</v>
      </c>
      <c r="I210" s="67">
        <f t="shared" si="198"/>
        <v>0</v>
      </c>
      <c r="J210" s="67">
        <f t="shared" si="198"/>
        <v>48.806999999999995</v>
      </c>
      <c r="K210" s="48">
        <f t="shared" ref="K210:T210" si="199">SUM(K209)</f>
        <v>0</v>
      </c>
      <c r="L210" s="48">
        <f t="shared" si="199"/>
        <v>0</v>
      </c>
      <c r="M210" s="48">
        <f t="shared" si="199"/>
        <v>0</v>
      </c>
      <c r="N210" s="48">
        <f t="shared" si="199"/>
        <v>0</v>
      </c>
      <c r="O210" s="94">
        <f t="shared" si="199"/>
        <v>5.8179999999999996</v>
      </c>
      <c r="P210" s="67">
        <f t="shared" si="199"/>
        <v>0</v>
      </c>
      <c r="Q210" s="67">
        <f t="shared" si="199"/>
        <v>0</v>
      </c>
      <c r="R210" s="67">
        <f t="shared" si="199"/>
        <v>5.8179999999999996</v>
      </c>
      <c r="S210" s="48">
        <f t="shared" si="199"/>
        <v>0</v>
      </c>
      <c r="T210" s="126">
        <f t="shared" si="199"/>
        <v>0</v>
      </c>
    </row>
    <row r="211" spans="1:20" ht="15" customHeight="1" thickBot="1" x14ac:dyDescent="0.3">
      <c r="A211" s="14" t="s">
        <v>23</v>
      </c>
      <c r="B211" s="234" t="s">
        <v>43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9"/>
    </row>
    <row r="212" spans="1:20" ht="16.5" customHeight="1" thickBot="1" x14ac:dyDescent="0.3">
      <c r="A212" s="5" t="s">
        <v>23</v>
      </c>
      <c r="B212" s="6" t="s">
        <v>13</v>
      </c>
      <c r="C212" s="235" t="s">
        <v>44</v>
      </c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236"/>
    </row>
    <row r="213" spans="1:20" ht="17.25" customHeight="1" x14ac:dyDescent="0.25">
      <c r="A213" s="237" t="s">
        <v>23</v>
      </c>
      <c r="B213" s="152" t="s">
        <v>13</v>
      </c>
      <c r="C213" s="172" t="s">
        <v>13</v>
      </c>
      <c r="D213" s="174" t="s">
        <v>45</v>
      </c>
      <c r="E213" s="158" t="s">
        <v>16</v>
      </c>
      <c r="F213" s="18" t="s">
        <v>34</v>
      </c>
      <c r="G213" s="38">
        <f>H213+J213</f>
        <v>24.1</v>
      </c>
      <c r="H213" s="39">
        <v>20.8</v>
      </c>
      <c r="I213" s="39"/>
      <c r="J213" s="39">
        <v>3.3</v>
      </c>
      <c r="K213" s="58">
        <f t="shared" ref="K213" si="200">L213+N213</f>
        <v>0</v>
      </c>
      <c r="L213" s="59">
        <v>0</v>
      </c>
      <c r="M213" s="59"/>
      <c r="N213" s="59"/>
      <c r="O213" s="44">
        <f t="shared" ref="O213" si="201">P213+R213</f>
        <v>0.8</v>
      </c>
      <c r="P213" s="37">
        <v>0</v>
      </c>
      <c r="Q213" s="59"/>
      <c r="R213" s="37">
        <v>0.8</v>
      </c>
      <c r="S213" s="59"/>
      <c r="T213" s="137"/>
    </row>
    <row r="214" spans="1:20" ht="17.25" customHeight="1" x14ac:dyDescent="0.25">
      <c r="A214" s="170"/>
      <c r="B214" s="153"/>
      <c r="C214" s="154"/>
      <c r="D214" s="156"/>
      <c r="E214" s="159"/>
      <c r="F214" s="8" t="s">
        <v>18</v>
      </c>
      <c r="G214" s="32">
        <f t="shared" ref="G214:T214" si="202">SUM(G213:G213)</f>
        <v>24.1</v>
      </c>
      <c r="H214" s="32">
        <f t="shared" si="202"/>
        <v>20.8</v>
      </c>
      <c r="I214" s="32">
        <f t="shared" si="202"/>
        <v>0</v>
      </c>
      <c r="J214" s="32">
        <f t="shared" si="202"/>
        <v>3.3</v>
      </c>
      <c r="K214" s="32">
        <f t="shared" si="202"/>
        <v>0</v>
      </c>
      <c r="L214" s="32">
        <f t="shared" si="202"/>
        <v>0</v>
      </c>
      <c r="M214" s="32">
        <f t="shared" si="202"/>
        <v>0</v>
      </c>
      <c r="N214" s="32">
        <f t="shared" si="202"/>
        <v>0</v>
      </c>
      <c r="O214" s="43">
        <f t="shared" si="202"/>
        <v>0.8</v>
      </c>
      <c r="P214" s="32">
        <f t="shared" si="202"/>
        <v>0</v>
      </c>
      <c r="Q214" s="32">
        <f t="shared" si="202"/>
        <v>0</v>
      </c>
      <c r="R214" s="32">
        <f t="shared" si="202"/>
        <v>0.8</v>
      </c>
      <c r="S214" s="32">
        <f t="shared" si="202"/>
        <v>0</v>
      </c>
      <c r="T214" s="138">
        <f t="shared" si="202"/>
        <v>0</v>
      </c>
    </row>
    <row r="215" spans="1:20" ht="17.25" customHeight="1" x14ac:dyDescent="0.25">
      <c r="A215" s="150" t="s">
        <v>23</v>
      </c>
      <c r="B215" s="151" t="s">
        <v>13</v>
      </c>
      <c r="C215" s="154" t="s">
        <v>19</v>
      </c>
      <c r="D215" s="156" t="s">
        <v>68</v>
      </c>
      <c r="E215" s="158" t="s">
        <v>16</v>
      </c>
      <c r="F215" s="20" t="s">
        <v>34</v>
      </c>
      <c r="G215" s="36">
        <f>H215+J215</f>
        <v>0</v>
      </c>
      <c r="H215" s="37"/>
      <c r="I215" s="37"/>
      <c r="J215" s="37"/>
      <c r="K215" s="60">
        <f t="shared" ref="K215" si="203">L215+N215</f>
        <v>0.8</v>
      </c>
      <c r="L215" s="37">
        <v>0.8</v>
      </c>
      <c r="M215" s="37"/>
      <c r="N215" s="37"/>
      <c r="O215" s="60">
        <f t="shared" ref="O215" si="204">P215+R215</f>
        <v>0</v>
      </c>
      <c r="P215" s="37"/>
      <c r="Q215" s="37"/>
      <c r="R215" s="37"/>
      <c r="S215" s="37"/>
      <c r="T215" s="139"/>
    </row>
    <row r="216" spans="1:20" ht="17.25" customHeight="1" x14ac:dyDescent="0.25">
      <c r="A216" s="150"/>
      <c r="B216" s="153"/>
      <c r="C216" s="155"/>
      <c r="D216" s="157"/>
      <c r="E216" s="159"/>
      <c r="F216" s="8" t="s">
        <v>18</v>
      </c>
      <c r="G216" s="33">
        <f t="shared" ref="G216:T216" si="205">SUM(G215:G215)</f>
        <v>0</v>
      </c>
      <c r="H216" s="33">
        <f t="shared" si="205"/>
        <v>0</v>
      </c>
      <c r="I216" s="33">
        <f t="shared" si="205"/>
        <v>0</v>
      </c>
      <c r="J216" s="33">
        <f t="shared" si="205"/>
        <v>0</v>
      </c>
      <c r="K216" s="33">
        <f t="shared" si="205"/>
        <v>0.8</v>
      </c>
      <c r="L216" s="33">
        <f t="shared" si="205"/>
        <v>0.8</v>
      </c>
      <c r="M216" s="33">
        <f t="shared" si="205"/>
        <v>0</v>
      </c>
      <c r="N216" s="33">
        <f t="shared" si="205"/>
        <v>0</v>
      </c>
      <c r="O216" s="33">
        <f t="shared" si="205"/>
        <v>0</v>
      </c>
      <c r="P216" s="33">
        <f t="shared" si="205"/>
        <v>0</v>
      </c>
      <c r="Q216" s="33">
        <f t="shared" si="205"/>
        <v>0</v>
      </c>
      <c r="R216" s="33">
        <f t="shared" si="205"/>
        <v>0</v>
      </c>
      <c r="S216" s="33">
        <f t="shared" si="205"/>
        <v>0</v>
      </c>
      <c r="T216" s="140">
        <f t="shared" si="205"/>
        <v>0</v>
      </c>
    </row>
    <row r="217" spans="1:20" ht="17.25" customHeight="1" x14ac:dyDescent="0.25">
      <c r="A217" s="150" t="s">
        <v>23</v>
      </c>
      <c r="B217" s="151" t="s">
        <v>13</v>
      </c>
      <c r="C217" s="154" t="s">
        <v>20</v>
      </c>
      <c r="D217" s="156" t="s">
        <v>101</v>
      </c>
      <c r="E217" s="158" t="s">
        <v>16</v>
      </c>
      <c r="F217" s="20" t="s">
        <v>34</v>
      </c>
      <c r="G217" s="89">
        <f>H217+J217</f>
        <v>0.6</v>
      </c>
      <c r="H217" s="76">
        <v>0.6</v>
      </c>
      <c r="I217" s="76"/>
      <c r="J217" s="76"/>
      <c r="K217" s="71">
        <f t="shared" ref="K217" si="206">L217+N217</f>
        <v>0</v>
      </c>
      <c r="L217" s="76">
        <v>0</v>
      </c>
      <c r="M217" s="76"/>
      <c r="N217" s="76"/>
      <c r="O217" s="60">
        <f t="shared" ref="O217" si="207">P217+R217</f>
        <v>0</v>
      </c>
      <c r="P217" s="37">
        <v>0</v>
      </c>
      <c r="Q217" s="37"/>
      <c r="R217" s="37"/>
      <c r="S217" s="37"/>
      <c r="T217" s="141"/>
    </row>
    <row r="218" spans="1:20" ht="17.25" customHeight="1" x14ac:dyDescent="0.25">
      <c r="A218" s="150"/>
      <c r="B218" s="153"/>
      <c r="C218" s="155"/>
      <c r="D218" s="157"/>
      <c r="E218" s="159"/>
      <c r="F218" s="8" t="s">
        <v>18</v>
      </c>
      <c r="G218" s="78">
        <f t="shared" ref="G218:T218" si="208">SUM(G217:G217)</f>
        <v>0.6</v>
      </c>
      <c r="H218" s="78">
        <f t="shared" si="208"/>
        <v>0.6</v>
      </c>
      <c r="I218" s="78">
        <f t="shared" si="208"/>
        <v>0</v>
      </c>
      <c r="J218" s="78">
        <f t="shared" si="208"/>
        <v>0</v>
      </c>
      <c r="K218" s="78">
        <f t="shared" si="208"/>
        <v>0</v>
      </c>
      <c r="L218" s="78">
        <f t="shared" si="208"/>
        <v>0</v>
      </c>
      <c r="M218" s="78">
        <f t="shared" si="208"/>
        <v>0</v>
      </c>
      <c r="N218" s="78">
        <f t="shared" si="208"/>
        <v>0</v>
      </c>
      <c r="O218" s="33">
        <f t="shared" si="208"/>
        <v>0</v>
      </c>
      <c r="P218" s="33">
        <f t="shared" si="208"/>
        <v>0</v>
      </c>
      <c r="Q218" s="33">
        <f t="shared" si="208"/>
        <v>0</v>
      </c>
      <c r="R218" s="33">
        <f t="shared" si="208"/>
        <v>0</v>
      </c>
      <c r="S218" s="33">
        <f t="shared" si="208"/>
        <v>0</v>
      </c>
      <c r="T218" s="142">
        <f t="shared" si="208"/>
        <v>0</v>
      </c>
    </row>
    <row r="219" spans="1:20" ht="15" customHeight="1" thickBot="1" x14ac:dyDescent="0.3">
      <c r="A219" s="109" t="s">
        <v>23</v>
      </c>
      <c r="B219" s="108" t="s">
        <v>13</v>
      </c>
      <c r="C219" s="166" t="s">
        <v>27</v>
      </c>
      <c r="D219" s="167"/>
      <c r="E219" s="167"/>
      <c r="F219" s="167"/>
      <c r="G219" s="90">
        <f>SUM(G214+G216+G218)</f>
        <v>24.700000000000003</v>
      </c>
      <c r="H219" s="90">
        <f t="shared" ref="H219:N219" si="209">SUM(H214+H216+H218)</f>
        <v>21.400000000000002</v>
      </c>
      <c r="I219" s="90">
        <f t="shared" si="209"/>
        <v>0</v>
      </c>
      <c r="J219" s="90">
        <f t="shared" si="209"/>
        <v>3.3</v>
      </c>
      <c r="K219" s="90">
        <f t="shared" si="209"/>
        <v>0.8</v>
      </c>
      <c r="L219" s="90">
        <f t="shared" si="209"/>
        <v>0.8</v>
      </c>
      <c r="M219" s="90">
        <f t="shared" si="209"/>
        <v>0</v>
      </c>
      <c r="N219" s="90">
        <f t="shared" si="209"/>
        <v>0</v>
      </c>
      <c r="O219" s="96">
        <f>SUM(O214+O216+O218)</f>
        <v>0.8</v>
      </c>
      <c r="P219" s="92">
        <f t="shared" ref="P219:T219" si="210">SUM(P214+P216+P218)</f>
        <v>0</v>
      </c>
      <c r="Q219" s="92">
        <f t="shared" si="210"/>
        <v>0</v>
      </c>
      <c r="R219" s="92">
        <f t="shared" si="210"/>
        <v>0.8</v>
      </c>
      <c r="S219" s="90">
        <f t="shared" si="210"/>
        <v>0</v>
      </c>
      <c r="T219" s="143">
        <f t="shared" si="210"/>
        <v>0</v>
      </c>
    </row>
    <row r="220" spans="1:20" ht="15" customHeight="1" thickBot="1" x14ac:dyDescent="0.3">
      <c r="A220" s="13" t="s">
        <v>23</v>
      </c>
      <c r="B220" s="233" t="s">
        <v>31</v>
      </c>
      <c r="C220" s="176"/>
      <c r="D220" s="176"/>
      <c r="E220" s="176"/>
      <c r="F220" s="242"/>
      <c r="G220" s="91">
        <f>SUM(G219)</f>
        <v>24.700000000000003</v>
      </c>
      <c r="H220" s="91">
        <f t="shared" ref="H220:T220" si="211">SUM(H219)</f>
        <v>21.400000000000002</v>
      </c>
      <c r="I220" s="91">
        <f t="shared" si="211"/>
        <v>0</v>
      </c>
      <c r="J220" s="91">
        <f t="shared" si="211"/>
        <v>3.3</v>
      </c>
      <c r="K220" s="91">
        <f t="shared" si="211"/>
        <v>0.8</v>
      </c>
      <c r="L220" s="91">
        <f t="shared" si="211"/>
        <v>0.8</v>
      </c>
      <c r="M220" s="91">
        <f t="shared" si="211"/>
        <v>0</v>
      </c>
      <c r="N220" s="91">
        <f t="shared" si="211"/>
        <v>0</v>
      </c>
      <c r="O220" s="97">
        <f t="shared" si="211"/>
        <v>0.8</v>
      </c>
      <c r="P220" s="93">
        <f t="shared" si="211"/>
        <v>0</v>
      </c>
      <c r="Q220" s="93">
        <f t="shared" si="211"/>
        <v>0</v>
      </c>
      <c r="R220" s="93">
        <f t="shared" si="211"/>
        <v>0.8</v>
      </c>
      <c r="S220" s="91">
        <f t="shared" si="211"/>
        <v>0</v>
      </c>
      <c r="T220" s="144">
        <f t="shared" si="211"/>
        <v>0</v>
      </c>
    </row>
    <row r="221" spans="1:20" ht="15" customHeight="1" thickBot="1" x14ac:dyDescent="0.3">
      <c r="A221" s="14" t="s">
        <v>24</v>
      </c>
      <c r="B221" s="234" t="s">
        <v>46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9"/>
    </row>
    <row r="222" spans="1:20" ht="15" customHeight="1" thickBot="1" x14ac:dyDescent="0.3">
      <c r="A222" s="15" t="s">
        <v>24</v>
      </c>
      <c r="B222" s="16" t="s">
        <v>13</v>
      </c>
      <c r="C222" s="243" t="s">
        <v>47</v>
      </c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5"/>
    </row>
    <row r="223" spans="1:20" ht="18" customHeight="1" x14ac:dyDescent="0.25">
      <c r="A223" s="237" t="s">
        <v>24</v>
      </c>
      <c r="B223" s="238" t="s">
        <v>13</v>
      </c>
      <c r="C223" s="172" t="s">
        <v>13</v>
      </c>
      <c r="D223" s="174" t="s">
        <v>48</v>
      </c>
      <c r="E223" s="158" t="s">
        <v>16</v>
      </c>
      <c r="F223" s="19" t="s">
        <v>17</v>
      </c>
      <c r="G223" s="40">
        <f t="shared" ref="G223" si="212">H223+J223</f>
        <v>3.8</v>
      </c>
      <c r="H223" s="54">
        <v>3.8</v>
      </c>
      <c r="I223" s="54"/>
      <c r="J223" s="54"/>
      <c r="K223" s="41">
        <f t="shared" ref="K223" si="213">L223+N223</f>
        <v>3.5</v>
      </c>
      <c r="L223" s="54">
        <v>3.5</v>
      </c>
      <c r="M223" s="54"/>
      <c r="N223" s="54"/>
      <c r="O223" s="44">
        <f t="shared" ref="O223" si="214">P223+R223</f>
        <v>3.5</v>
      </c>
      <c r="P223" s="54">
        <v>3.5</v>
      </c>
      <c r="Q223" s="54"/>
      <c r="R223" s="54"/>
      <c r="S223" s="54">
        <v>4</v>
      </c>
      <c r="T223" s="114">
        <v>4</v>
      </c>
    </row>
    <row r="224" spans="1:20" ht="18" customHeight="1" x14ac:dyDescent="0.25">
      <c r="A224" s="170"/>
      <c r="B224" s="153"/>
      <c r="C224" s="154"/>
      <c r="D224" s="156"/>
      <c r="E224" s="159"/>
      <c r="F224" s="8" t="s">
        <v>18</v>
      </c>
      <c r="G224" s="42">
        <f t="shared" ref="G224:J224" si="215">SUM(G223:G223)</f>
        <v>3.8</v>
      </c>
      <c r="H224" s="42">
        <f t="shared" si="215"/>
        <v>3.8</v>
      </c>
      <c r="I224" s="42">
        <f t="shared" si="215"/>
        <v>0</v>
      </c>
      <c r="J224" s="42">
        <f t="shared" si="215"/>
        <v>0</v>
      </c>
      <c r="K224" s="42">
        <f t="shared" ref="K224:T224" si="216">SUM(K223:K223)</f>
        <v>3.5</v>
      </c>
      <c r="L224" s="42">
        <f t="shared" si="216"/>
        <v>3.5</v>
      </c>
      <c r="M224" s="42">
        <f t="shared" si="216"/>
        <v>0</v>
      </c>
      <c r="N224" s="42">
        <f t="shared" si="216"/>
        <v>0</v>
      </c>
      <c r="O224" s="43">
        <f t="shared" si="216"/>
        <v>3.5</v>
      </c>
      <c r="P224" s="42">
        <f t="shared" si="216"/>
        <v>3.5</v>
      </c>
      <c r="Q224" s="42">
        <f t="shared" si="216"/>
        <v>0</v>
      </c>
      <c r="R224" s="42">
        <f t="shared" si="216"/>
        <v>0</v>
      </c>
      <c r="S224" s="42">
        <f t="shared" si="216"/>
        <v>4</v>
      </c>
      <c r="T224" s="115">
        <f t="shared" si="216"/>
        <v>4</v>
      </c>
    </row>
    <row r="225" spans="1:20" ht="18" customHeight="1" thickBot="1" x14ac:dyDescent="0.3">
      <c r="A225" s="109" t="s">
        <v>24</v>
      </c>
      <c r="B225" s="108" t="s">
        <v>13</v>
      </c>
      <c r="C225" s="166" t="s">
        <v>27</v>
      </c>
      <c r="D225" s="167"/>
      <c r="E225" s="167"/>
      <c r="F225" s="167"/>
      <c r="G225" s="46">
        <f t="shared" ref="G225:T225" si="217">SUM(G223:G223)</f>
        <v>3.8</v>
      </c>
      <c r="H225" s="46">
        <f t="shared" si="217"/>
        <v>3.8</v>
      </c>
      <c r="I225" s="46">
        <f t="shared" si="217"/>
        <v>0</v>
      </c>
      <c r="J225" s="46">
        <f t="shared" si="217"/>
        <v>0</v>
      </c>
      <c r="K225" s="46">
        <f t="shared" si="217"/>
        <v>3.5</v>
      </c>
      <c r="L225" s="46">
        <f t="shared" si="217"/>
        <v>3.5</v>
      </c>
      <c r="M225" s="46">
        <f t="shared" si="217"/>
        <v>0</v>
      </c>
      <c r="N225" s="46">
        <f t="shared" si="217"/>
        <v>0</v>
      </c>
      <c r="O225" s="57">
        <f t="shared" si="217"/>
        <v>3.5</v>
      </c>
      <c r="P225" s="46">
        <f t="shared" si="217"/>
        <v>3.5</v>
      </c>
      <c r="Q225" s="46">
        <f t="shared" si="217"/>
        <v>0</v>
      </c>
      <c r="R225" s="46">
        <f t="shared" si="217"/>
        <v>0</v>
      </c>
      <c r="S225" s="46">
        <f t="shared" si="217"/>
        <v>4</v>
      </c>
      <c r="T225" s="122">
        <f t="shared" si="217"/>
        <v>4</v>
      </c>
    </row>
    <row r="226" spans="1:20" ht="16.5" customHeight="1" thickBot="1" x14ac:dyDescent="0.3">
      <c r="A226" s="13" t="s">
        <v>24</v>
      </c>
      <c r="B226" s="233" t="s">
        <v>31</v>
      </c>
      <c r="C226" s="176"/>
      <c r="D226" s="176"/>
      <c r="E226" s="176"/>
      <c r="F226" s="242"/>
      <c r="G226" s="48">
        <f t="shared" ref="G226:T226" si="218">SUM(G225)</f>
        <v>3.8</v>
      </c>
      <c r="H226" s="48">
        <f t="shared" si="218"/>
        <v>3.8</v>
      </c>
      <c r="I226" s="48">
        <f t="shared" si="218"/>
        <v>0</v>
      </c>
      <c r="J226" s="48">
        <f t="shared" si="218"/>
        <v>0</v>
      </c>
      <c r="K226" s="48">
        <f t="shared" si="218"/>
        <v>3.5</v>
      </c>
      <c r="L226" s="48">
        <f t="shared" si="218"/>
        <v>3.5</v>
      </c>
      <c r="M226" s="48">
        <f t="shared" si="218"/>
        <v>0</v>
      </c>
      <c r="N226" s="48">
        <f t="shared" si="218"/>
        <v>0</v>
      </c>
      <c r="O226" s="98">
        <f t="shared" si="218"/>
        <v>3.5</v>
      </c>
      <c r="P226" s="48">
        <f t="shared" si="218"/>
        <v>3.5</v>
      </c>
      <c r="Q226" s="48">
        <f t="shared" si="218"/>
        <v>0</v>
      </c>
      <c r="R226" s="48">
        <f t="shared" si="218"/>
        <v>0</v>
      </c>
      <c r="S226" s="48">
        <f t="shared" si="218"/>
        <v>4</v>
      </c>
      <c r="T226" s="126">
        <f t="shared" si="218"/>
        <v>4</v>
      </c>
    </row>
    <row r="227" spans="1:20" ht="16.5" customHeight="1" thickBot="1" x14ac:dyDescent="0.3">
      <c r="A227" s="14" t="s">
        <v>26</v>
      </c>
      <c r="B227" s="234" t="s">
        <v>49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9"/>
    </row>
    <row r="228" spans="1:20" ht="16.5" customHeight="1" thickBot="1" x14ac:dyDescent="0.3">
      <c r="A228" s="15" t="s">
        <v>26</v>
      </c>
      <c r="B228" s="16" t="s">
        <v>13</v>
      </c>
      <c r="C228" s="243" t="s">
        <v>50</v>
      </c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5"/>
    </row>
    <row r="229" spans="1:20" ht="18" customHeight="1" x14ac:dyDescent="0.25">
      <c r="A229" s="237" t="s">
        <v>26</v>
      </c>
      <c r="B229" s="238" t="s">
        <v>13</v>
      </c>
      <c r="C229" s="172" t="s">
        <v>13</v>
      </c>
      <c r="D229" s="174" t="s">
        <v>65</v>
      </c>
      <c r="E229" s="158" t="s">
        <v>16</v>
      </c>
      <c r="F229" s="19" t="s">
        <v>17</v>
      </c>
      <c r="G229" s="40">
        <f t="shared" ref="G229" si="219">H229+J229</f>
        <v>30</v>
      </c>
      <c r="H229" s="54">
        <v>30</v>
      </c>
      <c r="I229" s="54"/>
      <c r="J229" s="54"/>
      <c r="K229" s="41">
        <f t="shared" ref="K229" si="220">L229+N229</f>
        <v>35</v>
      </c>
      <c r="L229" s="54">
        <v>35</v>
      </c>
      <c r="M229" s="54"/>
      <c r="N229" s="54"/>
      <c r="O229" s="44">
        <f t="shared" ref="O229" si="221">P229+R229</f>
        <v>35</v>
      </c>
      <c r="P229" s="54">
        <v>35</v>
      </c>
      <c r="Q229" s="54"/>
      <c r="R229" s="54"/>
      <c r="S229" s="54">
        <v>35</v>
      </c>
      <c r="T229" s="114">
        <v>35</v>
      </c>
    </row>
    <row r="230" spans="1:20" ht="18" customHeight="1" x14ac:dyDescent="0.25">
      <c r="A230" s="170"/>
      <c r="B230" s="153"/>
      <c r="C230" s="154"/>
      <c r="D230" s="156"/>
      <c r="E230" s="159"/>
      <c r="F230" s="8" t="s">
        <v>18</v>
      </c>
      <c r="G230" s="42">
        <f>SUM(G229:G229)</f>
        <v>30</v>
      </c>
      <c r="H230" s="42">
        <f>SUM(H229:H229)</f>
        <v>30</v>
      </c>
      <c r="I230" s="42">
        <f t="shared" ref="I230:J230" si="222">SUM(I229:I229)</f>
        <v>0</v>
      </c>
      <c r="J230" s="42">
        <f t="shared" si="222"/>
        <v>0</v>
      </c>
      <c r="K230" s="42">
        <f t="shared" ref="K230:T230" si="223">SUM(K229:K229)</f>
        <v>35</v>
      </c>
      <c r="L230" s="42">
        <f t="shared" si="223"/>
        <v>35</v>
      </c>
      <c r="M230" s="42">
        <f t="shared" si="223"/>
        <v>0</v>
      </c>
      <c r="N230" s="42">
        <f t="shared" si="223"/>
        <v>0</v>
      </c>
      <c r="O230" s="43">
        <f>SUM(O229:O229)</f>
        <v>35</v>
      </c>
      <c r="P230" s="42">
        <f>SUM(P229:P229)</f>
        <v>35</v>
      </c>
      <c r="Q230" s="42">
        <f t="shared" si="223"/>
        <v>0</v>
      </c>
      <c r="R230" s="42">
        <f t="shared" si="223"/>
        <v>0</v>
      </c>
      <c r="S230" s="42">
        <f t="shared" si="223"/>
        <v>35</v>
      </c>
      <c r="T230" s="115">
        <f t="shared" si="223"/>
        <v>35</v>
      </c>
    </row>
    <row r="231" spans="1:20" ht="15" customHeight="1" thickBot="1" x14ac:dyDescent="0.3">
      <c r="A231" s="109" t="s">
        <v>26</v>
      </c>
      <c r="B231" s="108" t="s">
        <v>13</v>
      </c>
      <c r="C231" s="166" t="s">
        <v>27</v>
      </c>
      <c r="D231" s="167"/>
      <c r="E231" s="167"/>
      <c r="F231" s="167"/>
      <c r="G231" s="45">
        <f t="shared" ref="G231:T231" si="224">SUM(G230)</f>
        <v>30</v>
      </c>
      <c r="H231" s="45">
        <f t="shared" si="224"/>
        <v>30</v>
      </c>
      <c r="I231" s="45">
        <f t="shared" si="224"/>
        <v>0</v>
      </c>
      <c r="J231" s="45">
        <f t="shared" si="224"/>
        <v>0</v>
      </c>
      <c r="K231" s="45">
        <f t="shared" si="224"/>
        <v>35</v>
      </c>
      <c r="L231" s="45">
        <f t="shared" si="224"/>
        <v>35</v>
      </c>
      <c r="M231" s="45">
        <f t="shared" si="224"/>
        <v>0</v>
      </c>
      <c r="N231" s="45">
        <f t="shared" si="224"/>
        <v>0</v>
      </c>
      <c r="O231" s="50">
        <f t="shared" si="224"/>
        <v>35</v>
      </c>
      <c r="P231" s="45">
        <f t="shared" si="224"/>
        <v>35</v>
      </c>
      <c r="Q231" s="45">
        <f t="shared" si="224"/>
        <v>0</v>
      </c>
      <c r="R231" s="45">
        <f t="shared" si="224"/>
        <v>0</v>
      </c>
      <c r="S231" s="45">
        <f t="shared" si="224"/>
        <v>35</v>
      </c>
      <c r="T231" s="130">
        <f t="shared" si="224"/>
        <v>35</v>
      </c>
    </row>
    <row r="232" spans="1:20" ht="15" customHeight="1" thickBot="1" x14ac:dyDescent="0.3">
      <c r="A232" s="13" t="s">
        <v>26</v>
      </c>
      <c r="B232" s="230" t="s">
        <v>31</v>
      </c>
      <c r="C232" s="231"/>
      <c r="D232" s="231"/>
      <c r="E232" s="231"/>
      <c r="F232" s="232"/>
      <c r="G232" s="55">
        <f>SUM(G231)</f>
        <v>30</v>
      </c>
      <c r="H232" s="55">
        <f t="shared" ref="H232:T232" si="225">SUM(H231)</f>
        <v>30</v>
      </c>
      <c r="I232" s="55">
        <f t="shared" si="225"/>
        <v>0</v>
      </c>
      <c r="J232" s="55">
        <f t="shared" si="225"/>
        <v>0</v>
      </c>
      <c r="K232" s="55">
        <f t="shared" si="225"/>
        <v>35</v>
      </c>
      <c r="L232" s="55">
        <f t="shared" si="225"/>
        <v>35</v>
      </c>
      <c r="M232" s="55">
        <f t="shared" si="225"/>
        <v>0</v>
      </c>
      <c r="N232" s="55">
        <f t="shared" si="225"/>
        <v>0</v>
      </c>
      <c r="O232" s="99">
        <f t="shared" si="225"/>
        <v>35</v>
      </c>
      <c r="P232" s="55">
        <f t="shared" si="225"/>
        <v>35</v>
      </c>
      <c r="Q232" s="55">
        <f t="shared" si="225"/>
        <v>0</v>
      </c>
      <c r="R232" s="55">
        <f t="shared" si="225"/>
        <v>0</v>
      </c>
      <c r="S232" s="55">
        <f t="shared" si="225"/>
        <v>35</v>
      </c>
      <c r="T232" s="145">
        <f t="shared" si="225"/>
        <v>35</v>
      </c>
    </row>
    <row r="233" spans="1:20" s="24" customFormat="1" ht="15" customHeight="1" thickBot="1" x14ac:dyDescent="0.3">
      <c r="A233" s="239" t="s">
        <v>51</v>
      </c>
      <c r="B233" s="240"/>
      <c r="C233" s="240"/>
      <c r="D233" s="240"/>
      <c r="E233" s="240"/>
      <c r="F233" s="241"/>
      <c r="G233" s="75">
        <f t="shared" ref="G233:T233" si="226">G112+G128+G194+G210+G220+G226+G232</f>
        <v>3238.7979999999998</v>
      </c>
      <c r="H233" s="75">
        <f t="shared" si="226"/>
        <v>254.9</v>
      </c>
      <c r="I233" s="56">
        <f t="shared" si="226"/>
        <v>0</v>
      </c>
      <c r="J233" s="75">
        <f t="shared" si="226"/>
        <v>2983.8980000000001</v>
      </c>
      <c r="K233" s="75">
        <f t="shared" si="226"/>
        <v>2333.1000000000004</v>
      </c>
      <c r="L233" s="56">
        <f t="shared" si="226"/>
        <v>245.3</v>
      </c>
      <c r="M233" s="56">
        <f t="shared" si="226"/>
        <v>0</v>
      </c>
      <c r="N233" s="56">
        <f t="shared" si="226"/>
        <v>2087.8000000000002</v>
      </c>
      <c r="O233" s="101">
        <f t="shared" si="226"/>
        <v>2188.7960000000003</v>
      </c>
      <c r="P233" s="75">
        <f t="shared" si="226"/>
        <v>254.25</v>
      </c>
      <c r="Q233" s="75">
        <f t="shared" si="226"/>
        <v>7.9</v>
      </c>
      <c r="R233" s="75">
        <f t="shared" si="226"/>
        <v>1934.5460000000003</v>
      </c>
      <c r="S233" s="56">
        <f t="shared" si="226"/>
        <v>1898.6999999999998</v>
      </c>
      <c r="T233" s="146">
        <f t="shared" si="226"/>
        <v>1177.5</v>
      </c>
    </row>
    <row r="234" spans="1:20" ht="15.75" customHeight="1" x14ac:dyDescent="0.2">
      <c r="D234" s="3"/>
    </row>
    <row r="235" spans="1:20" ht="14.25" customHeight="1" x14ac:dyDescent="0.2">
      <c r="D235" s="26" t="s">
        <v>52</v>
      </c>
      <c r="R235" s="73" t="s">
        <v>53</v>
      </c>
    </row>
    <row r="236" spans="1:20" ht="14.25" customHeight="1" x14ac:dyDescent="0.2">
      <c r="D236" s="26"/>
      <c r="P236" s="254"/>
      <c r="Q236" s="255"/>
      <c r="R236" s="256"/>
    </row>
    <row r="237" spans="1:20" ht="14.25" customHeight="1" x14ac:dyDescent="0.2">
      <c r="D237" s="26"/>
      <c r="O237" s="254"/>
      <c r="P237" s="254"/>
      <c r="Q237" s="254"/>
      <c r="R237" s="254"/>
    </row>
  </sheetData>
  <mergeCells count="340">
    <mergeCell ref="A161:A163"/>
    <mergeCell ref="B161:B163"/>
    <mergeCell ref="C161:C163"/>
    <mergeCell ref="D161:D163"/>
    <mergeCell ref="E161:E163"/>
    <mergeCell ref="A155:A157"/>
    <mergeCell ref="B155:B157"/>
    <mergeCell ref="C155:C157"/>
    <mergeCell ref="D155:D157"/>
    <mergeCell ref="E155:E157"/>
    <mergeCell ref="A158:A160"/>
    <mergeCell ref="B158:B160"/>
    <mergeCell ref="C158:C160"/>
    <mergeCell ref="D158:D160"/>
    <mergeCell ref="E158:E160"/>
    <mergeCell ref="A73:A75"/>
    <mergeCell ref="B73:B75"/>
    <mergeCell ref="C73:C75"/>
    <mergeCell ref="D73:D75"/>
    <mergeCell ref="E73:E75"/>
    <mergeCell ref="A67:A69"/>
    <mergeCell ref="B67:B69"/>
    <mergeCell ref="C67:C69"/>
    <mergeCell ref="D67:D69"/>
    <mergeCell ref="E67:E69"/>
    <mergeCell ref="A70:A72"/>
    <mergeCell ref="B70:B72"/>
    <mergeCell ref="C70:C72"/>
    <mergeCell ref="D70:D72"/>
    <mergeCell ref="E70:E72"/>
    <mergeCell ref="A61:A63"/>
    <mergeCell ref="B61:B63"/>
    <mergeCell ref="C61:C63"/>
    <mergeCell ref="D61:D63"/>
    <mergeCell ref="E61:E63"/>
    <mergeCell ref="A64:A66"/>
    <mergeCell ref="B64:B66"/>
    <mergeCell ref="C64:C66"/>
    <mergeCell ref="D64:D66"/>
    <mergeCell ref="E64:E66"/>
    <mergeCell ref="C111:F111"/>
    <mergeCell ref="A99:A103"/>
    <mergeCell ref="B99:B103"/>
    <mergeCell ref="C99:C103"/>
    <mergeCell ref="A191:A193"/>
    <mergeCell ref="B191:B193"/>
    <mergeCell ref="C191:C193"/>
    <mergeCell ref="D191:D193"/>
    <mergeCell ref="E191:E193"/>
    <mergeCell ref="C190:T190"/>
    <mergeCell ref="A151:A154"/>
    <mergeCell ref="B151:B154"/>
    <mergeCell ref="C151:C154"/>
    <mergeCell ref="D151:D154"/>
    <mergeCell ref="E151:E154"/>
    <mergeCell ref="B112:F112"/>
    <mergeCell ref="B113:T113"/>
    <mergeCell ref="C114:T114"/>
    <mergeCell ref="A115:A117"/>
    <mergeCell ref="B115:B117"/>
    <mergeCell ref="A131:A133"/>
    <mergeCell ref="B131:B133"/>
    <mergeCell ref="C131:C133"/>
    <mergeCell ref="D134:D136"/>
    <mergeCell ref="E134:E136"/>
    <mergeCell ref="A148:A150"/>
    <mergeCell ref="B148:B150"/>
    <mergeCell ref="C148:C150"/>
    <mergeCell ref="D148:D150"/>
    <mergeCell ref="E148:E150"/>
    <mergeCell ref="E141:E144"/>
    <mergeCell ref="A145:A147"/>
    <mergeCell ref="D43:D46"/>
    <mergeCell ref="E43:E46"/>
    <mergeCell ref="A47:A50"/>
    <mergeCell ref="B47:B50"/>
    <mergeCell ref="C47:C50"/>
    <mergeCell ref="D47:D50"/>
    <mergeCell ref="E47:E50"/>
    <mergeCell ref="A51:A54"/>
    <mergeCell ref="B51:B54"/>
    <mergeCell ref="C51:C54"/>
    <mergeCell ref="D51:D54"/>
    <mergeCell ref="E51:E54"/>
    <mergeCell ref="B78:B81"/>
    <mergeCell ref="C78:C81"/>
    <mergeCell ref="D78:D81"/>
    <mergeCell ref="E99:E103"/>
    <mergeCell ref="D203:D205"/>
    <mergeCell ref="E203:E205"/>
    <mergeCell ref="C189:F189"/>
    <mergeCell ref="A179:A181"/>
    <mergeCell ref="B179:B181"/>
    <mergeCell ref="C179:C181"/>
    <mergeCell ref="D179:D181"/>
    <mergeCell ref="E78:E81"/>
    <mergeCell ref="A137:A140"/>
    <mergeCell ref="B137:B140"/>
    <mergeCell ref="C137:C140"/>
    <mergeCell ref="D137:D140"/>
    <mergeCell ref="E137:E140"/>
    <mergeCell ref="B145:B147"/>
    <mergeCell ref="C145:C147"/>
    <mergeCell ref="D145:D147"/>
    <mergeCell ref="E145:E147"/>
    <mergeCell ref="C141:C144"/>
    <mergeCell ref="D141:D144"/>
    <mergeCell ref="B129:T129"/>
    <mergeCell ref="D131:D133"/>
    <mergeCell ref="A134:A136"/>
    <mergeCell ref="C127:F127"/>
    <mergeCell ref="B134:B136"/>
    <mergeCell ref="D217:D218"/>
    <mergeCell ref="E217:E218"/>
    <mergeCell ref="C164:F164"/>
    <mergeCell ref="C197:C199"/>
    <mergeCell ref="D197:D199"/>
    <mergeCell ref="E197:E199"/>
    <mergeCell ref="A200:A202"/>
    <mergeCell ref="B200:B202"/>
    <mergeCell ref="C200:C202"/>
    <mergeCell ref="D200:D202"/>
    <mergeCell ref="E200:E202"/>
    <mergeCell ref="D182:D185"/>
    <mergeCell ref="A186:A188"/>
    <mergeCell ref="B186:B188"/>
    <mergeCell ref="C186:C188"/>
    <mergeCell ref="D186:D188"/>
    <mergeCell ref="E186:E188"/>
    <mergeCell ref="E182:E185"/>
    <mergeCell ref="C196:T196"/>
    <mergeCell ref="A197:A199"/>
    <mergeCell ref="B197:B199"/>
    <mergeCell ref="E166:E170"/>
    <mergeCell ref="C165:T165"/>
    <mergeCell ref="A171:A174"/>
    <mergeCell ref="A233:F233"/>
    <mergeCell ref="A120:A122"/>
    <mergeCell ref="B120:B122"/>
    <mergeCell ref="C120:C122"/>
    <mergeCell ref="D120:D122"/>
    <mergeCell ref="E120:E122"/>
    <mergeCell ref="C225:F225"/>
    <mergeCell ref="B226:F226"/>
    <mergeCell ref="B227:T227"/>
    <mergeCell ref="C228:T228"/>
    <mergeCell ref="A229:A230"/>
    <mergeCell ref="B229:B230"/>
    <mergeCell ref="C229:C230"/>
    <mergeCell ref="D229:D230"/>
    <mergeCell ref="E229:E230"/>
    <mergeCell ref="C219:F219"/>
    <mergeCell ref="B220:F220"/>
    <mergeCell ref="B221:T221"/>
    <mergeCell ref="C222:T222"/>
    <mergeCell ref="C130:T130"/>
    <mergeCell ref="A203:A205"/>
    <mergeCell ref="B203:B205"/>
    <mergeCell ref="C203:C205"/>
    <mergeCell ref="C182:C185"/>
    <mergeCell ref="B232:F232"/>
    <mergeCell ref="D223:D224"/>
    <mergeCell ref="E223:E224"/>
    <mergeCell ref="C209:F209"/>
    <mergeCell ref="B210:F210"/>
    <mergeCell ref="B211:T211"/>
    <mergeCell ref="C212:T212"/>
    <mergeCell ref="A213:A214"/>
    <mergeCell ref="B213:B214"/>
    <mergeCell ref="C213:C214"/>
    <mergeCell ref="D213:D214"/>
    <mergeCell ref="E213:E214"/>
    <mergeCell ref="A215:A216"/>
    <mergeCell ref="B215:B216"/>
    <mergeCell ref="C215:C216"/>
    <mergeCell ref="D215:D216"/>
    <mergeCell ref="C231:F231"/>
    <mergeCell ref="E215:E216"/>
    <mergeCell ref="A217:A218"/>
    <mergeCell ref="A223:A224"/>
    <mergeCell ref="B223:B224"/>
    <mergeCell ref="C223:C224"/>
    <mergeCell ref="B217:B218"/>
    <mergeCell ref="C217:C218"/>
    <mergeCell ref="D171:D174"/>
    <mergeCell ref="E171:E174"/>
    <mergeCell ref="E175:E178"/>
    <mergeCell ref="A175:A178"/>
    <mergeCell ref="B175:B178"/>
    <mergeCell ref="C175:C178"/>
    <mergeCell ref="D175:D178"/>
    <mergeCell ref="A166:A170"/>
    <mergeCell ref="B166:B170"/>
    <mergeCell ref="C166:C170"/>
    <mergeCell ref="D166:D170"/>
    <mergeCell ref="B171:B174"/>
    <mergeCell ref="C171:C174"/>
    <mergeCell ref="E179:E181"/>
    <mergeCell ref="B195:T195"/>
    <mergeCell ref="B194:F194"/>
    <mergeCell ref="A182:A185"/>
    <mergeCell ref="B182:B185"/>
    <mergeCell ref="A91:A94"/>
    <mergeCell ref="B91:B94"/>
    <mergeCell ref="C91:C94"/>
    <mergeCell ref="A58:A60"/>
    <mergeCell ref="B58:B60"/>
    <mergeCell ref="C58:C60"/>
    <mergeCell ref="D58:D60"/>
    <mergeCell ref="E58:E60"/>
    <mergeCell ref="D91:D94"/>
    <mergeCell ref="C76:F76"/>
    <mergeCell ref="C77:T77"/>
    <mergeCell ref="A78:A81"/>
    <mergeCell ref="A84:A86"/>
    <mergeCell ref="B84:B86"/>
    <mergeCell ref="C84:C86"/>
    <mergeCell ref="D84:D86"/>
    <mergeCell ref="E84:E86"/>
    <mergeCell ref="D99:D103"/>
    <mergeCell ref="C115:C117"/>
    <mergeCell ref="B55:B57"/>
    <mergeCell ref="C55:C57"/>
    <mergeCell ref="D55:D57"/>
    <mergeCell ref="E55:E57"/>
    <mergeCell ref="A35:A38"/>
    <mergeCell ref="B35:B38"/>
    <mergeCell ref="C35:C38"/>
    <mergeCell ref="D35:D38"/>
    <mergeCell ref="E35:E38"/>
    <mergeCell ref="A43:A46"/>
    <mergeCell ref="B43:B46"/>
    <mergeCell ref="A39:A42"/>
    <mergeCell ref="B39:B42"/>
    <mergeCell ref="C39:C42"/>
    <mergeCell ref="D39:D42"/>
    <mergeCell ref="A55:A57"/>
    <mergeCell ref="D27:D30"/>
    <mergeCell ref="E27:E30"/>
    <mergeCell ref="A31:A34"/>
    <mergeCell ref="B31:B34"/>
    <mergeCell ref="C31:C34"/>
    <mergeCell ref="D31:D34"/>
    <mergeCell ref="E31:E34"/>
    <mergeCell ref="A20:A23"/>
    <mergeCell ref="B20:B23"/>
    <mergeCell ref="C20:C23"/>
    <mergeCell ref="D20:D23"/>
    <mergeCell ref="E20:E23"/>
    <mergeCell ref="A16:A19"/>
    <mergeCell ref="B16:B19"/>
    <mergeCell ref="C16:C19"/>
    <mergeCell ref="D16:D19"/>
    <mergeCell ref="E16:E19"/>
    <mergeCell ref="A24:A26"/>
    <mergeCell ref="B24:B26"/>
    <mergeCell ref="L7:M7"/>
    <mergeCell ref="A9:T9"/>
    <mergeCell ref="N7:N8"/>
    <mergeCell ref="A10:T10"/>
    <mergeCell ref="B11:T11"/>
    <mergeCell ref="C12:T12"/>
    <mergeCell ref="A13:A15"/>
    <mergeCell ref="B13:B15"/>
    <mergeCell ref="C13:C15"/>
    <mergeCell ref="D13:D15"/>
    <mergeCell ref="E13:E15"/>
    <mergeCell ref="G7:G8"/>
    <mergeCell ref="C82:F82"/>
    <mergeCell ref="C83:T83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O7:O8"/>
    <mergeCell ref="P7:Q7"/>
    <mergeCell ref="R7:R8"/>
    <mergeCell ref="F6:F8"/>
    <mergeCell ref="G6:J6"/>
    <mergeCell ref="K6:N6"/>
    <mergeCell ref="O6:R6"/>
    <mergeCell ref="S6:S8"/>
    <mergeCell ref="T6:T8"/>
    <mergeCell ref="H7:I7"/>
    <mergeCell ref="J7:J8"/>
    <mergeCell ref="K7:K8"/>
    <mergeCell ref="C123:C126"/>
    <mergeCell ref="D123:D126"/>
    <mergeCell ref="E123:E126"/>
    <mergeCell ref="C134:C136"/>
    <mergeCell ref="A141:A144"/>
    <mergeCell ref="C24:C26"/>
    <mergeCell ref="D24:D26"/>
    <mergeCell ref="E24:E26"/>
    <mergeCell ref="A27:A30"/>
    <mergeCell ref="B27:B30"/>
    <mergeCell ref="C27:C30"/>
    <mergeCell ref="A95:A98"/>
    <mergeCell ref="B95:B98"/>
    <mergeCell ref="C95:C98"/>
    <mergeCell ref="D95:D98"/>
    <mergeCell ref="E95:E98"/>
    <mergeCell ref="E91:E94"/>
    <mergeCell ref="A87:A90"/>
    <mergeCell ref="B87:B90"/>
    <mergeCell ref="C87:C90"/>
    <mergeCell ref="D87:D90"/>
    <mergeCell ref="E87:E90"/>
    <mergeCell ref="E39:E42"/>
    <mergeCell ref="C43:C46"/>
    <mergeCell ref="A206:A208"/>
    <mergeCell ref="B206:B208"/>
    <mergeCell ref="C206:C208"/>
    <mergeCell ref="D206:D208"/>
    <mergeCell ref="E206:E208"/>
    <mergeCell ref="B141:B144"/>
    <mergeCell ref="A104:A107"/>
    <mergeCell ref="B104:B107"/>
    <mergeCell ref="C104:C107"/>
    <mergeCell ref="D104:D107"/>
    <mergeCell ref="E104:E107"/>
    <mergeCell ref="D115:D117"/>
    <mergeCell ref="E115:E117"/>
    <mergeCell ref="C119:T119"/>
    <mergeCell ref="C118:F118"/>
    <mergeCell ref="E131:E133"/>
    <mergeCell ref="A108:A110"/>
    <mergeCell ref="B108:B110"/>
    <mergeCell ref="C108:C110"/>
    <mergeCell ref="D108:D110"/>
    <mergeCell ref="E108:E110"/>
    <mergeCell ref="B128:F128"/>
    <mergeCell ref="A123:A126"/>
    <mergeCell ref="B123:B126"/>
  </mergeCells>
  <pageMargins left="0" right="0" top="0.15748031496062992" bottom="0" header="0.19685039370078741" footer="0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2019-12-16T07:37:02Z</dcterms:modified>
</cp:coreProperties>
</file>