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<sst xmlns="http://schemas.openxmlformats.org/spreadsheetml/2006/main" count="340" uniqueCount="100">
  <si>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</si>
  <si>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</si>
  <si>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</si>
  <si>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</si>
  <si>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</si>
  <si>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</si>
  <si>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</si>
  <si>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</si>
  <si>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</si>
  <si>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</si>
  <si>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</si>
  <si>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</si>
  <si>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</si>
  <si>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</si>
  <si>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</si>
  <si>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</si>
  <si>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</si>
  <si>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</si>
  <si>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</si>
  <si>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</si>
  <si>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</si>
  <si>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</si>
  <si>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</si>
  <si>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</si>
  <si>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</si>
  <si>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</si>
  <si>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</si>
  <si>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</si>
  <si>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</si>
  <si>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</si>
  <si>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</si>
  <si>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</si>
  <si>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</si>
  <si>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</si>
  <si>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</si>
  <si>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</si>
  <si>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</si>
  <si>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</si>
  <si>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</si>
  <si>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</si>
  <si>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</si>
  <si>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</si>
  <si>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</si>
  <si>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</si>
  <si>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</si>
  <si>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</si>
  <si>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</si>
  <si>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</si>
  <si>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</si>
  <si>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</si>
  <si>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</si>
  <si>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</si>
  <si>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</si>
  <si>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</si>
  <si>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</si>
  <si>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</si>
  <si>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</si>
  <si>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</si>
  <si>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</si>
  <si>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</si>
  <si>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</si>
  <si>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</si>
  <si>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</si>
  <si>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</si>
  <si>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</si>
  <si>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</si>
  <si>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</si>
  <si>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</si>
  <si>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</si>
  <si>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</si>
  <si>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</si>
  <si>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</si>
  <si>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</si>
  <si>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</si>
  <si>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</si>
  <si>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</si>
  <si>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</si>
  <si>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</si>
  <si>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</si>
  <si>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</si>
  <si>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</si>
  <si>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</si>
  <si>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</si>
  <si>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</si>
  <si>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</si>
  <si>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>17</t>
  </si>
  <si>
    <t>Socialinio būsto plėtra seniūnijose</t>
  </si>
  <si>
    <t>2020 m. projektas</t>
  </si>
  <si>
    <t>01 Srateginis tikslas - Užtikrinti Savivaldybės valdymo kokybę, racionalų jos turto ir lėšų panaudojimą, gerinti švietimo, kultūros, sporto ir jaunimo užimtumo sistemą, formuoti socialiai saugią ir sveiką visuomenę</t>
  </si>
  <si>
    <t>18</t>
  </si>
  <si>
    <t>Lygių galimybių politikos priemonių įgyvendinimas Savivaldybėje</t>
  </si>
  <si>
    <t>Koordinuotai teikiamų švietimo pagalbos, socialinių ir sveikatos priežiūros paslaugų teikimas</t>
  </si>
  <si>
    <t xml:space="preserve">2019 M.  RIETAVO SAVIVALDYBĖS  </t>
  </si>
  <si>
    <t>2018 m. išlaidos</t>
  </si>
  <si>
    <t>2019 m. išlaidų projektas</t>
  </si>
  <si>
    <t>2019 m. patvirtinta taryboje</t>
  </si>
  <si>
    <t>2021 m. projektas</t>
  </si>
  <si>
    <t>Savivaldybės erdvinių duomenų rinkinių tvarkymas</t>
  </si>
  <si>
    <t>Dalyvaujamojo biudžeto įgalinimas Baltijos jūros regione</t>
  </si>
  <si>
    <t xml:space="preserve">SB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</si>
</sst>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3" xfId="0" applyNumberFormat="1" applyFont="1" applyFill="1" applyBorder="1" applyAlignment="1">
      <alignment horizontal="center" vertical="top"/>
    </xf>
    <xf numFmtId="180" fontId="10" fillId="0" borderId="0" xfId="0" applyNumberFormat="1" applyFont="1" applyAlignment="1">
      <alignment vertical="top"/>
    </xf>
    <xf numFmtId="180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vertical="top" textRotation="90" wrapText="1"/>
    </xf>
    <xf numFmtId="0" fontId="5" fillId="0" borderId="16" xfId="0" applyFont="1" applyFill="1" applyBorder="1" applyAlignment="1">
      <alignment vertical="center" textRotation="90" wrapText="1"/>
    </xf>
    <xf numFmtId="49" fontId="6" fillId="33" borderId="17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4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5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36" borderId="24" xfId="0" applyNumberFormat="1" applyFont="1" applyFill="1" applyBorder="1" applyAlignment="1">
      <alignment vertical="center"/>
    </xf>
    <xf numFmtId="180" fontId="1" fillId="36" borderId="23" xfId="0" applyNumberFormat="1" applyFont="1" applyFill="1" applyBorder="1" applyAlignment="1">
      <alignment vertical="center"/>
    </xf>
    <xf numFmtId="180" fontId="13" fillId="37" borderId="23" xfId="0" applyNumberFormat="1" applyFont="1" applyFill="1" applyBorder="1" applyAlignment="1">
      <alignment vertical="center"/>
    </xf>
    <xf numFmtId="180" fontId="3" fillId="37" borderId="24" xfId="0" applyNumberFormat="1" applyFont="1" applyFill="1" applyBorder="1" applyAlignment="1">
      <alignment vertical="top"/>
    </xf>
    <xf numFmtId="180" fontId="1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1" fontId="1" fillId="36" borderId="24" xfId="0" applyNumberFormat="1" applyFont="1" applyFill="1" applyBorder="1" applyAlignment="1">
      <alignment vertical="center"/>
    </xf>
    <xf numFmtId="181" fontId="1" fillId="36" borderId="23" xfId="0" applyNumberFormat="1" applyFont="1" applyFill="1" applyBorder="1" applyAlignment="1">
      <alignment vertical="center"/>
    </xf>
    <xf numFmtId="180" fontId="53" fillId="37" borderId="24" xfId="0" applyNumberFormat="1" applyFont="1" applyFill="1" applyBorder="1" applyAlignment="1">
      <alignment horizontal="right" vertical="center"/>
    </xf>
    <xf numFmtId="180" fontId="53" fillId="37" borderId="26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/>
    </xf>
    <xf numFmtId="180" fontId="1" fillId="37" borderId="26" xfId="0" applyNumberFormat="1" applyFont="1" applyFill="1" applyBorder="1" applyAlignment="1">
      <alignment vertical="center"/>
    </xf>
    <xf numFmtId="2" fontId="3" fillId="37" borderId="24" xfId="0" applyNumberFormat="1" applyFont="1" applyFill="1" applyBorder="1" applyAlignment="1">
      <alignment vertical="top"/>
    </xf>
    <xf numFmtId="180" fontId="1" fillId="0" borderId="23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26" xfId="0" applyNumberFormat="1" applyFont="1" applyFill="1" applyBorder="1" applyAlignment="1">
      <alignment horizontal="right" vertical="center"/>
    </xf>
    <xf numFmtId="180" fontId="1" fillId="37" borderId="23" xfId="0" applyNumberFormat="1" applyFont="1" applyFill="1" applyBorder="1" applyAlignment="1">
      <alignment horizontal="right" vertical="center"/>
    </xf>
    <xf numFmtId="180" fontId="1" fillId="37" borderId="26" xfId="0" applyNumberFormat="1" applyFont="1" applyFill="1" applyBorder="1" applyAlignment="1">
      <alignment horizontal="right" vertical="center"/>
    </xf>
    <xf numFmtId="180" fontId="1" fillId="0" borderId="26" xfId="0" applyNumberFormat="1" applyFont="1" applyFill="1" applyBorder="1" applyAlignment="1">
      <alignment horizontal="right" vertical="center"/>
    </xf>
    <xf numFmtId="180" fontId="1" fillId="37" borderId="27" xfId="0" applyNumberFormat="1" applyFont="1" applyFill="1" applyBorder="1" applyAlignment="1">
      <alignment horizontal="right" vertical="center"/>
    </xf>
    <xf numFmtId="180" fontId="1" fillId="36" borderId="27" xfId="0" applyNumberFormat="1" applyFont="1" applyFill="1" applyBorder="1" applyAlignment="1">
      <alignment vertical="center"/>
    </xf>
    <xf numFmtId="180" fontId="1" fillId="37" borderId="24" xfId="0" applyNumberFormat="1" applyFont="1" applyFill="1" applyBorder="1" applyAlignment="1">
      <alignment horizontal="right" vertical="center"/>
    </xf>
    <xf numFmtId="180" fontId="1" fillId="36" borderId="26" xfId="0" applyNumberFormat="1" applyFont="1" applyFill="1" applyBorder="1" applyAlignment="1">
      <alignment vertical="center"/>
    </xf>
    <xf numFmtId="180" fontId="1" fillId="37" borderId="26" xfId="0" applyNumberFormat="1" applyFont="1" applyFill="1" applyBorder="1" applyAlignment="1">
      <alignment horizontal="right" vertical="top"/>
    </xf>
    <xf numFmtId="180" fontId="3" fillId="37" borderId="24" xfId="0" applyNumberFormat="1" applyFont="1" applyFill="1" applyBorder="1" applyAlignment="1">
      <alignment horizontal="center" vertical="center"/>
    </xf>
    <xf numFmtId="180" fontId="3" fillId="37" borderId="26" xfId="0" applyNumberFormat="1" applyFont="1" applyFill="1" applyBorder="1" applyAlignment="1">
      <alignment vertical="top"/>
    </xf>
    <xf numFmtId="180" fontId="3" fillId="37" borderId="26" xfId="0" applyNumberFormat="1" applyFont="1" applyFill="1" applyBorder="1" applyAlignment="1">
      <alignment horizontal="right" vertical="top"/>
    </xf>
    <xf numFmtId="180" fontId="1" fillId="36" borderId="24" xfId="0" applyNumberFormat="1" applyFont="1" applyFill="1" applyBorder="1" applyAlignment="1">
      <alignment horizontal="right" vertical="center"/>
    </xf>
    <xf numFmtId="180" fontId="1" fillId="36" borderId="26" xfId="0" applyNumberFormat="1" applyFont="1" applyFill="1" applyBorder="1" applyAlignment="1">
      <alignment horizontal="right" vertical="top"/>
    </xf>
    <xf numFmtId="180" fontId="3" fillId="36" borderId="26" xfId="0" applyNumberFormat="1" applyFont="1" applyFill="1" applyBorder="1" applyAlignment="1">
      <alignment horizontal="right" vertical="top"/>
    </xf>
    <xf numFmtId="180" fontId="1" fillId="0" borderId="28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37" borderId="26" xfId="0" applyNumberFormat="1" applyFont="1" applyFill="1" applyBorder="1" applyAlignment="1">
      <alignment vertical="top"/>
    </xf>
    <xf numFmtId="180" fontId="3" fillId="37" borderId="24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horizontal="right" vertical="center"/>
    </xf>
    <xf numFmtId="180" fontId="13" fillId="37" borderId="23" xfId="0" applyNumberFormat="1" applyFont="1" applyFill="1" applyBorder="1" applyAlignment="1">
      <alignment horizontal="right" vertical="center"/>
    </xf>
    <xf numFmtId="180" fontId="13" fillId="37" borderId="27" xfId="0" applyNumberFormat="1" applyFont="1" applyFill="1" applyBorder="1" applyAlignment="1">
      <alignment horizontal="right" vertical="center"/>
    </xf>
    <xf numFmtId="2" fontId="3" fillId="38" borderId="20" xfId="0" applyNumberFormat="1" applyFont="1" applyFill="1" applyBorder="1" applyAlignment="1">
      <alignment vertical="top"/>
    </xf>
    <xf numFmtId="180" fontId="54" fillId="0" borderId="0" xfId="0" applyNumberFormat="1" applyFont="1" applyAlignment="1">
      <alignment vertical="top"/>
    </xf>
    <xf numFmtId="181" fontId="3" fillId="38" borderId="20" xfId="0" applyNumberFormat="1" applyFont="1" applyFill="1" applyBorder="1" applyAlignment="1">
      <alignment vertical="top"/>
    </xf>
    <xf numFmtId="180" fontId="53" fillId="36" borderId="24" xfId="0" applyNumberFormat="1" applyFont="1" applyFill="1" applyBorder="1" applyAlignment="1">
      <alignment vertical="center"/>
    </xf>
    <xf numFmtId="181" fontId="3" fillId="37" borderId="16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top"/>
    </xf>
    <xf numFmtId="180" fontId="1" fillId="36" borderId="29" xfId="0" applyNumberFormat="1" applyFont="1" applyFill="1" applyBorder="1" applyAlignment="1">
      <alignment vertical="center"/>
    </xf>
    <xf numFmtId="180" fontId="1" fillId="36" borderId="25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horizontal="right" vertical="center"/>
    </xf>
    <xf numFmtId="180" fontId="1" fillId="0" borderId="28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2" fontId="1" fillId="36" borderId="23" xfId="0" applyNumberFormat="1" applyFont="1" applyFill="1" applyBorder="1" applyAlignment="1">
      <alignment vertical="center"/>
    </xf>
    <xf numFmtId="180" fontId="3" fillId="38" borderId="30" xfId="0" applyNumberFormat="1" applyFont="1" applyFill="1" applyBorder="1" applyAlignment="1">
      <alignment vertical="top"/>
    </xf>
    <xf numFmtId="0" fontId="1" fillId="36" borderId="15" xfId="0" applyFont="1" applyFill="1" applyBorder="1" applyAlignment="1">
      <alignment horizontal="center" vertical="top" wrapText="1"/>
    </xf>
    <xf numFmtId="181" fontId="3" fillId="37" borderId="24" xfId="0" applyNumberFormat="1" applyFont="1" applyFill="1" applyBorder="1" applyAlignment="1">
      <alignment vertical="top"/>
    </xf>
    <xf numFmtId="49" fontId="3" fillId="33" borderId="31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32" xfId="0" applyFont="1" applyBorder="1" applyAlignment="1">
      <alignment horizontal="center" vertical="top" textRotation="90" wrapText="1"/>
    </xf>
    <xf numFmtId="0" fontId="4" fillId="0" borderId="29" xfId="0" applyFont="1" applyBorder="1" applyAlignment="1">
      <alignment horizontal="center" vertical="top" textRotation="90" wrapText="1"/>
    </xf>
    <xf numFmtId="49" fontId="3" fillId="33" borderId="33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center" vertical="top"/>
    </xf>
    <xf numFmtId="49" fontId="3" fillId="33" borderId="35" xfId="0" applyNumberFormat="1" applyFont="1" applyFill="1" applyBorder="1" applyAlignment="1">
      <alignment horizontal="center" vertical="top"/>
    </xf>
    <xf numFmtId="0" fontId="9" fillId="34" borderId="36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3" fillId="34" borderId="29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top" textRotation="90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textRotation="90" wrapText="1"/>
    </xf>
    <xf numFmtId="0" fontId="5" fillId="0" borderId="40" xfId="0" applyFont="1" applyFill="1" applyBorder="1" applyAlignment="1">
      <alignment vertical="top"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top" textRotation="90" wrapText="1"/>
    </xf>
    <xf numFmtId="0" fontId="5" fillId="0" borderId="33" xfId="0" applyFont="1" applyBorder="1" applyAlignment="1">
      <alignment vertical="top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49" fontId="9" fillId="39" borderId="36" xfId="0" applyNumberFormat="1" applyFont="1" applyFill="1" applyBorder="1" applyAlignment="1">
      <alignment horizontal="left" vertical="top" wrapText="1"/>
    </xf>
    <xf numFmtId="49" fontId="9" fillId="39" borderId="37" xfId="0" applyNumberFormat="1" applyFont="1" applyFill="1" applyBorder="1" applyAlignment="1">
      <alignment horizontal="left" vertical="top" wrapText="1"/>
    </xf>
    <xf numFmtId="49" fontId="9" fillId="39" borderId="38" xfId="0" applyNumberFormat="1" applyFont="1" applyFill="1" applyBorder="1" applyAlignment="1">
      <alignment horizontal="left" vertical="top" wrapText="1"/>
    </xf>
    <xf numFmtId="0" fontId="9" fillId="38" borderId="36" xfId="0" applyFont="1" applyFill="1" applyBorder="1" applyAlignment="1">
      <alignment horizontal="left" vertical="top" wrapText="1"/>
    </xf>
    <xf numFmtId="0" fontId="9" fillId="38" borderId="37" xfId="0" applyFont="1" applyFill="1" applyBorder="1" applyAlignment="1">
      <alignment horizontal="left" vertical="top" wrapText="1"/>
    </xf>
    <xf numFmtId="0" fontId="9" fillId="38" borderId="38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7" xfId="0" applyFont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center" vertical="top"/>
    </xf>
    <xf numFmtId="49" fontId="3" fillId="34" borderId="32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2" fillId="38" borderId="36" xfId="0" applyFont="1" applyFill="1" applyBorder="1" applyAlignment="1">
      <alignment horizontal="right" vertical="top"/>
    </xf>
    <xf numFmtId="0" fontId="2" fillId="38" borderId="37" xfId="0" applyFont="1" applyFill="1" applyBorder="1" applyAlignment="1">
      <alignment horizontal="right" vertical="top"/>
    </xf>
    <xf numFmtId="49" fontId="2" fillId="34" borderId="48" xfId="0" applyNumberFormat="1" applyFont="1" applyFill="1" applyBorder="1" applyAlignment="1">
      <alignment horizontal="right" vertical="top"/>
    </xf>
    <xf numFmtId="49" fontId="2" fillId="34" borderId="49" xfId="0" applyNumberFormat="1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right" vertical="top"/>
    </xf>
    <xf numFmtId="49" fontId="2" fillId="33" borderId="37" xfId="0" applyNumberFormat="1" applyFont="1" applyFill="1" applyBorder="1" applyAlignment="1">
      <alignment horizontal="right" vertical="top"/>
    </xf>
    <xf numFmtId="0" fontId="9" fillId="34" borderId="50" xfId="0" applyFont="1" applyFill="1" applyBorder="1" applyAlignment="1">
      <alignment horizontal="left" vertical="top" wrapText="1"/>
    </xf>
    <xf numFmtId="0" fontId="9" fillId="34" borderId="51" xfId="0" applyFont="1" applyFill="1" applyBorder="1" applyAlignment="1">
      <alignment horizontal="left" vertical="top" wrapText="1"/>
    </xf>
    <xf numFmtId="49" fontId="2" fillId="34" borderId="52" xfId="0" applyNumberFormat="1" applyFont="1" applyFill="1" applyBorder="1" applyAlignment="1">
      <alignment horizontal="right" vertical="top"/>
    </xf>
    <xf numFmtId="49" fontId="2" fillId="34" borderId="53" xfId="0" applyNumberFormat="1" applyFont="1" applyFill="1" applyBorder="1" applyAlignment="1">
      <alignment horizontal="right" vertical="top"/>
    </xf>
    <xf numFmtId="49" fontId="3" fillId="33" borderId="54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90" wrapText="1"/>
    </xf>
    <xf numFmtId="49" fontId="3" fillId="34" borderId="18" xfId="0" applyNumberFormat="1" applyFont="1" applyFill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7"/>
  <sheetViews>
    <sheetView tabSelected="1" zoomScalePageLayoutView="0" workbookViewId="0" topLeftCell="A1">
      <selection activeCell="F157" sqref="F157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0" customWidth="1"/>
    <col min="9" max="9" width="7.140625" style="20" customWidth="1"/>
    <col min="10" max="10" width="6.421875" style="20" customWidth="1"/>
    <col min="11" max="12" width="8.00390625" style="20" customWidth="1"/>
    <col min="13" max="13" width="7.28125" style="20" customWidth="1"/>
    <col min="14" max="14" width="6.421875" style="20" customWidth="1"/>
    <col min="15" max="17" width="8.140625" style="20" customWidth="1"/>
    <col min="18" max="18" width="6.421875" style="20" customWidth="1"/>
    <col min="19" max="20" width="8.00390625" style="20" customWidth="1"/>
    <col min="21" max="21" width="0.85546875" style="1" customWidth="1"/>
    <col min="22" max="16384" width="9.140625" style="1" customWidth="1"/>
  </cols>
  <sheetData>
    <row r="1" spans="1:20" s="15" customFormat="1" ht="15.75" customHeight="1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16" customFormat="1" ht="15.75" customHeight="1">
      <c r="A2" s="146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16" customFormat="1" ht="15.75" customHeight="1">
      <c r="A3" s="146" t="s">
        <v>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15" customFormat="1" ht="15" customHeight="1">
      <c r="A4" s="147" t="s">
        <v>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9.5" customHeight="1" thickBot="1">
      <c r="A5" s="148" t="s">
        <v>74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s="13" customFormat="1" ht="15.75" customHeight="1">
      <c r="A6" s="142" t="s">
        <v>0</v>
      </c>
      <c r="B6" s="113" t="s">
        <v>1</v>
      </c>
      <c r="C6" s="113" t="s">
        <v>2</v>
      </c>
      <c r="D6" s="129" t="s">
        <v>3</v>
      </c>
      <c r="E6" s="113" t="s">
        <v>4</v>
      </c>
      <c r="F6" s="116" t="s">
        <v>5</v>
      </c>
      <c r="G6" s="124" t="s">
        <v>93</v>
      </c>
      <c r="H6" s="125"/>
      <c r="I6" s="125"/>
      <c r="J6" s="126"/>
      <c r="K6" s="124" t="s">
        <v>94</v>
      </c>
      <c r="L6" s="125"/>
      <c r="M6" s="125"/>
      <c r="N6" s="126"/>
      <c r="O6" s="124" t="s">
        <v>95</v>
      </c>
      <c r="P6" s="125"/>
      <c r="Q6" s="125"/>
      <c r="R6" s="126"/>
      <c r="S6" s="119" t="s">
        <v>87</v>
      </c>
      <c r="T6" s="119" t="s">
        <v>96</v>
      </c>
    </row>
    <row r="7" spans="1:20" s="13" customFormat="1" ht="13.5" customHeight="1">
      <c r="A7" s="143"/>
      <c r="B7" s="114"/>
      <c r="C7" s="114"/>
      <c r="D7" s="130"/>
      <c r="E7" s="114"/>
      <c r="F7" s="117"/>
      <c r="G7" s="127" t="s">
        <v>6</v>
      </c>
      <c r="H7" s="135" t="s">
        <v>7</v>
      </c>
      <c r="I7" s="135"/>
      <c r="J7" s="122" t="s">
        <v>8</v>
      </c>
      <c r="K7" s="127" t="s">
        <v>6</v>
      </c>
      <c r="L7" s="135" t="s">
        <v>7</v>
      </c>
      <c r="M7" s="135"/>
      <c r="N7" s="122" t="s">
        <v>8</v>
      </c>
      <c r="O7" s="127" t="s">
        <v>6</v>
      </c>
      <c r="P7" s="135" t="s">
        <v>7</v>
      </c>
      <c r="Q7" s="135"/>
      <c r="R7" s="122" t="s">
        <v>8</v>
      </c>
      <c r="S7" s="120"/>
      <c r="T7" s="120"/>
    </row>
    <row r="8" spans="1:20" s="13" customFormat="1" ht="93.75" customHeight="1" thickBot="1">
      <c r="A8" s="144"/>
      <c r="B8" s="115"/>
      <c r="C8" s="115"/>
      <c r="D8" s="131"/>
      <c r="E8" s="115"/>
      <c r="F8" s="118"/>
      <c r="G8" s="128"/>
      <c r="H8" s="26" t="s">
        <v>6</v>
      </c>
      <c r="I8" s="27" t="s">
        <v>9</v>
      </c>
      <c r="J8" s="123"/>
      <c r="K8" s="128"/>
      <c r="L8" s="26" t="s">
        <v>6</v>
      </c>
      <c r="M8" s="27" t="s">
        <v>9</v>
      </c>
      <c r="N8" s="123"/>
      <c r="O8" s="128"/>
      <c r="P8" s="26" t="s">
        <v>6</v>
      </c>
      <c r="Q8" s="27" t="s">
        <v>9</v>
      </c>
      <c r="R8" s="123"/>
      <c r="S8" s="121"/>
      <c r="T8" s="121"/>
    </row>
    <row r="9" spans="1:21" ht="16.5" customHeight="1" thickBot="1">
      <c r="A9" s="136" t="s">
        <v>88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8"/>
    </row>
    <row r="10" spans="1:21" ht="15.75" customHeight="1" thickBot="1">
      <c r="A10" s="139" t="s">
        <v>46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8"/>
    </row>
    <row r="11" spans="1:21" ht="18" customHeight="1" thickBot="1">
      <c r="A11" s="2" t="s">
        <v>10</v>
      </c>
      <c r="B11" s="132" t="s">
        <v>11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8"/>
    </row>
    <row r="12" spans="1:21" ht="16.5" customHeight="1" thickBot="1">
      <c r="A12" s="3" t="s">
        <v>10</v>
      </c>
      <c r="B12" s="82" t="s">
        <v>10</v>
      </c>
      <c r="C12" s="104" t="s">
        <v>12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8"/>
    </row>
    <row r="13" spans="1:21" ht="13.5" customHeight="1">
      <c r="A13" s="103" t="s">
        <v>10</v>
      </c>
      <c r="B13" s="109" t="s">
        <v>10</v>
      </c>
      <c r="C13" s="110" t="s">
        <v>10</v>
      </c>
      <c r="D13" s="111" t="s">
        <v>60</v>
      </c>
      <c r="E13" s="99">
        <v>188747184</v>
      </c>
      <c r="F13" s="21" t="s">
        <v>13</v>
      </c>
      <c r="G13" s="83">
        <f>H13+J13</f>
        <v>60.9</v>
      </c>
      <c r="H13" s="83">
        <v>60.9</v>
      </c>
      <c r="I13" s="83">
        <v>41</v>
      </c>
      <c r="J13" s="83"/>
      <c r="K13" s="84">
        <f>L13+N13</f>
        <v>61.5</v>
      </c>
      <c r="L13" s="84">
        <v>61.5</v>
      </c>
      <c r="M13" s="84">
        <v>53</v>
      </c>
      <c r="N13" s="84"/>
      <c r="O13" s="84">
        <f>P13+R13</f>
        <v>62.4</v>
      </c>
      <c r="P13" s="84">
        <v>62.4</v>
      </c>
      <c r="Q13" s="84">
        <v>53.7</v>
      </c>
      <c r="R13" s="84"/>
      <c r="S13" s="85">
        <v>70</v>
      </c>
      <c r="T13" s="86">
        <v>75</v>
      </c>
      <c r="U13" s="8"/>
    </row>
    <row r="14" spans="1:21" ht="13.5" customHeight="1">
      <c r="A14" s="93"/>
      <c r="B14" s="94"/>
      <c r="C14" s="95"/>
      <c r="D14" s="111"/>
      <c r="E14" s="99"/>
      <c r="F14" s="22" t="s">
        <v>14</v>
      </c>
      <c r="G14" s="38">
        <f>H14+J14</f>
        <v>0</v>
      </c>
      <c r="H14" s="38"/>
      <c r="I14" s="38"/>
      <c r="J14" s="38"/>
      <c r="K14" s="39">
        <f>L14+N14</f>
        <v>0</v>
      </c>
      <c r="L14" s="39"/>
      <c r="M14" s="39"/>
      <c r="N14" s="39"/>
      <c r="O14" s="39">
        <f>P14+R14</f>
        <v>0</v>
      </c>
      <c r="P14" s="39"/>
      <c r="Q14" s="39"/>
      <c r="R14" s="39"/>
      <c r="S14" s="54"/>
      <c r="T14" s="55"/>
      <c r="U14" s="8"/>
    </row>
    <row r="15" spans="1:23" s="4" customFormat="1" ht="13.5" customHeight="1">
      <c r="A15" s="93"/>
      <c r="B15" s="94"/>
      <c r="C15" s="95"/>
      <c r="D15" s="111"/>
      <c r="E15" s="100"/>
      <c r="F15" s="23" t="s">
        <v>53</v>
      </c>
      <c r="G15" s="38">
        <f aca="true" t="shared" si="0" ref="G15:M15">SUM(G13:G14)</f>
        <v>60.9</v>
      </c>
      <c r="H15" s="38">
        <f t="shared" si="0"/>
        <v>60.9</v>
      </c>
      <c r="I15" s="38">
        <f t="shared" si="0"/>
        <v>41</v>
      </c>
      <c r="J15" s="38">
        <f t="shared" si="0"/>
        <v>0</v>
      </c>
      <c r="K15" s="39">
        <f t="shared" si="0"/>
        <v>61.5</v>
      </c>
      <c r="L15" s="39">
        <f t="shared" si="0"/>
        <v>61.5</v>
      </c>
      <c r="M15" s="39">
        <f t="shared" si="0"/>
        <v>53</v>
      </c>
      <c r="N15" s="39">
        <f aca="true" t="shared" si="1" ref="N15:T15">SUM(N13:N14)</f>
        <v>0</v>
      </c>
      <c r="O15" s="39">
        <f t="shared" si="1"/>
        <v>62.4</v>
      </c>
      <c r="P15" s="39">
        <f t="shared" si="1"/>
        <v>62.4</v>
      </c>
      <c r="Q15" s="39">
        <f t="shared" si="1"/>
        <v>53.7</v>
      </c>
      <c r="R15" s="39">
        <f>SUM(R13:R14)</f>
        <v>0</v>
      </c>
      <c r="S15" s="56">
        <f t="shared" si="1"/>
        <v>70</v>
      </c>
      <c r="T15" s="57">
        <f t="shared" si="1"/>
        <v>75</v>
      </c>
      <c r="U15" s="43"/>
      <c r="V15" s="32"/>
      <c r="W15" s="32"/>
    </row>
    <row r="16" spans="1:21" ht="13.5" customHeight="1">
      <c r="A16" s="103" t="s">
        <v>10</v>
      </c>
      <c r="B16" s="109" t="s">
        <v>10</v>
      </c>
      <c r="C16" s="110" t="s">
        <v>15</v>
      </c>
      <c r="D16" s="149" t="s">
        <v>57</v>
      </c>
      <c r="E16" s="98">
        <v>188747184</v>
      </c>
      <c r="F16" s="22" t="s">
        <v>13</v>
      </c>
      <c r="G16" s="38">
        <f>H16+J16</f>
        <v>7.9</v>
      </c>
      <c r="H16" s="38">
        <v>7.9</v>
      </c>
      <c r="I16" s="38"/>
      <c r="J16" s="38"/>
      <c r="K16" s="39">
        <f>L16+N16</f>
        <v>6.9</v>
      </c>
      <c r="L16" s="39">
        <v>6.9</v>
      </c>
      <c r="M16" s="39"/>
      <c r="N16" s="39"/>
      <c r="O16" s="39">
        <f>P16+R16</f>
        <v>6.3</v>
      </c>
      <c r="P16" s="39">
        <v>6.3</v>
      </c>
      <c r="Q16" s="39"/>
      <c r="R16" s="39"/>
      <c r="S16" s="53">
        <v>7</v>
      </c>
      <c r="T16" s="58">
        <v>7</v>
      </c>
      <c r="U16" s="8"/>
    </row>
    <row r="17" spans="1:21" ht="13.5" customHeight="1">
      <c r="A17" s="93"/>
      <c r="B17" s="94"/>
      <c r="C17" s="95"/>
      <c r="D17" s="111"/>
      <c r="E17" s="99"/>
      <c r="F17" s="22" t="s">
        <v>14</v>
      </c>
      <c r="G17" s="38">
        <f>H17+J17</f>
        <v>0</v>
      </c>
      <c r="H17" s="38"/>
      <c r="I17" s="38"/>
      <c r="J17" s="38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39"/>
      <c r="R17" s="39"/>
      <c r="S17" s="54"/>
      <c r="T17" s="55"/>
      <c r="U17" s="8"/>
    </row>
    <row r="18" spans="1:23" s="4" customFormat="1" ht="13.5" customHeight="1">
      <c r="A18" s="93"/>
      <c r="B18" s="94"/>
      <c r="C18" s="95"/>
      <c r="D18" s="112"/>
      <c r="E18" s="100"/>
      <c r="F18" s="23" t="s">
        <v>53</v>
      </c>
      <c r="G18" s="38">
        <f>SUM(G16:G17)</f>
        <v>7.9</v>
      </c>
      <c r="H18" s="38">
        <f>SUM(H16:H17)</f>
        <v>7.9</v>
      </c>
      <c r="I18" s="38">
        <f>SUM(I16:I17)</f>
        <v>0</v>
      </c>
      <c r="J18" s="38">
        <f>SUM(J16:J17)</f>
        <v>0</v>
      </c>
      <c r="K18" s="39">
        <f aca="true" t="shared" si="2" ref="K18:T18">SUM(K16:K17)</f>
        <v>6.9</v>
      </c>
      <c r="L18" s="39">
        <f t="shared" si="2"/>
        <v>6.9</v>
      </c>
      <c r="M18" s="39">
        <f t="shared" si="2"/>
        <v>0</v>
      </c>
      <c r="N18" s="39">
        <f t="shared" si="2"/>
        <v>0</v>
      </c>
      <c r="O18" s="39">
        <f>SUM(O16:O17)</f>
        <v>6.3</v>
      </c>
      <c r="P18" s="39">
        <f>SUM(P16:P17)</f>
        <v>6.3</v>
      </c>
      <c r="Q18" s="39">
        <f>SUM(Q16:Q17)</f>
        <v>0</v>
      </c>
      <c r="R18" s="39">
        <f>SUM(R16:R17)</f>
        <v>0</v>
      </c>
      <c r="S18" s="56">
        <f t="shared" si="2"/>
        <v>7</v>
      </c>
      <c r="T18" s="57">
        <f t="shared" si="2"/>
        <v>7</v>
      </c>
      <c r="U18" s="43"/>
      <c r="V18" s="32"/>
      <c r="W18" s="32"/>
    </row>
    <row r="19" spans="1:21" ht="13.5" customHeight="1">
      <c r="A19" s="103" t="s">
        <v>10</v>
      </c>
      <c r="B19" s="109" t="s">
        <v>10</v>
      </c>
      <c r="C19" s="110" t="s">
        <v>16</v>
      </c>
      <c r="D19" s="111" t="s">
        <v>58</v>
      </c>
      <c r="E19" s="98">
        <v>188747184</v>
      </c>
      <c r="F19" s="22" t="s">
        <v>13</v>
      </c>
      <c r="G19" s="38">
        <f>H19+J19</f>
        <v>2.9</v>
      </c>
      <c r="H19" s="38">
        <v>2.9</v>
      </c>
      <c r="I19" s="38"/>
      <c r="J19" s="38"/>
      <c r="K19" s="39">
        <f>L19+N19</f>
        <v>2.9</v>
      </c>
      <c r="L19" s="39">
        <v>2.9</v>
      </c>
      <c r="M19" s="39"/>
      <c r="N19" s="39"/>
      <c r="O19" s="39">
        <f>P19+R19</f>
        <v>4.4</v>
      </c>
      <c r="P19" s="39">
        <v>4.4</v>
      </c>
      <c r="Q19" s="39"/>
      <c r="R19" s="39"/>
      <c r="S19" s="53">
        <v>3</v>
      </c>
      <c r="T19" s="58">
        <v>3</v>
      </c>
      <c r="U19" s="8"/>
    </row>
    <row r="20" spans="1:21" ht="13.5" customHeight="1">
      <c r="A20" s="93"/>
      <c r="B20" s="94"/>
      <c r="C20" s="95"/>
      <c r="D20" s="111"/>
      <c r="E20" s="99"/>
      <c r="F20" s="22" t="s">
        <v>14</v>
      </c>
      <c r="G20" s="38">
        <f>H20+J20</f>
        <v>0</v>
      </c>
      <c r="H20" s="38"/>
      <c r="I20" s="38"/>
      <c r="J20" s="38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39"/>
      <c r="R20" s="39"/>
      <c r="S20" s="54"/>
      <c r="T20" s="55"/>
      <c r="U20" s="8"/>
    </row>
    <row r="21" spans="1:23" s="4" customFormat="1" ht="13.5" customHeight="1">
      <c r="A21" s="93"/>
      <c r="B21" s="94"/>
      <c r="C21" s="95"/>
      <c r="D21" s="112"/>
      <c r="E21" s="100"/>
      <c r="F21" s="23" t="s">
        <v>53</v>
      </c>
      <c r="G21" s="38">
        <f>SUM(G19:G20)</f>
        <v>2.9</v>
      </c>
      <c r="H21" s="38">
        <f>SUM(H19:H20)</f>
        <v>2.9</v>
      </c>
      <c r="I21" s="38">
        <f>SUM(I19:I20)</f>
        <v>0</v>
      </c>
      <c r="J21" s="38">
        <f>SUM(J19:J20)</f>
        <v>0</v>
      </c>
      <c r="K21" s="39">
        <f aca="true" t="shared" si="3" ref="K21:T21">SUM(K19:K20)</f>
        <v>2.9</v>
      </c>
      <c r="L21" s="39">
        <f t="shared" si="3"/>
        <v>2.9</v>
      </c>
      <c r="M21" s="39">
        <f t="shared" si="3"/>
        <v>0</v>
      </c>
      <c r="N21" s="39">
        <f t="shared" si="3"/>
        <v>0</v>
      </c>
      <c r="O21" s="39">
        <f>SUM(O19:O20)</f>
        <v>4.4</v>
      </c>
      <c r="P21" s="39">
        <f>SUM(P19:P20)</f>
        <v>4.4</v>
      </c>
      <c r="Q21" s="39">
        <f>SUM(Q19:Q20)</f>
        <v>0</v>
      </c>
      <c r="R21" s="39">
        <f>SUM(R19:R20)</f>
        <v>0</v>
      </c>
      <c r="S21" s="56">
        <f t="shared" si="3"/>
        <v>3</v>
      </c>
      <c r="T21" s="59">
        <f t="shared" si="3"/>
        <v>3</v>
      </c>
      <c r="U21" s="43"/>
      <c r="V21" s="32"/>
      <c r="W21" s="32"/>
    </row>
    <row r="22" spans="1:21" ht="13.5" customHeight="1">
      <c r="A22" s="93" t="s">
        <v>10</v>
      </c>
      <c r="B22" s="94" t="s">
        <v>10</v>
      </c>
      <c r="C22" s="95" t="s">
        <v>18</v>
      </c>
      <c r="D22" s="108" t="s">
        <v>59</v>
      </c>
      <c r="E22" s="98">
        <v>188747184</v>
      </c>
      <c r="F22" s="22" t="s">
        <v>13</v>
      </c>
      <c r="G22" s="38">
        <f>H22+J22</f>
        <v>31.8</v>
      </c>
      <c r="H22" s="38">
        <v>31.8</v>
      </c>
      <c r="I22" s="38">
        <v>22.9</v>
      </c>
      <c r="J22" s="38"/>
      <c r="K22" s="39">
        <f>L22+N22</f>
        <v>51.4</v>
      </c>
      <c r="L22" s="39">
        <v>51.4</v>
      </c>
      <c r="M22" s="39">
        <v>46.6</v>
      </c>
      <c r="N22" s="39"/>
      <c r="O22" s="39">
        <f>P22+R22</f>
        <v>51.5</v>
      </c>
      <c r="P22" s="39">
        <v>50.7</v>
      </c>
      <c r="Q22" s="39">
        <v>47.5</v>
      </c>
      <c r="R22" s="39">
        <v>0.8</v>
      </c>
      <c r="S22" s="56">
        <v>54</v>
      </c>
      <c r="T22" s="57">
        <v>58</v>
      </c>
      <c r="U22" s="8"/>
    </row>
    <row r="23" spans="1:21" ht="13.5" customHeight="1">
      <c r="A23" s="93"/>
      <c r="B23" s="94"/>
      <c r="C23" s="95"/>
      <c r="D23" s="108"/>
      <c r="E23" s="99"/>
      <c r="F23" s="22" t="s">
        <v>14</v>
      </c>
      <c r="G23" s="38">
        <f>H23+J23</f>
        <v>0</v>
      </c>
      <c r="H23" s="38"/>
      <c r="I23" s="38"/>
      <c r="J23" s="38"/>
      <c r="K23" s="39">
        <f>L23+N23</f>
        <v>0</v>
      </c>
      <c r="L23" s="39"/>
      <c r="M23" s="39"/>
      <c r="N23" s="39"/>
      <c r="O23" s="39">
        <f>P23+R23</f>
        <v>0</v>
      </c>
      <c r="P23" s="39"/>
      <c r="Q23" s="39"/>
      <c r="R23" s="39"/>
      <c r="S23" s="56"/>
      <c r="T23" s="57"/>
      <c r="U23" s="8"/>
    </row>
    <row r="24" spans="1:23" s="4" customFormat="1" ht="13.5" customHeight="1">
      <c r="A24" s="93"/>
      <c r="B24" s="94"/>
      <c r="C24" s="95"/>
      <c r="D24" s="108"/>
      <c r="E24" s="100"/>
      <c r="F24" s="23" t="s">
        <v>53</v>
      </c>
      <c r="G24" s="38">
        <f aca="true" t="shared" si="4" ref="G24:N24">SUM(G22:G23)</f>
        <v>31.8</v>
      </c>
      <c r="H24" s="38">
        <f t="shared" si="4"/>
        <v>31.8</v>
      </c>
      <c r="I24" s="38">
        <f t="shared" si="4"/>
        <v>22.9</v>
      </c>
      <c r="J24" s="38">
        <f t="shared" si="4"/>
        <v>0</v>
      </c>
      <c r="K24" s="39">
        <f t="shared" si="4"/>
        <v>51.4</v>
      </c>
      <c r="L24" s="39">
        <f t="shared" si="4"/>
        <v>51.4</v>
      </c>
      <c r="M24" s="39">
        <f t="shared" si="4"/>
        <v>46.6</v>
      </c>
      <c r="N24" s="39">
        <f t="shared" si="4"/>
        <v>0</v>
      </c>
      <c r="O24" s="39">
        <f aca="true" t="shared" si="5" ref="O24:T24">SUM(O22:O23)</f>
        <v>51.5</v>
      </c>
      <c r="P24" s="39">
        <f t="shared" si="5"/>
        <v>50.7</v>
      </c>
      <c r="Q24" s="39">
        <f t="shared" si="5"/>
        <v>47.5</v>
      </c>
      <c r="R24" s="39">
        <f t="shared" si="5"/>
        <v>0.8</v>
      </c>
      <c r="S24" s="39">
        <f t="shared" si="5"/>
        <v>54</v>
      </c>
      <c r="T24" s="60">
        <f t="shared" si="5"/>
        <v>58</v>
      </c>
      <c r="U24" s="43"/>
      <c r="V24" s="32" t="s">
        <v>71</v>
      </c>
      <c r="W24" s="32"/>
    </row>
    <row r="25" spans="1:21" ht="13.5" customHeight="1">
      <c r="A25" s="93" t="s">
        <v>10</v>
      </c>
      <c r="B25" s="94" t="s">
        <v>10</v>
      </c>
      <c r="C25" s="95" t="s">
        <v>19</v>
      </c>
      <c r="D25" s="108" t="s">
        <v>63</v>
      </c>
      <c r="E25" s="98">
        <v>188747184</v>
      </c>
      <c r="F25" s="22" t="s">
        <v>13</v>
      </c>
      <c r="G25" s="46">
        <f>H25+J25</f>
        <v>655.868</v>
      </c>
      <c r="H25" s="46">
        <v>612.668</v>
      </c>
      <c r="I25" s="38">
        <v>366.7</v>
      </c>
      <c r="J25" s="38">
        <v>43.2</v>
      </c>
      <c r="K25" s="89">
        <f>L25+N25</f>
        <v>686.4</v>
      </c>
      <c r="L25" s="89">
        <v>680.1</v>
      </c>
      <c r="M25" s="89">
        <v>544.5</v>
      </c>
      <c r="N25" s="89">
        <v>6.3</v>
      </c>
      <c r="O25" s="47">
        <f>P25+R25</f>
        <v>700.1</v>
      </c>
      <c r="P25" s="47">
        <v>697.6</v>
      </c>
      <c r="Q25" s="47">
        <v>551.281</v>
      </c>
      <c r="R25" s="39">
        <v>2.5</v>
      </c>
      <c r="S25" s="56">
        <v>690</v>
      </c>
      <c r="T25" s="57">
        <v>720</v>
      </c>
      <c r="U25" s="8"/>
    </row>
    <row r="26" spans="1:21" ht="13.5" customHeight="1">
      <c r="A26" s="93"/>
      <c r="B26" s="94"/>
      <c r="C26" s="95"/>
      <c r="D26" s="108"/>
      <c r="E26" s="99"/>
      <c r="F26" s="22" t="s">
        <v>17</v>
      </c>
      <c r="G26" s="46">
        <f>H26+J26</f>
        <v>16.375</v>
      </c>
      <c r="H26" s="46">
        <v>16.375</v>
      </c>
      <c r="I26" s="80"/>
      <c r="J26" s="38"/>
      <c r="K26" s="89">
        <f>L26+N26</f>
        <v>19.5</v>
      </c>
      <c r="L26" s="89">
        <v>19.5</v>
      </c>
      <c r="M26" s="89"/>
      <c r="N26" s="89"/>
      <c r="O26" s="47">
        <f>P26+R26</f>
        <v>23.672</v>
      </c>
      <c r="P26" s="47">
        <v>23.672</v>
      </c>
      <c r="Q26" s="39"/>
      <c r="R26" s="39"/>
      <c r="S26" s="56">
        <v>20</v>
      </c>
      <c r="T26" s="57">
        <v>22</v>
      </c>
      <c r="U26" s="8"/>
    </row>
    <row r="27" spans="1:21" ht="13.5" customHeight="1">
      <c r="A27" s="93"/>
      <c r="B27" s="94"/>
      <c r="C27" s="95"/>
      <c r="D27" s="108"/>
      <c r="E27" s="99"/>
      <c r="F27" s="22" t="s">
        <v>47</v>
      </c>
      <c r="G27" s="46">
        <f>H27+J27</f>
        <v>10.851</v>
      </c>
      <c r="H27" s="46">
        <v>10.851</v>
      </c>
      <c r="I27" s="38"/>
      <c r="J27" s="38">
        <v>0</v>
      </c>
      <c r="K27" s="47">
        <f>L27+N27</f>
        <v>16.647</v>
      </c>
      <c r="L27" s="47">
        <v>16.647</v>
      </c>
      <c r="M27" s="47"/>
      <c r="N27" s="47">
        <v>0</v>
      </c>
      <c r="O27" s="47">
        <f>P27+R27</f>
        <v>16.647</v>
      </c>
      <c r="P27" s="47">
        <v>14.647</v>
      </c>
      <c r="Q27" s="39"/>
      <c r="R27" s="39">
        <v>2</v>
      </c>
      <c r="S27" s="56">
        <v>18</v>
      </c>
      <c r="T27" s="57">
        <v>20</v>
      </c>
      <c r="U27" s="8"/>
    </row>
    <row r="28" spans="1:23" s="4" customFormat="1" ht="13.5" customHeight="1">
      <c r="A28" s="93"/>
      <c r="B28" s="94"/>
      <c r="C28" s="95"/>
      <c r="D28" s="108"/>
      <c r="E28" s="100"/>
      <c r="F28" s="23" t="s">
        <v>53</v>
      </c>
      <c r="G28" s="46">
        <f aca="true" t="shared" si="6" ref="G28:N28">SUM(G25:G27)</f>
        <v>683.094</v>
      </c>
      <c r="H28" s="46">
        <f t="shared" si="6"/>
        <v>639.894</v>
      </c>
      <c r="I28" s="38">
        <f t="shared" si="6"/>
        <v>366.7</v>
      </c>
      <c r="J28" s="38">
        <f t="shared" si="6"/>
        <v>43.2</v>
      </c>
      <c r="K28" s="47">
        <f t="shared" si="6"/>
        <v>722.547</v>
      </c>
      <c r="L28" s="47">
        <f t="shared" si="6"/>
        <v>716.2470000000001</v>
      </c>
      <c r="M28" s="47">
        <f t="shared" si="6"/>
        <v>544.5</v>
      </c>
      <c r="N28" s="47">
        <f t="shared" si="6"/>
        <v>6.3</v>
      </c>
      <c r="O28" s="47">
        <f aca="true" t="shared" si="7" ref="O28:T28">SUM(O25:O27)</f>
        <v>740.4190000000001</v>
      </c>
      <c r="P28" s="47">
        <f t="shared" si="7"/>
        <v>735.9190000000001</v>
      </c>
      <c r="Q28" s="39">
        <f t="shared" si="7"/>
        <v>551.281</v>
      </c>
      <c r="R28" s="39">
        <f t="shared" si="7"/>
        <v>4.5</v>
      </c>
      <c r="S28" s="39">
        <f t="shared" si="7"/>
        <v>728</v>
      </c>
      <c r="T28" s="60">
        <f t="shared" si="7"/>
        <v>762</v>
      </c>
      <c r="U28" s="43"/>
      <c r="V28" s="32"/>
      <c r="W28" s="32"/>
    </row>
    <row r="29" spans="1:21" ht="13.5" customHeight="1">
      <c r="A29" s="93" t="s">
        <v>10</v>
      </c>
      <c r="B29" s="94" t="s">
        <v>10</v>
      </c>
      <c r="C29" s="95" t="s">
        <v>21</v>
      </c>
      <c r="D29" s="108" t="s">
        <v>20</v>
      </c>
      <c r="E29" s="98">
        <v>188747184</v>
      </c>
      <c r="F29" s="22" t="s">
        <v>13</v>
      </c>
      <c r="G29" s="38">
        <f>H29+J29</f>
        <v>2.3</v>
      </c>
      <c r="H29" s="38">
        <v>2.3</v>
      </c>
      <c r="I29" s="38"/>
      <c r="J29" s="38"/>
      <c r="K29" s="38">
        <f>L29+N29</f>
        <v>2.9</v>
      </c>
      <c r="L29" s="38">
        <v>2.9</v>
      </c>
      <c r="M29" s="38"/>
      <c r="N29" s="38"/>
      <c r="O29" s="38">
        <f>P29+R29</f>
        <v>2.9</v>
      </c>
      <c r="P29" s="38">
        <v>2.9</v>
      </c>
      <c r="Q29" s="38"/>
      <c r="R29" s="38"/>
      <c r="S29" s="61">
        <v>2.9</v>
      </c>
      <c r="T29" s="57">
        <v>2.9</v>
      </c>
      <c r="U29" s="8"/>
    </row>
    <row r="30" spans="1:21" ht="13.5" customHeight="1">
      <c r="A30" s="93"/>
      <c r="B30" s="94"/>
      <c r="C30" s="95"/>
      <c r="D30" s="108"/>
      <c r="E30" s="99"/>
      <c r="F30" s="22" t="s">
        <v>14</v>
      </c>
      <c r="G30" s="38">
        <f>H30+J30</f>
        <v>0</v>
      </c>
      <c r="H30" s="38"/>
      <c r="I30" s="38"/>
      <c r="J30" s="38"/>
      <c r="K30" s="38">
        <f>L30+N30</f>
        <v>0</v>
      </c>
      <c r="L30" s="38"/>
      <c r="M30" s="38"/>
      <c r="N30" s="38"/>
      <c r="O30" s="38">
        <f>P30+R30</f>
        <v>0</v>
      </c>
      <c r="P30" s="38"/>
      <c r="Q30" s="38"/>
      <c r="R30" s="38"/>
      <c r="S30" s="61"/>
      <c r="T30" s="57"/>
      <c r="U30" s="8"/>
    </row>
    <row r="31" spans="1:23" s="4" customFormat="1" ht="13.5" customHeight="1">
      <c r="A31" s="93"/>
      <c r="B31" s="94"/>
      <c r="C31" s="95"/>
      <c r="D31" s="108"/>
      <c r="E31" s="100"/>
      <c r="F31" s="23" t="s">
        <v>53</v>
      </c>
      <c r="G31" s="38">
        <f aca="true" t="shared" si="8" ref="G31:N31">SUM(G29:G30)</f>
        <v>2.3</v>
      </c>
      <c r="H31" s="38">
        <f t="shared" si="8"/>
        <v>2.3</v>
      </c>
      <c r="I31" s="38">
        <f t="shared" si="8"/>
        <v>0</v>
      </c>
      <c r="J31" s="38">
        <f t="shared" si="8"/>
        <v>0</v>
      </c>
      <c r="K31" s="38">
        <f t="shared" si="8"/>
        <v>2.9</v>
      </c>
      <c r="L31" s="38">
        <f t="shared" si="8"/>
        <v>2.9</v>
      </c>
      <c r="M31" s="38">
        <f t="shared" si="8"/>
        <v>0</v>
      </c>
      <c r="N31" s="38">
        <f t="shared" si="8"/>
        <v>0</v>
      </c>
      <c r="O31" s="38">
        <f aca="true" t="shared" si="9" ref="O31:T31">SUM(O29:O30)</f>
        <v>2.9</v>
      </c>
      <c r="P31" s="38">
        <f t="shared" si="9"/>
        <v>2.9</v>
      </c>
      <c r="Q31" s="38">
        <f t="shared" si="9"/>
        <v>0</v>
      </c>
      <c r="R31" s="38">
        <f t="shared" si="9"/>
        <v>0</v>
      </c>
      <c r="S31" s="38">
        <f t="shared" si="9"/>
        <v>2.9</v>
      </c>
      <c r="T31" s="62">
        <f t="shared" si="9"/>
        <v>2.9</v>
      </c>
      <c r="U31" s="43"/>
      <c r="V31" s="32"/>
      <c r="W31" s="32"/>
    </row>
    <row r="32" spans="1:21" ht="13.5" customHeight="1">
      <c r="A32" s="93" t="s">
        <v>10</v>
      </c>
      <c r="B32" s="94" t="s">
        <v>10</v>
      </c>
      <c r="C32" s="95" t="s">
        <v>23</v>
      </c>
      <c r="D32" s="108" t="s">
        <v>22</v>
      </c>
      <c r="E32" s="98">
        <v>188747184</v>
      </c>
      <c r="F32" s="22" t="s">
        <v>13</v>
      </c>
      <c r="G32" s="38">
        <f>H32+J32</f>
        <v>72</v>
      </c>
      <c r="H32" s="38">
        <v>72</v>
      </c>
      <c r="I32" s="38"/>
      <c r="J32" s="38"/>
      <c r="K32" s="38">
        <f>L32+N32</f>
        <v>72</v>
      </c>
      <c r="L32" s="38">
        <v>72</v>
      </c>
      <c r="M32" s="38"/>
      <c r="N32" s="38"/>
      <c r="O32" s="38">
        <f>P32+R32</f>
        <v>71.4</v>
      </c>
      <c r="P32" s="38">
        <v>71.4</v>
      </c>
      <c r="Q32" s="38"/>
      <c r="R32" s="38"/>
      <c r="S32" s="61">
        <v>72</v>
      </c>
      <c r="T32" s="63">
        <v>72</v>
      </c>
      <c r="U32" s="8"/>
    </row>
    <row r="33" spans="1:21" ht="13.5" customHeight="1">
      <c r="A33" s="93"/>
      <c r="B33" s="94"/>
      <c r="C33" s="95"/>
      <c r="D33" s="108"/>
      <c r="E33" s="99"/>
      <c r="F33" s="22" t="s">
        <v>13</v>
      </c>
      <c r="G33" s="38">
        <f>H33+J33</f>
        <v>13</v>
      </c>
      <c r="H33" s="38">
        <v>13</v>
      </c>
      <c r="I33" s="38">
        <v>5.4</v>
      </c>
      <c r="J33" s="38"/>
      <c r="K33" s="38">
        <f>L33+N33</f>
        <v>13.6</v>
      </c>
      <c r="L33" s="38">
        <v>13.6</v>
      </c>
      <c r="M33" s="38">
        <v>7.4</v>
      </c>
      <c r="N33" s="38"/>
      <c r="O33" s="38">
        <f>P33+R33</f>
        <v>17</v>
      </c>
      <c r="P33" s="38">
        <v>17</v>
      </c>
      <c r="Q33" s="38">
        <v>7.9</v>
      </c>
      <c r="R33" s="38"/>
      <c r="S33" s="61">
        <v>14</v>
      </c>
      <c r="T33" s="63">
        <v>15</v>
      </c>
      <c r="U33" s="8"/>
    </row>
    <row r="34" spans="1:21" ht="13.5" customHeight="1">
      <c r="A34" s="93"/>
      <c r="B34" s="94"/>
      <c r="C34" s="95"/>
      <c r="D34" s="108"/>
      <c r="E34" s="99"/>
      <c r="F34" s="22" t="s">
        <v>14</v>
      </c>
      <c r="G34" s="38">
        <f>H34+J34</f>
        <v>0</v>
      </c>
      <c r="H34" s="38"/>
      <c r="I34" s="38"/>
      <c r="J34" s="38"/>
      <c r="K34" s="38">
        <f>L34+N34</f>
        <v>0</v>
      </c>
      <c r="L34" s="38"/>
      <c r="M34" s="38"/>
      <c r="N34" s="38"/>
      <c r="O34" s="38">
        <f>P34+R34</f>
        <v>0</v>
      </c>
      <c r="P34" s="38"/>
      <c r="Q34" s="38"/>
      <c r="R34" s="38"/>
      <c r="S34" s="61"/>
      <c r="T34" s="63"/>
      <c r="U34" s="8"/>
    </row>
    <row r="35" spans="1:23" s="4" customFormat="1" ht="13.5" customHeight="1">
      <c r="A35" s="93"/>
      <c r="B35" s="94"/>
      <c r="C35" s="95"/>
      <c r="D35" s="108"/>
      <c r="E35" s="100"/>
      <c r="F35" s="23" t="s">
        <v>53</v>
      </c>
      <c r="G35" s="38">
        <f>SUM(G32:G34)</f>
        <v>85</v>
      </c>
      <c r="H35" s="38">
        <f>SUM(H32:H34)</f>
        <v>85</v>
      </c>
      <c r="I35" s="38">
        <f>SUM(I32:I34)</f>
        <v>5.4</v>
      </c>
      <c r="J35" s="38">
        <f>SUM(J32:J34)</f>
        <v>0</v>
      </c>
      <c r="K35" s="38">
        <f aca="true" t="shared" si="10" ref="K35:T35">SUM(K32:K34)</f>
        <v>85.6</v>
      </c>
      <c r="L35" s="38">
        <f t="shared" si="10"/>
        <v>85.6</v>
      </c>
      <c r="M35" s="38">
        <f t="shared" si="10"/>
        <v>7.4</v>
      </c>
      <c r="N35" s="38">
        <f t="shared" si="10"/>
        <v>0</v>
      </c>
      <c r="O35" s="38">
        <f>SUM(O32:O34)</f>
        <v>88.4</v>
      </c>
      <c r="P35" s="38">
        <f>SUM(P32:P34)</f>
        <v>88.4</v>
      </c>
      <c r="Q35" s="38">
        <f>SUM(Q32:Q34)</f>
        <v>7.9</v>
      </c>
      <c r="R35" s="38">
        <f>SUM(R32:R34)</f>
        <v>0</v>
      </c>
      <c r="S35" s="38">
        <f t="shared" si="10"/>
        <v>86</v>
      </c>
      <c r="T35" s="62">
        <f t="shared" si="10"/>
        <v>87</v>
      </c>
      <c r="U35" s="43"/>
      <c r="V35" s="32"/>
      <c r="W35" s="32"/>
    </row>
    <row r="36" spans="1:21" ht="13.5" customHeight="1">
      <c r="A36" s="93" t="s">
        <v>10</v>
      </c>
      <c r="B36" s="94" t="s">
        <v>10</v>
      </c>
      <c r="C36" s="95" t="s">
        <v>24</v>
      </c>
      <c r="D36" s="108" t="s">
        <v>61</v>
      </c>
      <c r="E36" s="98">
        <v>188747184</v>
      </c>
      <c r="F36" s="22" t="s">
        <v>13</v>
      </c>
      <c r="G36" s="38">
        <f>H36+J36</f>
        <v>10</v>
      </c>
      <c r="H36" s="38">
        <v>10</v>
      </c>
      <c r="I36" s="38"/>
      <c r="J36" s="38"/>
      <c r="K36" s="38">
        <f>L36+N36</f>
        <v>10</v>
      </c>
      <c r="L36" s="38">
        <v>10</v>
      </c>
      <c r="M36" s="38"/>
      <c r="N36" s="38"/>
      <c r="O36" s="38">
        <f>P36+R36</f>
        <v>10</v>
      </c>
      <c r="P36" s="38">
        <v>10</v>
      </c>
      <c r="Q36" s="38"/>
      <c r="R36" s="38"/>
      <c r="S36" s="61">
        <v>10</v>
      </c>
      <c r="T36" s="63">
        <v>10</v>
      </c>
      <c r="U36" s="8"/>
    </row>
    <row r="37" spans="1:21" ht="13.5" customHeight="1">
      <c r="A37" s="93"/>
      <c r="B37" s="94"/>
      <c r="C37" s="95"/>
      <c r="D37" s="108"/>
      <c r="E37" s="99"/>
      <c r="F37" s="22" t="s">
        <v>14</v>
      </c>
      <c r="G37" s="38">
        <f>H37+J37</f>
        <v>0</v>
      </c>
      <c r="H37" s="38"/>
      <c r="I37" s="38"/>
      <c r="J37" s="38"/>
      <c r="K37" s="38">
        <f>L37+N37</f>
        <v>0</v>
      </c>
      <c r="L37" s="38"/>
      <c r="M37" s="38"/>
      <c r="N37" s="38"/>
      <c r="O37" s="38">
        <f>P37+R37</f>
        <v>0</v>
      </c>
      <c r="P37" s="38"/>
      <c r="Q37" s="38"/>
      <c r="R37" s="38"/>
      <c r="S37" s="61"/>
      <c r="T37" s="63"/>
      <c r="U37" s="8"/>
    </row>
    <row r="38" spans="1:23" s="4" customFormat="1" ht="13.5" customHeight="1">
      <c r="A38" s="93"/>
      <c r="B38" s="94"/>
      <c r="C38" s="95"/>
      <c r="D38" s="108"/>
      <c r="E38" s="100"/>
      <c r="F38" s="23" t="s">
        <v>53</v>
      </c>
      <c r="G38" s="38">
        <f aca="true" t="shared" si="11" ref="G38:N38">SUM(G36:G37)</f>
        <v>10</v>
      </c>
      <c r="H38" s="38">
        <f t="shared" si="11"/>
        <v>10</v>
      </c>
      <c r="I38" s="38">
        <f t="shared" si="11"/>
        <v>0</v>
      </c>
      <c r="J38" s="38">
        <f t="shared" si="11"/>
        <v>0</v>
      </c>
      <c r="K38" s="38">
        <f t="shared" si="11"/>
        <v>10</v>
      </c>
      <c r="L38" s="38">
        <f t="shared" si="11"/>
        <v>10</v>
      </c>
      <c r="M38" s="38">
        <f t="shared" si="11"/>
        <v>0</v>
      </c>
      <c r="N38" s="38">
        <f t="shared" si="11"/>
        <v>0</v>
      </c>
      <c r="O38" s="38">
        <f aca="true" t="shared" si="12" ref="O38:T38">SUM(O36:O37)</f>
        <v>10</v>
      </c>
      <c r="P38" s="38">
        <f t="shared" si="12"/>
        <v>10</v>
      </c>
      <c r="Q38" s="38">
        <f t="shared" si="12"/>
        <v>0</v>
      </c>
      <c r="R38" s="38">
        <f t="shared" si="12"/>
        <v>0</v>
      </c>
      <c r="S38" s="38">
        <f t="shared" si="12"/>
        <v>10</v>
      </c>
      <c r="T38" s="62">
        <f t="shared" si="12"/>
        <v>10</v>
      </c>
      <c r="U38" s="43"/>
      <c r="V38" s="32"/>
      <c r="W38" s="32"/>
    </row>
    <row r="39" spans="1:21" ht="13.5" customHeight="1">
      <c r="A39" s="93" t="s">
        <v>10</v>
      </c>
      <c r="B39" s="94" t="s">
        <v>10</v>
      </c>
      <c r="C39" s="95" t="s">
        <v>26</v>
      </c>
      <c r="D39" s="108" t="s">
        <v>25</v>
      </c>
      <c r="E39" s="98">
        <v>188747184</v>
      </c>
      <c r="F39" s="22" t="s">
        <v>13</v>
      </c>
      <c r="G39" s="38">
        <f>H39+J39</f>
        <v>8.5</v>
      </c>
      <c r="H39" s="38">
        <v>8.5</v>
      </c>
      <c r="I39" s="38"/>
      <c r="J39" s="38"/>
      <c r="K39" s="38">
        <f>L39+N39</f>
        <v>8.5</v>
      </c>
      <c r="L39" s="38">
        <v>8.5</v>
      </c>
      <c r="M39" s="38"/>
      <c r="N39" s="38"/>
      <c r="O39" s="38">
        <f>P39+R39</f>
        <v>8.5</v>
      </c>
      <c r="P39" s="38">
        <v>8.5</v>
      </c>
      <c r="Q39" s="38"/>
      <c r="R39" s="38"/>
      <c r="S39" s="61">
        <v>8.5</v>
      </c>
      <c r="T39" s="63">
        <v>8.5</v>
      </c>
      <c r="U39" s="8"/>
    </row>
    <row r="40" spans="1:21" ht="13.5" customHeight="1">
      <c r="A40" s="93"/>
      <c r="B40" s="94"/>
      <c r="C40" s="95"/>
      <c r="D40" s="108"/>
      <c r="E40" s="99"/>
      <c r="F40" s="22" t="s">
        <v>14</v>
      </c>
      <c r="G40" s="38">
        <f>H40+J40</f>
        <v>0</v>
      </c>
      <c r="H40" s="38"/>
      <c r="I40" s="38"/>
      <c r="J40" s="38"/>
      <c r="K40" s="38">
        <f>L40+N40</f>
        <v>0</v>
      </c>
      <c r="L40" s="38"/>
      <c r="M40" s="38"/>
      <c r="N40" s="38"/>
      <c r="O40" s="38">
        <f>P40+R40</f>
        <v>0</v>
      </c>
      <c r="P40" s="38"/>
      <c r="Q40" s="38"/>
      <c r="R40" s="38"/>
      <c r="S40" s="61"/>
      <c r="T40" s="63"/>
      <c r="U40" s="8"/>
    </row>
    <row r="41" spans="1:23" s="4" customFormat="1" ht="13.5" customHeight="1">
      <c r="A41" s="93"/>
      <c r="B41" s="94"/>
      <c r="C41" s="95"/>
      <c r="D41" s="108"/>
      <c r="E41" s="100"/>
      <c r="F41" s="23" t="s">
        <v>53</v>
      </c>
      <c r="G41" s="38">
        <f aca="true" t="shared" si="13" ref="G41:N41">SUM(G39:G40)</f>
        <v>8.5</v>
      </c>
      <c r="H41" s="38">
        <f t="shared" si="13"/>
        <v>8.5</v>
      </c>
      <c r="I41" s="38">
        <f t="shared" si="13"/>
        <v>0</v>
      </c>
      <c r="J41" s="38">
        <f t="shared" si="13"/>
        <v>0</v>
      </c>
      <c r="K41" s="38">
        <f t="shared" si="13"/>
        <v>8.5</v>
      </c>
      <c r="L41" s="38">
        <f t="shared" si="13"/>
        <v>8.5</v>
      </c>
      <c r="M41" s="38">
        <f t="shared" si="13"/>
        <v>0</v>
      </c>
      <c r="N41" s="38">
        <f t="shared" si="13"/>
        <v>0</v>
      </c>
      <c r="O41" s="38">
        <f aca="true" t="shared" si="14" ref="O41:T41">SUM(O39:O40)</f>
        <v>8.5</v>
      </c>
      <c r="P41" s="38">
        <f t="shared" si="14"/>
        <v>8.5</v>
      </c>
      <c r="Q41" s="38">
        <f t="shared" si="14"/>
        <v>0</v>
      </c>
      <c r="R41" s="38">
        <f t="shared" si="14"/>
        <v>0</v>
      </c>
      <c r="S41" s="38">
        <f t="shared" si="14"/>
        <v>8.5</v>
      </c>
      <c r="T41" s="62">
        <f t="shared" si="14"/>
        <v>8.5</v>
      </c>
      <c r="U41" s="43"/>
      <c r="V41" s="32"/>
      <c r="W41" s="32"/>
    </row>
    <row r="42" spans="1:21" ht="13.5" customHeight="1">
      <c r="A42" s="93" t="s">
        <v>10</v>
      </c>
      <c r="B42" s="94" t="s">
        <v>10</v>
      </c>
      <c r="C42" s="95" t="s">
        <v>28</v>
      </c>
      <c r="D42" s="108" t="s">
        <v>27</v>
      </c>
      <c r="E42" s="98">
        <v>188747184</v>
      </c>
      <c r="F42" s="22" t="s">
        <v>13</v>
      </c>
      <c r="G42" s="38">
        <f>H42+J42</f>
        <v>5.6</v>
      </c>
      <c r="H42" s="38">
        <v>5.6</v>
      </c>
      <c r="I42" s="38">
        <v>4.3</v>
      </c>
      <c r="J42" s="38"/>
      <c r="K42" s="38">
        <f>L42+N42</f>
        <v>9.3</v>
      </c>
      <c r="L42" s="38">
        <v>9.3</v>
      </c>
      <c r="M42" s="38">
        <v>9.1</v>
      </c>
      <c r="N42" s="38"/>
      <c r="O42" s="38">
        <f>P42+R42</f>
        <v>0</v>
      </c>
      <c r="P42" s="38">
        <v>0</v>
      </c>
      <c r="Q42" s="38">
        <v>0</v>
      </c>
      <c r="R42" s="38"/>
      <c r="S42" s="61">
        <v>9.5</v>
      </c>
      <c r="T42" s="63">
        <v>9.9</v>
      </c>
      <c r="U42" s="8"/>
    </row>
    <row r="43" spans="1:21" ht="13.5" customHeight="1">
      <c r="A43" s="93"/>
      <c r="B43" s="94"/>
      <c r="C43" s="95"/>
      <c r="D43" s="108"/>
      <c r="E43" s="99"/>
      <c r="F43" s="22" t="s">
        <v>14</v>
      </c>
      <c r="G43" s="38">
        <f>H43+J43</f>
        <v>0</v>
      </c>
      <c r="H43" s="38"/>
      <c r="I43" s="38"/>
      <c r="J43" s="38"/>
      <c r="K43" s="38">
        <f>L43+N43</f>
        <v>0</v>
      </c>
      <c r="L43" s="38"/>
      <c r="M43" s="38"/>
      <c r="N43" s="38"/>
      <c r="O43" s="38">
        <f>P43+R43</f>
        <v>0</v>
      </c>
      <c r="P43" s="38"/>
      <c r="Q43" s="38"/>
      <c r="R43" s="38"/>
      <c r="S43" s="64"/>
      <c r="T43" s="65"/>
      <c r="U43" s="8"/>
    </row>
    <row r="44" spans="1:23" s="4" customFormat="1" ht="13.5" customHeight="1">
      <c r="A44" s="93"/>
      <c r="B44" s="94"/>
      <c r="C44" s="95"/>
      <c r="D44" s="108"/>
      <c r="E44" s="100"/>
      <c r="F44" s="23" t="s">
        <v>53</v>
      </c>
      <c r="G44" s="38">
        <f aca="true" t="shared" si="15" ref="G44:N44">SUM(G42:G43)</f>
        <v>5.6</v>
      </c>
      <c r="H44" s="38">
        <f t="shared" si="15"/>
        <v>5.6</v>
      </c>
      <c r="I44" s="38">
        <f t="shared" si="15"/>
        <v>4.3</v>
      </c>
      <c r="J44" s="38">
        <f t="shared" si="15"/>
        <v>0</v>
      </c>
      <c r="K44" s="38">
        <f t="shared" si="15"/>
        <v>9.3</v>
      </c>
      <c r="L44" s="38">
        <f t="shared" si="15"/>
        <v>9.3</v>
      </c>
      <c r="M44" s="38">
        <f t="shared" si="15"/>
        <v>9.1</v>
      </c>
      <c r="N44" s="38">
        <f t="shared" si="15"/>
        <v>0</v>
      </c>
      <c r="O44" s="38">
        <f aca="true" t="shared" si="16" ref="O44:T44">SUM(O42:O43)</f>
        <v>0</v>
      </c>
      <c r="P44" s="38">
        <f t="shared" si="16"/>
        <v>0</v>
      </c>
      <c r="Q44" s="38">
        <f t="shared" si="16"/>
        <v>0</v>
      </c>
      <c r="R44" s="38">
        <f t="shared" si="16"/>
        <v>0</v>
      </c>
      <c r="S44" s="38">
        <f t="shared" si="16"/>
        <v>9.5</v>
      </c>
      <c r="T44" s="62">
        <f t="shared" si="16"/>
        <v>9.9</v>
      </c>
      <c r="U44" s="43"/>
      <c r="V44" s="32"/>
      <c r="W44" s="32"/>
    </row>
    <row r="45" spans="1:23" s="14" customFormat="1" ht="13.5" customHeight="1">
      <c r="A45" s="93" t="s">
        <v>10</v>
      </c>
      <c r="B45" s="94" t="s">
        <v>10</v>
      </c>
      <c r="C45" s="95" t="s">
        <v>30</v>
      </c>
      <c r="D45" s="108" t="s">
        <v>65</v>
      </c>
      <c r="E45" s="98">
        <v>188747184</v>
      </c>
      <c r="F45" s="24" t="s">
        <v>13</v>
      </c>
      <c r="G45" s="38">
        <f>H45+J45</f>
        <v>253.2</v>
      </c>
      <c r="H45" s="38">
        <v>251.1</v>
      </c>
      <c r="I45" s="38">
        <v>169.2</v>
      </c>
      <c r="J45" s="38">
        <v>2.1</v>
      </c>
      <c r="K45" s="38">
        <f>L45+N45</f>
        <v>266.7</v>
      </c>
      <c r="L45" s="38">
        <v>264.4</v>
      </c>
      <c r="M45" s="38">
        <v>230.7</v>
      </c>
      <c r="N45" s="38">
        <v>2.3</v>
      </c>
      <c r="O45" s="88">
        <f>P45+R45</f>
        <v>276.2</v>
      </c>
      <c r="P45" s="88">
        <v>273.9</v>
      </c>
      <c r="Q45" s="88">
        <v>234.7</v>
      </c>
      <c r="R45" s="38">
        <v>2.3</v>
      </c>
      <c r="S45" s="61">
        <v>280</v>
      </c>
      <c r="T45" s="63">
        <v>340</v>
      </c>
      <c r="U45" s="44"/>
      <c r="V45" s="1"/>
      <c r="W45" s="1"/>
    </row>
    <row r="46" spans="1:23" s="14" customFormat="1" ht="13.5" customHeight="1">
      <c r="A46" s="93"/>
      <c r="B46" s="94"/>
      <c r="C46" s="95"/>
      <c r="D46" s="108"/>
      <c r="E46" s="99"/>
      <c r="F46" s="24" t="s">
        <v>48</v>
      </c>
      <c r="G46" s="38">
        <f>H46+J46</f>
        <v>0</v>
      </c>
      <c r="H46" s="38"/>
      <c r="I46" s="38"/>
      <c r="J46" s="38"/>
      <c r="K46" s="38">
        <f>L46+N46</f>
        <v>0</v>
      </c>
      <c r="L46" s="38"/>
      <c r="M46" s="38"/>
      <c r="N46" s="38"/>
      <c r="O46" s="88">
        <f>P46+R46</f>
        <v>0</v>
      </c>
      <c r="P46" s="88"/>
      <c r="Q46" s="88"/>
      <c r="R46" s="38"/>
      <c r="S46" s="61"/>
      <c r="T46" s="66"/>
      <c r="U46" s="44"/>
      <c r="V46" s="1"/>
      <c r="W46" s="1"/>
    </row>
    <row r="47" spans="1:23" s="14" customFormat="1" ht="13.5" customHeight="1">
      <c r="A47" s="93"/>
      <c r="B47" s="94"/>
      <c r="C47" s="95"/>
      <c r="D47" s="108"/>
      <c r="E47" s="100"/>
      <c r="F47" s="33" t="s">
        <v>53</v>
      </c>
      <c r="G47" s="38">
        <f>SUM(G45:G46)</f>
        <v>253.2</v>
      </c>
      <c r="H47" s="38">
        <f>SUM(H45:H46)</f>
        <v>251.1</v>
      </c>
      <c r="I47" s="38">
        <f>SUM(I45:I46)</f>
        <v>169.2</v>
      </c>
      <c r="J47" s="38">
        <f>SUM(J45:J46)</f>
        <v>2.1</v>
      </c>
      <c r="K47" s="38">
        <f aca="true" t="shared" si="17" ref="K47:T47">SUM(K45:K46)</f>
        <v>266.7</v>
      </c>
      <c r="L47" s="38">
        <f t="shared" si="17"/>
        <v>264.4</v>
      </c>
      <c r="M47" s="38">
        <f t="shared" si="17"/>
        <v>230.7</v>
      </c>
      <c r="N47" s="38">
        <f t="shared" si="17"/>
        <v>2.3</v>
      </c>
      <c r="O47" s="88">
        <f>SUM(O45:O46)</f>
        <v>276.2</v>
      </c>
      <c r="P47" s="88">
        <f>SUM(P45:P46)</f>
        <v>273.9</v>
      </c>
      <c r="Q47" s="88">
        <f>SUM(Q45:Q46)</f>
        <v>234.7</v>
      </c>
      <c r="R47" s="38">
        <f>SUM(R45:R46)</f>
        <v>2.3</v>
      </c>
      <c r="S47" s="38">
        <f t="shared" si="17"/>
        <v>280</v>
      </c>
      <c r="T47" s="62">
        <f t="shared" si="17"/>
        <v>340</v>
      </c>
      <c r="U47" s="44"/>
      <c r="V47" s="1"/>
      <c r="W47" s="1"/>
    </row>
    <row r="48" spans="1:23" s="14" customFormat="1" ht="13.5" customHeight="1">
      <c r="A48" s="93" t="s">
        <v>10</v>
      </c>
      <c r="B48" s="94" t="s">
        <v>10</v>
      </c>
      <c r="C48" s="95" t="s">
        <v>32</v>
      </c>
      <c r="D48" s="108" t="s">
        <v>68</v>
      </c>
      <c r="E48" s="98">
        <v>188747184</v>
      </c>
      <c r="F48" s="24" t="s">
        <v>13</v>
      </c>
      <c r="G48" s="46">
        <f>H48+J48</f>
        <v>190.793</v>
      </c>
      <c r="H48" s="46">
        <v>177.193</v>
      </c>
      <c r="I48" s="38">
        <v>90.9</v>
      </c>
      <c r="J48" s="38">
        <v>13.6</v>
      </c>
      <c r="K48" s="46">
        <f>L48+N48</f>
        <v>206.225</v>
      </c>
      <c r="L48" s="46">
        <v>193.025</v>
      </c>
      <c r="M48" s="38">
        <v>137.5</v>
      </c>
      <c r="N48" s="38">
        <v>13.2</v>
      </c>
      <c r="O48" s="46">
        <f>P48+R48</f>
        <v>215.625</v>
      </c>
      <c r="P48" s="46">
        <v>203.425</v>
      </c>
      <c r="Q48" s="38">
        <v>134.6</v>
      </c>
      <c r="R48" s="38">
        <v>12.2</v>
      </c>
      <c r="S48" s="61">
        <v>212</v>
      </c>
      <c r="T48" s="63">
        <v>225</v>
      </c>
      <c r="U48" s="44"/>
      <c r="V48" s="1"/>
      <c r="W48" s="1"/>
    </row>
    <row r="49" spans="1:23" s="14" customFormat="1" ht="13.5" customHeight="1">
      <c r="A49" s="93"/>
      <c r="B49" s="94"/>
      <c r="C49" s="95"/>
      <c r="D49" s="108"/>
      <c r="E49" s="99"/>
      <c r="F49" s="24" t="s">
        <v>13</v>
      </c>
      <c r="G49" s="38">
        <f>H49+J49</f>
        <v>23.5</v>
      </c>
      <c r="H49" s="38">
        <v>23.5</v>
      </c>
      <c r="I49" s="38"/>
      <c r="J49" s="38"/>
      <c r="K49" s="38">
        <f>L49+N49</f>
        <v>30.2</v>
      </c>
      <c r="L49" s="38">
        <v>30.2</v>
      </c>
      <c r="M49" s="38"/>
      <c r="N49" s="38"/>
      <c r="O49" s="38">
        <f>P49+R49</f>
        <v>30.2</v>
      </c>
      <c r="P49" s="38">
        <v>30.2</v>
      </c>
      <c r="Q49" s="38"/>
      <c r="R49" s="38"/>
      <c r="S49" s="61">
        <v>31</v>
      </c>
      <c r="T49" s="63">
        <v>31</v>
      </c>
      <c r="U49" s="44"/>
      <c r="V49" s="1"/>
      <c r="W49" s="1"/>
    </row>
    <row r="50" spans="1:23" s="14" customFormat="1" ht="13.5" customHeight="1">
      <c r="A50" s="93"/>
      <c r="B50" s="94"/>
      <c r="C50" s="95"/>
      <c r="D50" s="108"/>
      <c r="E50" s="99"/>
      <c r="F50" s="24" t="s">
        <v>47</v>
      </c>
      <c r="G50" s="46">
        <f>H50+J50</f>
        <v>12.007</v>
      </c>
      <c r="H50" s="46">
        <v>12.007</v>
      </c>
      <c r="I50" s="38"/>
      <c r="J50" s="38">
        <v>0</v>
      </c>
      <c r="K50" s="46">
        <f>L50+N50</f>
        <v>10.275</v>
      </c>
      <c r="L50" s="46">
        <v>10.275</v>
      </c>
      <c r="M50" s="38"/>
      <c r="N50" s="38">
        <v>0</v>
      </c>
      <c r="O50" s="46">
        <f>P50+R50</f>
        <v>17.075</v>
      </c>
      <c r="P50" s="46">
        <v>17.075</v>
      </c>
      <c r="Q50" s="38"/>
      <c r="R50" s="38">
        <v>0</v>
      </c>
      <c r="S50" s="38">
        <v>11</v>
      </c>
      <c r="T50" s="62">
        <v>11</v>
      </c>
      <c r="U50" s="44"/>
      <c r="V50" s="1"/>
      <c r="W50" s="1"/>
    </row>
    <row r="51" spans="1:23" s="14" customFormat="1" ht="13.5" customHeight="1">
      <c r="A51" s="93"/>
      <c r="B51" s="94"/>
      <c r="C51" s="95"/>
      <c r="D51" s="108"/>
      <c r="E51" s="100"/>
      <c r="F51" s="33" t="s">
        <v>53</v>
      </c>
      <c r="G51" s="46">
        <f>SUM(G48:G50)</f>
        <v>226.3</v>
      </c>
      <c r="H51" s="46">
        <f>SUM(H48:H50)</f>
        <v>212.70000000000002</v>
      </c>
      <c r="I51" s="38">
        <f>SUM(I48:I50)</f>
        <v>90.9</v>
      </c>
      <c r="J51" s="38">
        <f>SUM(J48:J50)</f>
        <v>13.6</v>
      </c>
      <c r="K51" s="46">
        <f aca="true" t="shared" si="18" ref="K51:T51">SUM(K48:K50)</f>
        <v>246.7</v>
      </c>
      <c r="L51" s="46">
        <f t="shared" si="18"/>
        <v>233.5</v>
      </c>
      <c r="M51" s="38">
        <f t="shared" si="18"/>
        <v>137.5</v>
      </c>
      <c r="N51" s="38">
        <f t="shared" si="18"/>
        <v>13.2</v>
      </c>
      <c r="O51" s="46">
        <f>SUM(O48:O50)</f>
        <v>262.9</v>
      </c>
      <c r="P51" s="46">
        <f>SUM(P48:P50)</f>
        <v>250.7</v>
      </c>
      <c r="Q51" s="38">
        <f>SUM(Q48:Q50)</f>
        <v>134.6</v>
      </c>
      <c r="R51" s="38">
        <f>SUM(R48:R50)</f>
        <v>12.2</v>
      </c>
      <c r="S51" s="38">
        <f t="shared" si="18"/>
        <v>254</v>
      </c>
      <c r="T51" s="62">
        <f t="shared" si="18"/>
        <v>267</v>
      </c>
      <c r="U51" s="44"/>
      <c r="V51" s="1"/>
      <c r="W51" s="1"/>
    </row>
    <row r="52" spans="1:23" s="14" customFormat="1" ht="13.5" customHeight="1">
      <c r="A52" s="93" t="s">
        <v>10</v>
      </c>
      <c r="B52" s="94" t="s">
        <v>10</v>
      </c>
      <c r="C52" s="95" t="s">
        <v>64</v>
      </c>
      <c r="D52" s="108" t="s">
        <v>76</v>
      </c>
      <c r="E52" s="98">
        <v>188747184</v>
      </c>
      <c r="F52" s="24" t="s">
        <v>13</v>
      </c>
      <c r="G52" s="38">
        <f>H52+J52</f>
        <v>0</v>
      </c>
      <c r="H52" s="38"/>
      <c r="I52" s="38"/>
      <c r="J52" s="38"/>
      <c r="K52" s="38">
        <f>L52+N52</f>
        <v>0</v>
      </c>
      <c r="L52" s="38"/>
      <c r="M52" s="38"/>
      <c r="N52" s="38"/>
      <c r="O52" s="38">
        <f>P52+R52</f>
        <v>0</v>
      </c>
      <c r="P52" s="38"/>
      <c r="Q52" s="38"/>
      <c r="R52" s="38"/>
      <c r="S52" s="48"/>
      <c r="T52" s="49"/>
      <c r="U52" s="44"/>
      <c r="V52" s="1"/>
      <c r="W52" s="1"/>
    </row>
    <row r="53" spans="1:23" s="14" customFormat="1" ht="13.5" customHeight="1">
      <c r="A53" s="93"/>
      <c r="B53" s="94"/>
      <c r="C53" s="95"/>
      <c r="D53" s="108"/>
      <c r="E53" s="99"/>
      <c r="F53" s="24" t="s">
        <v>48</v>
      </c>
      <c r="G53" s="38">
        <f>H53+J53</f>
        <v>0</v>
      </c>
      <c r="H53" s="38"/>
      <c r="I53" s="38"/>
      <c r="J53" s="38"/>
      <c r="K53" s="38">
        <f>L53+N53</f>
        <v>0</v>
      </c>
      <c r="L53" s="38"/>
      <c r="M53" s="38"/>
      <c r="N53" s="38"/>
      <c r="O53" s="38">
        <f>P53+R53</f>
        <v>0</v>
      </c>
      <c r="P53" s="38"/>
      <c r="Q53" s="38"/>
      <c r="R53" s="38"/>
      <c r="S53" s="61"/>
      <c r="T53" s="66"/>
      <c r="U53" s="44"/>
      <c r="V53" s="1"/>
      <c r="W53" s="1"/>
    </row>
    <row r="54" spans="1:23" s="14" customFormat="1" ht="13.5" customHeight="1">
      <c r="A54" s="93"/>
      <c r="B54" s="94"/>
      <c r="C54" s="95"/>
      <c r="D54" s="108"/>
      <c r="E54" s="100"/>
      <c r="F54" s="33" t="s">
        <v>53</v>
      </c>
      <c r="G54" s="38">
        <f>SUM(G52:G53)</f>
        <v>0</v>
      </c>
      <c r="H54" s="38">
        <f>SUM(H52:H53)</f>
        <v>0</v>
      </c>
      <c r="I54" s="38">
        <f>SUM(I52:I53)</f>
        <v>0</v>
      </c>
      <c r="J54" s="38">
        <f>SUM(J52:J53)</f>
        <v>0</v>
      </c>
      <c r="K54" s="38">
        <f aca="true" t="shared" si="19" ref="K54:T54">SUM(K52:K53)</f>
        <v>0</v>
      </c>
      <c r="L54" s="38">
        <f t="shared" si="19"/>
        <v>0</v>
      </c>
      <c r="M54" s="38">
        <f t="shared" si="19"/>
        <v>0</v>
      </c>
      <c r="N54" s="38">
        <f t="shared" si="19"/>
        <v>0</v>
      </c>
      <c r="O54" s="38">
        <f>SUM(O52:O53)</f>
        <v>0</v>
      </c>
      <c r="P54" s="38">
        <f>SUM(P52:P53)</f>
        <v>0</v>
      </c>
      <c r="Q54" s="38">
        <f>SUM(Q52:Q53)</f>
        <v>0</v>
      </c>
      <c r="R54" s="38">
        <f>SUM(R52:R53)</f>
        <v>0</v>
      </c>
      <c r="S54" s="38">
        <f t="shared" si="19"/>
        <v>0</v>
      </c>
      <c r="T54" s="62">
        <f t="shared" si="19"/>
        <v>0</v>
      </c>
      <c r="U54" s="44"/>
      <c r="V54" s="1"/>
      <c r="W54" s="1"/>
    </row>
    <row r="55" spans="1:23" s="14" customFormat="1" ht="13.5" customHeight="1">
      <c r="A55" s="93" t="s">
        <v>10</v>
      </c>
      <c r="B55" s="94" t="s">
        <v>10</v>
      </c>
      <c r="C55" s="95" t="s">
        <v>75</v>
      </c>
      <c r="D55" s="108" t="s">
        <v>77</v>
      </c>
      <c r="E55" s="98">
        <v>188747184</v>
      </c>
      <c r="F55" s="24" t="s">
        <v>13</v>
      </c>
      <c r="G55" s="38">
        <f>H55+J55</f>
        <v>0</v>
      </c>
      <c r="H55" s="38"/>
      <c r="I55" s="38"/>
      <c r="J55" s="38"/>
      <c r="K55" s="38">
        <f>L55+N55</f>
        <v>0</v>
      </c>
      <c r="L55" s="38"/>
      <c r="M55" s="38"/>
      <c r="N55" s="38"/>
      <c r="O55" s="38">
        <f>P55+R55</f>
        <v>0</v>
      </c>
      <c r="P55" s="38"/>
      <c r="Q55" s="38"/>
      <c r="R55" s="38"/>
      <c r="S55" s="61">
        <v>0</v>
      </c>
      <c r="T55" s="63">
        <v>0</v>
      </c>
      <c r="U55" s="44"/>
      <c r="V55" s="1"/>
      <c r="W55" s="1"/>
    </row>
    <row r="56" spans="1:23" s="14" customFormat="1" ht="13.5" customHeight="1">
      <c r="A56" s="93"/>
      <c r="B56" s="94"/>
      <c r="C56" s="95"/>
      <c r="D56" s="108"/>
      <c r="E56" s="99"/>
      <c r="F56" s="24" t="s">
        <v>78</v>
      </c>
      <c r="G56" s="38">
        <f>H56+J56</f>
        <v>0</v>
      </c>
      <c r="H56" s="38"/>
      <c r="I56" s="38"/>
      <c r="J56" s="38"/>
      <c r="K56" s="38">
        <f>L56+N56</f>
        <v>0</v>
      </c>
      <c r="L56" s="38"/>
      <c r="M56" s="38"/>
      <c r="N56" s="38"/>
      <c r="O56" s="38">
        <f>P56+R56</f>
        <v>0</v>
      </c>
      <c r="P56" s="38"/>
      <c r="Q56" s="38"/>
      <c r="R56" s="38"/>
      <c r="S56" s="61"/>
      <c r="T56" s="63"/>
      <c r="U56" s="44"/>
      <c r="V56" s="1"/>
      <c r="W56" s="1"/>
    </row>
    <row r="57" spans="1:23" s="14" customFormat="1" ht="13.5" customHeight="1">
      <c r="A57" s="93"/>
      <c r="B57" s="94"/>
      <c r="C57" s="95"/>
      <c r="D57" s="108"/>
      <c r="E57" s="100"/>
      <c r="F57" s="33" t="s">
        <v>53</v>
      </c>
      <c r="G57" s="38">
        <f aca="true" t="shared" si="20" ref="G57:T57">SUM(G55:G56)</f>
        <v>0</v>
      </c>
      <c r="H57" s="38">
        <f t="shared" si="20"/>
        <v>0</v>
      </c>
      <c r="I57" s="38">
        <f t="shared" si="20"/>
        <v>0</v>
      </c>
      <c r="J57" s="38">
        <f t="shared" si="20"/>
        <v>0</v>
      </c>
      <c r="K57" s="38">
        <f t="shared" si="20"/>
        <v>0</v>
      </c>
      <c r="L57" s="38">
        <f t="shared" si="20"/>
        <v>0</v>
      </c>
      <c r="M57" s="38">
        <f t="shared" si="20"/>
        <v>0</v>
      </c>
      <c r="N57" s="38">
        <f t="shared" si="20"/>
        <v>0</v>
      </c>
      <c r="O57" s="38">
        <f t="shared" si="20"/>
        <v>0</v>
      </c>
      <c r="P57" s="38">
        <f t="shared" si="20"/>
        <v>0</v>
      </c>
      <c r="Q57" s="38">
        <f t="shared" si="20"/>
        <v>0</v>
      </c>
      <c r="R57" s="38">
        <f t="shared" si="20"/>
        <v>0</v>
      </c>
      <c r="S57" s="38">
        <f t="shared" si="20"/>
        <v>0</v>
      </c>
      <c r="T57" s="62">
        <f t="shared" si="20"/>
        <v>0</v>
      </c>
      <c r="U57" s="44"/>
      <c r="V57" s="1"/>
      <c r="W57" s="1"/>
    </row>
    <row r="58" spans="1:23" s="14" customFormat="1" ht="13.5" customHeight="1">
      <c r="A58" s="93" t="s">
        <v>10</v>
      </c>
      <c r="B58" s="94" t="s">
        <v>10</v>
      </c>
      <c r="C58" s="95" t="s">
        <v>81</v>
      </c>
      <c r="D58" s="108" t="s">
        <v>82</v>
      </c>
      <c r="E58" s="98">
        <v>188747184</v>
      </c>
      <c r="F58" s="24" t="s">
        <v>13</v>
      </c>
      <c r="G58" s="38">
        <f>H58+J58</f>
        <v>0</v>
      </c>
      <c r="H58" s="38"/>
      <c r="I58" s="38"/>
      <c r="J58" s="38"/>
      <c r="K58" s="38">
        <f>L58+N58</f>
        <v>0</v>
      </c>
      <c r="L58" s="38"/>
      <c r="M58" s="38"/>
      <c r="N58" s="38"/>
      <c r="O58" s="38">
        <f>P58+R58</f>
        <v>0</v>
      </c>
      <c r="P58" s="38"/>
      <c r="Q58" s="38"/>
      <c r="R58" s="38"/>
      <c r="S58" s="67">
        <v>0</v>
      </c>
      <c r="T58" s="68">
        <v>0</v>
      </c>
      <c r="U58" s="44"/>
      <c r="V58" s="1"/>
      <c r="W58" s="1"/>
    </row>
    <row r="59" spans="1:23" s="14" customFormat="1" ht="13.5" customHeight="1">
      <c r="A59" s="93"/>
      <c r="B59" s="94"/>
      <c r="C59" s="95"/>
      <c r="D59" s="108"/>
      <c r="E59" s="99"/>
      <c r="F59" s="24" t="s">
        <v>13</v>
      </c>
      <c r="G59" s="38">
        <f>H59+J59</f>
        <v>0</v>
      </c>
      <c r="H59" s="38"/>
      <c r="I59" s="38"/>
      <c r="J59" s="38"/>
      <c r="K59" s="38">
        <f>L59+N59</f>
        <v>0</v>
      </c>
      <c r="L59" s="38"/>
      <c r="M59" s="38"/>
      <c r="N59" s="38"/>
      <c r="O59" s="38">
        <f>P59+R59</f>
        <v>0</v>
      </c>
      <c r="P59" s="38"/>
      <c r="Q59" s="38"/>
      <c r="R59" s="38"/>
      <c r="S59" s="67"/>
      <c r="T59" s="69"/>
      <c r="U59" s="44"/>
      <c r="V59" s="1"/>
      <c r="W59" s="1"/>
    </row>
    <row r="60" spans="1:23" s="14" customFormat="1" ht="13.5" customHeight="1">
      <c r="A60" s="93"/>
      <c r="B60" s="94"/>
      <c r="C60" s="95"/>
      <c r="D60" s="108"/>
      <c r="E60" s="100"/>
      <c r="F60" s="33" t="s">
        <v>53</v>
      </c>
      <c r="G60" s="38">
        <f>SUM(G58:G59)</f>
        <v>0</v>
      </c>
      <c r="H60" s="38">
        <f>SUM(H58:H59)</f>
        <v>0</v>
      </c>
      <c r="I60" s="38">
        <f>SUM(I58:I59)</f>
        <v>0</v>
      </c>
      <c r="J60" s="38">
        <f>SUM(J58:J59)</f>
        <v>0</v>
      </c>
      <c r="K60" s="38">
        <f aca="true" t="shared" si="21" ref="K60:T60">SUM(K58:K59)</f>
        <v>0</v>
      </c>
      <c r="L60" s="38">
        <f t="shared" si="21"/>
        <v>0</v>
      </c>
      <c r="M60" s="38">
        <f t="shared" si="21"/>
        <v>0</v>
      </c>
      <c r="N60" s="38">
        <f t="shared" si="21"/>
        <v>0</v>
      </c>
      <c r="O60" s="38">
        <f>SUM(O58:O59)</f>
        <v>0</v>
      </c>
      <c r="P60" s="38">
        <f>SUM(P58:P59)</f>
        <v>0</v>
      </c>
      <c r="Q60" s="38">
        <f>SUM(Q58:Q59)</f>
        <v>0</v>
      </c>
      <c r="R60" s="38">
        <f>SUM(R58:R59)</f>
        <v>0</v>
      </c>
      <c r="S60" s="38">
        <f t="shared" si="21"/>
        <v>0</v>
      </c>
      <c r="T60" s="62">
        <f t="shared" si="21"/>
        <v>0</v>
      </c>
      <c r="U60" s="44"/>
      <c r="V60" s="1"/>
      <c r="W60" s="1"/>
    </row>
    <row r="61" spans="1:23" s="14" customFormat="1" ht="13.5" customHeight="1">
      <c r="A61" s="93" t="s">
        <v>10</v>
      </c>
      <c r="B61" s="94" t="s">
        <v>10</v>
      </c>
      <c r="C61" s="95" t="s">
        <v>83</v>
      </c>
      <c r="D61" s="108" t="s">
        <v>84</v>
      </c>
      <c r="E61" s="98">
        <v>188747184</v>
      </c>
      <c r="F61" s="24" t="s">
        <v>13</v>
      </c>
      <c r="G61" s="38">
        <f>H61+J61</f>
        <v>0</v>
      </c>
      <c r="H61" s="38">
        <v>0</v>
      </c>
      <c r="I61" s="38"/>
      <c r="J61" s="38"/>
      <c r="K61" s="38">
        <f>L61+N61</f>
        <v>0</v>
      </c>
      <c r="L61" s="38">
        <v>0</v>
      </c>
      <c r="M61" s="38"/>
      <c r="N61" s="38"/>
      <c r="O61" s="38">
        <f>P61+R61</f>
        <v>0</v>
      </c>
      <c r="P61" s="38">
        <v>0</v>
      </c>
      <c r="Q61" s="38"/>
      <c r="R61" s="38"/>
      <c r="S61" s="67">
        <v>0</v>
      </c>
      <c r="T61" s="68">
        <v>0</v>
      </c>
      <c r="U61" s="44"/>
      <c r="V61" s="1"/>
      <c r="W61" s="1"/>
    </row>
    <row r="62" spans="1:23" s="14" customFormat="1" ht="13.5" customHeight="1">
      <c r="A62" s="93"/>
      <c r="B62" s="94"/>
      <c r="C62" s="95"/>
      <c r="D62" s="108"/>
      <c r="E62" s="99"/>
      <c r="F62" s="24" t="s">
        <v>13</v>
      </c>
      <c r="G62" s="38">
        <f>H62+J62</f>
        <v>0</v>
      </c>
      <c r="H62" s="38"/>
      <c r="I62" s="38"/>
      <c r="J62" s="38"/>
      <c r="K62" s="38">
        <f>L62+N62</f>
        <v>0</v>
      </c>
      <c r="L62" s="38"/>
      <c r="M62" s="38"/>
      <c r="N62" s="38"/>
      <c r="O62" s="38">
        <f>P62+R62</f>
        <v>0</v>
      </c>
      <c r="P62" s="38"/>
      <c r="Q62" s="38"/>
      <c r="R62" s="38"/>
      <c r="S62" s="67"/>
      <c r="T62" s="68"/>
      <c r="U62" s="44"/>
      <c r="V62" s="1"/>
      <c r="W62" s="1"/>
    </row>
    <row r="63" spans="1:23" s="14" customFormat="1" ht="13.5" customHeight="1">
      <c r="A63" s="93"/>
      <c r="B63" s="94"/>
      <c r="C63" s="95"/>
      <c r="D63" s="108"/>
      <c r="E63" s="100"/>
      <c r="F63" s="33" t="s">
        <v>53</v>
      </c>
      <c r="G63" s="38">
        <f>SUM(G61:G62)</f>
        <v>0</v>
      </c>
      <c r="H63" s="38">
        <f>SUM(H61:H62)</f>
        <v>0</v>
      </c>
      <c r="I63" s="38">
        <f>SUM(I61:I62)</f>
        <v>0</v>
      </c>
      <c r="J63" s="38">
        <f>SUM(J61:J62)</f>
        <v>0</v>
      </c>
      <c r="K63" s="38">
        <f aca="true" t="shared" si="22" ref="K63:T63">SUM(K61:K62)</f>
        <v>0</v>
      </c>
      <c r="L63" s="38">
        <f t="shared" si="22"/>
        <v>0</v>
      </c>
      <c r="M63" s="38">
        <f t="shared" si="22"/>
        <v>0</v>
      </c>
      <c r="N63" s="38">
        <f t="shared" si="22"/>
        <v>0</v>
      </c>
      <c r="O63" s="38">
        <f>SUM(O61:O62)</f>
        <v>0</v>
      </c>
      <c r="P63" s="38">
        <f>SUM(P61:P62)</f>
        <v>0</v>
      </c>
      <c r="Q63" s="38">
        <f>SUM(Q61:Q62)</f>
        <v>0</v>
      </c>
      <c r="R63" s="38">
        <f>SUM(R61:R62)</f>
        <v>0</v>
      </c>
      <c r="S63" s="38">
        <f t="shared" si="22"/>
        <v>0</v>
      </c>
      <c r="T63" s="62">
        <f t="shared" si="22"/>
        <v>0</v>
      </c>
      <c r="U63" s="44"/>
      <c r="V63" s="1"/>
      <c r="W63" s="1"/>
    </row>
    <row r="64" spans="1:23" s="14" customFormat="1" ht="13.5" customHeight="1">
      <c r="A64" s="93" t="s">
        <v>10</v>
      </c>
      <c r="B64" s="94" t="s">
        <v>10</v>
      </c>
      <c r="C64" s="95" t="s">
        <v>85</v>
      </c>
      <c r="D64" s="108" t="s">
        <v>86</v>
      </c>
      <c r="E64" s="98">
        <v>188747184</v>
      </c>
      <c r="F64" s="24" t="s">
        <v>13</v>
      </c>
      <c r="G64" s="38">
        <f>H64+J64</f>
        <v>0.4</v>
      </c>
      <c r="H64" s="38">
        <v>0.4</v>
      </c>
      <c r="I64" s="38"/>
      <c r="J64" s="38">
        <v>0</v>
      </c>
      <c r="K64" s="38">
        <f>L64+N64</f>
        <v>2.6</v>
      </c>
      <c r="L64" s="38">
        <v>2.6</v>
      </c>
      <c r="M64" s="38">
        <v>0.5</v>
      </c>
      <c r="N64" s="38">
        <v>0</v>
      </c>
      <c r="O64" s="38">
        <f>P64+R64</f>
        <v>9.9</v>
      </c>
      <c r="P64" s="38">
        <v>2</v>
      </c>
      <c r="Q64" s="38">
        <v>0</v>
      </c>
      <c r="R64" s="38">
        <v>7.9</v>
      </c>
      <c r="S64" s="67">
        <v>0</v>
      </c>
      <c r="T64" s="68">
        <v>0</v>
      </c>
      <c r="U64" s="44"/>
      <c r="V64" s="1"/>
      <c r="W64" s="1"/>
    </row>
    <row r="65" spans="1:23" s="14" customFormat="1" ht="13.5" customHeight="1">
      <c r="A65" s="93"/>
      <c r="B65" s="94"/>
      <c r="C65" s="95"/>
      <c r="D65" s="108"/>
      <c r="E65" s="99"/>
      <c r="F65" s="24" t="s">
        <v>13</v>
      </c>
      <c r="G65" s="38">
        <f>H65+J65</f>
        <v>0</v>
      </c>
      <c r="H65" s="38"/>
      <c r="I65" s="38"/>
      <c r="J65" s="38"/>
      <c r="K65" s="38">
        <f>L65+N65</f>
        <v>0</v>
      </c>
      <c r="L65" s="38"/>
      <c r="M65" s="38"/>
      <c r="N65" s="38"/>
      <c r="O65" s="38">
        <f>P65+R65</f>
        <v>0</v>
      </c>
      <c r="P65" s="38"/>
      <c r="Q65" s="38"/>
      <c r="R65" s="38"/>
      <c r="S65" s="67"/>
      <c r="T65" s="69"/>
      <c r="U65" s="44"/>
      <c r="V65" s="1"/>
      <c r="W65" s="1"/>
    </row>
    <row r="66" spans="1:23" s="14" customFormat="1" ht="13.5" customHeight="1">
      <c r="A66" s="93"/>
      <c r="B66" s="94"/>
      <c r="C66" s="95"/>
      <c r="D66" s="108"/>
      <c r="E66" s="100"/>
      <c r="F66" s="33" t="s">
        <v>53</v>
      </c>
      <c r="G66" s="38">
        <f>SUM(G64:G65)</f>
        <v>0.4</v>
      </c>
      <c r="H66" s="38">
        <f>SUM(H64:H65)</f>
        <v>0.4</v>
      </c>
      <c r="I66" s="38">
        <f>SUM(I64:I65)</f>
        <v>0</v>
      </c>
      <c r="J66" s="38">
        <f>SUM(J64:J65)</f>
        <v>0</v>
      </c>
      <c r="K66" s="38">
        <f aca="true" t="shared" si="23" ref="K66:T66">SUM(K64:K65)</f>
        <v>2.6</v>
      </c>
      <c r="L66" s="38">
        <f t="shared" si="23"/>
        <v>2.6</v>
      </c>
      <c r="M66" s="38">
        <f t="shared" si="23"/>
        <v>0.5</v>
      </c>
      <c r="N66" s="38">
        <f t="shared" si="23"/>
        <v>0</v>
      </c>
      <c r="O66" s="38">
        <f>SUM(O64:O65)</f>
        <v>9.9</v>
      </c>
      <c r="P66" s="38">
        <f>SUM(P64:P65)</f>
        <v>2</v>
      </c>
      <c r="Q66" s="38">
        <f>SUM(Q64:Q65)</f>
        <v>0</v>
      </c>
      <c r="R66" s="38">
        <f>SUM(R64:R65)</f>
        <v>7.9</v>
      </c>
      <c r="S66" s="38">
        <f t="shared" si="23"/>
        <v>0</v>
      </c>
      <c r="T66" s="62">
        <f t="shared" si="23"/>
        <v>0</v>
      </c>
      <c r="U66" s="44"/>
      <c r="V66" s="1"/>
      <c r="W66" s="1"/>
    </row>
    <row r="67" spans="1:23" s="14" customFormat="1" ht="13.5" customHeight="1">
      <c r="A67" s="93" t="s">
        <v>10</v>
      </c>
      <c r="B67" s="94" t="s">
        <v>10</v>
      </c>
      <c r="C67" s="95" t="s">
        <v>89</v>
      </c>
      <c r="D67" s="108" t="s">
        <v>90</v>
      </c>
      <c r="E67" s="98">
        <v>188747184</v>
      </c>
      <c r="F67" s="24" t="s">
        <v>13</v>
      </c>
      <c r="G67" s="38">
        <f>H67+J67</f>
        <v>0</v>
      </c>
      <c r="H67" s="38"/>
      <c r="I67" s="38"/>
      <c r="J67" s="38"/>
      <c r="K67" s="38">
        <f>L67+N67</f>
        <v>0</v>
      </c>
      <c r="L67" s="38"/>
      <c r="M67" s="38"/>
      <c r="N67" s="38"/>
      <c r="O67" s="38">
        <f>P67+R67</f>
        <v>0</v>
      </c>
      <c r="P67" s="38"/>
      <c r="Q67" s="38"/>
      <c r="R67" s="38"/>
      <c r="S67" s="61"/>
      <c r="T67" s="63"/>
      <c r="U67" s="44"/>
      <c r="V67" s="1"/>
      <c r="W67" s="1"/>
    </row>
    <row r="68" spans="1:23" s="14" customFormat="1" ht="13.5" customHeight="1">
      <c r="A68" s="93"/>
      <c r="B68" s="94"/>
      <c r="C68" s="95"/>
      <c r="D68" s="108"/>
      <c r="E68" s="99"/>
      <c r="F68" s="24" t="s">
        <v>14</v>
      </c>
      <c r="G68" s="38">
        <f>H68+J68</f>
        <v>0</v>
      </c>
      <c r="H68" s="38"/>
      <c r="I68" s="38"/>
      <c r="J68" s="38"/>
      <c r="K68" s="38">
        <f>L68+N68</f>
        <v>0</v>
      </c>
      <c r="L68" s="38"/>
      <c r="M68" s="38"/>
      <c r="N68" s="38"/>
      <c r="O68" s="38">
        <f>P68+R68</f>
        <v>0</v>
      </c>
      <c r="P68" s="38"/>
      <c r="Q68" s="38"/>
      <c r="R68" s="38"/>
      <c r="S68" s="61"/>
      <c r="T68" s="63"/>
      <c r="U68" s="44"/>
      <c r="V68" s="1"/>
      <c r="W68" s="1"/>
    </row>
    <row r="69" spans="1:23" s="14" customFormat="1" ht="13.5" customHeight="1">
      <c r="A69" s="93"/>
      <c r="B69" s="94"/>
      <c r="C69" s="95"/>
      <c r="D69" s="108"/>
      <c r="E69" s="100"/>
      <c r="F69" s="33" t="s">
        <v>53</v>
      </c>
      <c r="G69" s="38">
        <f aca="true" t="shared" si="24" ref="G69:T69">SUM(G67:G68)</f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38">
        <f t="shared" si="24"/>
        <v>0</v>
      </c>
      <c r="Q69" s="38">
        <f t="shared" si="24"/>
        <v>0</v>
      </c>
      <c r="R69" s="38">
        <f t="shared" si="24"/>
        <v>0</v>
      </c>
      <c r="S69" s="38">
        <f t="shared" si="24"/>
        <v>0</v>
      </c>
      <c r="T69" s="62">
        <f t="shared" si="24"/>
        <v>0</v>
      </c>
      <c r="U69" s="44"/>
      <c r="V69" s="1"/>
      <c r="W69" s="1"/>
    </row>
    <row r="70" spans="1:23" s="14" customFormat="1" ht="13.5" customHeight="1">
      <c r="A70" s="93" t="s">
        <v>10</v>
      </c>
      <c r="B70" s="94" t="s">
        <v>10</v>
      </c>
      <c r="C70" s="95" t="s">
        <v>26</v>
      </c>
      <c r="D70" s="108" t="s">
        <v>98</v>
      </c>
      <c r="E70" s="98">
        <v>188747184</v>
      </c>
      <c r="F70" s="24" t="s">
        <v>13</v>
      </c>
      <c r="G70" s="38">
        <f>H70+J70</f>
        <v>0</v>
      </c>
      <c r="H70" s="38"/>
      <c r="I70" s="38"/>
      <c r="J70" s="38"/>
      <c r="K70" s="38">
        <f>L70+N70</f>
        <v>0</v>
      </c>
      <c r="L70" s="38"/>
      <c r="M70" s="38"/>
      <c r="N70" s="38"/>
      <c r="O70" s="46">
        <f>P70+R70</f>
        <v>4.667</v>
      </c>
      <c r="P70" s="46">
        <v>4.667</v>
      </c>
      <c r="Q70" s="38">
        <v>3.4</v>
      </c>
      <c r="R70" s="38"/>
      <c r="S70" s="61"/>
      <c r="T70" s="63"/>
      <c r="U70" s="44"/>
      <c r="V70" s="1"/>
      <c r="W70" s="1"/>
    </row>
    <row r="71" spans="1:23" s="14" customFormat="1" ht="13.5" customHeight="1">
      <c r="A71" s="93"/>
      <c r="B71" s="94"/>
      <c r="C71" s="95"/>
      <c r="D71" s="108"/>
      <c r="E71" s="99"/>
      <c r="F71" s="24" t="s">
        <v>14</v>
      </c>
      <c r="G71" s="38">
        <f>H71+J71</f>
        <v>0</v>
      </c>
      <c r="H71" s="38"/>
      <c r="I71" s="38"/>
      <c r="J71" s="38"/>
      <c r="K71" s="38">
        <f>L71+N71</f>
        <v>0</v>
      </c>
      <c r="L71" s="38"/>
      <c r="M71" s="38"/>
      <c r="N71" s="38"/>
      <c r="O71" s="46">
        <f>P71+R71</f>
        <v>0</v>
      </c>
      <c r="P71" s="46"/>
      <c r="Q71" s="38"/>
      <c r="R71" s="38"/>
      <c r="S71" s="61"/>
      <c r="T71" s="63"/>
      <c r="U71" s="44"/>
      <c r="V71" s="1"/>
      <c r="W71" s="1"/>
    </row>
    <row r="72" spans="1:23" s="14" customFormat="1" ht="13.5" customHeight="1">
      <c r="A72" s="93"/>
      <c r="B72" s="94"/>
      <c r="C72" s="95"/>
      <c r="D72" s="108"/>
      <c r="E72" s="100"/>
      <c r="F72" s="33" t="s">
        <v>53</v>
      </c>
      <c r="G72" s="38">
        <f aca="true" t="shared" si="25" ref="G72:T72">SUM(G70:G71)</f>
        <v>0</v>
      </c>
      <c r="H72" s="38">
        <f t="shared" si="25"/>
        <v>0</v>
      </c>
      <c r="I72" s="38">
        <f t="shared" si="25"/>
        <v>0</v>
      </c>
      <c r="J72" s="38">
        <f t="shared" si="25"/>
        <v>0</v>
      </c>
      <c r="K72" s="38">
        <f t="shared" si="25"/>
        <v>0</v>
      </c>
      <c r="L72" s="38">
        <f t="shared" si="25"/>
        <v>0</v>
      </c>
      <c r="M72" s="38">
        <f t="shared" si="25"/>
        <v>0</v>
      </c>
      <c r="N72" s="38">
        <f t="shared" si="25"/>
        <v>0</v>
      </c>
      <c r="O72" s="46">
        <f t="shared" si="25"/>
        <v>4.667</v>
      </c>
      <c r="P72" s="46">
        <f t="shared" si="25"/>
        <v>4.667</v>
      </c>
      <c r="Q72" s="38">
        <f t="shared" si="25"/>
        <v>3.4</v>
      </c>
      <c r="R72" s="38">
        <f t="shared" si="25"/>
        <v>0</v>
      </c>
      <c r="S72" s="38">
        <f t="shared" si="25"/>
        <v>0</v>
      </c>
      <c r="T72" s="62">
        <f t="shared" si="25"/>
        <v>0</v>
      </c>
      <c r="U72" s="44"/>
      <c r="V72" s="1"/>
      <c r="W72" s="1"/>
    </row>
    <row r="73" spans="1:23" s="4" customFormat="1" ht="13.5" customHeight="1" thickBot="1">
      <c r="A73" s="5" t="s">
        <v>10</v>
      </c>
      <c r="B73" s="6" t="s">
        <v>10</v>
      </c>
      <c r="C73" s="164" t="s">
        <v>54</v>
      </c>
      <c r="D73" s="165"/>
      <c r="E73" s="165"/>
      <c r="F73" s="165"/>
      <c r="G73" s="81">
        <f>G15+G18+G21+G24+G28+G31+G35+G38+G41+G44+G47+G51+G54+G57+G60+G63+G66+G69+G72</f>
        <v>1377.894</v>
      </c>
      <c r="H73" s="81">
        <f aca="true" t="shared" si="26" ref="H73:T73">H15+H18+H21+H24+H28+H31+H35+H38+H41+H44+H47+H51+H54+H57+H60+H63+H66+H69+H72</f>
        <v>1318.9940000000001</v>
      </c>
      <c r="I73" s="81">
        <f t="shared" si="26"/>
        <v>700.4</v>
      </c>
      <c r="J73" s="81">
        <f t="shared" si="26"/>
        <v>58.900000000000006</v>
      </c>
      <c r="K73" s="81">
        <f t="shared" si="26"/>
        <v>1477.547</v>
      </c>
      <c r="L73" s="81">
        <f t="shared" si="26"/>
        <v>1455.7469999999998</v>
      </c>
      <c r="M73" s="81">
        <f t="shared" si="26"/>
        <v>1029.3</v>
      </c>
      <c r="N73" s="81">
        <f t="shared" si="26"/>
        <v>21.799999999999997</v>
      </c>
      <c r="O73" s="81">
        <f t="shared" si="26"/>
        <v>1528.4859999999999</v>
      </c>
      <c r="P73" s="81">
        <f t="shared" si="26"/>
        <v>1500.7859999999998</v>
      </c>
      <c r="Q73" s="81">
        <f t="shared" si="26"/>
        <v>1033.081</v>
      </c>
      <c r="R73" s="81">
        <f t="shared" si="26"/>
        <v>27.699999999999996</v>
      </c>
      <c r="S73" s="81">
        <f t="shared" si="26"/>
        <v>1512.9</v>
      </c>
      <c r="T73" s="81">
        <f t="shared" si="26"/>
        <v>1630.3</v>
      </c>
      <c r="U73" s="43"/>
      <c r="V73" s="32"/>
      <c r="W73" s="32"/>
    </row>
    <row r="74" spans="1:21" ht="15.75" customHeight="1" thickBot="1">
      <c r="A74" s="7" t="s">
        <v>10</v>
      </c>
      <c r="B74" s="17" t="s">
        <v>15</v>
      </c>
      <c r="C74" s="104" t="s">
        <v>33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6"/>
      <c r="U74" s="8"/>
    </row>
    <row r="75" spans="1:21" ht="16.5" customHeight="1">
      <c r="A75" s="103" t="s">
        <v>10</v>
      </c>
      <c r="B75" s="109" t="s">
        <v>15</v>
      </c>
      <c r="C75" s="110" t="s">
        <v>10</v>
      </c>
      <c r="D75" s="96" t="s">
        <v>29</v>
      </c>
      <c r="E75" s="99">
        <v>188747184</v>
      </c>
      <c r="F75" s="21" t="s">
        <v>34</v>
      </c>
      <c r="G75" s="87">
        <f>H75+J75</f>
        <v>17.2</v>
      </c>
      <c r="H75" s="87">
        <v>17.2</v>
      </c>
      <c r="I75" s="87">
        <v>13.2</v>
      </c>
      <c r="J75" s="87"/>
      <c r="K75" s="42">
        <f>L75+N75</f>
        <v>16.9</v>
      </c>
      <c r="L75" s="42">
        <v>16.9</v>
      </c>
      <c r="M75" s="42">
        <v>16.6</v>
      </c>
      <c r="N75" s="42"/>
      <c r="O75" s="42">
        <f>P75+R75</f>
        <v>16.9</v>
      </c>
      <c r="P75" s="42">
        <v>16.9</v>
      </c>
      <c r="Q75" s="42">
        <v>16.6</v>
      </c>
      <c r="R75" s="42"/>
      <c r="S75" s="42">
        <v>17</v>
      </c>
      <c r="T75" s="70">
        <v>19</v>
      </c>
      <c r="U75" s="8"/>
    </row>
    <row r="76" spans="1:21" ht="15" customHeight="1">
      <c r="A76" s="93"/>
      <c r="B76" s="94"/>
      <c r="C76" s="95"/>
      <c r="D76" s="97"/>
      <c r="E76" s="99"/>
      <c r="F76" s="91" t="s">
        <v>13</v>
      </c>
      <c r="G76" s="37">
        <f>H76+J76</f>
        <v>0</v>
      </c>
      <c r="H76" s="37"/>
      <c r="I76" s="37"/>
      <c r="J76" s="37"/>
      <c r="K76" s="36">
        <f aca="true" t="shared" si="27" ref="K76:K103">L76+N76</f>
        <v>4.6</v>
      </c>
      <c r="L76" s="36">
        <v>4.6</v>
      </c>
      <c r="M76" s="36">
        <v>4.5</v>
      </c>
      <c r="N76" s="36"/>
      <c r="O76" s="36">
        <f>P76+R76</f>
        <v>4.6</v>
      </c>
      <c r="P76" s="36">
        <v>4.6</v>
      </c>
      <c r="Q76" s="36">
        <v>4.3</v>
      </c>
      <c r="R76" s="36"/>
      <c r="S76" s="36">
        <v>4</v>
      </c>
      <c r="T76" s="71">
        <v>4</v>
      </c>
      <c r="U76" s="8"/>
    </row>
    <row r="77" spans="1:23" s="4" customFormat="1" ht="15" customHeight="1">
      <c r="A77" s="93"/>
      <c r="B77" s="94"/>
      <c r="C77" s="95"/>
      <c r="D77" s="97"/>
      <c r="E77" s="100"/>
      <c r="F77" s="23" t="s">
        <v>53</v>
      </c>
      <c r="G77" s="38">
        <f aca="true" t="shared" si="28" ref="G77:N77">SUM(G75:G76)</f>
        <v>17.2</v>
      </c>
      <c r="H77" s="38">
        <f t="shared" si="28"/>
        <v>17.2</v>
      </c>
      <c r="I77" s="38">
        <f t="shared" si="28"/>
        <v>13.2</v>
      </c>
      <c r="J77" s="38">
        <f t="shared" si="28"/>
        <v>0</v>
      </c>
      <c r="K77" s="39">
        <f t="shared" si="28"/>
        <v>21.5</v>
      </c>
      <c r="L77" s="39">
        <f t="shared" si="28"/>
        <v>21.5</v>
      </c>
      <c r="M77" s="39">
        <f t="shared" si="28"/>
        <v>21.1</v>
      </c>
      <c r="N77" s="39">
        <f t="shared" si="28"/>
        <v>0</v>
      </c>
      <c r="O77" s="39">
        <f aca="true" t="shared" si="29" ref="O77:T77">SUM(O75:O76)</f>
        <v>21.5</v>
      </c>
      <c r="P77" s="39">
        <f t="shared" si="29"/>
        <v>21.5</v>
      </c>
      <c r="Q77" s="39">
        <f t="shared" si="29"/>
        <v>20.900000000000002</v>
      </c>
      <c r="R77" s="39">
        <f t="shared" si="29"/>
        <v>0</v>
      </c>
      <c r="S77" s="39">
        <f t="shared" si="29"/>
        <v>21</v>
      </c>
      <c r="T77" s="60">
        <f t="shared" si="29"/>
        <v>23</v>
      </c>
      <c r="U77" s="45"/>
      <c r="V77" s="32"/>
      <c r="W77" s="32"/>
    </row>
    <row r="78" spans="1:21" ht="16.5" customHeight="1">
      <c r="A78" s="93" t="s">
        <v>10</v>
      </c>
      <c r="B78" s="94" t="s">
        <v>15</v>
      </c>
      <c r="C78" s="95" t="s">
        <v>15</v>
      </c>
      <c r="D78" s="97" t="s">
        <v>35</v>
      </c>
      <c r="E78" s="98">
        <v>188747184</v>
      </c>
      <c r="F78" s="22" t="s">
        <v>34</v>
      </c>
      <c r="G78" s="38">
        <f>H78+J78</f>
        <v>0.1</v>
      </c>
      <c r="H78" s="38">
        <v>0.1</v>
      </c>
      <c r="I78" s="38">
        <v>0.1</v>
      </c>
      <c r="J78" s="38"/>
      <c r="K78" s="39">
        <f t="shared" si="27"/>
        <v>0.1</v>
      </c>
      <c r="L78" s="39">
        <v>0.1</v>
      </c>
      <c r="M78" s="39">
        <v>0.1</v>
      </c>
      <c r="N78" s="39"/>
      <c r="O78" s="39">
        <f>P78+R78</f>
        <v>0.1</v>
      </c>
      <c r="P78" s="39">
        <v>0.1</v>
      </c>
      <c r="Q78" s="39">
        <v>0.1</v>
      </c>
      <c r="R78" s="39"/>
      <c r="S78" s="39">
        <v>0.1</v>
      </c>
      <c r="T78" s="62">
        <v>0.1</v>
      </c>
      <c r="U78" s="8"/>
    </row>
    <row r="79" spans="1:21" ht="15" customHeight="1">
      <c r="A79" s="93"/>
      <c r="B79" s="94"/>
      <c r="C79" s="95"/>
      <c r="D79" s="97"/>
      <c r="E79" s="99"/>
      <c r="F79" s="22" t="s">
        <v>14</v>
      </c>
      <c r="G79" s="38">
        <f>H79+J79</f>
        <v>0</v>
      </c>
      <c r="H79" s="38"/>
      <c r="I79" s="38"/>
      <c r="J79" s="38"/>
      <c r="K79" s="39">
        <f t="shared" si="27"/>
        <v>0</v>
      </c>
      <c r="L79" s="39"/>
      <c r="M79" s="39"/>
      <c r="N79" s="39"/>
      <c r="O79" s="39">
        <f>P79+R79</f>
        <v>0</v>
      </c>
      <c r="P79" s="39"/>
      <c r="Q79" s="39"/>
      <c r="R79" s="39"/>
      <c r="S79" s="39"/>
      <c r="T79" s="62"/>
      <c r="U79" s="8"/>
    </row>
    <row r="80" spans="1:23" s="4" customFormat="1" ht="15" customHeight="1">
      <c r="A80" s="93"/>
      <c r="B80" s="94"/>
      <c r="C80" s="95"/>
      <c r="D80" s="97"/>
      <c r="E80" s="100"/>
      <c r="F80" s="23" t="s">
        <v>53</v>
      </c>
      <c r="G80" s="38">
        <f aca="true" t="shared" si="30" ref="G80:N80">SUM(G78:G79)</f>
        <v>0.1</v>
      </c>
      <c r="H80" s="38">
        <f t="shared" si="30"/>
        <v>0.1</v>
      </c>
      <c r="I80" s="38">
        <f t="shared" si="30"/>
        <v>0.1</v>
      </c>
      <c r="J80" s="38">
        <f t="shared" si="30"/>
        <v>0</v>
      </c>
      <c r="K80" s="39">
        <f t="shared" si="30"/>
        <v>0.1</v>
      </c>
      <c r="L80" s="39">
        <f t="shared" si="30"/>
        <v>0.1</v>
      </c>
      <c r="M80" s="39">
        <f t="shared" si="30"/>
        <v>0.1</v>
      </c>
      <c r="N80" s="39">
        <f t="shared" si="30"/>
        <v>0</v>
      </c>
      <c r="O80" s="39">
        <f aca="true" t="shared" si="31" ref="O80:T80">SUM(O78:O79)</f>
        <v>0.1</v>
      </c>
      <c r="P80" s="39">
        <f t="shared" si="31"/>
        <v>0.1</v>
      </c>
      <c r="Q80" s="39">
        <f t="shared" si="31"/>
        <v>0.1</v>
      </c>
      <c r="R80" s="39">
        <f t="shared" si="31"/>
        <v>0</v>
      </c>
      <c r="S80" s="39">
        <f t="shared" si="31"/>
        <v>0.1</v>
      </c>
      <c r="T80" s="60">
        <f t="shared" si="31"/>
        <v>0.1</v>
      </c>
      <c r="U80" s="43"/>
      <c r="V80" s="32"/>
      <c r="W80" s="32"/>
    </row>
    <row r="81" spans="1:21" ht="15.75" customHeight="1">
      <c r="A81" s="93" t="s">
        <v>10</v>
      </c>
      <c r="B81" s="94" t="s">
        <v>15</v>
      </c>
      <c r="C81" s="95" t="s">
        <v>16</v>
      </c>
      <c r="D81" s="107" t="s">
        <v>36</v>
      </c>
      <c r="E81" s="98">
        <v>188747184</v>
      </c>
      <c r="F81" s="22" t="s">
        <v>34</v>
      </c>
      <c r="G81" s="38">
        <f>H81+J81</f>
        <v>0.5</v>
      </c>
      <c r="H81" s="38">
        <v>0.5</v>
      </c>
      <c r="I81" s="38">
        <v>0.4</v>
      </c>
      <c r="J81" s="38"/>
      <c r="K81" s="38">
        <f t="shared" si="27"/>
        <v>0.5</v>
      </c>
      <c r="L81" s="38">
        <v>0.5</v>
      </c>
      <c r="M81" s="38">
        <v>0.4</v>
      </c>
      <c r="N81" s="38"/>
      <c r="O81" s="38">
        <f>P81+R81</f>
        <v>0.5</v>
      </c>
      <c r="P81" s="38">
        <v>0.5</v>
      </c>
      <c r="Q81" s="38">
        <v>0.4</v>
      </c>
      <c r="R81" s="38"/>
      <c r="S81" s="38">
        <v>0</v>
      </c>
      <c r="T81" s="72">
        <v>0</v>
      </c>
      <c r="U81" s="8"/>
    </row>
    <row r="82" spans="1:21" ht="15" customHeight="1">
      <c r="A82" s="93"/>
      <c r="B82" s="94"/>
      <c r="C82" s="95"/>
      <c r="D82" s="97"/>
      <c r="E82" s="99"/>
      <c r="F82" s="22" t="s">
        <v>14</v>
      </c>
      <c r="G82" s="38">
        <f>H82+J82</f>
        <v>0</v>
      </c>
      <c r="H82" s="38"/>
      <c r="I82" s="38"/>
      <c r="J82" s="38"/>
      <c r="K82" s="38">
        <f t="shared" si="27"/>
        <v>0</v>
      </c>
      <c r="L82" s="38"/>
      <c r="M82" s="38"/>
      <c r="N82" s="38"/>
      <c r="O82" s="38">
        <f>P82+R82</f>
        <v>0</v>
      </c>
      <c r="P82" s="38"/>
      <c r="Q82" s="38"/>
      <c r="R82" s="38"/>
      <c r="S82" s="38"/>
      <c r="T82" s="72"/>
      <c r="U82" s="8"/>
    </row>
    <row r="83" spans="1:23" s="4" customFormat="1" ht="15" customHeight="1">
      <c r="A83" s="93"/>
      <c r="B83" s="94"/>
      <c r="C83" s="95"/>
      <c r="D83" s="97"/>
      <c r="E83" s="100"/>
      <c r="F83" s="23" t="s">
        <v>53</v>
      </c>
      <c r="G83" s="38">
        <f aca="true" t="shared" si="32" ref="G83:N83">SUM(G81:G82)</f>
        <v>0.5</v>
      </c>
      <c r="H83" s="38">
        <f t="shared" si="32"/>
        <v>0.5</v>
      </c>
      <c r="I83" s="38">
        <f t="shared" si="32"/>
        <v>0.4</v>
      </c>
      <c r="J83" s="38">
        <f t="shared" si="32"/>
        <v>0</v>
      </c>
      <c r="K83" s="38">
        <f t="shared" si="32"/>
        <v>0.5</v>
      </c>
      <c r="L83" s="38">
        <f t="shared" si="32"/>
        <v>0.5</v>
      </c>
      <c r="M83" s="38">
        <f t="shared" si="32"/>
        <v>0.4</v>
      </c>
      <c r="N83" s="38">
        <f t="shared" si="32"/>
        <v>0</v>
      </c>
      <c r="O83" s="38">
        <f aca="true" t="shared" si="33" ref="O83:T83">SUM(O81:O82)</f>
        <v>0.5</v>
      </c>
      <c r="P83" s="38">
        <f t="shared" si="33"/>
        <v>0.5</v>
      </c>
      <c r="Q83" s="38">
        <f t="shared" si="33"/>
        <v>0.4</v>
      </c>
      <c r="R83" s="38">
        <f t="shared" si="33"/>
        <v>0</v>
      </c>
      <c r="S83" s="38">
        <f t="shared" si="33"/>
        <v>0</v>
      </c>
      <c r="T83" s="62">
        <f t="shared" si="33"/>
        <v>0</v>
      </c>
      <c r="U83" s="43"/>
      <c r="V83" s="32"/>
      <c r="W83" s="32"/>
    </row>
    <row r="84" spans="1:21" ht="16.5" customHeight="1">
      <c r="A84" s="101" t="s">
        <v>10</v>
      </c>
      <c r="B84" s="150" t="s">
        <v>15</v>
      </c>
      <c r="C84" s="152" t="s">
        <v>18</v>
      </c>
      <c r="D84" s="154" t="s">
        <v>37</v>
      </c>
      <c r="E84" s="98">
        <v>188747184</v>
      </c>
      <c r="F84" s="22" t="s">
        <v>34</v>
      </c>
      <c r="G84" s="38">
        <f>H84+J84</f>
        <v>15.3</v>
      </c>
      <c r="H84" s="38">
        <v>15.3</v>
      </c>
      <c r="I84" s="38">
        <v>10.9</v>
      </c>
      <c r="J84" s="38"/>
      <c r="K84" s="38">
        <f t="shared" si="27"/>
        <v>16.7</v>
      </c>
      <c r="L84" s="38">
        <v>16.7</v>
      </c>
      <c r="M84" s="38">
        <v>14.2</v>
      </c>
      <c r="N84" s="38"/>
      <c r="O84" s="38">
        <f>P84+R84</f>
        <v>16.7</v>
      </c>
      <c r="P84" s="38">
        <v>16.7</v>
      </c>
      <c r="Q84" s="38">
        <v>14.8</v>
      </c>
      <c r="R84" s="38"/>
      <c r="S84" s="38">
        <v>20</v>
      </c>
      <c r="T84" s="72">
        <v>25</v>
      </c>
      <c r="U84" s="8"/>
    </row>
    <row r="85" spans="1:21" ht="15" customHeight="1">
      <c r="A85" s="102"/>
      <c r="B85" s="151"/>
      <c r="C85" s="153"/>
      <c r="D85" s="155"/>
      <c r="E85" s="99"/>
      <c r="F85" s="24" t="s">
        <v>13</v>
      </c>
      <c r="G85" s="38">
        <f>H85+J85</f>
        <v>0</v>
      </c>
      <c r="H85" s="38"/>
      <c r="I85" s="38"/>
      <c r="J85" s="38"/>
      <c r="K85" s="38">
        <f t="shared" si="27"/>
        <v>0</v>
      </c>
      <c r="L85" s="38"/>
      <c r="M85" s="38"/>
      <c r="N85" s="38"/>
      <c r="O85" s="38">
        <f>P85+R85</f>
        <v>0</v>
      </c>
      <c r="P85" s="38"/>
      <c r="Q85" s="38"/>
      <c r="R85" s="38"/>
      <c r="S85" s="38"/>
      <c r="T85" s="72"/>
      <c r="U85" s="8"/>
    </row>
    <row r="86" spans="1:21" ht="18" customHeight="1">
      <c r="A86" s="103"/>
      <c r="B86" s="109"/>
      <c r="C86" s="110"/>
      <c r="D86" s="96"/>
      <c r="E86" s="100"/>
      <c r="F86" s="23" t="s">
        <v>53</v>
      </c>
      <c r="G86" s="38">
        <f aca="true" t="shared" si="34" ref="G86:N86">SUM(G84:G85)</f>
        <v>15.3</v>
      </c>
      <c r="H86" s="38">
        <f t="shared" si="34"/>
        <v>15.3</v>
      </c>
      <c r="I86" s="38">
        <f t="shared" si="34"/>
        <v>10.9</v>
      </c>
      <c r="J86" s="38">
        <f t="shared" si="34"/>
        <v>0</v>
      </c>
      <c r="K86" s="38">
        <f t="shared" si="34"/>
        <v>16.7</v>
      </c>
      <c r="L86" s="38">
        <f t="shared" si="34"/>
        <v>16.7</v>
      </c>
      <c r="M86" s="38">
        <f t="shared" si="34"/>
        <v>14.2</v>
      </c>
      <c r="N86" s="38">
        <f t="shared" si="34"/>
        <v>0</v>
      </c>
      <c r="O86" s="38">
        <f aca="true" t="shared" si="35" ref="O86:T86">SUM(O84:O85)</f>
        <v>16.7</v>
      </c>
      <c r="P86" s="38">
        <f t="shared" si="35"/>
        <v>16.7</v>
      </c>
      <c r="Q86" s="38">
        <f t="shared" si="35"/>
        <v>14.8</v>
      </c>
      <c r="R86" s="38">
        <f t="shared" si="35"/>
        <v>0</v>
      </c>
      <c r="S86" s="38">
        <f t="shared" si="35"/>
        <v>20</v>
      </c>
      <c r="T86" s="62">
        <f t="shared" si="35"/>
        <v>25</v>
      </c>
      <c r="U86" s="8"/>
    </row>
    <row r="87" spans="1:21" ht="16.5" customHeight="1">
      <c r="A87" s="93" t="s">
        <v>10</v>
      </c>
      <c r="B87" s="94" t="s">
        <v>15</v>
      </c>
      <c r="C87" s="95" t="s">
        <v>19</v>
      </c>
      <c r="D87" s="96" t="s">
        <v>41</v>
      </c>
      <c r="E87" s="98">
        <v>188747184</v>
      </c>
      <c r="F87" s="22" t="s">
        <v>34</v>
      </c>
      <c r="G87" s="46">
        <f>H87+J87</f>
        <v>0.364</v>
      </c>
      <c r="H87" s="46">
        <v>0.364</v>
      </c>
      <c r="I87" s="46">
        <v>0.279</v>
      </c>
      <c r="J87" s="38"/>
      <c r="K87" s="38">
        <f t="shared" si="27"/>
        <v>0.3</v>
      </c>
      <c r="L87" s="38">
        <v>0.3</v>
      </c>
      <c r="M87" s="38">
        <v>0.3</v>
      </c>
      <c r="N87" s="38"/>
      <c r="O87" s="38">
        <f>P87+R87</f>
        <v>0.3</v>
      </c>
      <c r="P87" s="38">
        <v>0.3</v>
      </c>
      <c r="Q87" s="38">
        <v>0.3</v>
      </c>
      <c r="R87" s="38"/>
      <c r="S87" s="38">
        <v>0.3</v>
      </c>
      <c r="T87" s="62">
        <v>0.3</v>
      </c>
      <c r="U87" s="8"/>
    </row>
    <row r="88" spans="1:21" ht="15" customHeight="1">
      <c r="A88" s="93"/>
      <c r="B88" s="94"/>
      <c r="C88" s="95"/>
      <c r="D88" s="97"/>
      <c r="E88" s="99"/>
      <c r="F88" s="22" t="s">
        <v>14</v>
      </c>
      <c r="G88" s="46">
        <f>H88+J88</f>
        <v>0</v>
      </c>
      <c r="H88" s="46"/>
      <c r="I88" s="46"/>
      <c r="J88" s="38"/>
      <c r="K88" s="38">
        <f t="shared" si="27"/>
        <v>0</v>
      </c>
      <c r="L88" s="38"/>
      <c r="M88" s="38"/>
      <c r="N88" s="38"/>
      <c r="O88" s="38">
        <f>P88+R88</f>
        <v>0</v>
      </c>
      <c r="P88" s="38"/>
      <c r="Q88" s="38"/>
      <c r="R88" s="38"/>
      <c r="S88" s="38"/>
      <c r="T88" s="72"/>
      <c r="U88" s="8"/>
    </row>
    <row r="89" spans="1:21" ht="16.5" customHeight="1">
      <c r="A89" s="93"/>
      <c r="B89" s="94"/>
      <c r="C89" s="95"/>
      <c r="D89" s="97"/>
      <c r="E89" s="100"/>
      <c r="F89" s="23" t="s">
        <v>53</v>
      </c>
      <c r="G89" s="46">
        <f aca="true" t="shared" si="36" ref="G89:N89">SUM(G87:G88)</f>
        <v>0.364</v>
      </c>
      <c r="H89" s="46">
        <f t="shared" si="36"/>
        <v>0.364</v>
      </c>
      <c r="I89" s="46">
        <f t="shared" si="36"/>
        <v>0.279</v>
      </c>
      <c r="J89" s="38">
        <f t="shared" si="36"/>
        <v>0</v>
      </c>
      <c r="K89" s="38">
        <f t="shared" si="36"/>
        <v>0.3</v>
      </c>
      <c r="L89" s="38">
        <f t="shared" si="36"/>
        <v>0.3</v>
      </c>
      <c r="M89" s="38">
        <f t="shared" si="36"/>
        <v>0.3</v>
      </c>
      <c r="N89" s="38">
        <f t="shared" si="36"/>
        <v>0</v>
      </c>
      <c r="O89" s="38">
        <f aca="true" t="shared" si="37" ref="O89:T89">SUM(O87:O88)</f>
        <v>0.3</v>
      </c>
      <c r="P89" s="38">
        <f t="shared" si="37"/>
        <v>0.3</v>
      </c>
      <c r="Q89" s="38">
        <f t="shared" si="37"/>
        <v>0.3</v>
      </c>
      <c r="R89" s="38">
        <f t="shared" si="37"/>
        <v>0</v>
      </c>
      <c r="S89" s="38">
        <f t="shared" si="37"/>
        <v>0.3</v>
      </c>
      <c r="T89" s="62">
        <f t="shared" si="37"/>
        <v>0.3</v>
      </c>
      <c r="U89" s="8"/>
    </row>
    <row r="90" spans="1:21" ht="16.5" customHeight="1">
      <c r="A90" s="93" t="s">
        <v>10</v>
      </c>
      <c r="B90" s="94" t="s">
        <v>15</v>
      </c>
      <c r="C90" s="95" t="s">
        <v>21</v>
      </c>
      <c r="D90" s="107" t="s">
        <v>27</v>
      </c>
      <c r="E90" s="98">
        <v>188747184</v>
      </c>
      <c r="F90" s="22" t="s">
        <v>34</v>
      </c>
      <c r="G90" s="38">
        <f>H90+J90</f>
        <v>7.7</v>
      </c>
      <c r="H90" s="38">
        <v>7.7</v>
      </c>
      <c r="I90" s="38">
        <v>5.9</v>
      </c>
      <c r="J90" s="38"/>
      <c r="K90" s="38">
        <f t="shared" si="27"/>
        <v>7.9</v>
      </c>
      <c r="L90" s="38">
        <v>7.9</v>
      </c>
      <c r="M90" s="38">
        <v>7.8</v>
      </c>
      <c r="N90" s="38"/>
      <c r="O90" s="38">
        <f>P90+R90</f>
        <v>7.9</v>
      </c>
      <c r="P90" s="38">
        <v>7.9</v>
      </c>
      <c r="Q90" s="38">
        <v>7.8</v>
      </c>
      <c r="R90" s="38"/>
      <c r="S90" s="38">
        <v>8</v>
      </c>
      <c r="T90" s="62">
        <v>9.5</v>
      </c>
      <c r="U90" s="8"/>
    </row>
    <row r="91" spans="1:21" ht="15" customHeight="1">
      <c r="A91" s="93"/>
      <c r="B91" s="94"/>
      <c r="C91" s="95"/>
      <c r="D91" s="107"/>
      <c r="E91" s="99"/>
      <c r="F91" s="22" t="s">
        <v>13</v>
      </c>
      <c r="G91" s="38">
        <f>H91+J91</f>
        <v>0</v>
      </c>
      <c r="H91" s="38"/>
      <c r="I91" s="38"/>
      <c r="J91" s="38"/>
      <c r="K91" s="38">
        <f t="shared" si="27"/>
        <v>0</v>
      </c>
      <c r="L91" s="38"/>
      <c r="M91" s="38"/>
      <c r="N91" s="38"/>
      <c r="O91" s="38">
        <f>P91+R91</f>
        <v>9.3</v>
      </c>
      <c r="P91" s="38">
        <v>9.3</v>
      </c>
      <c r="Q91" s="38">
        <v>8.9</v>
      </c>
      <c r="R91" s="38"/>
      <c r="S91" s="38"/>
      <c r="T91" s="72"/>
      <c r="U91" s="8"/>
    </row>
    <row r="92" spans="1:21" ht="16.5" customHeight="1">
      <c r="A92" s="93"/>
      <c r="B92" s="94"/>
      <c r="C92" s="95"/>
      <c r="D92" s="107"/>
      <c r="E92" s="100"/>
      <c r="F92" s="23" t="s">
        <v>53</v>
      </c>
      <c r="G92" s="38">
        <f aca="true" t="shared" si="38" ref="G92:N92">SUM(G90:G91)</f>
        <v>7.7</v>
      </c>
      <c r="H92" s="38">
        <f t="shared" si="38"/>
        <v>7.7</v>
      </c>
      <c r="I92" s="38">
        <f t="shared" si="38"/>
        <v>5.9</v>
      </c>
      <c r="J92" s="38">
        <f t="shared" si="38"/>
        <v>0</v>
      </c>
      <c r="K92" s="38">
        <f t="shared" si="38"/>
        <v>7.9</v>
      </c>
      <c r="L92" s="38">
        <f t="shared" si="38"/>
        <v>7.9</v>
      </c>
      <c r="M92" s="38">
        <f t="shared" si="38"/>
        <v>7.8</v>
      </c>
      <c r="N92" s="38">
        <f t="shared" si="38"/>
        <v>0</v>
      </c>
      <c r="O92" s="38">
        <f aca="true" t="shared" si="39" ref="O92:T92">SUM(O90:O91)</f>
        <v>17.200000000000003</v>
      </c>
      <c r="P92" s="38">
        <f t="shared" si="39"/>
        <v>17.200000000000003</v>
      </c>
      <c r="Q92" s="38">
        <f t="shared" si="39"/>
        <v>16.7</v>
      </c>
      <c r="R92" s="38">
        <f t="shared" si="39"/>
        <v>0</v>
      </c>
      <c r="S92" s="38">
        <f t="shared" si="39"/>
        <v>8</v>
      </c>
      <c r="T92" s="62">
        <f t="shared" si="39"/>
        <v>9.5</v>
      </c>
      <c r="U92" s="8"/>
    </row>
    <row r="93" spans="1:21" ht="16.5" customHeight="1">
      <c r="A93" s="93" t="s">
        <v>10</v>
      </c>
      <c r="B93" s="94" t="s">
        <v>15</v>
      </c>
      <c r="C93" s="95" t="s">
        <v>23</v>
      </c>
      <c r="D93" s="97" t="s">
        <v>31</v>
      </c>
      <c r="E93" s="98">
        <v>188747184</v>
      </c>
      <c r="F93" s="22" t="s">
        <v>34</v>
      </c>
      <c r="G93" s="38">
        <f>H93+J93</f>
        <v>6.9</v>
      </c>
      <c r="H93" s="38">
        <v>6.9</v>
      </c>
      <c r="I93" s="38">
        <v>4.4</v>
      </c>
      <c r="J93" s="38"/>
      <c r="K93" s="38">
        <f t="shared" si="27"/>
        <v>7.1</v>
      </c>
      <c r="L93" s="38">
        <v>7.1</v>
      </c>
      <c r="M93" s="38">
        <v>5.9</v>
      </c>
      <c r="N93" s="38"/>
      <c r="O93" s="38">
        <f>P93+R93</f>
        <v>7.1</v>
      </c>
      <c r="P93" s="38">
        <v>7.1</v>
      </c>
      <c r="Q93" s="38">
        <v>5.9</v>
      </c>
      <c r="R93" s="38"/>
      <c r="S93" s="38">
        <v>7.5</v>
      </c>
      <c r="T93" s="72">
        <v>7.9</v>
      </c>
      <c r="U93" s="8"/>
    </row>
    <row r="94" spans="1:21" ht="15" customHeight="1">
      <c r="A94" s="93"/>
      <c r="B94" s="94"/>
      <c r="C94" s="95"/>
      <c r="D94" s="97"/>
      <c r="E94" s="99"/>
      <c r="F94" s="22" t="s">
        <v>13</v>
      </c>
      <c r="G94" s="38">
        <f>H94+J94</f>
        <v>0.9</v>
      </c>
      <c r="H94" s="38">
        <v>0.9</v>
      </c>
      <c r="I94" s="38">
        <v>0.7</v>
      </c>
      <c r="J94" s="38"/>
      <c r="K94" s="38">
        <f t="shared" si="27"/>
        <v>0</v>
      </c>
      <c r="L94" s="38"/>
      <c r="M94" s="38"/>
      <c r="N94" s="38"/>
      <c r="O94" s="38">
        <f>P94+R94</f>
        <v>0</v>
      </c>
      <c r="P94" s="38">
        <v>0</v>
      </c>
      <c r="Q94" s="38">
        <v>0</v>
      </c>
      <c r="R94" s="38"/>
      <c r="S94" s="73"/>
      <c r="T94" s="65"/>
      <c r="U94" s="8"/>
    </row>
    <row r="95" spans="1:21" ht="16.5" customHeight="1">
      <c r="A95" s="93"/>
      <c r="B95" s="94"/>
      <c r="C95" s="95"/>
      <c r="D95" s="97"/>
      <c r="E95" s="100"/>
      <c r="F95" s="23" t="s">
        <v>53</v>
      </c>
      <c r="G95" s="38">
        <f aca="true" t="shared" si="40" ref="G95:N95">SUM(G93:G94)</f>
        <v>7.800000000000001</v>
      </c>
      <c r="H95" s="38">
        <f t="shared" si="40"/>
        <v>7.800000000000001</v>
      </c>
      <c r="I95" s="38">
        <f t="shared" si="40"/>
        <v>5.1000000000000005</v>
      </c>
      <c r="J95" s="38">
        <f t="shared" si="40"/>
        <v>0</v>
      </c>
      <c r="K95" s="38">
        <f t="shared" si="40"/>
        <v>7.1</v>
      </c>
      <c r="L95" s="38">
        <f t="shared" si="40"/>
        <v>7.1</v>
      </c>
      <c r="M95" s="38">
        <f t="shared" si="40"/>
        <v>5.9</v>
      </c>
      <c r="N95" s="38">
        <f t="shared" si="40"/>
        <v>0</v>
      </c>
      <c r="O95" s="38">
        <f aca="true" t="shared" si="41" ref="O95:T95">SUM(O93:O94)</f>
        <v>7.1</v>
      </c>
      <c r="P95" s="38">
        <f t="shared" si="41"/>
        <v>7.1</v>
      </c>
      <c r="Q95" s="38">
        <f t="shared" si="41"/>
        <v>5.9</v>
      </c>
      <c r="R95" s="38">
        <f t="shared" si="41"/>
        <v>0</v>
      </c>
      <c r="S95" s="38">
        <f t="shared" si="41"/>
        <v>7.5</v>
      </c>
      <c r="T95" s="62">
        <f t="shared" si="41"/>
        <v>7.9</v>
      </c>
      <c r="U95" s="8"/>
    </row>
    <row r="96" spans="1:21" ht="16.5" customHeight="1">
      <c r="A96" s="93" t="s">
        <v>10</v>
      </c>
      <c r="B96" s="94" t="s">
        <v>15</v>
      </c>
      <c r="C96" s="95" t="s">
        <v>24</v>
      </c>
      <c r="D96" s="97" t="s">
        <v>50</v>
      </c>
      <c r="E96" s="98">
        <v>188747184</v>
      </c>
      <c r="F96" s="22" t="s">
        <v>38</v>
      </c>
      <c r="G96" s="38">
        <f>H96+J96</f>
        <v>6.2</v>
      </c>
      <c r="H96" s="38">
        <v>6.2</v>
      </c>
      <c r="I96" s="38">
        <v>4.2</v>
      </c>
      <c r="J96" s="38"/>
      <c r="K96" s="38">
        <f t="shared" si="27"/>
        <v>6.2</v>
      </c>
      <c r="L96" s="38">
        <v>6.2</v>
      </c>
      <c r="M96" s="38">
        <v>5.8</v>
      </c>
      <c r="N96" s="38"/>
      <c r="O96" s="38">
        <f>P96+R96</f>
        <v>6.5</v>
      </c>
      <c r="P96" s="38">
        <v>6.5</v>
      </c>
      <c r="Q96" s="38">
        <v>6.1</v>
      </c>
      <c r="R96" s="38"/>
      <c r="S96" s="38">
        <v>6.5</v>
      </c>
      <c r="T96" s="62">
        <v>6.8</v>
      </c>
      <c r="U96" s="8"/>
    </row>
    <row r="97" spans="1:21" ht="15" customHeight="1">
      <c r="A97" s="93"/>
      <c r="B97" s="94"/>
      <c r="C97" s="95"/>
      <c r="D97" s="97"/>
      <c r="E97" s="99"/>
      <c r="F97" s="24" t="s">
        <v>13</v>
      </c>
      <c r="G97" s="38">
        <f>H97+J97</f>
        <v>0</v>
      </c>
      <c r="H97" s="38"/>
      <c r="I97" s="38"/>
      <c r="J97" s="38"/>
      <c r="K97" s="38">
        <f t="shared" si="27"/>
        <v>0</v>
      </c>
      <c r="L97" s="38"/>
      <c r="M97" s="38"/>
      <c r="N97" s="38"/>
      <c r="O97" s="38">
        <f>P97+R97</f>
        <v>0</v>
      </c>
      <c r="P97" s="38"/>
      <c r="Q97" s="38"/>
      <c r="R97" s="38"/>
      <c r="S97" s="38"/>
      <c r="T97" s="72"/>
      <c r="U97" s="8"/>
    </row>
    <row r="98" spans="1:21" ht="16.5" customHeight="1">
      <c r="A98" s="93"/>
      <c r="B98" s="94"/>
      <c r="C98" s="95"/>
      <c r="D98" s="97"/>
      <c r="E98" s="100"/>
      <c r="F98" s="23" t="s">
        <v>53</v>
      </c>
      <c r="G98" s="38">
        <f aca="true" t="shared" si="42" ref="G98:N98">SUM(G96:G97)</f>
        <v>6.2</v>
      </c>
      <c r="H98" s="38">
        <f t="shared" si="42"/>
        <v>6.2</v>
      </c>
      <c r="I98" s="38">
        <f t="shared" si="42"/>
        <v>4.2</v>
      </c>
      <c r="J98" s="38">
        <f t="shared" si="42"/>
        <v>0</v>
      </c>
      <c r="K98" s="38">
        <f t="shared" si="42"/>
        <v>6.2</v>
      </c>
      <c r="L98" s="38">
        <f t="shared" si="42"/>
        <v>6.2</v>
      </c>
      <c r="M98" s="38">
        <f t="shared" si="42"/>
        <v>5.8</v>
      </c>
      <c r="N98" s="38">
        <f t="shared" si="42"/>
        <v>0</v>
      </c>
      <c r="O98" s="38">
        <f aca="true" t="shared" si="43" ref="O98:T98">SUM(O96:O97)</f>
        <v>6.5</v>
      </c>
      <c r="P98" s="38">
        <f t="shared" si="43"/>
        <v>6.5</v>
      </c>
      <c r="Q98" s="38">
        <f t="shared" si="43"/>
        <v>6.1</v>
      </c>
      <c r="R98" s="38">
        <f t="shared" si="43"/>
        <v>0</v>
      </c>
      <c r="S98" s="38">
        <f t="shared" si="43"/>
        <v>6.5</v>
      </c>
      <c r="T98" s="62">
        <f t="shared" si="43"/>
        <v>6.8</v>
      </c>
      <c r="U98" s="8"/>
    </row>
    <row r="99" spans="1:21" ht="15" customHeight="1">
      <c r="A99" s="93" t="s">
        <v>10</v>
      </c>
      <c r="B99" s="94" t="s">
        <v>15</v>
      </c>
      <c r="C99" s="95" t="s">
        <v>26</v>
      </c>
      <c r="D99" s="97" t="s">
        <v>39</v>
      </c>
      <c r="E99" s="98">
        <v>188747184</v>
      </c>
      <c r="F99" s="22" t="s">
        <v>34</v>
      </c>
      <c r="G99" s="38">
        <f>H99+J99</f>
        <v>26.7</v>
      </c>
      <c r="H99" s="38">
        <v>26.7</v>
      </c>
      <c r="I99" s="38">
        <v>18.6</v>
      </c>
      <c r="J99" s="38"/>
      <c r="K99" s="38">
        <f>L99+N99</f>
        <v>0</v>
      </c>
      <c r="L99" s="38">
        <v>0</v>
      </c>
      <c r="M99" s="38">
        <v>0</v>
      </c>
      <c r="N99" s="38"/>
      <c r="O99" s="38">
        <f>P99+R99</f>
        <v>0</v>
      </c>
      <c r="P99" s="38">
        <v>0</v>
      </c>
      <c r="Q99" s="38">
        <v>0</v>
      </c>
      <c r="R99" s="38"/>
      <c r="S99" s="38"/>
      <c r="T99" s="72"/>
      <c r="U99" s="8"/>
    </row>
    <row r="100" spans="1:21" ht="15" customHeight="1">
      <c r="A100" s="93"/>
      <c r="B100" s="94"/>
      <c r="C100" s="95"/>
      <c r="D100" s="97"/>
      <c r="E100" s="99"/>
      <c r="F100" s="22" t="s">
        <v>14</v>
      </c>
      <c r="G100" s="38">
        <f>H100+J100</f>
        <v>0</v>
      </c>
      <c r="H100" s="38"/>
      <c r="I100" s="38"/>
      <c r="J100" s="38"/>
      <c r="K100" s="38">
        <f t="shared" si="27"/>
        <v>0</v>
      </c>
      <c r="L100" s="38"/>
      <c r="M100" s="38"/>
      <c r="N100" s="38"/>
      <c r="O100" s="38">
        <f>P100+R100</f>
        <v>0</v>
      </c>
      <c r="P100" s="38"/>
      <c r="Q100" s="38"/>
      <c r="R100" s="38"/>
      <c r="S100" s="38"/>
      <c r="T100" s="72"/>
      <c r="U100" s="8"/>
    </row>
    <row r="101" spans="1:21" ht="17.25" customHeight="1">
      <c r="A101" s="93"/>
      <c r="B101" s="94"/>
      <c r="C101" s="95"/>
      <c r="D101" s="97"/>
      <c r="E101" s="100"/>
      <c r="F101" s="23" t="s">
        <v>53</v>
      </c>
      <c r="G101" s="38">
        <f aca="true" t="shared" si="44" ref="G101:N101">SUM(G99:G100)</f>
        <v>26.7</v>
      </c>
      <c r="H101" s="38">
        <f t="shared" si="44"/>
        <v>26.7</v>
      </c>
      <c r="I101" s="38">
        <f t="shared" si="44"/>
        <v>18.6</v>
      </c>
      <c r="J101" s="38">
        <f t="shared" si="44"/>
        <v>0</v>
      </c>
      <c r="K101" s="38">
        <f t="shared" si="44"/>
        <v>0</v>
      </c>
      <c r="L101" s="38">
        <f t="shared" si="44"/>
        <v>0</v>
      </c>
      <c r="M101" s="38">
        <f t="shared" si="44"/>
        <v>0</v>
      </c>
      <c r="N101" s="38">
        <f t="shared" si="44"/>
        <v>0</v>
      </c>
      <c r="O101" s="38">
        <f aca="true" t="shared" si="45" ref="O101:T101">SUM(O99:O100)</f>
        <v>0</v>
      </c>
      <c r="P101" s="38">
        <f t="shared" si="45"/>
        <v>0</v>
      </c>
      <c r="Q101" s="38">
        <f t="shared" si="45"/>
        <v>0</v>
      </c>
      <c r="R101" s="38">
        <f t="shared" si="45"/>
        <v>0</v>
      </c>
      <c r="S101" s="38">
        <f t="shared" si="45"/>
        <v>0</v>
      </c>
      <c r="T101" s="62">
        <f t="shared" si="45"/>
        <v>0</v>
      </c>
      <c r="U101" s="8"/>
    </row>
    <row r="102" spans="1:21" ht="17.25" customHeight="1">
      <c r="A102" s="93" t="s">
        <v>10</v>
      </c>
      <c r="B102" s="94" t="s">
        <v>15</v>
      </c>
      <c r="C102" s="95" t="s">
        <v>28</v>
      </c>
      <c r="D102" s="96" t="s">
        <v>40</v>
      </c>
      <c r="E102" s="98">
        <v>188747184</v>
      </c>
      <c r="F102" s="22" t="s">
        <v>34</v>
      </c>
      <c r="G102" s="38">
        <f>H102+J102</f>
        <v>1.7</v>
      </c>
      <c r="H102" s="38">
        <v>1.7</v>
      </c>
      <c r="I102" s="38">
        <v>1.3</v>
      </c>
      <c r="J102" s="38"/>
      <c r="K102" s="88">
        <f t="shared" si="27"/>
        <v>1.41</v>
      </c>
      <c r="L102" s="88">
        <v>1.41</v>
      </c>
      <c r="M102" s="88">
        <v>1.41</v>
      </c>
      <c r="N102" s="38"/>
      <c r="O102" s="88">
        <f>P102+R102</f>
        <v>1.41</v>
      </c>
      <c r="P102" s="88">
        <v>1.41</v>
      </c>
      <c r="Q102" s="88">
        <v>1.41</v>
      </c>
      <c r="R102" s="38"/>
      <c r="S102" s="38">
        <v>2</v>
      </c>
      <c r="T102" s="72">
        <v>2.5</v>
      </c>
      <c r="U102" s="8"/>
    </row>
    <row r="103" spans="1:21" ht="15" customHeight="1">
      <c r="A103" s="93"/>
      <c r="B103" s="94"/>
      <c r="C103" s="95"/>
      <c r="D103" s="97"/>
      <c r="E103" s="99"/>
      <c r="F103" s="22" t="s">
        <v>14</v>
      </c>
      <c r="G103" s="38">
        <f>H103+J103</f>
        <v>0</v>
      </c>
      <c r="H103" s="38"/>
      <c r="I103" s="38"/>
      <c r="J103" s="38"/>
      <c r="K103" s="88">
        <f t="shared" si="27"/>
        <v>0</v>
      </c>
      <c r="L103" s="88"/>
      <c r="M103" s="88"/>
      <c r="N103" s="38"/>
      <c r="O103" s="88">
        <f>P103+R103</f>
        <v>0</v>
      </c>
      <c r="P103" s="88"/>
      <c r="Q103" s="88"/>
      <c r="R103" s="38"/>
      <c r="S103" s="38"/>
      <c r="T103" s="72"/>
      <c r="U103" s="8"/>
    </row>
    <row r="104" spans="1:21" ht="15" customHeight="1">
      <c r="A104" s="93"/>
      <c r="B104" s="94"/>
      <c r="C104" s="95"/>
      <c r="D104" s="97"/>
      <c r="E104" s="100"/>
      <c r="F104" s="23" t="s">
        <v>53</v>
      </c>
      <c r="G104" s="38">
        <f aca="true" t="shared" si="46" ref="G104:N104">SUM(G102:G103)</f>
        <v>1.7</v>
      </c>
      <c r="H104" s="38">
        <f t="shared" si="46"/>
        <v>1.7</v>
      </c>
      <c r="I104" s="38">
        <f t="shared" si="46"/>
        <v>1.3</v>
      </c>
      <c r="J104" s="38">
        <f t="shared" si="46"/>
        <v>0</v>
      </c>
      <c r="K104" s="88">
        <f t="shared" si="46"/>
        <v>1.41</v>
      </c>
      <c r="L104" s="88">
        <f t="shared" si="46"/>
        <v>1.41</v>
      </c>
      <c r="M104" s="88">
        <f t="shared" si="46"/>
        <v>1.41</v>
      </c>
      <c r="N104" s="38">
        <f t="shared" si="46"/>
        <v>0</v>
      </c>
      <c r="O104" s="88">
        <f aca="true" t="shared" si="47" ref="O104:T104">SUM(O102:O103)</f>
        <v>1.41</v>
      </c>
      <c r="P104" s="88">
        <f t="shared" si="47"/>
        <v>1.41</v>
      </c>
      <c r="Q104" s="88">
        <f t="shared" si="47"/>
        <v>1.41</v>
      </c>
      <c r="R104" s="38">
        <f t="shared" si="47"/>
        <v>0</v>
      </c>
      <c r="S104" s="38">
        <f t="shared" si="47"/>
        <v>2</v>
      </c>
      <c r="T104" s="62">
        <f t="shared" si="47"/>
        <v>2.5</v>
      </c>
      <c r="U104" s="8"/>
    </row>
    <row r="105" spans="1:21" ht="15.75" customHeight="1">
      <c r="A105" s="93" t="s">
        <v>10</v>
      </c>
      <c r="B105" s="94" t="s">
        <v>15</v>
      </c>
      <c r="C105" s="95" t="s">
        <v>30</v>
      </c>
      <c r="D105" s="96" t="s">
        <v>42</v>
      </c>
      <c r="E105" s="98">
        <v>188747184</v>
      </c>
      <c r="F105" s="22" t="s">
        <v>34</v>
      </c>
      <c r="G105" s="38">
        <f>H105+J105</f>
        <v>3.6</v>
      </c>
      <c r="H105" s="38">
        <v>3.6</v>
      </c>
      <c r="I105" s="38">
        <v>0</v>
      </c>
      <c r="J105" s="38"/>
      <c r="K105" s="38">
        <f>L105+N105</f>
        <v>3.6</v>
      </c>
      <c r="L105" s="38">
        <v>3.6</v>
      </c>
      <c r="M105" s="38">
        <v>0</v>
      </c>
      <c r="N105" s="38"/>
      <c r="O105" s="88">
        <f>P105+R105</f>
        <v>1.88</v>
      </c>
      <c r="P105" s="88">
        <v>1.88</v>
      </c>
      <c r="Q105" s="88">
        <v>0</v>
      </c>
      <c r="R105" s="38"/>
      <c r="S105" s="38">
        <v>3.8</v>
      </c>
      <c r="T105" s="72">
        <v>3.8</v>
      </c>
      <c r="U105" s="8"/>
    </row>
    <row r="106" spans="1:21" ht="15" customHeight="1">
      <c r="A106" s="93"/>
      <c r="B106" s="94"/>
      <c r="C106" s="95"/>
      <c r="D106" s="97"/>
      <c r="E106" s="99"/>
      <c r="F106" s="22" t="s">
        <v>14</v>
      </c>
      <c r="G106" s="38">
        <f>H106+J106</f>
        <v>0</v>
      </c>
      <c r="H106" s="38"/>
      <c r="I106" s="38"/>
      <c r="J106" s="38"/>
      <c r="K106" s="38">
        <f>L106+N106</f>
        <v>0</v>
      </c>
      <c r="L106" s="38"/>
      <c r="M106" s="38"/>
      <c r="N106" s="38"/>
      <c r="O106" s="88">
        <f>P106+R106</f>
        <v>0</v>
      </c>
      <c r="P106" s="88"/>
      <c r="Q106" s="88"/>
      <c r="R106" s="38"/>
      <c r="S106" s="38"/>
      <c r="T106" s="72"/>
      <c r="U106" s="8"/>
    </row>
    <row r="107" spans="1:21" ht="15" customHeight="1">
      <c r="A107" s="93"/>
      <c r="B107" s="94"/>
      <c r="C107" s="95"/>
      <c r="D107" s="97"/>
      <c r="E107" s="100"/>
      <c r="F107" s="23" t="s">
        <v>53</v>
      </c>
      <c r="G107" s="38">
        <f aca="true" t="shared" si="48" ref="G107:N107">SUM(G105:G106)</f>
        <v>3.6</v>
      </c>
      <c r="H107" s="38">
        <f t="shared" si="48"/>
        <v>3.6</v>
      </c>
      <c r="I107" s="38">
        <f t="shared" si="48"/>
        <v>0</v>
      </c>
      <c r="J107" s="39">
        <f t="shared" si="48"/>
        <v>0</v>
      </c>
      <c r="K107" s="39">
        <f t="shared" si="48"/>
        <v>3.6</v>
      </c>
      <c r="L107" s="39">
        <f t="shared" si="48"/>
        <v>3.6</v>
      </c>
      <c r="M107" s="39">
        <f t="shared" si="48"/>
        <v>0</v>
      </c>
      <c r="N107" s="39">
        <f t="shared" si="48"/>
        <v>0</v>
      </c>
      <c r="O107" s="89">
        <f aca="true" t="shared" si="49" ref="O107:T107">SUM(O105:O106)</f>
        <v>1.88</v>
      </c>
      <c r="P107" s="89">
        <f t="shared" si="49"/>
        <v>1.88</v>
      </c>
      <c r="Q107" s="89">
        <f t="shared" si="49"/>
        <v>0</v>
      </c>
      <c r="R107" s="39">
        <f t="shared" si="49"/>
        <v>0</v>
      </c>
      <c r="S107" s="39">
        <f t="shared" si="49"/>
        <v>3.8</v>
      </c>
      <c r="T107" s="60">
        <f t="shared" si="49"/>
        <v>3.8</v>
      </c>
      <c r="U107" s="8"/>
    </row>
    <row r="108" spans="1:23" s="14" customFormat="1" ht="15.75" customHeight="1">
      <c r="A108" s="93" t="s">
        <v>10</v>
      </c>
      <c r="B108" s="94" t="s">
        <v>15</v>
      </c>
      <c r="C108" s="95" t="s">
        <v>32</v>
      </c>
      <c r="D108" s="96" t="s">
        <v>67</v>
      </c>
      <c r="E108" s="98">
        <v>188747184</v>
      </c>
      <c r="F108" s="22" t="s">
        <v>34</v>
      </c>
      <c r="G108" s="38">
        <f>H108+J108</f>
        <v>0</v>
      </c>
      <c r="H108" s="38"/>
      <c r="I108" s="38"/>
      <c r="J108" s="38"/>
      <c r="K108" s="38">
        <f>L108+N108</f>
        <v>0</v>
      </c>
      <c r="L108" s="38"/>
      <c r="M108" s="38"/>
      <c r="N108" s="38"/>
      <c r="O108" s="38">
        <f>P108+R108</f>
        <v>0</v>
      </c>
      <c r="P108" s="80"/>
      <c r="Q108" s="80"/>
      <c r="R108" s="38"/>
      <c r="S108" s="38"/>
      <c r="T108" s="72"/>
      <c r="U108" s="44"/>
      <c r="V108" s="1"/>
      <c r="W108" s="1"/>
    </row>
    <row r="109" spans="1:23" s="14" customFormat="1" ht="18.75" customHeight="1">
      <c r="A109" s="93"/>
      <c r="B109" s="94"/>
      <c r="C109" s="95"/>
      <c r="D109" s="96"/>
      <c r="E109" s="99"/>
      <c r="F109" s="22" t="s">
        <v>34</v>
      </c>
      <c r="G109" s="38">
        <f>H109+J109</f>
        <v>103.9</v>
      </c>
      <c r="H109" s="38">
        <v>103.9</v>
      </c>
      <c r="I109" s="38">
        <v>70.6</v>
      </c>
      <c r="J109" s="38"/>
      <c r="K109" s="38">
        <f>L109+N109</f>
        <v>114.3</v>
      </c>
      <c r="L109" s="38">
        <v>114.3</v>
      </c>
      <c r="M109" s="38">
        <v>101.2</v>
      </c>
      <c r="N109" s="38"/>
      <c r="O109" s="38">
        <f>P109+R109</f>
        <v>114.3</v>
      </c>
      <c r="P109" s="38">
        <v>114.3</v>
      </c>
      <c r="Q109" s="38">
        <v>102.5</v>
      </c>
      <c r="R109" s="38"/>
      <c r="S109" s="38">
        <v>118</v>
      </c>
      <c r="T109" s="51">
        <v>125</v>
      </c>
      <c r="U109" s="44"/>
      <c r="V109" s="1"/>
      <c r="W109" s="1"/>
    </row>
    <row r="110" spans="1:23" s="14" customFormat="1" ht="15.75" customHeight="1">
      <c r="A110" s="93"/>
      <c r="B110" s="94"/>
      <c r="C110" s="95"/>
      <c r="D110" s="97"/>
      <c r="E110" s="99"/>
      <c r="F110" s="22" t="s">
        <v>13</v>
      </c>
      <c r="G110" s="38">
        <f>H110+J110</f>
        <v>0</v>
      </c>
      <c r="H110" s="38"/>
      <c r="I110" s="38"/>
      <c r="J110" s="38"/>
      <c r="K110" s="38">
        <f>L110+N110</f>
        <v>0</v>
      </c>
      <c r="L110" s="38"/>
      <c r="M110" s="38"/>
      <c r="N110" s="38"/>
      <c r="O110" s="38">
        <f>P110+R110</f>
        <v>0</v>
      </c>
      <c r="P110" s="38"/>
      <c r="Q110" s="38"/>
      <c r="R110" s="38"/>
      <c r="S110" s="38"/>
      <c r="T110" s="72"/>
      <c r="U110" s="44"/>
      <c r="V110" s="1"/>
      <c r="W110" s="1"/>
    </row>
    <row r="111" spans="1:23" s="14" customFormat="1" ht="15.75" customHeight="1">
      <c r="A111" s="93"/>
      <c r="B111" s="94"/>
      <c r="C111" s="95"/>
      <c r="D111" s="97"/>
      <c r="E111" s="100"/>
      <c r="F111" s="25" t="s">
        <v>53</v>
      </c>
      <c r="G111" s="38">
        <f>SUM(G108:G110)</f>
        <v>103.9</v>
      </c>
      <c r="H111" s="38">
        <f>SUM(H108:H110)</f>
        <v>103.9</v>
      </c>
      <c r="I111" s="38">
        <f>SUM(I108:I110)</f>
        <v>70.6</v>
      </c>
      <c r="J111" s="39">
        <f>SUM(J108:J110)</f>
        <v>0</v>
      </c>
      <c r="K111" s="39">
        <f aca="true" t="shared" si="50" ref="K111:T111">SUM(K108:K110)</f>
        <v>114.3</v>
      </c>
      <c r="L111" s="39">
        <f t="shared" si="50"/>
        <v>114.3</v>
      </c>
      <c r="M111" s="39">
        <f t="shared" si="50"/>
        <v>101.2</v>
      </c>
      <c r="N111" s="39">
        <f t="shared" si="50"/>
        <v>0</v>
      </c>
      <c r="O111" s="39">
        <f>SUM(O108:O110)</f>
        <v>114.3</v>
      </c>
      <c r="P111" s="39">
        <f>SUM(P108:P110)</f>
        <v>114.3</v>
      </c>
      <c r="Q111" s="39">
        <f>SUM(Q108:Q110)</f>
        <v>102.5</v>
      </c>
      <c r="R111" s="39">
        <f>SUM(R108:R110)</f>
        <v>0</v>
      </c>
      <c r="S111" s="39">
        <f t="shared" si="50"/>
        <v>118</v>
      </c>
      <c r="T111" s="60">
        <f t="shared" si="50"/>
        <v>125</v>
      </c>
      <c r="U111" s="44"/>
      <c r="V111" s="1"/>
      <c r="W111" s="1"/>
    </row>
    <row r="112" spans="1:23" s="14" customFormat="1" ht="15.75" customHeight="1">
      <c r="A112" s="93" t="s">
        <v>10</v>
      </c>
      <c r="B112" s="94" t="s">
        <v>15</v>
      </c>
      <c r="C112" s="95" t="s">
        <v>64</v>
      </c>
      <c r="D112" s="96" t="s">
        <v>66</v>
      </c>
      <c r="E112" s="98">
        <v>188747184</v>
      </c>
      <c r="F112" s="22" t="s">
        <v>34</v>
      </c>
      <c r="G112" s="38">
        <f>H112+J112</f>
        <v>0</v>
      </c>
      <c r="H112" s="38"/>
      <c r="I112" s="38"/>
      <c r="J112" s="38"/>
      <c r="K112" s="38">
        <f>L112+N112</f>
        <v>0.3</v>
      </c>
      <c r="L112" s="38">
        <v>0.3</v>
      </c>
      <c r="M112" s="38">
        <v>0.3</v>
      </c>
      <c r="N112" s="38"/>
      <c r="O112" s="88">
        <f>P112+R112</f>
        <v>2.02</v>
      </c>
      <c r="P112" s="88">
        <v>2.02</v>
      </c>
      <c r="Q112" s="88">
        <v>2.02</v>
      </c>
      <c r="R112" s="38"/>
      <c r="S112" s="38">
        <v>0.3</v>
      </c>
      <c r="T112" s="72">
        <v>0.3</v>
      </c>
      <c r="U112" s="44"/>
      <c r="V112" s="1"/>
      <c r="W112" s="1"/>
    </row>
    <row r="113" spans="1:23" s="14" customFormat="1" ht="15.75" customHeight="1">
      <c r="A113" s="93"/>
      <c r="B113" s="94"/>
      <c r="C113" s="95"/>
      <c r="D113" s="97"/>
      <c r="E113" s="99"/>
      <c r="F113" s="22" t="s">
        <v>14</v>
      </c>
      <c r="G113" s="38">
        <f>H113+J113</f>
        <v>0</v>
      </c>
      <c r="H113" s="38"/>
      <c r="I113" s="38"/>
      <c r="J113" s="38"/>
      <c r="K113" s="38">
        <f>L113+N113</f>
        <v>0</v>
      </c>
      <c r="L113" s="38"/>
      <c r="M113" s="38"/>
      <c r="N113" s="38"/>
      <c r="O113" s="88">
        <f>P113+R113</f>
        <v>0</v>
      </c>
      <c r="P113" s="88"/>
      <c r="Q113" s="88"/>
      <c r="R113" s="38"/>
      <c r="S113" s="38"/>
      <c r="T113" s="72"/>
      <c r="U113" s="44"/>
      <c r="V113" s="1"/>
      <c r="W113" s="1"/>
    </row>
    <row r="114" spans="1:23" s="14" customFormat="1" ht="15.75" customHeight="1">
      <c r="A114" s="93"/>
      <c r="B114" s="94"/>
      <c r="C114" s="95"/>
      <c r="D114" s="97"/>
      <c r="E114" s="100"/>
      <c r="F114" s="25" t="s">
        <v>53</v>
      </c>
      <c r="G114" s="38">
        <f>SUM(G112:G113)</f>
        <v>0</v>
      </c>
      <c r="H114" s="38">
        <f>SUM(H112:H113)</f>
        <v>0</v>
      </c>
      <c r="I114" s="38">
        <f>SUM(I112:I113)</f>
        <v>0</v>
      </c>
      <c r="J114" s="39">
        <f>SUM(J112:J113)</f>
        <v>0</v>
      </c>
      <c r="K114" s="39">
        <f aca="true" t="shared" si="51" ref="K114:T114">SUM(K112:K113)</f>
        <v>0.3</v>
      </c>
      <c r="L114" s="39">
        <f t="shared" si="51"/>
        <v>0.3</v>
      </c>
      <c r="M114" s="39">
        <f t="shared" si="51"/>
        <v>0.3</v>
      </c>
      <c r="N114" s="39">
        <f t="shared" si="51"/>
        <v>0</v>
      </c>
      <c r="O114" s="89">
        <f>SUM(O112:O113)</f>
        <v>2.02</v>
      </c>
      <c r="P114" s="89">
        <f>SUM(P112:P113)</f>
        <v>2.02</v>
      </c>
      <c r="Q114" s="89">
        <f>SUM(Q112:Q113)</f>
        <v>2.02</v>
      </c>
      <c r="R114" s="39">
        <f>SUM(R112:R113)</f>
        <v>0</v>
      </c>
      <c r="S114" s="39">
        <f t="shared" si="51"/>
        <v>0.3</v>
      </c>
      <c r="T114" s="60">
        <f t="shared" si="51"/>
        <v>0.3</v>
      </c>
      <c r="U114" s="44"/>
      <c r="V114" s="1"/>
      <c r="W114" s="1"/>
    </row>
    <row r="115" spans="1:23" s="14" customFormat="1" ht="15.75" customHeight="1">
      <c r="A115" s="93" t="s">
        <v>10</v>
      </c>
      <c r="B115" s="94" t="s">
        <v>15</v>
      </c>
      <c r="C115" s="95" t="s">
        <v>75</v>
      </c>
      <c r="D115" s="96" t="s">
        <v>91</v>
      </c>
      <c r="E115" s="98">
        <v>188747184</v>
      </c>
      <c r="F115" s="22" t="s">
        <v>99</v>
      </c>
      <c r="G115" s="38">
        <f>H115+J115</f>
        <v>0</v>
      </c>
      <c r="H115" s="38"/>
      <c r="I115" s="38"/>
      <c r="J115" s="38"/>
      <c r="K115" s="38">
        <f>L115+N115</f>
        <v>0</v>
      </c>
      <c r="L115" s="38"/>
      <c r="M115" s="38"/>
      <c r="N115" s="38"/>
      <c r="O115" s="46">
        <f>P115+R115</f>
        <v>13.614</v>
      </c>
      <c r="P115" s="46">
        <v>13.614</v>
      </c>
      <c r="Q115" s="46">
        <v>13.419</v>
      </c>
      <c r="R115" s="38"/>
      <c r="S115" s="38">
        <v>0</v>
      </c>
      <c r="T115" s="72">
        <v>0</v>
      </c>
      <c r="U115" s="44"/>
      <c r="V115" s="1"/>
      <c r="W115" s="1"/>
    </row>
    <row r="116" spans="1:23" s="14" customFormat="1" ht="15.75" customHeight="1">
      <c r="A116" s="93"/>
      <c r="B116" s="94"/>
      <c r="C116" s="95"/>
      <c r="D116" s="97"/>
      <c r="E116" s="99"/>
      <c r="F116" s="22" t="s">
        <v>14</v>
      </c>
      <c r="G116" s="38">
        <f>H116+J116</f>
        <v>0</v>
      </c>
      <c r="H116" s="38"/>
      <c r="I116" s="38"/>
      <c r="J116" s="38"/>
      <c r="K116" s="38">
        <f>L116+N116</f>
        <v>0</v>
      </c>
      <c r="L116" s="38"/>
      <c r="M116" s="38"/>
      <c r="N116" s="38"/>
      <c r="O116" s="46">
        <f>P116+R116</f>
        <v>0</v>
      </c>
      <c r="P116" s="46"/>
      <c r="Q116" s="46"/>
      <c r="R116" s="38"/>
      <c r="S116" s="38"/>
      <c r="T116" s="72"/>
      <c r="U116" s="44"/>
      <c r="V116" s="1"/>
      <c r="W116" s="1"/>
    </row>
    <row r="117" spans="1:23" s="14" customFormat="1" ht="15.75" customHeight="1">
      <c r="A117" s="93"/>
      <c r="B117" s="94"/>
      <c r="C117" s="95"/>
      <c r="D117" s="97"/>
      <c r="E117" s="100"/>
      <c r="F117" s="25" t="s">
        <v>53</v>
      </c>
      <c r="G117" s="38">
        <f>SUM(G115:G116)</f>
        <v>0</v>
      </c>
      <c r="H117" s="38">
        <f>SUM(H115:H116)</f>
        <v>0</v>
      </c>
      <c r="I117" s="38">
        <f>SUM(I115:I116)</f>
        <v>0</v>
      </c>
      <c r="J117" s="39">
        <f>SUM(J115:J116)</f>
        <v>0</v>
      </c>
      <c r="K117" s="39">
        <f aca="true" t="shared" si="52" ref="K117:T117">SUM(K115:K116)</f>
        <v>0</v>
      </c>
      <c r="L117" s="39">
        <f t="shared" si="52"/>
        <v>0</v>
      </c>
      <c r="M117" s="39">
        <f t="shared" si="52"/>
        <v>0</v>
      </c>
      <c r="N117" s="39">
        <f t="shared" si="52"/>
        <v>0</v>
      </c>
      <c r="O117" s="47">
        <f t="shared" si="52"/>
        <v>13.614</v>
      </c>
      <c r="P117" s="47">
        <f t="shared" si="52"/>
        <v>13.614</v>
      </c>
      <c r="Q117" s="47">
        <f t="shared" si="52"/>
        <v>13.419</v>
      </c>
      <c r="R117" s="39">
        <f t="shared" si="52"/>
        <v>0</v>
      </c>
      <c r="S117" s="39">
        <f t="shared" si="52"/>
        <v>0</v>
      </c>
      <c r="T117" s="60">
        <f t="shared" si="52"/>
        <v>0</v>
      </c>
      <c r="U117" s="44"/>
      <c r="V117" s="1"/>
      <c r="W117" s="1"/>
    </row>
    <row r="118" spans="1:23" s="14" customFormat="1" ht="15.75" customHeight="1">
      <c r="A118" s="93" t="s">
        <v>10</v>
      </c>
      <c r="B118" s="94" t="s">
        <v>15</v>
      </c>
      <c r="C118" s="95" t="s">
        <v>81</v>
      </c>
      <c r="D118" s="96" t="s">
        <v>97</v>
      </c>
      <c r="E118" s="98">
        <v>188747184</v>
      </c>
      <c r="F118" s="22" t="s">
        <v>34</v>
      </c>
      <c r="G118" s="38">
        <f>H118+J118</f>
        <v>0</v>
      </c>
      <c r="H118" s="38"/>
      <c r="I118" s="38"/>
      <c r="J118" s="38"/>
      <c r="K118" s="88">
        <f>L118+N118</f>
        <v>3.02</v>
      </c>
      <c r="L118" s="88">
        <v>3.02</v>
      </c>
      <c r="M118" s="88">
        <v>2.61</v>
      </c>
      <c r="N118" s="88"/>
      <c r="O118" s="88">
        <f>P118+R118</f>
        <v>3.02</v>
      </c>
      <c r="P118" s="88">
        <v>3.02</v>
      </c>
      <c r="Q118" s="88">
        <v>2.61</v>
      </c>
      <c r="R118" s="38"/>
      <c r="S118" s="38">
        <v>3.5</v>
      </c>
      <c r="T118" s="72">
        <v>4</v>
      </c>
      <c r="U118" s="44"/>
      <c r="V118" s="1"/>
      <c r="W118" s="1"/>
    </row>
    <row r="119" spans="1:23" s="14" customFormat="1" ht="15.75" customHeight="1">
      <c r="A119" s="93"/>
      <c r="B119" s="94"/>
      <c r="C119" s="95"/>
      <c r="D119" s="97"/>
      <c r="E119" s="99"/>
      <c r="F119" s="22" t="s">
        <v>14</v>
      </c>
      <c r="G119" s="38">
        <f>H119+J119</f>
        <v>0</v>
      </c>
      <c r="H119" s="38"/>
      <c r="I119" s="38"/>
      <c r="J119" s="38"/>
      <c r="K119" s="88">
        <f>L119+N119</f>
        <v>0</v>
      </c>
      <c r="L119" s="88"/>
      <c r="M119" s="88"/>
      <c r="N119" s="88"/>
      <c r="O119" s="88">
        <f>P119+R119</f>
        <v>0</v>
      </c>
      <c r="P119" s="88"/>
      <c r="Q119" s="88"/>
      <c r="R119" s="38"/>
      <c r="S119" s="38"/>
      <c r="T119" s="72"/>
      <c r="U119" s="44"/>
      <c r="V119" s="1"/>
      <c r="W119" s="1"/>
    </row>
    <row r="120" spans="1:23" s="14" customFormat="1" ht="15.75" customHeight="1">
      <c r="A120" s="93"/>
      <c r="B120" s="94"/>
      <c r="C120" s="95"/>
      <c r="D120" s="97"/>
      <c r="E120" s="100"/>
      <c r="F120" s="25" t="s">
        <v>53</v>
      </c>
      <c r="G120" s="38">
        <f>SUM(G118:G119)</f>
        <v>0</v>
      </c>
      <c r="H120" s="38">
        <f>SUM(H118:H119)</f>
        <v>0</v>
      </c>
      <c r="I120" s="38">
        <f>SUM(I118:I119)</f>
        <v>0</v>
      </c>
      <c r="J120" s="39">
        <f>SUM(J118:J119)</f>
        <v>0</v>
      </c>
      <c r="K120" s="89">
        <f aca="true" t="shared" si="53" ref="K120:T120">SUM(K118:K119)</f>
        <v>3.02</v>
      </c>
      <c r="L120" s="89">
        <f t="shared" si="53"/>
        <v>3.02</v>
      </c>
      <c r="M120" s="89">
        <f t="shared" si="53"/>
        <v>2.61</v>
      </c>
      <c r="N120" s="89">
        <f t="shared" si="53"/>
        <v>0</v>
      </c>
      <c r="O120" s="89">
        <f t="shared" si="53"/>
        <v>3.02</v>
      </c>
      <c r="P120" s="89">
        <f t="shared" si="53"/>
        <v>3.02</v>
      </c>
      <c r="Q120" s="89">
        <f t="shared" si="53"/>
        <v>2.61</v>
      </c>
      <c r="R120" s="39">
        <f t="shared" si="53"/>
        <v>0</v>
      </c>
      <c r="S120" s="39">
        <f t="shared" si="53"/>
        <v>3.5</v>
      </c>
      <c r="T120" s="60">
        <f t="shared" si="53"/>
        <v>4</v>
      </c>
      <c r="U120" s="44"/>
      <c r="V120" s="1"/>
      <c r="W120" s="1"/>
    </row>
    <row r="121" spans="1:21" ht="15" customHeight="1" thickBot="1">
      <c r="A121" s="30" t="s">
        <v>10</v>
      </c>
      <c r="B121" s="31" t="s">
        <v>10</v>
      </c>
      <c r="C121" s="158" t="s">
        <v>54</v>
      </c>
      <c r="D121" s="159"/>
      <c r="E121" s="159"/>
      <c r="F121" s="159"/>
      <c r="G121" s="52">
        <f>G77+G80+G83+G86+G89+G92+G95+G98+G101+G104+G107+G111+G114+G117+G120</f>
        <v>191.06400000000002</v>
      </c>
      <c r="H121" s="52">
        <f aca="true" t="shared" si="54" ref="H121:T121">H77+H80+H83+H86+H89+H92+H95+H98+H101+H104+H107+H111+H114+H117+H120</f>
        <v>191.06400000000002</v>
      </c>
      <c r="I121" s="52">
        <f t="shared" si="54"/>
        <v>130.579</v>
      </c>
      <c r="J121" s="52">
        <f t="shared" si="54"/>
        <v>0</v>
      </c>
      <c r="K121" s="52">
        <f t="shared" si="54"/>
        <v>182.93</v>
      </c>
      <c r="L121" s="52">
        <f t="shared" si="54"/>
        <v>182.93</v>
      </c>
      <c r="M121" s="52">
        <f t="shared" si="54"/>
        <v>161.12</v>
      </c>
      <c r="N121" s="52">
        <f t="shared" si="54"/>
        <v>0</v>
      </c>
      <c r="O121" s="92">
        <f t="shared" si="54"/>
        <v>206.14400000000003</v>
      </c>
      <c r="P121" s="92">
        <f t="shared" si="54"/>
        <v>206.14400000000003</v>
      </c>
      <c r="Q121" s="92">
        <f t="shared" si="54"/>
        <v>187.15900000000005</v>
      </c>
      <c r="R121" s="52">
        <f t="shared" si="54"/>
        <v>0</v>
      </c>
      <c r="S121" s="52">
        <f t="shared" si="54"/>
        <v>191</v>
      </c>
      <c r="T121" s="52">
        <f t="shared" si="54"/>
        <v>208.2</v>
      </c>
      <c r="U121" s="8"/>
    </row>
    <row r="122" spans="1:21" ht="18" customHeight="1" thickBot="1">
      <c r="A122" s="9" t="s">
        <v>10</v>
      </c>
      <c r="B122" s="160" t="s">
        <v>55</v>
      </c>
      <c r="C122" s="161"/>
      <c r="D122" s="161"/>
      <c r="E122" s="161"/>
      <c r="F122" s="161"/>
      <c r="G122" s="52">
        <f>G73+G121</f>
        <v>1568.958</v>
      </c>
      <c r="H122" s="52">
        <f aca="true" t="shared" si="55" ref="H122:T122">H73+H121</f>
        <v>1510.0580000000002</v>
      </c>
      <c r="I122" s="52">
        <f t="shared" si="55"/>
        <v>830.979</v>
      </c>
      <c r="J122" s="52">
        <f t="shared" si="55"/>
        <v>58.900000000000006</v>
      </c>
      <c r="K122" s="52">
        <f t="shared" si="55"/>
        <v>1660.477</v>
      </c>
      <c r="L122" s="52">
        <f t="shared" si="55"/>
        <v>1638.677</v>
      </c>
      <c r="M122" s="52">
        <f t="shared" si="55"/>
        <v>1190.42</v>
      </c>
      <c r="N122" s="52">
        <f t="shared" si="55"/>
        <v>21.799999999999997</v>
      </c>
      <c r="O122" s="92">
        <f t="shared" si="55"/>
        <v>1734.6299999999999</v>
      </c>
      <c r="P122" s="92">
        <f t="shared" si="55"/>
        <v>1706.9299999999998</v>
      </c>
      <c r="Q122" s="92">
        <f t="shared" si="55"/>
        <v>1220.24</v>
      </c>
      <c r="R122" s="52">
        <f t="shared" si="55"/>
        <v>27.699999999999996</v>
      </c>
      <c r="S122" s="52">
        <f t="shared" si="55"/>
        <v>1703.9</v>
      </c>
      <c r="T122" s="52">
        <f t="shared" si="55"/>
        <v>1838.5</v>
      </c>
      <c r="U122" s="11"/>
    </row>
    <row r="123" spans="1:21" ht="18" customHeight="1" thickBot="1">
      <c r="A123" s="10" t="s">
        <v>15</v>
      </c>
      <c r="B123" s="132" t="s">
        <v>43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4"/>
      <c r="U123" s="8"/>
    </row>
    <row r="124" spans="1:21" ht="18" customHeight="1" thickBot="1">
      <c r="A124" s="28" t="s">
        <v>15</v>
      </c>
      <c r="B124" s="29" t="s">
        <v>10</v>
      </c>
      <c r="C124" s="162" t="s">
        <v>44</v>
      </c>
      <c r="D124" s="163"/>
      <c r="E124" s="163"/>
      <c r="F124" s="163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6"/>
      <c r="U124" s="8"/>
    </row>
    <row r="125" spans="1:21" ht="15" customHeight="1">
      <c r="A125" s="166" t="s">
        <v>15</v>
      </c>
      <c r="B125" s="168" t="s">
        <v>10</v>
      </c>
      <c r="C125" s="169" t="s">
        <v>10</v>
      </c>
      <c r="D125" s="170" t="s">
        <v>80</v>
      </c>
      <c r="E125" s="167">
        <v>188747184</v>
      </c>
      <c r="F125" s="34" t="s">
        <v>13</v>
      </c>
      <c r="G125" s="35">
        <f>H125+J125</f>
        <v>9.4</v>
      </c>
      <c r="H125" s="36">
        <v>9.4</v>
      </c>
      <c r="I125" s="36"/>
      <c r="J125" s="36"/>
      <c r="K125" s="36">
        <f>L125+N125</f>
        <v>9.4</v>
      </c>
      <c r="L125" s="36">
        <v>9.4</v>
      </c>
      <c r="M125" s="36"/>
      <c r="N125" s="36"/>
      <c r="O125" s="36">
        <f>P125+R125</f>
        <v>9.4</v>
      </c>
      <c r="P125" s="36">
        <v>9.4</v>
      </c>
      <c r="Q125" s="36"/>
      <c r="R125" s="36"/>
      <c r="S125" s="53">
        <v>9.4</v>
      </c>
      <c r="T125" s="74">
        <v>9.5</v>
      </c>
      <c r="U125" s="8"/>
    </row>
    <row r="126" spans="1:21" ht="15" customHeight="1">
      <c r="A126" s="93"/>
      <c r="B126" s="151"/>
      <c r="C126" s="95"/>
      <c r="D126" s="97"/>
      <c r="E126" s="99"/>
      <c r="F126" s="22" t="s">
        <v>14</v>
      </c>
      <c r="G126" s="37">
        <f>H126+J126</f>
        <v>0</v>
      </c>
      <c r="H126" s="36"/>
      <c r="I126" s="36"/>
      <c r="J126" s="36"/>
      <c r="K126" s="36">
        <f>L126+N126</f>
        <v>0</v>
      </c>
      <c r="L126" s="36"/>
      <c r="M126" s="36"/>
      <c r="N126" s="36"/>
      <c r="O126" s="36">
        <f>P126+R126</f>
        <v>0</v>
      </c>
      <c r="P126" s="36"/>
      <c r="Q126" s="36"/>
      <c r="R126" s="36"/>
      <c r="S126" s="53"/>
      <c r="T126" s="74"/>
      <c r="U126" s="8"/>
    </row>
    <row r="127" spans="1:21" ht="15" customHeight="1">
      <c r="A127" s="93"/>
      <c r="B127" s="109"/>
      <c r="C127" s="95"/>
      <c r="D127" s="97"/>
      <c r="E127" s="100"/>
      <c r="F127" s="23" t="s">
        <v>53</v>
      </c>
      <c r="G127" s="38">
        <f aca="true" t="shared" si="56" ref="G127:N127">SUM(G125:G126)</f>
        <v>9.4</v>
      </c>
      <c r="H127" s="39">
        <f t="shared" si="56"/>
        <v>9.4</v>
      </c>
      <c r="I127" s="39">
        <f t="shared" si="56"/>
        <v>0</v>
      </c>
      <c r="J127" s="39">
        <f t="shared" si="56"/>
        <v>0</v>
      </c>
      <c r="K127" s="39">
        <f t="shared" si="56"/>
        <v>9.4</v>
      </c>
      <c r="L127" s="39">
        <f t="shared" si="56"/>
        <v>9.4</v>
      </c>
      <c r="M127" s="39">
        <f t="shared" si="56"/>
        <v>0</v>
      </c>
      <c r="N127" s="39">
        <f t="shared" si="56"/>
        <v>0</v>
      </c>
      <c r="O127" s="39">
        <f aca="true" t="shared" si="57" ref="O127:T127">SUM(O125:O126)</f>
        <v>9.4</v>
      </c>
      <c r="P127" s="39">
        <f t="shared" si="57"/>
        <v>9.4</v>
      </c>
      <c r="Q127" s="39">
        <f t="shared" si="57"/>
        <v>0</v>
      </c>
      <c r="R127" s="39">
        <f t="shared" si="57"/>
        <v>0</v>
      </c>
      <c r="S127" s="56">
        <f t="shared" si="57"/>
        <v>9.4</v>
      </c>
      <c r="T127" s="59">
        <f t="shared" si="57"/>
        <v>9.5</v>
      </c>
      <c r="U127" s="8"/>
    </row>
    <row r="128" spans="1:21" ht="15" customHeight="1">
      <c r="A128" s="103" t="s">
        <v>15</v>
      </c>
      <c r="B128" s="109" t="s">
        <v>10</v>
      </c>
      <c r="C128" s="110" t="s">
        <v>15</v>
      </c>
      <c r="D128" s="96" t="s">
        <v>45</v>
      </c>
      <c r="E128" s="98">
        <v>188747184</v>
      </c>
      <c r="F128" s="22" t="s">
        <v>13</v>
      </c>
      <c r="G128" s="38">
        <f>H128+J128</f>
        <v>11.8</v>
      </c>
      <c r="H128" s="39">
        <v>11.8</v>
      </c>
      <c r="I128" s="40"/>
      <c r="J128" s="40"/>
      <c r="K128" s="39">
        <f>L128+N128</f>
        <v>1</v>
      </c>
      <c r="L128" s="39">
        <v>1</v>
      </c>
      <c r="M128" s="40"/>
      <c r="N128" s="40"/>
      <c r="O128" s="39">
        <f>P128+R128</f>
        <v>3</v>
      </c>
      <c r="P128" s="39">
        <v>3</v>
      </c>
      <c r="Q128" s="40"/>
      <c r="R128" s="40"/>
      <c r="S128" s="56">
        <v>2</v>
      </c>
      <c r="T128" s="59">
        <v>2</v>
      </c>
      <c r="U128" s="8"/>
    </row>
    <row r="129" spans="1:21" ht="15" customHeight="1">
      <c r="A129" s="93"/>
      <c r="B129" s="94"/>
      <c r="C129" s="95"/>
      <c r="D129" s="97"/>
      <c r="E129" s="99"/>
      <c r="F129" s="22" t="s">
        <v>14</v>
      </c>
      <c r="G129" s="38">
        <f>H129+J129</f>
        <v>0</v>
      </c>
      <c r="H129" s="40"/>
      <c r="I129" s="40"/>
      <c r="J129" s="40"/>
      <c r="K129" s="39">
        <f>L129+N129</f>
        <v>0</v>
      </c>
      <c r="L129" s="40"/>
      <c r="M129" s="40"/>
      <c r="N129" s="40"/>
      <c r="O129" s="39">
        <f>P129+R129</f>
        <v>0</v>
      </c>
      <c r="P129" s="40"/>
      <c r="Q129" s="40"/>
      <c r="R129" s="40"/>
      <c r="S129" s="75"/>
      <c r="T129" s="76"/>
      <c r="U129" s="8"/>
    </row>
    <row r="130" spans="1:21" ht="15" customHeight="1">
      <c r="A130" s="93"/>
      <c r="B130" s="94"/>
      <c r="C130" s="95"/>
      <c r="D130" s="97"/>
      <c r="E130" s="100"/>
      <c r="F130" s="23" t="s">
        <v>53</v>
      </c>
      <c r="G130" s="38">
        <f aca="true" t="shared" si="58" ref="G130:N130">SUM(G128:G129)</f>
        <v>11.8</v>
      </c>
      <c r="H130" s="39">
        <f t="shared" si="58"/>
        <v>11.8</v>
      </c>
      <c r="I130" s="39">
        <f t="shared" si="58"/>
        <v>0</v>
      </c>
      <c r="J130" s="39">
        <f t="shared" si="58"/>
        <v>0</v>
      </c>
      <c r="K130" s="39">
        <f t="shared" si="58"/>
        <v>1</v>
      </c>
      <c r="L130" s="39">
        <f t="shared" si="58"/>
        <v>1</v>
      </c>
      <c r="M130" s="39">
        <f t="shared" si="58"/>
        <v>0</v>
      </c>
      <c r="N130" s="39">
        <f t="shared" si="58"/>
        <v>0</v>
      </c>
      <c r="O130" s="39">
        <f aca="true" t="shared" si="59" ref="O130:T130">SUM(O128:O129)</f>
        <v>3</v>
      </c>
      <c r="P130" s="39">
        <f t="shared" si="59"/>
        <v>3</v>
      </c>
      <c r="Q130" s="39">
        <f t="shared" si="59"/>
        <v>0</v>
      </c>
      <c r="R130" s="39">
        <f t="shared" si="59"/>
        <v>0</v>
      </c>
      <c r="S130" s="39">
        <f t="shared" si="59"/>
        <v>2</v>
      </c>
      <c r="T130" s="60">
        <f t="shared" si="59"/>
        <v>2</v>
      </c>
      <c r="U130" s="8"/>
    </row>
    <row r="131" spans="1:21" ht="15" customHeight="1">
      <c r="A131" s="103" t="s">
        <v>15</v>
      </c>
      <c r="B131" s="109" t="s">
        <v>10</v>
      </c>
      <c r="C131" s="110" t="s">
        <v>16</v>
      </c>
      <c r="D131" s="96" t="s">
        <v>69</v>
      </c>
      <c r="E131" s="98">
        <v>188747184</v>
      </c>
      <c r="F131" s="22" t="s">
        <v>13</v>
      </c>
      <c r="G131" s="38">
        <f>H131+J131</f>
        <v>0</v>
      </c>
      <c r="H131" s="39"/>
      <c r="I131" s="40"/>
      <c r="J131" s="40"/>
      <c r="K131" s="39">
        <f>L131+N131</f>
        <v>0</v>
      </c>
      <c r="L131" s="39"/>
      <c r="M131" s="40"/>
      <c r="N131" s="40"/>
      <c r="O131" s="39">
        <f>P131+R131</f>
        <v>0</v>
      </c>
      <c r="P131" s="39"/>
      <c r="Q131" s="40"/>
      <c r="R131" s="40"/>
      <c r="S131" s="56"/>
      <c r="T131" s="59"/>
      <c r="U131" s="8"/>
    </row>
    <row r="132" spans="1:21" ht="15" customHeight="1">
      <c r="A132" s="93"/>
      <c r="B132" s="94"/>
      <c r="C132" s="95"/>
      <c r="D132" s="97"/>
      <c r="E132" s="99"/>
      <c r="F132" s="22" t="s">
        <v>14</v>
      </c>
      <c r="G132" s="38">
        <f>H132+J132</f>
        <v>0</v>
      </c>
      <c r="H132" s="40"/>
      <c r="I132" s="40"/>
      <c r="J132" s="40"/>
      <c r="K132" s="39">
        <f>L132+N132</f>
        <v>0</v>
      </c>
      <c r="L132" s="40"/>
      <c r="M132" s="40"/>
      <c r="N132" s="40"/>
      <c r="O132" s="39">
        <f>P132+R132</f>
        <v>0</v>
      </c>
      <c r="P132" s="40"/>
      <c r="Q132" s="40"/>
      <c r="R132" s="40"/>
      <c r="S132" s="75"/>
      <c r="T132" s="76"/>
      <c r="U132" s="8"/>
    </row>
    <row r="133" spans="1:21" ht="15" customHeight="1">
      <c r="A133" s="93"/>
      <c r="B133" s="94"/>
      <c r="C133" s="95"/>
      <c r="D133" s="97"/>
      <c r="E133" s="100"/>
      <c r="F133" s="23" t="s">
        <v>53</v>
      </c>
      <c r="G133" s="38">
        <f aca="true" t="shared" si="60" ref="G133:N133">SUM(G131:G132)</f>
        <v>0</v>
      </c>
      <c r="H133" s="39">
        <f t="shared" si="60"/>
        <v>0</v>
      </c>
      <c r="I133" s="39">
        <f t="shared" si="60"/>
        <v>0</v>
      </c>
      <c r="J133" s="39">
        <f t="shared" si="60"/>
        <v>0</v>
      </c>
      <c r="K133" s="39">
        <f t="shared" si="60"/>
        <v>0</v>
      </c>
      <c r="L133" s="39">
        <f t="shared" si="60"/>
        <v>0</v>
      </c>
      <c r="M133" s="39">
        <f t="shared" si="60"/>
        <v>0</v>
      </c>
      <c r="N133" s="39">
        <f t="shared" si="60"/>
        <v>0</v>
      </c>
      <c r="O133" s="39">
        <f aca="true" t="shared" si="61" ref="O133:T133">SUM(O131:O132)</f>
        <v>0</v>
      </c>
      <c r="P133" s="39">
        <f t="shared" si="61"/>
        <v>0</v>
      </c>
      <c r="Q133" s="39">
        <f t="shared" si="61"/>
        <v>0</v>
      </c>
      <c r="R133" s="39">
        <f t="shared" si="61"/>
        <v>0</v>
      </c>
      <c r="S133" s="39">
        <f t="shared" si="61"/>
        <v>0</v>
      </c>
      <c r="T133" s="60">
        <f t="shared" si="61"/>
        <v>0</v>
      </c>
      <c r="U133" s="8"/>
    </row>
    <row r="134" spans="1:21" ht="15" customHeight="1">
      <c r="A134" s="103" t="s">
        <v>15</v>
      </c>
      <c r="B134" s="109" t="s">
        <v>10</v>
      </c>
      <c r="C134" s="110" t="s">
        <v>18</v>
      </c>
      <c r="D134" s="96" t="s">
        <v>72</v>
      </c>
      <c r="E134" s="98">
        <v>188747184</v>
      </c>
      <c r="F134" s="22" t="s">
        <v>73</v>
      </c>
      <c r="G134" s="38">
        <f>H134+J134</f>
        <v>0</v>
      </c>
      <c r="H134" s="39"/>
      <c r="I134" s="40"/>
      <c r="J134" s="40"/>
      <c r="K134" s="39">
        <f>L134+N134</f>
        <v>0</v>
      </c>
      <c r="L134" s="39"/>
      <c r="M134" s="40"/>
      <c r="N134" s="40"/>
      <c r="O134" s="39">
        <f>P134+R134</f>
        <v>0</v>
      </c>
      <c r="P134" s="39"/>
      <c r="Q134" s="40"/>
      <c r="R134" s="40"/>
      <c r="S134" s="56"/>
      <c r="T134" s="59"/>
      <c r="U134" s="8"/>
    </row>
    <row r="135" spans="1:21" ht="15" customHeight="1">
      <c r="A135" s="93"/>
      <c r="B135" s="94"/>
      <c r="C135" s="95"/>
      <c r="D135" s="97"/>
      <c r="E135" s="99"/>
      <c r="F135" s="22" t="s">
        <v>14</v>
      </c>
      <c r="G135" s="38">
        <f>H135+J135</f>
        <v>0</v>
      </c>
      <c r="H135" s="40"/>
      <c r="I135" s="40"/>
      <c r="J135" s="40"/>
      <c r="K135" s="39">
        <f>L135+N135</f>
        <v>0</v>
      </c>
      <c r="L135" s="40"/>
      <c r="M135" s="40"/>
      <c r="N135" s="40"/>
      <c r="O135" s="39">
        <f>P135+R135</f>
        <v>0</v>
      </c>
      <c r="P135" s="40"/>
      <c r="Q135" s="40"/>
      <c r="R135" s="40"/>
      <c r="S135" s="75"/>
      <c r="T135" s="76"/>
      <c r="U135" s="8"/>
    </row>
    <row r="136" spans="1:21" ht="15" customHeight="1">
      <c r="A136" s="93"/>
      <c r="B136" s="94"/>
      <c r="C136" s="95"/>
      <c r="D136" s="97"/>
      <c r="E136" s="100"/>
      <c r="F136" s="23" t="s">
        <v>53</v>
      </c>
      <c r="G136" s="38">
        <f>SUM(G134:G135)</f>
        <v>0</v>
      </c>
      <c r="H136" s="39">
        <f>SUM(H134:H135)</f>
        <v>0</v>
      </c>
      <c r="I136" s="39">
        <f>SUM(I134:I135)</f>
        <v>0</v>
      </c>
      <c r="J136" s="39">
        <f>SUM(J134:J135)</f>
        <v>0</v>
      </c>
      <c r="K136" s="39">
        <f aca="true" t="shared" si="62" ref="K136:T136">SUM(K134:K135)</f>
        <v>0</v>
      </c>
      <c r="L136" s="39">
        <f t="shared" si="62"/>
        <v>0</v>
      </c>
      <c r="M136" s="39">
        <f t="shared" si="62"/>
        <v>0</v>
      </c>
      <c r="N136" s="39">
        <f t="shared" si="62"/>
        <v>0</v>
      </c>
      <c r="O136" s="39">
        <f>SUM(O134:O135)</f>
        <v>0</v>
      </c>
      <c r="P136" s="39">
        <f>SUM(P134:P135)</f>
        <v>0</v>
      </c>
      <c r="Q136" s="39">
        <f>SUM(Q134:Q135)</f>
        <v>0</v>
      </c>
      <c r="R136" s="39">
        <f>SUM(R134:R135)</f>
        <v>0</v>
      </c>
      <c r="S136" s="39">
        <f t="shared" si="62"/>
        <v>0</v>
      </c>
      <c r="T136" s="60">
        <f t="shared" si="62"/>
        <v>0</v>
      </c>
      <c r="U136" s="8"/>
    </row>
    <row r="137" spans="1:21" ht="15" customHeight="1">
      <c r="A137" s="103" t="s">
        <v>15</v>
      </c>
      <c r="B137" s="109" t="s">
        <v>10</v>
      </c>
      <c r="C137" s="110" t="s">
        <v>19</v>
      </c>
      <c r="D137" s="96" t="s">
        <v>79</v>
      </c>
      <c r="E137" s="98">
        <v>188747184</v>
      </c>
      <c r="F137" s="22" t="s">
        <v>73</v>
      </c>
      <c r="G137" s="38">
        <f>H137+J137</f>
        <v>0</v>
      </c>
      <c r="H137" s="39"/>
      <c r="I137" s="40"/>
      <c r="J137" s="40"/>
      <c r="K137" s="39">
        <f>L137+N137</f>
        <v>0</v>
      </c>
      <c r="L137" s="39"/>
      <c r="M137" s="40"/>
      <c r="N137" s="40"/>
      <c r="O137" s="39">
        <f>P137+R137</f>
        <v>0</v>
      </c>
      <c r="P137" s="39"/>
      <c r="Q137" s="40"/>
      <c r="R137" s="40"/>
      <c r="S137" s="56"/>
      <c r="T137" s="59"/>
      <c r="U137" s="8"/>
    </row>
    <row r="138" spans="1:21" ht="15" customHeight="1">
      <c r="A138" s="93"/>
      <c r="B138" s="94"/>
      <c r="C138" s="95"/>
      <c r="D138" s="97"/>
      <c r="E138" s="99"/>
      <c r="F138" s="22" t="s">
        <v>14</v>
      </c>
      <c r="G138" s="38">
        <f>H138+J138</f>
        <v>0</v>
      </c>
      <c r="H138" s="40"/>
      <c r="I138" s="40"/>
      <c r="J138" s="40"/>
      <c r="K138" s="39">
        <f>L138+N138</f>
        <v>0</v>
      </c>
      <c r="L138" s="40"/>
      <c r="M138" s="40"/>
      <c r="N138" s="40"/>
      <c r="O138" s="39">
        <f>P138+R138</f>
        <v>0</v>
      </c>
      <c r="P138" s="40"/>
      <c r="Q138" s="40"/>
      <c r="R138" s="40"/>
      <c r="S138" s="75"/>
      <c r="T138" s="76"/>
      <c r="U138" s="8"/>
    </row>
    <row r="139" spans="1:21" ht="15" customHeight="1">
      <c r="A139" s="93"/>
      <c r="B139" s="94"/>
      <c r="C139" s="95"/>
      <c r="D139" s="97"/>
      <c r="E139" s="100"/>
      <c r="F139" s="23" t="s">
        <v>53</v>
      </c>
      <c r="G139" s="38">
        <f>SUM(G137:G138)</f>
        <v>0</v>
      </c>
      <c r="H139" s="39">
        <f>SUM(H137:H138)</f>
        <v>0</v>
      </c>
      <c r="I139" s="39">
        <f>SUM(I137:I138)</f>
        <v>0</v>
      </c>
      <c r="J139" s="39">
        <f>SUM(J137:J138)</f>
        <v>0</v>
      </c>
      <c r="K139" s="39">
        <f aca="true" t="shared" si="63" ref="K139:T139">SUM(K137:K138)</f>
        <v>0</v>
      </c>
      <c r="L139" s="39">
        <f t="shared" si="63"/>
        <v>0</v>
      </c>
      <c r="M139" s="39">
        <f t="shared" si="63"/>
        <v>0</v>
      </c>
      <c r="N139" s="39">
        <f t="shared" si="63"/>
        <v>0</v>
      </c>
      <c r="O139" s="39">
        <f>SUM(O137:O138)</f>
        <v>0</v>
      </c>
      <c r="P139" s="39">
        <f>SUM(P137:P138)</f>
        <v>0</v>
      </c>
      <c r="Q139" s="39">
        <f>SUM(Q137:Q138)</f>
        <v>0</v>
      </c>
      <c r="R139" s="39">
        <f>SUM(R137:R138)</f>
        <v>0</v>
      </c>
      <c r="S139" s="39">
        <f t="shared" si="63"/>
        <v>0</v>
      </c>
      <c r="T139" s="60">
        <f t="shared" si="63"/>
        <v>0</v>
      </c>
      <c r="U139" s="8"/>
    </row>
    <row r="140" spans="1:21" ht="15" customHeight="1" thickBot="1">
      <c r="A140" s="30" t="s">
        <v>15</v>
      </c>
      <c r="B140" s="31" t="s">
        <v>10</v>
      </c>
      <c r="C140" s="158" t="s">
        <v>54</v>
      </c>
      <c r="D140" s="159"/>
      <c r="E140" s="159"/>
      <c r="F140" s="159"/>
      <c r="G140" s="41">
        <f>G127+G130+G133+G136+G139</f>
        <v>21.200000000000003</v>
      </c>
      <c r="H140" s="41">
        <f>H127+H130+H133+H136+H139</f>
        <v>21.200000000000003</v>
      </c>
      <c r="I140" s="41">
        <f>I127+I130+I133+I136+I139</f>
        <v>0</v>
      </c>
      <c r="J140" s="41">
        <f>J127+J130+J133+J136+J139</f>
        <v>0</v>
      </c>
      <c r="K140" s="41">
        <f aca="true" t="shared" si="64" ref="K140:T140">K127+K130+K133+K136+K139</f>
        <v>10.4</v>
      </c>
      <c r="L140" s="41">
        <f t="shared" si="64"/>
        <v>10.4</v>
      </c>
      <c r="M140" s="41">
        <f t="shared" si="64"/>
        <v>0</v>
      </c>
      <c r="N140" s="41">
        <f t="shared" si="64"/>
        <v>0</v>
      </c>
      <c r="O140" s="41">
        <f>O127+O130+O133+O136+O139</f>
        <v>12.4</v>
      </c>
      <c r="P140" s="41">
        <f>P127+P130+P133+P136+P139</f>
        <v>12.4</v>
      </c>
      <c r="Q140" s="41">
        <f>Q127+Q130+Q133+Q136+Q139</f>
        <v>0</v>
      </c>
      <c r="R140" s="41">
        <f>R127+R130+R133+R136+R139</f>
        <v>0</v>
      </c>
      <c r="S140" s="41">
        <f t="shared" si="64"/>
        <v>11.4</v>
      </c>
      <c r="T140" s="65">
        <f t="shared" si="64"/>
        <v>11.5</v>
      </c>
      <c r="U140" s="8"/>
    </row>
    <row r="141" spans="1:21" ht="15" customHeight="1" thickBot="1">
      <c r="A141" s="9" t="s">
        <v>15</v>
      </c>
      <c r="B141" s="160" t="s">
        <v>55</v>
      </c>
      <c r="C141" s="161"/>
      <c r="D141" s="161"/>
      <c r="E141" s="161"/>
      <c r="F141" s="161"/>
      <c r="G141" s="41">
        <f>G140</f>
        <v>21.200000000000003</v>
      </c>
      <c r="H141" s="41">
        <f>H140</f>
        <v>21.200000000000003</v>
      </c>
      <c r="I141" s="41">
        <f>I140</f>
        <v>0</v>
      </c>
      <c r="J141" s="41">
        <f>J140</f>
        <v>0</v>
      </c>
      <c r="K141" s="41">
        <f aca="true" t="shared" si="65" ref="K141:T141">K140</f>
        <v>10.4</v>
      </c>
      <c r="L141" s="41">
        <f t="shared" si="65"/>
        <v>10.4</v>
      </c>
      <c r="M141" s="41">
        <f t="shared" si="65"/>
        <v>0</v>
      </c>
      <c r="N141" s="41">
        <f t="shared" si="65"/>
        <v>0</v>
      </c>
      <c r="O141" s="41">
        <f>O140</f>
        <v>12.4</v>
      </c>
      <c r="P141" s="41">
        <f>P140</f>
        <v>12.4</v>
      </c>
      <c r="Q141" s="41">
        <f>Q140</f>
        <v>0</v>
      </c>
      <c r="R141" s="41">
        <f>R140</f>
        <v>0</v>
      </c>
      <c r="S141" s="41">
        <f t="shared" si="65"/>
        <v>11.4</v>
      </c>
      <c r="T141" s="65">
        <f t="shared" si="65"/>
        <v>11.5</v>
      </c>
      <c r="U141" s="11"/>
    </row>
    <row r="142" spans="1:34" ht="15" customHeight="1" thickBot="1">
      <c r="A142" s="156" t="s">
        <v>56</v>
      </c>
      <c r="B142" s="157"/>
      <c r="C142" s="157"/>
      <c r="D142" s="157"/>
      <c r="E142" s="157"/>
      <c r="F142" s="157"/>
      <c r="G142" s="79">
        <f>G122+G141</f>
        <v>1590.1580000000001</v>
      </c>
      <c r="H142" s="79">
        <f>H122+H141</f>
        <v>1531.2580000000003</v>
      </c>
      <c r="I142" s="79">
        <f>I122+I141</f>
        <v>830.979</v>
      </c>
      <c r="J142" s="77">
        <f>J122+J141</f>
        <v>58.900000000000006</v>
      </c>
      <c r="K142" s="79">
        <f aca="true" t="shared" si="66" ref="K142:T142">K122+K141</f>
        <v>1670.8770000000002</v>
      </c>
      <c r="L142" s="79">
        <f t="shared" si="66"/>
        <v>1649.077</v>
      </c>
      <c r="M142" s="79">
        <f t="shared" si="66"/>
        <v>1190.42</v>
      </c>
      <c r="N142" s="77">
        <f t="shared" si="66"/>
        <v>21.799999999999997</v>
      </c>
      <c r="O142" s="79">
        <f t="shared" si="66"/>
        <v>1747.03</v>
      </c>
      <c r="P142" s="79">
        <f t="shared" si="66"/>
        <v>1719.33</v>
      </c>
      <c r="Q142" s="79">
        <f t="shared" si="66"/>
        <v>1220.24</v>
      </c>
      <c r="R142" s="77">
        <f t="shared" si="66"/>
        <v>27.699999999999996</v>
      </c>
      <c r="S142" s="77">
        <f t="shared" si="66"/>
        <v>1715.3000000000002</v>
      </c>
      <c r="T142" s="90">
        <f t="shared" si="66"/>
        <v>1850</v>
      </c>
      <c r="U142" s="11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5:20" ht="13.5" customHeight="1">
      <c r="E143" s="12"/>
      <c r="G143" s="12"/>
      <c r="H143" s="12"/>
      <c r="I143" s="12"/>
      <c r="J143" s="12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4:20" s="15" customFormat="1" ht="17.25" customHeight="1">
      <c r="D144" s="15" t="s">
        <v>51</v>
      </c>
      <c r="E144" s="18"/>
      <c r="O144" s="78"/>
      <c r="P144" s="78"/>
      <c r="Q144" s="78"/>
      <c r="R144" s="18" t="s">
        <v>49</v>
      </c>
      <c r="S144" s="50"/>
      <c r="T144" s="50"/>
    </row>
    <row r="145" spans="5:20" s="15" customFormat="1" ht="17.25" customHeight="1">
      <c r="E145" s="18"/>
      <c r="O145" s="78"/>
      <c r="P145" s="78"/>
      <c r="Q145" s="78"/>
      <c r="R145" s="18"/>
      <c r="S145" s="50"/>
      <c r="T145" s="50"/>
    </row>
    <row r="146" spans="5:20" s="15" customFormat="1" ht="17.25" customHeight="1">
      <c r="E146" s="18"/>
      <c r="O146" s="78"/>
      <c r="P146" s="78"/>
      <c r="Q146" s="78"/>
      <c r="R146" s="18"/>
      <c r="S146" s="50"/>
      <c r="T146" s="50"/>
    </row>
    <row r="147" spans="5:20" s="15" customFormat="1" ht="17.25" customHeight="1">
      <c r="E147" s="18"/>
      <c r="O147" s="78"/>
      <c r="P147" s="78"/>
      <c r="Q147" s="78"/>
      <c r="R147" s="18"/>
      <c r="S147" s="50"/>
      <c r="T147" s="50"/>
    </row>
    <row r="148" spans="5:20" s="15" customFormat="1" ht="17.25" customHeight="1">
      <c r="E148" s="18"/>
      <c r="O148" s="78"/>
      <c r="P148" s="78"/>
      <c r="Q148" s="78"/>
      <c r="R148" s="18"/>
      <c r="S148" s="50"/>
      <c r="T148" s="50"/>
    </row>
    <row r="149" spans="5:20" s="15" customFormat="1" ht="17.25" customHeight="1">
      <c r="E149" s="18"/>
      <c r="O149" s="78"/>
      <c r="P149" s="78"/>
      <c r="Q149" s="78"/>
      <c r="R149" s="18"/>
      <c r="S149" s="50"/>
      <c r="T149" s="50"/>
    </row>
    <row r="150" spans="5:20" s="15" customFormat="1" ht="17.25" customHeight="1">
      <c r="E150" s="18"/>
      <c r="O150" s="78"/>
      <c r="P150" s="78"/>
      <c r="Q150" s="78"/>
      <c r="R150" s="18"/>
      <c r="S150" s="50"/>
      <c r="T150" s="50"/>
    </row>
    <row r="151" s="15" customFormat="1" ht="13.5" customHeight="1"/>
    <row r="152" spans="5:20" s="15" customFormat="1" ht="13.5" customHeight="1">
      <c r="E152" s="18"/>
      <c r="O152" s="78"/>
      <c r="P152" s="78"/>
      <c r="Q152" s="78"/>
      <c r="R152" s="18"/>
      <c r="S152" s="50"/>
      <c r="T152" s="50"/>
    </row>
    <row r="153" spans="5:20" s="15" customFormat="1" ht="13.5" customHeight="1">
      <c r="E153" s="18"/>
      <c r="O153" s="78"/>
      <c r="P153" s="78"/>
      <c r="Q153" s="78"/>
      <c r="R153" s="18"/>
      <c r="S153" s="50"/>
      <c r="T153" s="50"/>
    </row>
    <row r="154" spans="5:20" s="15" customFormat="1" ht="13.5" customHeight="1">
      <c r="E154" s="18"/>
      <c r="O154" s="78"/>
      <c r="P154" s="78"/>
      <c r="Q154" s="78"/>
      <c r="R154" s="18"/>
      <c r="S154" s="50"/>
      <c r="T154" s="50"/>
    </row>
    <row r="155" spans="5:20" s="15" customFormat="1" ht="13.5" customHeight="1">
      <c r="E155" s="18"/>
      <c r="O155" s="78"/>
      <c r="P155" s="78"/>
      <c r="Q155" s="78"/>
      <c r="R155" s="18"/>
      <c r="S155" s="50"/>
      <c r="T155" s="50"/>
    </row>
    <row r="156" spans="5:20" s="15" customFormat="1" ht="13.5" customHeight="1">
      <c r="E156" s="18"/>
      <c r="O156" s="78"/>
      <c r="P156" s="78"/>
      <c r="Q156" s="78"/>
      <c r="R156" s="18"/>
      <c r="S156" s="50"/>
      <c r="T156" s="50"/>
    </row>
    <row r="157" spans="5:20" s="15" customFormat="1" ht="13.5" customHeight="1">
      <c r="E157" s="18"/>
      <c r="O157" s="78"/>
      <c r="P157" s="78"/>
      <c r="Q157" s="78"/>
      <c r="R157" s="18"/>
      <c r="S157" s="50"/>
      <c r="T157" s="50"/>
    </row>
    <row r="158" spans="5:20" s="15" customFormat="1" ht="13.5" customHeight="1">
      <c r="E158" s="18"/>
      <c r="O158" s="78"/>
      <c r="P158" s="78"/>
      <c r="Q158" s="78"/>
      <c r="R158" s="18"/>
      <c r="S158" s="50"/>
      <c r="T158" s="50"/>
    </row>
    <row r="159" spans="5:20" s="15" customFormat="1" ht="13.5" customHeight="1">
      <c r="E159" s="18"/>
      <c r="O159" s="78"/>
      <c r="P159" s="78"/>
      <c r="Q159" s="78"/>
      <c r="R159" s="18"/>
      <c r="S159" s="50"/>
      <c r="T159" s="50"/>
    </row>
    <row r="160" spans="5:20" s="15" customFormat="1" ht="13.5" customHeight="1">
      <c r="E160" s="18"/>
      <c r="O160" s="78"/>
      <c r="P160" s="78"/>
      <c r="Q160" s="78"/>
      <c r="R160" s="18"/>
      <c r="S160" s="50"/>
      <c r="T160" s="50"/>
    </row>
    <row r="161" spans="5:20" s="15" customFormat="1" ht="13.5" customHeight="1">
      <c r="E161" s="18"/>
      <c r="O161" s="78"/>
      <c r="P161" s="78"/>
      <c r="Q161" s="78"/>
      <c r="R161" s="18"/>
      <c r="S161" s="50"/>
      <c r="T161" s="50"/>
    </row>
    <row r="162" spans="5:20" s="15" customFormat="1" ht="13.5" customHeight="1">
      <c r="E162" s="18"/>
      <c r="O162" s="78"/>
      <c r="P162" s="78"/>
      <c r="Q162" s="78"/>
      <c r="R162" s="18"/>
      <c r="S162" s="50"/>
      <c r="T162" s="50"/>
    </row>
    <row r="163" spans="5:20" s="15" customFormat="1" ht="13.5" customHeight="1">
      <c r="E163" s="18"/>
      <c r="O163" s="78"/>
      <c r="P163" s="78"/>
      <c r="Q163" s="78"/>
      <c r="R163" s="18"/>
      <c r="S163" s="50"/>
      <c r="T163" s="50"/>
    </row>
    <row r="164" spans="5:20" s="15" customFormat="1" ht="13.5" customHeight="1">
      <c r="E164" s="18"/>
      <c r="O164" s="78"/>
      <c r="P164" s="78"/>
      <c r="Q164" s="78"/>
      <c r="R164" s="18"/>
      <c r="S164" s="50"/>
      <c r="T164" s="50"/>
    </row>
    <row r="165" spans="5:20" s="15" customFormat="1" ht="13.5" customHeight="1">
      <c r="E165" s="18"/>
      <c r="O165" s="78"/>
      <c r="P165" s="78"/>
      <c r="Q165" s="78"/>
      <c r="R165" s="18"/>
      <c r="S165" s="50"/>
      <c r="T165" s="50"/>
    </row>
    <row r="166" spans="5:20" s="15" customFormat="1" ht="13.5" customHeight="1">
      <c r="E166" s="18"/>
      <c r="O166" s="78"/>
      <c r="P166" s="78"/>
      <c r="Q166" s="78"/>
      <c r="R166" s="18"/>
      <c r="S166" s="50"/>
      <c r="T166" s="50"/>
    </row>
    <row r="167" spans="5:20" s="15" customFormat="1" ht="13.5" customHeight="1">
      <c r="E167" s="18"/>
      <c r="O167" s="78"/>
      <c r="P167" s="78"/>
      <c r="Q167" s="78"/>
      <c r="R167" s="18"/>
      <c r="S167" s="50"/>
      <c r="T167" s="50"/>
    </row>
    <row r="168" spans="5:20" s="15" customFormat="1" ht="13.5" customHeight="1">
      <c r="E168" s="18"/>
      <c r="O168" s="78"/>
      <c r="P168" s="78"/>
      <c r="Q168" s="78"/>
      <c r="R168" s="18"/>
      <c r="S168" s="50"/>
      <c r="T168" s="50"/>
    </row>
    <row r="169" spans="5:20" s="15" customFormat="1" ht="13.5" customHeight="1">
      <c r="E169" s="18"/>
      <c r="O169" s="78"/>
      <c r="P169" s="78"/>
      <c r="Q169" s="78"/>
      <c r="R169" s="18"/>
      <c r="S169" s="50"/>
      <c r="T169" s="50"/>
    </row>
    <row r="170" spans="5:20" s="15" customFormat="1" ht="13.5" customHeight="1">
      <c r="E170" s="18"/>
      <c r="O170" s="78"/>
      <c r="P170" s="78"/>
      <c r="Q170" s="78"/>
      <c r="R170" s="18"/>
      <c r="S170" s="50"/>
      <c r="T170" s="50"/>
    </row>
    <row r="171" spans="5:20" s="15" customFormat="1" ht="13.5" customHeight="1">
      <c r="E171" s="18"/>
      <c r="O171" s="78"/>
      <c r="P171" s="78"/>
      <c r="Q171" s="78"/>
      <c r="R171" s="18"/>
      <c r="S171" s="50"/>
      <c r="T171" s="50"/>
    </row>
    <row r="172" spans="5:20" s="15" customFormat="1" ht="13.5" customHeight="1">
      <c r="E172" s="18"/>
      <c r="O172" s="78"/>
      <c r="P172" s="78"/>
      <c r="Q172" s="78"/>
      <c r="R172" s="18"/>
      <c r="S172" s="50"/>
      <c r="T172" s="50"/>
    </row>
    <row r="173" spans="5:20" s="15" customFormat="1" ht="13.5" customHeight="1">
      <c r="E173" s="18"/>
      <c r="O173" s="78"/>
      <c r="P173" s="78"/>
      <c r="Q173" s="78"/>
      <c r="R173" s="18"/>
      <c r="S173" s="50"/>
      <c r="T173" s="50"/>
    </row>
    <row r="174" spans="5:20" s="15" customFormat="1" ht="13.5" customHeight="1">
      <c r="E174" s="18"/>
      <c r="O174" s="78"/>
      <c r="P174" s="78"/>
      <c r="Q174" s="78"/>
      <c r="R174" s="18"/>
      <c r="S174" s="50"/>
      <c r="T174" s="50"/>
    </row>
    <row r="175" spans="5:20" s="15" customFormat="1" ht="13.5" customHeight="1">
      <c r="E175" s="18"/>
      <c r="O175" s="78"/>
      <c r="P175" s="78"/>
      <c r="Q175" s="78"/>
      <c r="R175" s="18"/>
      <c r="S175" s="50"/>
      <c r="T175" s="50"/>
    </row>
    <row r="176" spans="5:20" s="15" customFormat="1" ht="13.5" customHeight="1">
      <c r="E176" s="18"/>
      <c r="O176" s="78"/>
      <c r="P176" s="78"/>
      <c r="Q176" s="78"/>
      <c r="R176" s="18"/>
      <c r="S176" s="50"/>
      <c r="T176" s="50"/>
    </row>
    <row r="177" spans="5:20" s="15" customFormat="1" ht="13.5" customHeight="1">
      <c r="E177" s="18"/>
      <c r="O177" s="78"/>
      <c r="P177" s="78"/>
      <c r="Q177" s="78"/>
      <c r="R177" s="18"/>
      <c r="S177" s="50"/>
      <c r="T177" s="50"/>
    </row>
  </sheetData>
  <sheetProtection/>
  <mergeCells count="233">
    <mergeCell ref="A70:A72"/>
    <mergeCell ref="B70:B72"/>
    <mergeCell ref="C70:C72"/>
    <mergeCell ref="D70:D72"/>
    <mergeCell ref="E70:E72"/>
    <mergeCell ref="C121:F121"/>
    <mergeCell ref="E108:E111"/>
    <mergeCell ref="D108:D111"/>
    <mergeCell ref="E78:E80"/>
    <mergeCell ref="A105:A107"/>
    <mergeCell ref="E137:E139"/>
    <mergeCell ref="E125:E127"/>
    <mergeCell ref="B125:B127"/>
    <mergeCell ref="C125:C127"/>
    <mergeCell ref="D125:D127"/>
    <mergeCell ref="E128:E130"/>
    <mergeCell ref="E134:E136"/>
    <mergeCell ref="D128:D130"/>
    <mergeCell ref="D134:D136"/>
    <mergeCell ref="A137:A139"/>
    <mergeCell ref="B137:B139"/>
    <mergeCell ref="C137:C139"/>
    <mergeCell ref="D137:D139"/>
    <mergeCell ref="C131:C133"/>
    <mergeCell ref="D131:D133"/>
    <mergeCell ref="A131:A133"/>
    <mergeCell ref="A134:A136"/>
    <mergeCell ref="B134:B136"/>
    <mergeCell ref="C134:C136"/>
    <mergeCell ref="A125:A127"/>
    <mergeCell ref="B122:F122"/>
    <mergeCell ref="E112:E114"/>
    <mergeCell ref="B108:B111"/>
    <mergeCell ref="A112:A114"/>
    <mergeCell ref="C112:C114"/>
    <mergeCell ref="A115:A117"/>
    <mergeCell ref="B115:B117"/>
    <mergeCell ref="C115:C117"/>
    <mergeCell ref="D115:D117"/>
    <mergeCell ref="B55:B57"/>
    <mergeCell ref="E55:E57"/>
    <mergeCell ref="B123:T123"/>
    <mergeCell ref="A64:A66"/>
    <mergeCell ref="B64:B66"/>
    <mergeCell ref="C64:C66"/>
    <mergeCell ref="D64:D66"/>
    <mergeCell ref="E64:E66"/>
    <mergeCell ref="C73:F73"/>
    <mergeCell ref="A102:A104"/>
    <mergeCell ref="A52:A54"/>
    <mergeCell ref="B52:B54"/>
    <mergeCell ref="C52:C54"/>
    <mergeCell ref="D52:D54"/>
    <mergeCell ref="E52:E54"/>
    <mergeCell ref="A108:A111"/>
    <mergeCell ref="C102:C104"/>
    <mergeCell ref="E102:E104"/>
    <mergeCell ref="E105:E107"/>
    <mergeCell ref="D105:D107"/>
    <mergeCell ref="E45:E47"/>
    <mergeCell ref="C124:T124"/>
    <mergeCell ref="E75:E77"/>
    <mergeCell ref="C61:C63"/>
    <mergeCell ref="D61:D63"/>
    <mergeCell ref="E61:E63"/>
    <mergeCell ref="E81:E83"/>
    <mergeCell ref="E48:E51"/>
    <mergeCell ref="E58:E60"/>
    <mergeCell ref="E115:E117"/>
    <mergeCell ref="A142:F142"/>
    <mergeCell ref="C140:F140"/>
    <mergeCell ref="B141:F141"/>
    <mergeCell ref="E131:E133"/>
    <mergeCell ref="B131:B133"/>
    <mergeCell ref="B102:B104"/>
    <mergeCell ref="D102:D104"/>
    <mergeCell ref="A128:A130"/>
    <mergeCell ref="B128:B130"/>
    <mergeCell ref="C128:C130"/>
    <mergeCell ref="B105:B107"/>
    <mergeCell ref="C105:C107"/>
    <mergeCell ref="D112:D114"/>
    <mergeCell ref="A96:A98"/>
    <mergeCell ref="B96:B98"/>
    <mergeCell ref="C96:C98"/>
    <mergeCell ref="D96:D98"/>
    <mergeCell ref="C108:C111"/>
    <mergeCell ref="B112:B114"/>
    <mergeCell ref="E99:E101"/>
    <mergeCell ref="A99:A101"/>
    <mergeCell ref="B99:B101"/>
    <mergeCell ref="C99:C101"/>
    <mergeCell ref="D99:D101"/>
    <mergeCell ref="E96:E98"/>
    <mergeCell ref="A90:A92"/>
    <mergeCell ref="B90:B92"/>
    <mergeCell ref="C90:C92"/>
    <mergeCell ref="D90:D92"/>
    <mergeCell ref="E93:E95"/>
    <mergeCell ref="A93:A95"/>
    <mergeCell ref="B93:B95"/>
    <mergeCell ref="C93:C95"/>
    <mergeCell ref="D93:D95"/>
    <mergeCell ref="E90:E92"/>
    <mergeCell ref="B84:B86"/>
    <mergeCell ref="C84:C86"/>
    <mergeCell ref="D84:D86"/>
    <mergeCell ref="E87:E89"/>
    <mergeCell ref="A87:A89"/>
    <mergeCell ref="B87:B89"/>
    <mergeCell ref="C87:C89"/>
    <mergeCell ref="D87:D89"/>
    <mergeCell ref="E84:E86"/>
    <mergeCell ref="E42:E44"/>
    <mergeCell ref="A42:A44"/>
    <mergeCell ref="B42:B44"/>
    <mergeCell ref="C42:C44"/>
    <mergeCell ref="D42:D44"/>
    <mergeCell ref="B48:B51"/>
    <mergeCell ref="D48:D51"/>
    <mergeCell ref="C45:C47"/>
    <mergeCell ref="D45:D47"/>
    <mergeCell ref="A45:A47"/>
    <mergeCell ref="B61:B63"/>
    <mergeCell ref="B45:B47"/>
    <mergeCell ref="C55:C57"/>
    <mergeCell ref="D55:D57"/>
    <mergeCell ref="A48:A51"/>
    <mergeCell ref="C48:C51"/>
    <mergeCell ref="A58:A60"/>
    <mergeCell ref="B58:B60"/>
    <mergeCell ref="C58:C60"/>
    <mergeCell ref="A55:A57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T6:T8"/>
    <mergeCell ref="E25:E28"/>
    <mergeCell ref="A25:A28"/>
    <mergeCell ref="B25:B28"/>
    <mergeCell ref="C25:C28"/>
    <mergeCell ref="D25:D28"/>
    <mergeCell ref="A16:A18"/>
    <mergeCell ref="B16:B18"/>
    <mergeCell ref="C16:C18"/>
    <mergeCell ref="D16:D18"/>
    <mergeCell ref="K6:N6"/>
    <mergeCell ref="J7:J8"/>
    <mergeCell ref="B22:B24"/>
    <mergeCell ref="A1:T1"/>
    <mergeCell ref="A2:T2"/>
    <mergeCell ref="A3:T3"/>
    <mergeCell ref="A4:T4"/>
    <mergeCell ref="A5:T5"/>
    <mergeCell ref="A22:A24"/>
    <mergeCell ref="C22:C24"/>
    <mergeCell ref="G7:G8"/>
    <mergeCell ref="H7:I7"/>
    <mergeCell ref="A9:T9"/>
    <mergeCell ref="A10:T10"/>
    <mergeCell ref="O6:R6"/>
    <mergeCell ref="A6:A8"/>
    <mergeCell ref="B6:B8"/>
    <mergeCell ref="O7:O8"/>
    <mergeCell ref="L7:M7"/>
    <mergeCell ref="E6:E8"/>
    <mergeCell ref="G6:J6"/>
    <mergeCell ref="K7:K8"/>
    <mergeCell ref="D58:D60"/>
    <mergeCell ref="D6:D8"/>
    <mergeCell ref="E19:E21"/>
    <mergeCell ref="E22:E24"/>
    <mergeCell ref="D13:D15"/>
    <mergeCell ref="B11:T11"/>
    <mergeCell ref="P7:Q7"/>
    <mergeCell ref="R7:R8"/>
    <mergeCell ref="A13:A15"/>
    <mergeCell ref="C6:C8"/>
    <mergeCell ref="F6:F8"/>
    <mergeCell ref="B13:B15"/>
    <mergeCell ref="C13:C15"/>
    <mergeCell ref="E16:E18"/>
    <mergeCell ref="E13:E15"/>
    <mergeCell ref="C12:T12"/>
    <mergeCell ref="S6:S8"/>
    <mergeCell ref="N7:N8"/>
    <mergeCell ref="A75:A77"/>
    <mergeCell ref="B75:B77"/>
    <mergeCell ref="C75:C77"/>
    <mergeCell ref="D75:D77"/>
    <mergeCell ref="A19:A21"/>
    <mergeCell ref="B19:B21"/>
    <mergeCell ref="C19:C21"/>
    <mergeCell ref="D22:D24"/>
    <mergeCell ref="D19:D21"/>
    <mergeCell ref="A61:A63"/>
    <mergeCell ref="C74:T74"/>
    <mergeCell ref="A81:A83"/>
    <mergeCell ref="B81:B83"/>
    <mergeCell ref="C81:C83"/>
    <mergeCell ref="D81:D83"/>
    <mergeCell ref="A67:A69"/>
    <mergeCell ref="B67:B69"/>
    <mergeCell ref="C67:C69"/>
    <mergeCell ref="D67:D69"/>
    <mergeCell ref="E67:E69"/>
    <mergeCell ref="A118:A120"/>
    <mergeCell ref="B118:B120"/>
    <mergeCell ref="C118:C120"/>
    <mergeCell ref="D118:D120"/>
    <mergeCell ref="E118:E120"/>
    <mergeCell ref="A78:A80"/>
    <mergeCell ref="B78:B80"/>
    <mergeCell ref="C78:C80"/>
    <mergeCell ref="D78:D80"/>
    <mergeCell ref="A84:A86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2019-12-13T13:14:32Z</cp:lastPrinted>
  <dcterms:created xsi:type="dcterms:W3CDTF">1996-10-14T23:33:28Z</dcterms:created>
  <dcterms:modified xsi:type="dcterms:W3CDTF">2019-12-13T13:15:50Z</dcterms:modified>
  <cp:category/>
  <cp:version/>
  <cp:contentType/>
  <cp:contentStatus/>
</cp:coreProperties>
</file>