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<sst xmlns="http://schemas.openxmlformats.org/spreadsheetml/2006/main" count="577" uniqueCount="130">
  <si>
    <t xml:space="preserve">SVEIKATOS, SOCIALINĖS PARAMOS IR PASLAUGŲ ĮGYVENDINIMO </t>
  </si>
  <si>
    <t>PROGRAMOS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</si>
  <si>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</si>
  <si>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</si>
  <si>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</si>
  <si>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</si>
  <si>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</si>
  <si>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</si>
  <si>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</si>
  <si>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</si>
  <si>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</si>
  <si>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</si>
  <si>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</si>
  <si>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 (VF)</t>
  </si>
  <si>
    <t>SB</t>
  </si>
  <si>
    <t>Kt.</t>
  </si>
  <si>
    <t>02</t>
  </si>
  <si>
    <t>03</t>
  </si>
  <si>
    <t>Kompensuoti šalto vandens ir nuotekų išlaidas</t>
  </si>
  <si>
    <t>04</t>
  </si>
  <si>
    <t>Kompensuoti karšto vandens išlaidas</t>
  </si>
  <si>
    <t>05</t>
  </si>
  <si>
    <t>06</t>
  </si>
  <si>
    <t>07</t>
  </si>
  <si>
    <t>08</t>
  </si>
  <si>
    <t>Remti šeimas, auginančias mokyklinio amžiaus vaikus, siekiant kad vaikams, augantiems mažas pajamas gaunančiose šeimose, būtų sudarytos palankesnės sąlygos jų ugdymui bendrojo lavinimo mokyklose</t>
  </si>
  <si>
    <t xml:space="preserve">Nemokamo maitinimo administravimas </t>
  </si>
  <si>
    <t>Mokinių aprūpinimas mokinio reikmenimis</t>
  </si>
  <si>
    <t>Iš viso tikslui:</t>
  </si>
  <si>
    <t>Kt. (SADM)</t>
  </si>
  <si>
    <t>Teikti piniginę paramą šeimoms, auginančioms vaikus</t>
  </si>
  <si>
    <t>Užtikrinti išmokų vaikams skyrimą ir mokėjimą šeimoms, auginančioms vaikus</t>
  </si>
  <si>
    <t>Išmokų vaikams administravimas</t>
  </si>
  <si>
    <t>Teikti vienkartinę valstybės paramą ir kompensacijas</t>
  </si>
  <si>
    <t>Užtikrinti vienkartinių išmokų ir kompensacijų mokėjimą žemiau išvardintoms asmenų kategorijoms</t>
  </si>
  <si>
    <t xml:space="preserve">Socialinės priežiūros paslaugų teikimas asmens namuose </t>
  </si>
  <si>
    <t>Transporto paslaugų teikimas neįgaliems žmonėms</t>
  </si>
  <si>
    <t>Organizuoti Savivaldybės gyventojų aprūpinimą techninės pagalbos priemonėmis ir pritaikyti būstą neįgaliųjų poreikiams</t>
  </si>
  <si>
    <t>Užtikrinti neįgalių žmonių aprūpinimą techninėmis pagalbos priemonėmis</t>
  </si>
  <si>
    <t>Pritaikyti būstą žmonėms su negalia</t>
  </si>
  <si>
    <t>09</t>
  </si>
  <si>
    <t>10</t>
  </si>
  <si>
    <t xml:space="preserve">Prižiūrėti, modernizuoti ir plėsti būsto fondą </t>
  </si>
  <si>
    <t xml:space="preserve">SB </t>
  </si>
  <si>
    <t>Organizacinės išlaidos</t>
  </si>
  <si>
    <t>SB (ĮP)</t>
  </si>
  <si>
    <t>Kitoms socialinės rūpybos priemonėms (mirusiųjų palaikų grąžinimas į Lietuvą)</t>
  </si>
  <si>
    <t>Programos koordinatorė</t>
  </si>
  <si>
    <t>TIKSLŲ, PROGRAMŲ TIKSLŲ, UŽDAVINIŲ IR PRIEMONIŲ IŠLAIDŲ SUVESTINĖ</t>
  </si>
  <si>
    <t>iš viso</t>
  </si>
  <si>
    <t>02 programa  - sveikatos, socialinės paramos ir paslaugų įgyvendinimo programa</t>
  </si>
  <si>
    <t>Iš viso uždaviniui</t>
  </si>
  <si>
    <t>Iš viso tikslui</t>
  </si>
  <si>
    <t>Iš viso programai</t>
  </si>
  <si>
    <t>Mokėti kompensacijas nukentėjusiems nuo 1991 m. Sausio 11-13 d. įvykių</t>
  </si>
  <si>
    <t>Nemokamas mokinių maitinimas</t>
  </si>
  <si>
    <t>Mokėti vienkartines pašalpas stich. nelaimių, gaisro, skurdo, iš įkalinimo įstaigų grįžusiems asmenims ir kt. atvejais</t>
  </si>
  <si>
    <t>Aprūpinti maisto produktais iš ES intervencinių atsargų (maisto produktų sandėliavimo išlaidos)</t>
  </si>
  <si>
    <t>Valstybinė parama žuvusių pasipriešinimo 1940-1990 m. okupacijos dalyvių šeimoms ir kariams savanoriams</t>
  </si>
  <si>
    <t>Skatinti Savivaldybės nevyriausybines organizacijas dalyvauti teikiant socialines paslaugas</t>
  </si>
  <si>
    <t>Kompensuoti būsto šildymo išlaidas (kietam kurui)</t>
  </si>
  <si>
    <t xml:space="preserve">Socialinių paslaugų teikimas </t>
  </si>
  <si>
    <t>Gerinti sveikatos priežiūros paslaugų kokybę ir prieinamumą</t>
  </si>
  <si>
    <t>Vykdyti sveikatos priežiūrą Savivaldybėje</t>
  </si>
  <si>
    <t>Kt. (2 proc.)</t>
  </si>
  <si>
    <t>Socialinių paslaugų teikimas (darbui su soc. rizikos šeimomis)</t>
  </si>
  <si>
    <t>Socialinių paslaugų teikimas asmenims su sunkia negalia</t>
  </si>
  <si>
    <t>Socialinės priežiūros paslaugų užtikrinimas (RSPC)</t>
  </si>
  <si>
    <t>Keleiviniam transportui taikomų lengvatų kompensavimas (transporto išlaidos)</t>
  </si>
  <si>
    <t>Socialinės globos paslaugų tęstinumo sveikatos priežiūros įstaigose (globos lovos Rietavo PSPC) užtikrinimas</t>
  </si>
  <si>
    <t>Ilgalaikės socialinės globos paslaugų poreikio Rietavo parapijos senelių globos namuose užtikrinimas</t>
  </si>
  <si>
    <t>Neįgaliųjų aprūpinimas techninėmis pagalbos priemonėmis</t>
  </si>
  <si>
    <t>Gyvenamojo būsto ir jo aplinkos pritaikymas neįgaliesiems</t>
  </si>
  <si>
    <t>188747184</t>
  </si>
  <si>
    <t>Kt. (SAM)</t>
  </si>
  <si>
    <t>Jolita Alseikienė</t>
  </si>
  <si>
    <t>Teikti piniginę socialinę paramą nepasiturinčioms šeimoms, atsižvelgiant į jų pajamas</t>
  </si>
  <si>
    <t>Teikti piniginę socialinę paramą nepasiturintiems gyventojams, teikti socialinę paramą mirusiojo artimiesiems ir asmenims, nukentėjusiems nuo 1991 m. sausio 11-13 dienos įvykių</t>
  </si>
  <si>
    <t>Mokėti išmokas vaikams</t>
  </si>
  <si>
    <t xml:space="preserve">Kt. </t>
  </si>
  <si>
    <t>Būsto nuomos ar išperkamosios būsto nuomos dalies kompensavimas</t>
  </si>
  <si>
    <t>Nevyriausybinių organizacijų rėmimas</t>
  </si>
  <si>
    <t>Socialinės reabilitacijos paslaugų neįgaliesiems bendruomenėje teikimas</t>
  </si>
  <si>
    <t>Kompensuoti būsto šildymo išlaidas (centralizuotam šildymui)</t>
  </si>
  <si>
    <t>Mokėti už kreditą paimtą daugiabučiam namui atnaujinti (modernizuoti) ir palūkanas už asmenis, turinčius teisę į būsto šildymo išlaidų kompensaciją</t>
  </si>
  <si>
    <t>Administruoti kompensacijas</t>
  </si>
  <si>
    <t>Teikti socialinę paramą gyventojams, atsidūrusiems sunkioje materialinėje padėtyje (išmokos iš Savivaldybės biudžeto)</t>
  </si>
  <si>
    <t>Organizuoti kokybiškas ir subalansuotas, socialiai teisingas ir ekonomiškai efektyvias socialines paslaugas specialių poreikių turintiems vaikams ir suaugusiems asmenims</t>
  </si>
  <si>
    <t>Socialinių paslaugų asmenims su sunkia negalia teikimo administravimas</t>
  </si>
  <si>
    <t>Organizuoti dienos, trumpalaikės ir ilgalaikės globos paslaugų pirkimą nesavarankiškiems arba dalinai savarankiškiems suaugusiems asmenims</t>
  </si>
  <si>
    <t xml:space="preserve">Ilgalaikės socialinės globos paslaugos pirkimas </t>
  </si>
  <si>
    <t>Organizuoti dienos, trumpalaikės ir ilgalaikės socialinės globos paslaugų pirkimą neįgaliems vaikams, socialinės rizikos vaikams ir vaikams iš socialinės rizikos šeimų</t>
  </si>
  <si>
    <t>Socialinių paslaugų iš nevyriausybinių organizacijų, teikiančių bendrąsias ir specialiąsias socialines paslaugas (Tverų dienos centras) pirkimas</t>
  </si>
  <si>
    <t>Remti nevyriausybinių organizacijų, teikiančių socialinės reabilitacijos ir socialines paslaugas neįgaliesiems, projektus</t>
  </si>
  <si>
    <t>tūkst. Eur</t>
  </si>
  <si>
    <t>Plėsti Savivaldybės socialinio būsto fondą</t>
  </si>
  <si>
    <t>Mokėti socialines pašalpas socialiai remtiniems asmenims ir jas administruoti</t>
  </si>
  <si>
    <t>Kt. (ES)</t>
  </si>
  <si>
    <t>Kt. (VB)</t>
  </si>
  <si>
    <t>Mokėti paramą mirties atveju ir paramos administravimas</t>
  </si>
  <si>
    <t>Asmens sveikatos priežiūros kokybės užtikrinimas (neveiksnių asmenų peržiūros komisija)</t>
  </si>
  <si>
    <t>Trumpalaikės ir ilgalaikės globos paslaugų poreikio Savivaldybei nepavaldžiose socialinės globos paslaugų įstaigose užtikrinimas (Duseikių SGN)</t>
  </si>
  <si>
    <t>Trumpalaikės ir ilgalaikės globos paslaugų vaikams, netekusiems tėvų globos organizavimas (trumpalaikė socialinė globa SPC)</t>
  </si>
  <si>
    <t>Ikimokyklinio ugdymo paslaugos pirkimas, specialiųju poreikių vaikams - stacionari vaikų globa ("Pasakos" darželis ir Plungės VGN)</t>
  </si>
  <si>
    <t>Kompleksinių paslaugų kiekvienai Rietavo savivaldybės šeimai teikimas (asociacija "Pelaičių bendruomenė")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</si>
  <si>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</si>
  <si>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01 strateginis tikslas - Užtikrinti Savivaldybės valdymo kokybę, racionalų jos turto ir lėšų panaudojimą, gerinti švietimo, kultūros, sporto ir jaunimo užimtumo sistemą, formuoti socialiai saugią ir sveiką visuomenę</t>
  </si>
  <si>
    <t>2020 m. projektas</t>
  </si>
  <si>
    <t>Sveikos gyvensenos skatinimas Rietavo savivaldybėje</t>
  </si>
  <si>
    <t>Kt. VB</t>
  </si>
  <si>
    <t xml:space="preserve">                                                                                 2019 M.  RIETAVO SAVIVALDYBĖS                                                                                       </t>
  </si>
  <si>
    <t>2018 m. išlaidos</t>
  </si>
  <si>
    <t>2019 m. išlaidų projektas</t>
  </si>
  <si>
    <t>2019 m. patvirtinta taryboje</t>
  </si>
  <si>
    <t>2021 m. projektas</t>
  </si>
  <si>
    <t>Ambulatorinių asmens sveikatos priežiūros Rietavo savivaldybėje prieinamumo tuberkulioze sergantiems asmenims gerinimas</t>
  </si>
  <si>
    <t>Savižudybių prevencijos prioritetų nustatymo ilgojo ir trumpojo laikotarpių savižudybių prevencijos priemonių ir joms įgyvendinti reikiamo finansavimo planavimo užtikrinimas</t>
  </si>
  <si>
    <t>Administruoti tikslines kompensacijas ir dalyvauti vertinant asmens savarankiškumą</t>
  </si>
  <si>
    <t>Mokėti šalpos pansijas (2018 m.)</t>
  </si>
  <si>
    <t>Plėtoti sveiką gyvenseną ir stiprinti mokinių sveikatos įgūdžius ugdymo įstaigose</t>
  </si>
  <si>
    <t>Stiprinti sveikos gyvensenos įgūdžius bendruomenėse ir vykdyti visuomenės sveikatos stebėseną</t>
  </si>
  <si>
    <t>Pirminės asmens sveikatos priežiūros veiklos efektyvumo didinimas (projektų rėmimas)</t>
  </si>
  <si>
    <t xml:space="preserve">Vykdyti savarankiškąją Savivaldybės funkciją - teikti vienkartinę, tikslinę, periodinę, sąlyginę piniginę paramą iš Savivaldybės biudžeto kitais įstatyme nenumatytais atvejais </t>
  </si>
  <si>
    <t>Teikti valstybines šalpos išmokas, transporto išlaidų kompensacijas ir išmokas už komunalines paslaugas nedirbantiems neįgaliesiems, auginantiems vaikus</t>
  </si>
  <si>
    <t>Užtikrinti Savivaldybės gyventojams tikslinių kompensacijų mokėjimą ir dalyvauti vertinant asmens savarankiškumą kasdienėje veikloje</t>
  </si>
  <si>
    <t>Mokėti  (šalpos pensijas) tikslines kompensacijas</t>
  </si>
  <si>
    <t>Projekto "Bendruomeninių vaikų globos namų tinklo plėtra Rietavo savivaldybėje" įgyvendinimas</t>
  </si>
  <si>
    <t>SB (ES)</t>
  </si>
  <si>
    <t>Mokėti transporto išlaidų kompensacijas</t>
  </si>
  <si>
    <t>SB (VB)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</si>
</sst>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[$-427]yyyy\ &quot;m.&quot;\ mmmm\ d\ &quot;d.&quot;"/>
    <numFmt numFmtId="185" formatCode="0.000"/>
  </numFmts>
  <fonts count="4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7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49" fontId="2" fillId="34" borderId="12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180" fontId="1" fillId="0" borderId="0" xfId="0" applyNumberFormat="1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8" fillId="0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1" fillId="0" borderId="17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36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180" fontId="48" fillId="0" borderId="0" xfId="0" applyNumberFormat="1" applyFont="1" applyFill="1" applyBorder="1" applyAlignment="1">
      <alignment vertical="top"/>
    </xf>
    <xf numFmtId="0" fontId="1" fillId="0" borderId="12" xfId="0" applyFont="1" applyBorder="1" applyAlignment="1">
      <alignment vertical="top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2" xfId="0" applyFont="1" applyBorder="1" applyAlignment="1">
      <alignment horizontal="center" vertical="top" textRotation="90" wrapText="1"/>
    </xf>
    <xf numFmtId="180" fontId="6" fillId="0" borderId="0" xfId="0" applyNumberFormat="1" applyFont="1" applyBorder="1" applyAlignment="1">
      <alignment vertical="top"/>
    </xf>
    <xf numFmtId="2" fontId="48" fillId="0" borderId="18" xfId="0" applyNumberFormat="1" applyFont="1" applyFill="1" applyBorder="1" applyAlignment="1">
      <alignment horizontal="right" vertical="center"/>
    </xf>
    <xf numFmtId="2" fontId="1" fillId="36" borderId="19" xfId="0" applyNumberFormat="1" applyFont="1" applyFill="1" applyBorder="1" applyAlignment="1">
      <alignment horizontal="right" vertical="center"/>
    </xf>
    <xf numFmtId="2" fontId="1" fillId="36" borderId="18" xfId="0" applyNumberFormat="1" applyFont="1" applyFill="1" applyBorder="1" applyAlignment="1">
      <alignment horizontal="right" vertical="center"/>
    </xf>
    <xf numFmtId="2" fontId="2" fillId="36" borderId="20" xfId="0" applyNumberFormat="1" applyFont="1" applyFill="1" applyBorder="1" applyAlignment="1">
      <alignment horizontal="right" vertical="top"/>
    </xf>
    <xf numFmtId="2" fontId="1" fillId="0" borderId="21" xfId="0" applyNumberFormat="1" applyFont="1" applyFill="1" applyBorder="1" applyAlignment="1">
      <alignment horizontal="right" vertical="center"/>
    </xf>
    <xf numFmtId="2" fontId="1" fillId="0" borderId="18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2" fillId="37" borderId="19" xfId="0" applyNumberFormat="1" applyFont="1" applyFill="1" applyBorder="1" applyAlignment="1">
      <alignment horizontal="right" vertical="top"/>
    </xf>
    <xf numFmtId="2" fontId="2" fillId="36" borderId="19" xfId="0" applyNumberFormat="1" applyFont="1" applyFill="1" applyBorder="1" applyAlignment="1">
      <alignment horizontal="right" vertical="top"/>
    </xf>
    <xf numFmtId="2" fontId="1" fillId="0" borderId="22" xfId="0" applyNumberFormat="1" applyFont="1" applyFill="1" applyBorder="1" applyAlignment="1">
      <alignment horizontal="right" vertical="center"/>
    </xf>
    <xf numFmtId="2" fontId="1" fillId="37" borderId="18" xfId="0" applyNumberFormat="1" applyFont="1" applyFill="1" applyBorder="1" applyAlignment="1">
      <alignment vertical="center"/>
    </xf>
    <xf numFmtId="2" fontId="1" fillId="37" borderId="19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2" fontId="1" fillId="0" borderId="18" xfId="0" applyNumberFormat="1" applyFont="1" applyFill="1" applyBorder="1" applyAlignment="1">
      <alignment horizontal="right" vertical="center"/>
    </xf>
    <xf numFmtId="2" fontId="1" fillId="36" borderId="18" xfId="0" applyNumberFormat="1" applyFont="1" applyFill="1" applyBorder="1" applyAlignment="1">
      <alignment horizontal="right" vertical="center"/>
    </xf>
    <xf numFmtId="2" fontId="2" fillId="37" borderId="19" xfId="0" applyNumberFormat="1" applyFont="1" applyFill="1" applyBorder="1" applyAlignment="1">
      <alignment horizontal="right" vertical="top"/>
    </xf>
    <xf numFmtId="180" fontId="1" fillId="36" borderId="18" xfId="0" applyNumberFormat="1" applyFont="1" applyFill="1" applyBorder="1" applyAlignment="1">
      <alignment horizontal="right" vertical="center"/>
    </xf>
    <xf numFmtId="180" fontId="1" fillId="36" borderId="19" xfId="0" applyNumberFormat="1" applyFont="1" applyFill="1" applyBorder="1" applyAlignment="1">
      <alignment horizontal="right" vertical="center"/>
    </xf>
    <xf numFmtId="180" fontId="1" fillId="0" borderId="18" xfId="0" applyNumberFormat="1" applyFont="1" applyFill="1" applyBorder="1" applyAlignment="1">
      <alignment horizontal="right" vertical="center"/>
    </xf>
    <xf numFmtId="180" fontId="1" fillId="37" borderId="18" xfId="0" applyNumberFormat="1" applyFont="1" applyFill="1" applyBorder="1" applyAlignment="1">
      <alignment horizontal="center" vertical="center"/>
    </xf>
    <xf numFmtId="180" fontId="2" fillId="37" borderId="19" xfId="0" applyNumberFormat="1" applyFont="1" applyFill="1" applyBorder="1" applyAlignment="1">
      <alignment horizontal="right" vertical="top"/>
    </xf>
    <xf numFmtId="180" fontId="2" fillId="36" borderId="19" xfId="0" applyNumberFormat="1" applyFont="1" applyFill="1" applyBorder="1" applyAlignment="1">
      <alignment horizontal="right" vertical="top"/>
    </xf>
    <xf numFmtId="180" fontId="1" fillId="0" borderId="18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85" fontId="1" fillId="36" borderId="18" xfId="0" applyNumberFormat="1" applyFont="1" applyFill="1" applyBorder="1" applyAlignment="1">
      <alignment horizontal="right" vertical="center"/>
    </xf>
    <xf numFmtId="185" fontId="1" fillId="0" borderId="18" xfId="0" applyNumberFormat="1" applyFont="1" applyFill="1" applyBorder="1" applyAlignment="1">
      <alignment horizontal="right" vertical="center"/>
    </xf>
    <xf numFmtId="185" fontId="1" fillId="36" borderId="19" xfId="0" applyNumberFormat="1" applyFont="1" applyFill="1" applyBorder="1" applyAlignment="1">
      <alignment horizontal="right" vertical="center"/>
    </xf>
    <xf numFmtId="2" fontId="1" fillId="36" borderId="18" xfId="0" applyNumberFormat="1" applyFont="1" applyFill="1" applyBorder="1" applyAlignment="1">
      <alignment vertical="center"/>
    </xf>
    <xf numFmtId="180" fontId="1" fillId="36" borderId="18" xfId="0" applyNumberFormat="1" applyFont="1" applyFill="1" applyBorder="1" applyAlignment="1">
      <alignment horizontal="center" vertical="center"/>
    </xf>
    <xf numFmtId="2" fontId="48" fillId="36" borderId="18" xfId="0" applyNumberFormat="1" applyFont="1" applyFill="1" applyBorder="1" applyAlignment="1">
      <alignment vertical="center"/>
    </xf>
    <xf numFmtId="0" fontId="1" fillId="36" borderId="0" xfId="0" applyFont="1" applyFill="1" applyAlignment="1">
      <alignment vertical="top"/>
    </xf>
    <xf numFmtId="185" fontId="1" fillId="0" borderId="19" xfId="0" applyNumberFormat="1" applyFont="1" applyFill="1" applyBorder="1" applyAlignment="1">
      <alignment horizontal="right" vertical="center"/>
    </xf>
    <xf numFmtId="2" fontId="1" fillId="0" borderId="24" xfId="0" applyNumberFormat="1" applyFont="1" applyFill="1" applyBorder="1" applyAlignment="1">
      <alignment horizontal="right" vertical="center"/>
    </xf>
    <xf numFmtId="185" fontId="1" fillId="36" borderId="18" xfId="0" applyNumberFormat="1" applyFont="1" applyFill="1" applyBorder="1" applyAlignment="1">
      <alignment vertical="center"/>
    </xf>
    <xf numFmtId="185" fontId="2" fillId="36" borderId="19" xfId="0" applyNumberFormat="1" applyFont="1" applyFill="1" applyBorder="1" applyAlignment="1">
      <alignment horizontal="right" vertical="top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vertical="top"/>
    </xf>
    <xf numFmtId="49" fontId="4" fillId="34" borderId="25" xfId="0" applyNumberFormat="1" applyFont="1" applyFill="1" applyBorder="1" applyAlignment="1">
      <alignment horizontal="center" vertical="top"/>
    </xf>
    <xf numFmtId="49" fontId="4" fillId="33" borderId="26" xfId="0" applyNumberFormat="1" applyFont="1" applyFill="1" applyBorder="1" applyAlignment="1">
      <alignment horizontal="left" vertical="top" wrapText="1"/>
    </xf>
    <xf numFmtId="49" fontId="4" fillId="33" borderId="26" xfId="0" applyNumberFormat="1" applyFont="1" applyFill="1" applyBorder="1" applyAlignment="1">
      <alignment horizontal="center" vertical="top" wrapText="1"/>
    </xf>
    <xf numFmtId="185" fontId="1" fillId="0" borderId="21" xfId="0" applyNumberFormat="1" applyFont="1" applyFill="1" applyBorder="1" applyAlignment="1">
      <alignment horizontal="right" vertical="center"/>
    </xf>
    <xf numFmtId="185" fontId="1" fillId="36" borderId="19" xfId="0" applyNumberFormat="1" applyFont="1" applyFill="1" applyBorder="1" applyAlignment="1">
      <alignment vertical="center"/>
    </xf>
    <xf numFmtId="2" fontId="1" fillId="36" borderId="19" xfId="0" applyNumberFormat="1" applyFont="1" applyFill="1" applyBorder="1" applyAlignment="1">
      <alignment vertical="center"/>
    </xf>
    <xf numFmtId="185" fontId="2" fillId="36" borderId="2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" fillId="36" borderId="27" xfId="0" applyFont="1" applyFill="1" applyBorder="1" applyAlignment="1">
      <alignment horizontal="center" vertical="top" wrapText="1"/>
    </xf>
    <xf numFmtId="2" fontId="1" fillId="36" borderId="21" xfId="0" applyNumberFormat="1" applyFont="1" applyFill="1" applyBorder="1" applyAlignment="1">
      <alignment horizontal="right" vertical="center"/>
    </xf>
    <xf numFmtId="2" fontId="1" fillId="36" borderId="24" xfId="0" applyNumberFormat="1" applyFont="1" applyFill="1" applyBorder="1" applyAlignment="1">
      <alignment horizontal="right" vertical="center"/>
    </xf>
    <xf numFmtId="180" fontId="1" fillId="36" borderId="21" xfId="0" applyNumberFormat="1" applyFont="1" applyFill="1" applyBorder="1" applyAlignment="1">
      <alignment horizontal="right" vertical="center"/>
    </xf>
    <xf numFmtId="180" fontId="1" fillId="36" borderId="28" xfId="0" applyNumberFormat="1" applyFont="1" applyFill="1" applyBorder="1" applyAlignment="1">
      <alignment horizontal="right" vertical="top"/>
    </xf>
    <xf numFmtId="180" fontId="1" fillId="36" borderId="29" xfId="0" applyNumberFormat="1" applyFont="1" applyFill="1" applyBorder="1" applyAlignment="1">
      <alignment horizontal="right" vertical="top"/>
    </xf>
    <xf numFmtId="180" fontId="1" fillId="36" borderId="30" xfId="0" applyNumberFormat="1" applyFont="1" applyFill="1" applyBorder="1" applyAlignment="1">
      <alignment horizontal="right" vertical="center"/>
    </xf>
    <xf numFmtId="180" fontId="1" fillId="36" borderId="30" xfId="0" applyNumberFormat="1" applyFont="1" applyFill="1" applyBorder="1" applyAlignment="1">
      <alignment horizontal="right" vertical="top"/>
    </xf>
    <xf numFmtId="180" fontId="1" fillId="36" borderId="29" xfId="0" applyNumberFormat="1" applyFont="1" applyFill="1" applyBorder="1" applyAlignment="1">
      <alignment horizontal="right" vertical="center"/>
    </xf>
    <xf numFmtId="2" fontId="1" fillId="36" borderId="29" xfId="0" applyNumberFormat="1" applyFont="1" applyFill="1" applyBorder="1" applyAlignment="1">
      <alignment horizontal="right" vertical="center"/>
    </xf>
    <xf numFmtId="2" fontId="2" fillId="36" borderId="3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27" xfId="0" applyFont="1" applyFill="1" applyBorder="1" applyAlignment="1">
      <alignment horizontal="center" vertical="top" wrapText="1"/>
    </xf>
    <xf numFmtId="180" fontId="1" fillId="0" borderId="24" xfId="0" applyNumberFormat="1" applyFont="1" applyFill="1" applyBorder="1" applyAlignment="1">
      <alignment horizontal="right" vertical="center"/>
    </xf>
    <xf numFmtId="180" fontId="1" fillId="0" borderId="32" xfId="0" applyNumberFormat="1" applyFont="1" applyFill="1" applyBorder="1" applyAlignment="1">
      <alignment horizontal="right" vertical="center"/>
    </xf>
    <xf numFmtId="180" fontId="1" fillId="0" borderId="30" xfId="0" applyNumberFormat="1" applyFont="1" applyFill="1" applyBorder="1" applyAlignment="1">
      <alignment horizontal="right" vertical="center"/>
    </xf>
    <xf numFmtId="180" fontId="1" fillId="37" borderId="30" xfId="0" applyNumberFormat="1" applyFont="1" applyFill="1" applyBorder="1" applyAlignment="1">
      <alignment horizontal="center" vertical="center"/>
    </xf>
    <xf numFmtId="180" fontId="2" fillId="37" borderId="29" xfId="0" applyNumberFormat="1" applyFont="1" applyFill="1" applyBorder="1" applyAlignment="1">
      <alignment horizontal="right" vertical="top"/>
    </xf>
    <xf numFmtId="180" fontId="1" fillId="36" borderId="24" xfId="0" applyNumberFormat="1" applyFont="1" applyFill="1" applyBorder="1" applyAlignment="1">
      <alignment horizontal="right" vertical="center"/>
    </xf>
    <xf numFmtId="180" fontId="1" fillId="0" borderId="30" xfId="0" applyNumberFormat="1" applyFont="1" applyFill="1" applyBorder="1" applyAlignment="1">
      <alignment horizontal="center" vertical="center"/>
    </xf>
    <xf numFmtId="180" fontId="1" fillId="36" borderId="32" xfId="0" applyNumberFormat="1" applyFont="1" applyFill="1" applyBorder="1" applyAlignment="1">
      <alignment horizontal="right" vertical="center"/>
    </xf>
    <xf numFmtId="180" fontId="1" fillId="37" borderId="30" xfId="0" applyNumberFormat="1" applyFont="1" applyFill="1" applyBorder="1" applyAlignment="1">
      <alignment horizontal="right" vertical="center"/>
    </xf>
    <xf numFmtId="180" fontId="1" fillId="0" borderId="30" xfId="0" applyNumberFormat="1" applyFont="1" applyFill="1" applyBorder="1" applyAlignment="1">
      <alignment horizontal="right" vertical="center"/>
    </xf>
    <xf numFmtId="180" fontId="2" fillId="37" borderId="29" xfId="0" applyNumberFormat="1" applyFont="1" applyFill="1" applyBorder="1" applyAlignment="1">
      <alignment horizontal="right" vertical="top"/>
    </xf>
    <xf numFmtId="2" fontId="2" fillId="37" borderId="20" xfId="0" applyNumberFormat="1" applyFont="1" applyFill="1" applyBorder="1" applyAlignment="1">
      <alignment horizontal="right" vertical="top"/>
    </xf>
    <xf numFmtId="2" fontId="2" fillId="37" borderId="31" xfId="0" applyNumberFormat="1" applyFont="1" applyFill="1" applyBorder="1" applyAlignment="1">
      <alignment horizontal="right" vertical="top"/>
    </xf>
    <xf numFmtId="49" fontId="4" fillId="33" borderId="13" xfId="0" applyNumberFormat="1" applyFont="1" applyFill="1" applyBorder="1" applyAlignment="1">
      <alignment horizontal="left" vertical="top" wrapText="1"/>
    </xf>
    <xf numFmtId="2" fontId="2" fillId="36" borderId="29" xfId="0" applyNumberFormat="1" applyFont="1" applyFill="1" applyBorder="1" applyAlignment="1">
      <alignment horizontal="right" vertical="top"/>
    </xf>
    <xf numFmtId="180" fontId="2" fillId="36" borderId="20" xfId="0" applyNumberFormat="1" applyFont="1" applyFill="1" applyBorder="1" applyAlignment="1">
      <alignment horizontal="right" vertical="top"/>
    </xf>
    <xf numFmtId="180" fontId="2" fillId="37" borderId="31" xfId="0" applyNumberFormat="1" applyFont="1" applyFill="1" applyBorder="1" applyAlignment="1">
      <alignment horizontal="right" vertical="top"/>
    </xf>
    <xf numFmtId="2" fontId="1" fillId="36" borderId="30" xfId="0" applyNumberFormat="1" applyFont="1" applyFill="1" applyBorder="1" applyAlignment="1">
      <alignment horizontal="right" vertical="center"/>
    </xf>
    <xf numFmtId="180" fontId="1" fillId="36" borderId="30" xfId="0" applyNumberFormat="1" applyFont="1" applyFill="1" applyBorder="1" applyAlignment="1">
      <alignment horizontal="right" vertical="center"/>
    </xf>
    <xf numFmtId="49" fontId="2" fillId="33" borderId="33" xfId="0" applyNumberFormat="1" applyFont="1" applyFill="1" applyBorder="1" applyAlignment="1">
      <alignment horizontal="center" vertical="top"/>
    </xf>
    <xf numFmtId="49" fontId="2" fillId="34" borderId="20" xfId="0" applyNumberFormat="1" applyFont="1" applyFill="1" applyBorder="1" applyAlignment="1">
      <alignment horizontal="center" vertical="top"/>
    </xf>
    <xf numFmtId="0" fontId="1" fillId="36" borderId="0" xfId="0" applyFont="1" applyFill="1" applyBorder="1" applyAlignment="1">
      <alignment vertical="top"/>
    </xf>
    <xf numFmtId="49" fontId="2" fillId="38" borderId="33" xfId="0" applyNumberFormat="1" applyFont="1" applyFill="1" applyBorder="1" applyAlignment="1">
      <alignment horizontal="center" vertical="top"/>
    </xf>
    <xf numFmtId="2" fontId="2" fillId="36" borderId="20" xfId="0" applyNumberFormat="1" applyFont="1" applyFill="1" applyBorder="1" applyAlignment="1">
      <alignment horizontal="right" vertical="top"/>
    </xf>
    <xf numFmtId="180" fontId="2" fillId="36" borderId="31" xfId="0" applyNumberFormat="1" applyFont="1" applyFill="1" applyBorder="1" applyAlignment="1">
      <alignment horizontal="right" vertical="top"/>
    </xf>
    <xf numFmtId="185" fontId="1" fillId="0" borderId="24" xfId="0" applyNumberFormat="1" applyFont="1" applyFill="1" applyBorder="1" applyAlignment="1">
      <alignment horizontal="right" vertical="center"/>
    </xf>
    <xf numFmtId="185" fontId="1" fillId="36" borderId="24" xfId="0" applyNumberFormat="1" applyFont="1" applyFill="1" applyBorder="1" applyAlignment="1">
      <alignment horizontal="right" vertical="center"/>
    </xf>
    <xf numFmtId="180" fontId="2" fillId="36" borderId="29" xfId="0" applyNumberFormat="1" applyFont="1" applyFill="1" applyBorder="1" applyAlignment="1">
      <alignment horizontal="right" vertical="top"/>
    </xf>
    <xf numFmtId="180" fontId="2" fillId="36" borderId="3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2" fontId="48" fillId="0" borderId="24" xfId="0" applyNumberFormat="1" applyFont="1" applyFill="1" applyBorder="1" applyAlignment="1">
      <alignment horizontal="right" vertical="center"/>
    </xf>
    <xf numFmtId="2" fontId="2" fillId="37" borderId="20" xfId="0" applyNumberFormat="1" applyFont="1" applyFill="1" applyBorder="1" applyAlignment="1">
      <alignment vertical="top"/>
    </xf>
    <xf numFmtId="180" fontId="2" fillId="37" borderId="20" xfId="0" applyNumberFormat="1" applyFont="1" applyFill="1" applyBorder="1" applyAlignment="1">
      <alignment vertical="top"/>
    </xf>
    <xf numFmtId="180" fontId="2" fillId="37" borderId="31" xfId="0" applyNumberFormat="1" applyFont="1" applyFill="1" applyBorder="1" applyAlignment="1">
      <alignment vertical="top"/>
    </xf>
    <xf numFmtId="0" fontId="1" fillId="0" borderId="27" xfId="0" applyFont="1" applyFill="1" applyBorder="1" applyAlignment="1">
      <alignment horizontal="center" vertical="top" wrapText="1"/>
    </xf>
    <xf numFmtId="2" fontId="1" fillId="37" borderId="30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vertical="center"/>
    </xf>
    <xf numFmtId="185" fontId="2" fillId="39" borderId="11" xfId="0" applyNumberFormat="1" applyFont="1" applyFill="1" applyBorder="1" applyAlignment="1">
      <alignment vertical="top"/>
    </xf>
    <xf numFmtId="180" fontId="2" fillId="39" borderId="11" xfId="0" applyNumberFormat="1" applyFont="1" applyFill="1" applyBorder="1" applyAlignment="1">
      <alignment vertical="top"/>
    </xf>
    <xf numFmtId="180" fontId="2" fillId="39" borderId="34" xfId="0" applyNumberFormat="1" applyFont="1" applyFill="1" applyBorder="1" applyAlignment="1">
      <alignment vertical="top"/>
    </xf>
    <xf numFmtId="2" fontId="48" fillId="36" borderId="18" xfId="0" applyNumberFormat="1" applyFont="1" applyFill="1" applyBorder="1" applyAlignment="1">
      <alignment horizontal="right" vertical="center"/>
    </xf>
    <xf numFmtId="180" fontId="48" fillId="0" borderId="0" xfId="0" applyNumberFormat="1" applyFont="1" applyFill="1" applyBorder="1" applyAlignment="1">
      <alignment horizontal="center" vertical="center"/>
    </xf>
    <xf numFmtId="180" fontId="48" fillId="0" borderId="0" xfId="0" applyNumberFormat="1" applyFont="1" applyBorder="1" applyAlignment="1">
      <alignment vertical="top"/>
    </xf>
    <xf numFmtId="2" fontId="2" fillId="39" borderId="11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horizontal="right" vertical="top"/>
    </xf>
    <xf numFmtId="180" fontId="2" fillId="36" borderId="14" xfId="0" applyNumberFormat="1" applyFont="1" applyFill="1" applyBorder="1" applyAlignment="1">
      <alignment horizontal="right" vertical="top"/>
    </xf>
    <xf numFmtId="180" fontId="2" fillId="36" borderId="35" xfId="0" applyNumberFormat="1" applyFont="1" applyFill="1" applyBorder="1" applyAlignment="1">
      <alignment horizontal="right" vertical="top"/>
    </xf>
    <xf numFmtId="0" fontId="2" fillId="35" borderId="36" xfId="0" applyFont="1" applyFill="1" applyBorder="1" applyAlignment="1">
      <alignment horizontal="right" vertical="top" wrapText="1"/>
    </xf>
    <xf numFmtId="2" fontId="1" fillId="37" borderId="12" xfId="0" applyNumberFormat="1" applyFont="1" applyFill="1" applyBorder="1" applyAlignment="1">
      <alignment vertical="center"/>
    </xf>
    <xf numFmtId="2" fontId="1" fillId="37" borderId="37" xfId="0" applyNumberFormat="1" applyFont="1" applyFill="1" applyBorder="1" applyAlignment="1">
      <alignment vertical="center"/>
    </xf>
    <xf numFmtId="2" fontId="1" fillId="37" borderId="38" xfId="0" applyNumberFormat="1" applyFont="1" applyFill="1" applyBorder="1" applyAlignment="1">
      <alignment vertical="center"/>
    </xf>
    <xf numFmtId="49" fontId="2" fillId="34" borderId="25" xfId="0" applyNumberFormat="1" applyFont="1" applyFill="1" applyBorder="1" applyAlignment="1">
      <alignment horizontal="center" vertical="top"/>
    </xf>
    <xf numFmtId="2" fontId="2" fillId="37" borderId="11" xfId="0" applyNumberFormat="1" applyFont="1" applyFill="1" applyBorder="1" applyAlignment="1">
      <alignment vertical="top"/>
    </xf>
    <xf numFmtId="2" fontId="2" fillId="37" borderId="34" xfId="0" applyNumberFormat="1" applyFont="1" applyFill="1" applyBorder="1" applyAlignment="1">
      <alignment vertical="top"/>
    </xf>
    <xf numFmtId="185" fontId="1" fillId="0" borderId="18" xfId="0" applyNumberFormat="1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49" fontId="2" fillId="33" borderId="39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40" xfId="0" applyNumberFormat="1" applyFont="1" applyFill="1" applyBorder="1" applyAlignment="1">
      <alignment horizontal="center" vertical="top"/>
    </xf>
    <xf numFmtId="49" fontId="2" fillId="34" borderId="23" xfId="0" applyNumberFormat="1" applyFont="1" applyFill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textRotation="90"/>
    </xf>
    <xf numFmtId="49" fontId="1" fillId="0" borderId="40" xfId="0" applyNumberFormat="1" applyFont="1" applyBorder="1" applyAlignment="1">
      <alignment horizontal="center" textRotation="90"/>
    </xf>
    <xf numFmtId="49" fontId="1" fillId="0" borderId="23" xfId="0" applyNumberFormat="1" applyFont="1" applyBorder="1" applyAlignment="1">
      <alignment horizontal="center" textRotation="90"/>
    </xf>
    <xf numFmtId="49" fontId="2" fillId="38" borderId="15" xfId="0" applyNumberFormat="1" applyFont="1" applyFill="1" applyBorder="1" applyAlignment="1">
      <alignment horizontal="center" vertical="top"/>
    </xf>
    <xf numFmtId="49" fontId="2" fillId="33" borderId="41" xfId="0" applyNumberFormat="1" applyFont="1" applyFill="1" applyBorder="1" applyAlignment="1">
      <alignment horizontal="center" vertical="top"/>
    </xf>
    <xf numFmtId="49" fontId="2" fillId="33" borderId="42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0" fontId="1" fillId="36" borderId="12" xfId="0" applyFont="1" applyFill="1" applyBorder="1" applyAlignment="1">
      <alignment horizontal="left" vertical="top" wrapText="1"/>
    </xf>
    <xf numFmtId="0" fontId="1" fillId="36" borderId="40" xfId="0" applyFont="1" applyFill="1" applyBorder="1" applyAlignment="1">
      <alignment horizontal="left" vertical="top" wrapText="1"/>
    </xf>
    <xf numFmtId="0" fontId="1" fillId="36" borderId="23" xfId="0" applyFont="1" applyFill="1" applyBorder="1" applyAlignment="1">
      <alignment horizontal="left" vertical="top" wrapText="1"/>
    </xf>
    <xf numFmtId="49" fontId="13" fillId="0" borderId="40" xfId="0" applyNumberFormat="1" applyFont="1" applyBorder="1" applyAlignment="1">
      <alignment horizontal="center" vertical="top" textRotation="90"/>
    </xf>
    <xf numFmtId="49" fontId="13" fillId="0" borderId="23" xfId="0" applyNumberFormat="1" applyFont="1" applyBorder="1" applyAlignment="1">
      <alignment horizontal="center" vertical="top" textRotation="90"/>
    </xf>
    <xf numFmtId="49" fontId="13" fillId="0" borderId="22" xfId="0" applyNumberFormat="1" applyFont="1" applyBorder="1" applyAlignment="1">
      <alignment horizontal="center" textRotation="90"/>
    </xf>
    <xf numFmtId="49" fontId="13" fillId="0" borderId="40" xfId="0" applyNumberFormat="1" applyFont="1" applyBorder="1" applyAlignment="1">
      <alignment horizontal="center" textRotation="90"/>
    </xf>
    <xf numFmtId="49" fontId="13" fillId="0" borderId="23" xfId="0" applyNumberFormat="1" applyFont="1" applyBorder="1" applyAlignment="1">
      <alignment horizontal="center" textRotation="90"/>
    </xf>
    <xf numFmtId="49" fontId="5" fillId="33" borderId="43" xfId="0" applyNumberFormat="1" applyFont="1" applyFill="1" applyBorder="1" applyAlignment="1">
      <alignment horizontal="right" vertical="top"/>
    </xf>
    <xf numFmtId="49" fontId="5" fillId="33" borderId="44" xfId="0" applyNumberFormat="1" applyFont="1" applyFill="1" applyBorder="1" applyAlignment="1">
      <alignment horizontal="right" vertical="top"/>
    </xf>
    <xf numFmtId="49" fontId="5" fillId="33" borderId="25" xfId="0" applyNumberFormat="1" applyFont="1" applyFill="1" applyBorder="1" applyAlignment="1">
      <alignment horizontal="right" vertical="top"/>
    </xf>
    <xf numFmtId="49" fontId="5" fillId="33" borderId="45" xfId="0" applyNumberFormat="1" applyFont="1" applyFill="1" applyBorder="1" applyAlignment="1">
      <alignment horizontal="right" vertical="top"/>
    </xf>
    <xf numFmtId="0" fontId="3" fillId="33" borderId="43" xfId="0" applyFont="1" applyFill="1" applyBorder="1" applyAlignment="1">
      <alignment horizontal="left" vertical="top" wrapText="1"/>
    </xf>
    <xf numFmtId="0" fontId="3" fillId="33" borderId="44" xfId="0" applyFont="1" applyFill="1" applyBorder="1" applyAlignment="1">
      <alignment horizontal="left" vertical="top" wrapText="1"/>
    </xf>
    <xf numFmtId="49" fontId="5" fillId="34" borderId="46" xfId="0" applyNumberFormat="1" applyFont="1" applyFill="1" applyBorder="1" applyAlignment="1">
      <alignment horizontal="right" vertical="top"/>
    </xf>
    <xf numFmtId="49" fontId="5" fillId="34" borderId="47" xfId="0" applyNumberFormat="1" applyFont="1" applyFill="1" applyBorder="1" applyAlignment="1">
      <alignment horizontal="right" vertical="top"/>
    </xf>
    <xf numFmtId="49" fontId="2" fillId="0" borderId="21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>
      <alignment horizontal="center" vertical="top"/>
    </xf>
    <xf numFmtId="49" fontId="2" fillId="34" borderId="22" xfId="0" applyNumberFormat="1" applyFont="1" applyFill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center" textRotation="90"/>
    </xf>
    <xf numFmtId="49" fontId="1" fillId="0" borderId="40" xfId="0" applyNumberFormat="1" applyFont="1" applyBorder="1" applyAlignment="1">
      <alignment horizontal="center" vertical="center" textRotation="90"/>
    </xf>
    <xf numFmtId="49" fontId="1" fillId="0" borderId="23" xfId="0" applyNumberFormat="1" applyFont="1" applyBorder="1" applyAlignment="1">
      <alignment horizontal="center" vertical="center" textRotation="90"/>
    </xf>
    <xf numFmtId="0" fontId="3" fillId="34" borderId="26" xfId="0" applyFont="1" applyFill="1" applyBorder="1" applyAlignment="1">
      <alignment horizontal="left" vertical="top" wrapText="1"/>
    </xf>
    <xf numFmtId="0" fontId="3" fillId="34" borderId="45" xfId="0" applyFont="1" applyFill="1" applyBorder="1" applyAlignment="1">
      <alignment horizontal="left" vertical="top" wrapText="1"/>
    </xf>
    <xf numFmtId="0" fontId="3" fillId="34" borderId="49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textRotation="90"/>
    </xf>
    <xf numFmtId="49" fontId="1" fillId="0" borderId="40" xfId="0" applyNumberFormat="1" applyFont="1" applyBorder="1" applyAlignment="1">
      <alignment horizontal="center" vertical="top" textRotation="90"/>
    </xf>
    <xf numFmtId="49" fontId="1" fillId="0" borderId="23" xfId="0" applyNumberFormat="1" applyFont="1" applyBorder="1" applyAlignment="1">
      <alignment horizontal="center" vertical="top" textRotation="90"/>
    </xf>
    <xf numFmtId="0" fontId="3" fillId="34" borderId="25" xfId="0" applyFont="1" applyFill="1" applyBorder="1" applyAlignment="1">
      <alignment horizontal="left" vertical="top" wrapText="1"/>
    </xf>
    <xf numFmtId="0" fontId="5" fillId="39" borderId="26" xfId="0" applyFont="1" applyFill="1" applyBorder="1" applyAlignment="1">
      <alignment horizontal="right" vertical="top"/>
    </xf>
    <xf numFmtId="0" fontId="5" fillId="39" borderId="45" xfId="0" applyFont="1" applyFill="1" applyBorder="1" applyAlignment="1">
      <alignment horizontal="right" vertical="top"/>
    </xf>
    <xf numFmtId="49" fontId="5" fillId="34" borderId="25" xfId="0" applyNumberFormat="1" applyFont="1" applyFill="1" applyBorder="1" applyAlignment="1">
      <alignment horizontal="right" vertical="top"/>
    </xf>
    <xf numFmtId="49" fontId="5" fillId="34" borderId="45" xfId="0" applyNumberFormat="1" applyFont="1" applyFill="1" applyBorder="1" applyAlignment="1">
      <alignment horizontal="right" vertical="top"/>
    </xf>
    <xf numFmtId="49" fontId="1" fillId="0" borderId="22" xfId="0" applyNumberFormat="1" applyFont="1" applyBorder="1" applyAlignment="1">
      <alignment horizontal="center" vertical="top" textRotation="90"/>
    </xf>
    <xf numFmtId="0" fontId="3" fillId="33" borderId="43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top" textRotation="90"/>
    </xf>
    <xf numFmtId="0" fontId="12" fillId="34" borderId="25" xfId="0" applyFont="1" applyFill="1" applyBorder="1" applyAlignment="1">
      <alignment horizontal="left" vertical="top" wrapText="1"/>
    </xf>
    <xf numFmtId="0" fontId="12" fillId="34" borderId="45" xfId="0" applyFont="1" applyFill="1" applyBorder="1" applyAlignment="1">
      <alignment horizontal="left" vertical="top" wrapText="1"/>
    </xf>
    <xf numFmtId="49" fontId="13" fillId="0" borderId="22" xfId="0" applyNumberFormat="1" applyFont="1" applyBorder="1" applyAlignment="1">
      <alignment horizontal="center" vertical="top" textRotation="90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21" xfId="0" applyNumberFormat="1" applyFont="1" applyFill="1" applyBorder="1" applyAlignment="1">
      <alignment horizontal="center" vertical="top"/>
    </xf>
    <xf numFmtId="49" fontId="2" fillId="38" borderId="48" xfId="0" applyNumberFormat="1" applyFont="1" applyFill="1" applyBorder="1" applyAlignment="1">
      <alignment horizontal="center" vertical="top"/>
    </xf>
    <xf numFmtId="49" fontId="2" fillId="38" borderId="39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12" fillId="33" borderId="43" xfId="0" applyFont="1" applyFill="1" applyBorder="1" applyAlignment="1">
      <alignment horizontal="left" vertical="top" wrapText="1"/>
    </xf>
    <xf numFmtId="0" fontId="12" fillId="33" borderId="44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3" fillId="33" borderId="45" xfId="0" applyFont="1" applyFill="1" applyBorder="1" applyAlignment="1">
      <alignment horizontal="left" vertical="top" wrapText="1"/>
    </xf>
    <xf numFmtId="0" fontId="3" fillId="33" borderId="49" xfId="0" applyFont="1" applyFill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5" fillId="33" borderId="25" xfId="0" applyNumberFormat="1" applyFont="1" applyFill="1" applyBorder="1" applyAlignment="1">
      <alignment horizontal="right" vertical="top"/>
    </xf>
    <xf numFmtId="49" fontId="5" fillId="33" borderId="45" xfId="0" applyNumberFormat="1" applyFont="1" applyFill="1" applyBorder="1" applyAlignment="1">
      <alignment horizontal="right" vertical="top"/>
    </xf>
    <xf numFmtId="0" fontId="3" fillId="33" borderId="26" xfId="0" applyFont="1" applyFill="1" applyBorder="1" applyAlignment="1">
      <alignment horizontal="left" vertical="top" wrapText="1"/>
    </xf>
    <xf numFmtId="0" fontId="7" fillId="33" borderId="45" xfId="0" applyFont="1" applyFill="1" applyBorder="1" applyAlignment="1">
      <alignment horizontal="left" vertical="top" wrapText="1"/>
    </xf>
    <xf numFmtId="0" fontId="7" fillId="33" borderId="49" xfId="0" applyFont="1" applyFill="1" applyBorder="1" applyAlignment="1">
      <alignment horizontal="left" vertical="top" wrapText="1"/>
    </xf>
    <xf numFmtId="0" fontId="12" fillId="34" borderId="26" xfId="0" applyFont="1" applyFill="1" applyBorder="1" applyAlignment="1">
      <alignment horizontal="left" vertical="top" wrapText="1"/>
    </xf>
    <xf numFmtId="0" fontId="12" fillId="34" borderId="49" xfId="0" applyFont="1" applyFill="1" applyBorder="1" applyAlignment="1">
      <alignment horizontal="left" vertical="top" wrapText="1"/>
    </xf>
    <xf numFmtId="49" fontId="5" fillId="34" borderId="43" xfId="0" applyNumberFormat="1" applyFont="1" applyFill="1" applyBorder="1" applyAlignment="1">
      <alignment horizontal="right" vertical="top"/>
    </xf>
    <xf numFmtId="49" fontId="5" fillId="34" borderId="44" xfId="0" applyNumberFormat="1" applyFont="1" applyFill="1" applyBorder="1" applyAlignment="1">
      <alignment horizontal="right" vertical="top"/>
    </xf>
    <xf numFmtId="49" fontId="2" fillId="0" borderId="23" xfId="0" applyNumberFormat="1" applyFont="1" applyBorder="1" applyAlignment="1">
      <alignment horizontal="center" vertical="top"/>
    </xf>
    <xf numFmtId="0" fontId="3" fillId="33" borderId="25" xfId="0" applyFont="1" applyFill="1" applyBorder="1" applyAlignment="1">
      <alignment horizontal="left" vertical="top" wrapText="1"/>
    </xf>
    <xf numFmtId="49" fontId="3" fillId="40" borderId="26" xfId="0" applyNumberFormat="1" applyFont="1" applyFill="1" applyBorder="1" applyAlignment="1">
      <alignment horizontal="left" vertical="top" wrapText="1"/>
    </xf>
    <xf numFmtId="49" fontId="3" fillId="40" borderId="45" xfId="0" applyNumberFormat="1" applyFont="1" applyFill="1" applyBorder="1" applyAlignment="1">
      <alignment horizontal="left" vertical="top" wrapText="1"/>
    </xf>
    <xf numFmtId="49" fontId="3" fillId="40" borderId="49" xfId="0" applyNumberFormat="1" applyFont="1" applyFill="1" applyBorder="1" applyAlignment="1">
      <alignment horizontal="left" vertical="top" wrapText="1"/>
    </xf>
    <xf numFmtId="0" fontId="3" fillId="39" borderId="26" xfId="0" applyFont="1" applyFill="1" applyBorder="1" applyAlignment="1">
      <alignment horizontal="left" vertical="top" wrapText="1"/>
    </xf>
    <xf numFmtId="0" fontId="3" fillId="39" borderId="45" xfId="0" applyFont="1" applyFill="1" applyBorder="1" applyAlignment="1">
      <alignment horizontal="left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19" xfId="0" applyFont="1" applyBorder="1" applyAlignment="1">
      <alignment horizontal="center" vertical="top"/>
    </xf>
    <xf numFmtId="0" fontId="1" fillId="0" borderId="54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top" textRotation="90" wrapText="1"/>
    </xf>
    <xf numFmtId="0" fontId="1" fillId="0" borderId="19" xfId="0" applyFont="1" applyBorder="1" applyAlignment="1">
      <alignment horizontal="center" vertical="top" textRotation="90" wrapText="1"/>
    </xf>
    <xf numFmtId="0" fontId="1" fillId="0" borderId="12" xfId="0" applyFont="1" applyBorder="1" applyAlignment="1">
      <alignment horizontal="center" vertical="top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textRotation="90" wrapText="1"/>
    </xf>
    <xf numFmtId="0" fontId="1" fillId="0" borderId="29" xfId="0" applyFont="1" applyBorder="1" applyAlignment="1">
      <alignment horizontal="center" vertical="top" textRotation="90" wrapText="1"/>
    </xf>
    <xf numFmtId="0" fontId="1" fillId="0" borderId="54" xfId="0" applyFont="1" applyBorder="1" applyAlignment="1">
      <alignment horizontal="center" vertical="top" textRotation="90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44" xfId="0" applyFont="1" applyBorder="1" applyAlignment="1">
      <alignment horizontal="right" vertical="top"/>
    </xf>
    <xf numFmtId="0" fontId="1" fillId="0" borderId="57" xfId="0" applyFont="1" applyBorder="1" applyAlignment="1">
      <alignment horizontal="center" vertical="top" textRotation="90" wrapText="1"/>
    </xf>
    <xf numFmtId="0" fontId="1" fillId="0" borderId="41" xfId="0" applyFont="1" applyBorder="1" applyAlignment="1">
      <alignment horizontal="center" vertical="top" textRotation="90" wrapText="1"/>
    </xf>
    <xf numFmtId="0" fontId="1" fillId="0" borderId="13" xfId="0" applyFont="1" applyBorder="1" applyAlignment="1">
      <alignment horizontal="center" vertical="top" textRotation="90" wrapText="1"/>
    </xf>
    <xf numFmtId="0" fontId="3" fillId="34" borderId="26" xfId="0" applyFont="1" applyFill="1" applyBorder="1" applyAlignment="1">
      <alignment horizontal="left" wrapText="1"/>
    </xf>
    <xf numFmtId="0" fontId="3" fillId="34" borderId="45" xfId="0" applyFont="1" applyFill="1" applyBorder="1" applyAlignment="1">
      <alignment horizontal="left" wrapText="1"/>
    </xf>
    <xf numFmtId="0" fontId="3" fillId="34" borderId="49" xfId="0" applyFont="1" applyFill="1" applyBorder="1" applyAlignment="1">
      <alignment horizontal="left" wrapText="1"/>
    </xf>
    <xf numFmtId="0" fontId="7" fillId="33" borderId="45" xfId="0" applyFont="1" applyFill="1" applyBorder="1" applyAlignment="1">
      <alignment horizontal="left" vertical="top" wrapText="1"/>
    </xf>
    <xf numFmtId="0" fontId="7" fillId="33" borderId="49" xfId="0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1"/>
  <sheetViews>
    <sheetView tabSelected="1" zoomScalePageLayoutView="0" workbookViewId="0" topLeftCell="A223">
      <selection activeCell="A242" sqref="A242:IV256"/>
    </sheetView>
  </sheetViews>
  <sheetFormatPr defaultColWidth="9.140625" defaultRowHeight="12.75"/>
  <cols>
    <col min="1" max="3" width="2.8515625" style="1" customWidth="1"/>
    <col min="4" max="4" width="29.28125" style="1" customWidth="1"/>
    <col min="5" max="5" width="3.28125" style="1" customWidth="1"/>
    <col min="6" max="6" width="11.140625" style="1" customWidth="1"/>
    <col min="7" max="8" width="8.140625" style="25" customWidth="1"/>
    <col min="9" max="9" width="6.28125" style="25" customWidth="1"/>
    <col min="10" max="10" width="5.7109375" style="25" customWidth="1"/>
    <col min="11" max="11" width="8.140625" style="50" customWidth="1"/>
    <col min="12" max="12" width="8.140625" style="25" customWidth="1"/>
    <col min="13" max="13" width="7.421875" style="25" customWidth="1"/>
    <col min="14" max="14" width="6.28125" style="25" customWidth="1"/>
    <col min="15" max="16" width="8.28125" style="25" customWidth="1"/>
    <col min="17" max="17" width="7.140625" style="25" customWidth="1"/>
    <col min="18" max="18" width="6.57421875" style="23" customWidth="1"/>
    <col min="19" max="19" width="8.00390625" style="23" customWidth="1"/>
    <col min="20" max="20" width="8.00390625" style="25" customWidth="1"/>
    <col min="21" max="21" width="0.71875" style="1" customWidth="1"/>
    <col min="22" max="16384" width="9.140625" style="1" customWidth="1"/>
  </cols>
  <sheetData>
    <row r="1" spans="1:20" s="23" customFormat="1" ht="12.75" customHeight="1">
      <c r="A1" s="264" t="s">
        <v>105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2" spans="1:20" s="31" customFormat="1" ht="14.25" customHeight="1">
      <c r="A2" s="265" t="s">
        <v>110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1:20" s="31" customFormat="1" ht="14.25" customHeight="1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</row>
    <row r="4" spans="1:20" s="31" customFormat="1" ht="14.25" customHeight="1">
      <c r="A4" s="265" t="s">
        <v>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</row>
    <row r="5" spans="1:20" s="23" customFormat="1" ht="14.25" customHeight="1">
      <c r="A5" s="266" t="s">
        <v>48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</row>
    <row r="6" spans="1:20" ht="12.75" customHeight="1" thickBot="1">
      <c r="A6" s="267" t="s">
        <v>94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</row>
    <row r="7" spans="1:20" ht="17.25" customHeight="1">
      <c r="A7" s="268" t="s">
        <v>2</v>
      </c>
      <c r="B7" s="252" t="s">
        <v>3</v>
      </c>
      <c r="C7" s="252" t="s">
        <v>4</v>
      </c>
      <c r="D7" s="255" t="s">
        <v>5</v>
      </c>
      <c r="E7" s="252" t="s">
        <v>6</v>
      </c>
      <c r="F7" s="258" t="s">
        <v>7</v>
      </c>
      <c r="G7" s="261" t="s">
        <v>111</v>
      </c>
      <c r="H7" s="262"/>
      <c r="I7" s="262"/>
      <c r="J7" s="263"/>
      <c r="K7" s="261" t="s">
        <v>112</v>
      </c>
      <c r="L7" s="262"/>
      <c r="M7" s="262"/>
      <c r="N7" s="263"/>
      <c r="O7" s="261" t="s">
        <v>113</v>
      </c>
      <c r="P7" s="262"/>
      <c r="Q7" s="262"/>
      <c r="R7" s="263"/>
      <c r="S7" s="244" t="s">
        <v>107</v>
      </c>
      <c r="T7" s="244" t="s">
        <v>114</v>
      </c>
    </row>
    <row r="8" spans="1:20" ht="17.25" customHeight="1">
      <c r="A8" s="269"/>
      <c r="B8" s="253"/>
      <c r="C8" s="253"/>
      <c r="D8" s="256"/>
      <c r="E8" s="253"/>
      <c r="F8" s="259"/>
      <c r="G8" s="247" t="s">
        <v>8</v>
      </c>
      <c r="H8" s="249" t="s">
        <v>9</v>
      </c>
      <c r="I8" s="249"/>
      <c r="J8" s="250" t="s">
        <v>10</v>
      </c>
      <c r="K8" s="247" t="s">
        <v>8</v>
      </c>
      <c r="L8" s="249" t="s">
        <v>9</v>
      </c>
      <c r="M8" s="249"/>
      <c r="N8" s="250" t="s">
        <v>10</v>
      </c>
      <c r="O8" s="247" t="s">
        <v>8</v>
      </c>
      <c r="P8" s="249" t="s">
        <v>9</v>
      </c>
      <c r="Q8" s="249"/>
      <c r="R8" s="250" t="s">
        <v>10</v>
      </c>
      <c r="S8" s="245"/>
      <c r="T8" s="245"/>
    </row>
    <row r="9" spans="1:20" ht="99.75" customHeight="1" thickBot="1">
      <c r="A9" s="270"/>
      <c r="B9" s="254"/>
      <c r="C9" s="254"/>
      <c r="D9" s="257"/>
      <c r="E9" s="254"/>
      <c r="F9" s="260"/>
      <c r="G9" s="248"/>
      <c r="H9" s="33" t="s">
        <v>8</v>
      </c>
      <c r="I9" s="34" t="s">
        <v>11</v>
      </c>
      <c r="J9" s="251"/>
      <c r="K9" s="248"/>
      <c r="L9" s="35" t="s">
        <v>8</v>
      </c>
      <c r="M9" s="34" t="s">
        <v>11</v>
      </c>
      <c r="N9" s="251"/>
      <c r="O9" s="248"/>
      <c r="P9" s="35" t="s">
        <v>8</v>
      </c>
      <c r="Q9" s="34" t="s">
        <v>11</v>
      </c>
      <c r="R9" s="251"/>
      <c r="S9" s="246"/>
      <c r="T9" s="246"/>
    </row>
    <row r="10" spans="1:21" ht="28.5" customHeight="1" thickBot="1">
      <c r="A10" s="239" t="s">
        <v>106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1"/>
      <c r="U10" s="21"/>
    </row>
    <row r="11" spans="1:21" ht="16.5" customHeight="1" thickBot="1">
      <c r="A11" s="242" t="s">
        <v>50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1"/>
    </row>
    <row r="12" spans="1:21" ht="15.75" customHeight="1" thickBot="1">
      <c r="A12" s="3" t="s">
        <v>12</v>
      </c>
      <c r="B12" s="238" t="s">
        <v>76</v>
      </c>
      <c r="C12" s="224"/>
      <c r="D12" s="224"/>
      <c r="E12" s="224"/>
      <c r="F12" s="224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21"/>
    </row>
    <row r="13" spans="1:21" ht="27.75" customHeight="1" thickBot="1">
      <c r="A13" s="4" t="s">
        <v>12</v>
      </c>
      <c r="B13" s="76" t="s">
        <v>12</v>
      </c>
      <c r="C13" s="196" t="s">
        <v>77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8"/>
      <c r="U13" s="2"/>
    </row>
    <row r="14" spans="1:21" ht="14.25" customHeight="1">
      <c r="A14" s="191" t="s">
        <v>12</v>
      </c>
      <c r="B14" s="216" t="s">
        <v>12</v>
      </c>
      <c r="C14" s="189" t="s">
        <v>12</v>
      </c>
      <c r="D14" s="190" t="s">
        <v>60</v>
      </c>
      <c r="E14" s="214" t="s">
        <v>73</v>
      </c>
      <c r="F14" s="85" t="s">
        <v>13</v>
      </c>
      <c r="G14" s="86">
        <f>H14+J14</f>
        <v>0</v>
      </c>
      <c r="H14" s="86"/>
      <c r="I14" s="86"/>
      <c r="J14" s="86"/>
      <c r="K14" s="87">
        <f>L14+N14</f>
        <v>0</v>
      </c>
      <c r="L14" s="87"/>
      <c r="M14" s="87"/>
      <c r="N14" s="87"/>
      <c r="O14" s="87">
        <f>P14+R14</f>
        <v>0</v>
      </c>
      <c r="P14" s="87"/>
      <c r="Q14" s="87"/>
      <c r="R14" s="87"/>
      <c r="S14" s="88"/>
      <c r="T14" s="89"/>
      <c r="U14" s="2"/>
    </row>
    <row r="15" spans="1:21" ht="14.25" customHeight="1">
      <c r="A15" s="157"/>
      <c r="B15" s="215"/>
      <c r="C15" s="161"/>
      <c r="D15" s="163"/>
      <c r="E15" s="176"/>
      <c r="F15" s="26" t="s">
        <v>14</v>
      </c>
      <c r="G15" s="65">
        <f>H15+J15</f>
        <v>26.968</v>
      </c>
      <c r="H15" s="65">
        <v>26.968</v>
      </c>
      <c r="I15" s="38"/>
      <c r="J15" s="38"/>
      <c r="K15" s="39">
        <f>L15+N15</f>
        <v>27</v>
      </c>
      <c r="L15" s="39">
        <v>27</v>
      </c>
      <c r="M15" s="39"/>
      <c r="N15" s="39"/>
      <c r="O15" s="39">
        <f>P15+R15</f>
        <v>27</v>
      </c>
      <c r="P15" s="39">
        <v>27</v>
      </c>
      <c r="Q15" s="39"/>
      <c r="R15" s="39"/>
      <c r="S15" s="55">
        <v>28</v>
      </c>
      <c r="T15" s="90">
        <v>29</v>
      </c>
      <c r="U15" s="2"/>
    </row>
    <row r="16" spans="1:21" ht="14.25" customHeight="1">
      <c r="A16" s="157"/>
      <c r="B16" s="215"/>
      <c r="C16" s="161"/>
      <c r="D16" s="163"/>
      <c r="E16" s="177"/>
      <c r="F16" s="27" t="s">
        <v>49</v>
      </c>
      <c r="G16" s="65">
        <f>SUM(G14:G15)</f>
        <v>26.968</v>
      </c>
      <c r="H16" s="65">
        <f>SUM(H14:H15)</f>
        <v>26.968</v>
      </c>
      <c r="I16" s="38">
        <f>SUM(I14:I15)</f>
        <v>0</v>
      </c>
      <c r="J16" s="38">
        <f>SUM(J14:J15)</f>
        <v>0</v>
      </c>
      <c r="K16" s="39">
        <f aca="true" t="shared" si="0" ref="K16:T16">SUM(K14:K15)</f>
        <v>27</v>
      </c>
      <c r="L16" s="39">
        <f t="shared" si="0"/>
        <v>27</v>
      </c>
      <c r="M16" s="39">
        <f t="shared" si="0"/>
        <v>0</v>
      </c>
      <c r="N16" s="39">
        <f t="shared" si="0"/>
        <v>0</v>
      </c>
      <c r="O16" s="39">
        <f>SUM(O14:O15)</f>
        <v>27</v>
      </c>
      <c r="P16" s="39">
        <f>SUM(P14:P15)</f>
        <v>27</v>
      </c>
      <c r="Q16" s="39">
        <f>SUM(Q14:Q15)</f>
        <v>0</v>
      </c>
      <c r="R16" s="39">
        <f>SUM(R14:R15)</f>
        <v>0</v>
      </c>
      <c r="S16" s="54">
        <f t="shared" si="0"/>
        <v>28</v>
      </c>
      <c r="T16" s="91">
        <f t="shared" si="0"/>
        <v>29</v>
      </c>
      <c r="U16" s="2"/>
    </row>
    <row r="17" spans="1:21" ht="12.75" customHeight="1">
      <c r="A17" s="157" t="s">
        <v>12</v>
      </c>
      <c r="B17" s="215" t="s">
        <v>12</v>
      </c>
      <c r="C17" s="161" t="s">
        <v>16</v>
      </c>
      <c r="D17" s="163" t="s">
        <v>18</v>
      </c>
      <c r="E17" s="211" t="s">
        <v>73</v>
      </c>
      <c r="F17" s="28" t="s">
        <v>13</v>
      </c>
      <c r="G17" s="65">
        <f>H17+J17</f>
        <v>0</v>
      </c>
      <c r="H17" s="65"/>
      <c r="I17" s="38"/>
      <c r="J17" s="38"/>
      <c r="K17" s="39">
        <f>L17+N17</f>
        <v>0</v>
      </c>
      <c r="L17" s="39"/>
      <c r="M17" s="39"/>
      <c r="N17" s="39"/>
      <c r="O17" s="39">
        <f>P17+R17</f>
        <v>0</v>
      </c>
      <c r="P17" s="39"/>
      <c r="Q17" s="39"/>
      <c r="R17" s="39"/>
      <c r="S17" s="55"/>
      <c r="T17" s="90"/>
      <c r="U17" s="2"/>
    </row>
    <row r="18" spans="1:21" ht="14.25" customHeight="1">
      <c r="A18" s="157"/>
      <c r="B18" s="215"/>
      <c r="C18" s="161"/>
      <c r="D18" s="163"/>
      <c r="E18" s="176"/>
      <c r="F18" s="26" t="s">
        <v>14</v>
      </c>
      <c r="G18" s="65">
        <f>H18+J18</f>
        <v>1</v>
      </c>
      <c r="H18" s="65">
        <v>1</v>
      </c>
      <c r="I18" s="38"/>
      <c r="J18" s="38"/>
      <c r="K18" s="39">
        <f>L18+N18</f>
        <v>1</v>
      </c>
      <c r="L18" s="39">
        <v>1</v>
      </c>
      <c r="M18" s="39"/>
      <c r="N18" s="39"/>
      <c r="O18" s="39">
        <f>P18+R18</f>
        <v>2</v>
      </c>
      <c r="P18" s="39">
        <v>2</v>
      </c>
      <c r="Q18" s="39"/>
      <c r="R18" s="39"/>
      <c r="S18" s="55">
        <v>1</v>
      </c>
      <c r="T18" s="90">
        <v>1</v>
      </c>
      <c r="U18" s="2"/>
    </row>
    <row r="19" spans="1:21" ht="14.25" customHeight="1">
      <c r="A19" s="157"/>
      <c r="B19" s="215"/>
      <c r="C19" s="161"/>
      <c r="D19" s="163"/>
      <c r="E19" s="177"/>
      <c r="F19" s="27" t="s">
        <v>49</v>
      </c>
      <c r="G19" s="65">
        <f>SUM(G17:G18)</f>
        <v>1</v>
      </c>
      <c r="H19" s="65">
        <f>SUM(H17:H18)</f>
        <v>1</v>
      </c>
      <c r="I19" s="38">
        <f>SUM(I17:I18)</f>
        <v>0</v>
      </c>
      <c r="J19" s="38">
        <f>SUM(J17:J18)</f>
        <v>0</v>
      </c>
      <c r="K19" s="39">
        <f aca="true" t="shared" si="1" ref="K19:T19">SUM(K17:K18)</f>
        <v>1</v>
      </c>
      <c r="L19" s="39">
        <f t="shared" si="1"/>
        <v>1</v>
      </c>
      <c r="M19" s="39">
        <f t="shared" si="1"/>
        <v>0</v>
      </c>
      <c r="N19" s="39">
        <f t="shared" si="1"/>
        <v>0</v>
      </c>
      <c r="O19" s="39">
        <f>SUM(O17:O18)</f>
        <v>2</v>
      </c>
      <c r="P19" s="39">
        <f>SUM(P17:P18)</f>
        <v>2</v>
      </c>
      <c r="Q19" s="39">
        <f>SUM(Q17:Q18)</f>
        <v>0</v>
      </c>
      <c r="R19" s="39">
        <f>SUM(R17:R18)</f>
        <v>0</v>
      </c>
      <c r="S19" s="54">
        <f t="shared" si="1"/>
        <v>1</v>
      </c>
      <c r="T19" s="91">
        <f t="shared" si="1"/>
        <v>1</v>
      </c>
      <c r="U19" s="83"/>
    </row>
    <row r="20" spans="1:21" ht="14.25" customHeight="1">
      <c r="A20" s="157" t="s">
        <v>12</v>
      </c>
      <c r="B20" s="158" t="s">
        <v>12</v>
      </c>
      <c r="C20" s="161" t="s">
        <v>17</v>
      </c>
      <c r="D20" s="163" t="s">
        <v>20</v>
      </c>
      <c r="E20" s="211" t="s">
        <v>73</v>
      </c>
      <c r="F20" s="26" t="s">
        <v>13</v>
      </c>
      <c r="G20" s="38">
        <f>H20+J20</f>
        <v>0</v>
      </c>
      <c r="H20" s="38"/>
      <c r="I20" s="38"/>
      <c r="J20" s="38"/>
      <c r="K20" s="39">
        <f>L20+N20</f>
        <v>0</v>
      </c>
      <c r="L20" s="39"/>
      <c r="M20" s="39"/>
      <c r="N20" s="39"/>
      <c r="O20" s="39">
        <f>P20+R20</f>
        <v>0</v>
      </c>
      <c r="P20" s="39"/>
      <c r="Q20" s="39"/>
      <c r="R20" s="39"/>
      <c r="S20" s="55"/>
      <c r="T20" s="90"/>
      <c r="U20" s="2"/>
    </row>
    <row r="21" spans="1:21" ht="14.25" customHeight="1">
      <c r="A21" s="157"/>
      <c r="B21" s="159"/>
      <c r="C21" s="161"/>
      <c r="D21" s="163"/>
      <c r="E21" s="176"/>
      <c r="F21" s="26" t="s">
        <v>14</v>
      </c>
      <c r="G21" s="65">
        <f>H21+J21</f>
        <v>2.378</v>
      </c>
      <c r="H21" s="65">
        <v>2.378</v>
      </c>
      <c r="I21" s="38"/>
      <c r="J21" s="38"/>
      <c r="K21" s="39">
        <f>L21+N21</f>
        <v>2.4</v>
      </c>
      <c r="L21" s="39">
        <v>2.4</v>
      </c>
      <c r="M21" s="39"/>
      <c r="N21" s="39"/>
      <c r="O21" s="39">
        <f>P21+R21</f>
        <v>3.4</v>
      </c>
      <c r="P21" s="39">
        <v>3.4</v>
      </c>
      <c r="Q21" s="39"/>
      <c r="R21" s="39"/>
      <c r="S21" s="55">
        <v>2.4</v>
      </c>
      <c r="T21" s="90">
        <v>2.5</v>
      </c>
      <c r="U21" s="2"/>
    </row>
    <row r="22" spans="1:21" ht="14.25" customHeight="1">
      <c r="A22" s="157"/>
      <c r="B22" s="160"/>
      <c r="C22" s="161"/>
      <c r="D22" s="163"/>
      <c r="E22" s="177"/>
      <c r="F22" s="27" t="s">
        <v>49</v>
      </c>
      <c r="G22" s="65">
        <f>SUM(G20:G21)</f>
        <v>2.378</v>
      </c>
      <c r="H22" s="65">
        <f>SUM(H20:H21)</f>
        <v>2.378</v>
      </c>
      <c r="I22" s="38">
        <f>SUM(I20:I21)</f>
        <v>0</v>
      </c>
      <c r="J22" s="38">
        <f>SUM(J20:J21)</f>
        <v>0</v>
      </c>
      <c r="K22" s="39">
        <f aca="true" t="shared" si="2" ref="K22:T22">SUM(K20:K21)</f>
        <v>2.4</v>
      </c>
      <c r="L22" s="39">
        <f t="shared" si="2"/>
        <v>2.4</v>
      </c>
      <c r="M22" s="39">
        <f t="shared" si="2"/>
        <v>0</v>
      </c>
      <c r="N22" s="39">
        <f t="shared" si="2"/>
        <v>0</v>
      </c>
      <c r="O22" s="39">
        <f>SUM(O20:O21)</f>
        <v>3.4</v>
      </c>
      <c r="P22" s="39">
        <f>SUM(P20:P21)</f>
        <v>3.4</v>
      </c>
      <c r="Q22" s="39">
        <f>SUM(Q20:Q21)</f>
        <v>0</v>
      </c>
      <c r="R22" s="39">
        <f>SUM(R20:R21)</f>
        <v>0</v>
      </c>
      <c r="S22" s="54">
        <f t="shared" si="2"/>
        <v>2.4</v>
      </c>
      <c r="T22" s="91">
        <f t="shared" si="2"/>
        <v>2.5</v>
      </c>
      <c r="U22" s="2"/>
    </row>
    <row r="23" spans="1:21" ht="14.25" customHeight="1">
      <c r="A23" s="157" t="s">
        <v>12</v>
      </c>
      <c r="B23" s="215" t="s">
        <v>12</v>
      </c>
      <c r="C23" s="161" t="s">
        <v>19</v>
      </c>
      <c r="D23" s="163" t="s">
        <v>83</v>
      </c>
      <c r="E23" s="211" t="s">
        <v>73</v>
      </c>
      <c r="F23" s="26" t="s">
        <v>13</v>
      </c>
      <c r="G23" s="38">
        <f>H23+J23</f>
        <v>0</v>
      </c>
      <c r="H23" s="38"/>
      <c r="I23" s="38"/>
      <c r="J23" s="38"/>
      <c r="K23" s="39">
        <f>L23+N23</f>
        <v>0</v>
      </c>
      <c r="L23" s="39"/>
      <c r="M23" s="39"/>
      <c r="N23" s="39"/>
      <c r="O23" s="39">
        <f>P23+R23</f>
        <v>0</v>
      </c>
      <c r="P23" s="39"/>
      <c r="Q23" s="39"/>
      <c r="R23" s="39"/>
      <c r="S23" s="55"/>
      <c r="T23" s="90"/>
      <c r="U23" s="2"/>
    </row>
    <row r="24" spans="1:21" ht="14.25" customHeight="1">
      <c r="A24" s="157"/>
      <c r="B24" s="215"/>
      <c r="C24" s="161"/>
      <c r="D24" s="163"/>
      <c r="E24" s="176"/>
      <c r="F24" s="26" t="s">
        <v>14</v>
      </c>
      <c r="G24" s="38">
        <f>H24+J24</f>
        <v>15</v>
      </c>
      <c r="H24" s="38">
        <v>15</v>
      </c>
      <c r="I24" s="38"/>
      <c r="J24" s="38"/>
      <c r="K24" s="39">
        <f>L24+N24</f>
        <v>17</v>
      </c>
      <c r="L24" s="39">
        <v>17</v>
      </c>
      <c r="M24" s="39"/>
      <c r="N24" s="39"/>
      <c r="O24" s="39">
        <f>P24+R24</f>
        <v>22</v>
      </c>
      <c r="P24" s="39">
        <v>22</v>
      </c>
      <c r="Q24" s="39"/>
      <c r="R24" s="39"/>
      <c r="S24" s="55">
        <v>19</v>
      </c>
      <c r="T24" s="90">
        <v>22</v>
      </c>
      <c r="U24" s="2"/>
    </row>
    <row r="25" spans="1:21" ht="14.25" customHeight="1">
      <c r="A25" s="157"/>
      <c r="B25" s="215"/>
      <c r="C25" s="161"/>
      <c r="D25" s="163"/>
      <c r="E25" s="177"/>
      <c r="F25" s="27" t="s">
        <v>49</v>
      </c>
      <c r="G25" s="38">
        <f>SUM(G23:G24)</f>
        <v>15</v>
      </c>
      <c r="H25" s="38">
        <f>SUM(H23:H24)</f>
        <v>15</v>
      </c>
      <c r="I25" s="38">
        <f>SUM(I23:I24)</f>
        <v>0</v>
      </c>
      <c r="J25" s="38">
        <f>SUM(J23:J24)</f>
        <v>0</v>
      </c>
      <c r="K25" s="39">
        <f aca="true" t="shared" si="3" ref="K25:T25">SUM(K23:K24)</f>
        <v>17</v>
      </c>
      <c r="L25" s="39">
        <f t="shared" si="3"/>
        <v>17</v>
      </c>
      <c r="M25" s="39">
        <f t="shared" si="3"/>
        <v>0</v>
      </c>
      <c r="N25" s="39">
        <f t="shared" si="3"/>
        <v>0</v>
      </c>
      <c r="O25" s="39">
        <f>SUM(O23:O24)</f>
        <v>22</v>
      </c>
      <c r="P25" s="39">
        <f>SUM(P23:P24)</f>
        <v>22</v>
      </c>
      <c r="Q25" s="39">
        <f>SUM(Q23:Q24)</f>
        <v>0</v>
      </c>
      <c r="R25" s="39">
        <f>SUM(R23:R24)</f>
        <v>0</v>
      </c>
      <c r="S25" s="54">
        <f t="shared" si="3"/>
        <v>19</v>
      </c>
      <c r="T25" s="91">
        <f t="shared" si="3"/>
        <v>22</v>
      </c>
      <c r="U25" s="2"/>
    </row>
    <row r="26" spans="1:21" ht="14.25" customHeight="1">
      <c r="A26" s="157" t="s">
        <v>12</v>
      </c>
      <c r="B26" s="215" t="s">
        <v>12</v>
      </c>
      <c r="C26" s="161" t="s">
        <v>21</v>
      </c>
      <c r="D26" s="163" t="s">
        <v>99</v>
      </c>
      <c r="E26" s="211" t="s">
        <v>73</v>
      </c>
      <c r="F26" s="26" t="s">
        <v>13</v>
      </c>
      <c r="G26" s="38">
        <f>H26+J26</f>
        <v>46.9</v>
      </c>
      <c r="H26" s="38">
        <v>46.9</v>
      </c>
      <c r="I26" s="38"/>
      <c r="J26" s="38"/>
      <c r="K26" s="39">
        <f>L26+N26</f>
        <v>44.5</v>
      </c>
      <c r="L26" s="39">
        <v>44.5</v>
      </c>
      <c r="M26" s="39"/>
      <c r="N26" s="39"/>
      <c r="O26" s="39">
        <f>P26+R26</f>
        <v>44.3</v>
      </c>
      <c r="P26" s="39">
        <v>44.3</v>
      </c>
      <c r="Q26" s="39">
        <v>1</v>
      </c>
      <c r="R26" s="39"/>
      <c r="S26" s="55">
        <v>45</v>
      </c>
      <c r="T26" s="90">
        <v>47</v>
      </c>
      <c r="U26" s="2"/>
    </row>
    <row r="27" spans="1:21" ht="14.25" customHeight="1">
      <c r="A27" s="157"/>
      <c r="B27" s="215"/>
      <c r="C27" s="161"/>
      <c r="D27" s="163"/>
      <c r="E27" s="176"/>
      <c r="F27" s="26" t="s">
        <v>13</v>
      </c>
      <c r="G27" s="38">
        <f>H27+J27</f>
        <v>1.5</v>
      </c>
      <c r="H27" s="38">
        <v>1.5</v>
      </c>
      <c r="I27" s="38">
        <v>0.8</v>
      </c>
      <c r="J27" s="38"/>
      <c r="K27" s="39">
        <f>L27+N27</f>
        <v>1.4</v>
      </c>
      <c r="L27" s="39">
        <v>1.4</v>
      </c>
      <c r="M27" s="39">
        <v>1</v>
      </c>
      <c r="N27" s="39"/>
      <c r="O27" s="39">
        <f>P27+R27</f>
        <v>0</v>
      </c>
      <c r="P27" s="39">
        <v>0</v>
      </c>
      <c r="Q27" s="39">
        <v>0</v>
      </c>
      <c r="R27" s="39"/>
      <c r="S27" s="55">
        <v>1.5</v>
      </c>
      <c r="T27" s="90">
        <v>1.5</v>
      </c>
      <c r="U27" s="2"/>
    </row>
    <row r="28" spans="1:21" ht="14.25" customHeight="1">
      <c r="A28" s="157"/>
      <c r="B28" s="215"/>
      <c r="C28" s="161"/>
      <c r="D28" s="163"/>
      <c r="E28" s="176"/>
      <c r="F28" s="26" t="s">
        <v>14</v>
      </c>
      <c r="G28" s="38">
        <f>H28+J28</f>
        <v>0</v>
      </c>
      <c r="H28" s="38"/>
      <c r="I28" s="38"/>
      <c r="J28" s="38"/>
      <c r="K28" s="39">
        <f>L28+N28</f>
        <v>0</v>
      </c>
      <c r="L28" s="39"/>
      <c r="M28" s="39"/>
      <c r="N28" s="39"/>
      <c r="O28" s="39">
        <f>P28+R28</f>
        <v>0</v>
      </c>
      <c r="P28" s="39"/>
      <c r="Q28" s="39"/>
      <c r="R28" s="39"/>
      <c r="S28" s="54"/>
      <c r="T28" s="92"/>
      <c r="U28" s="2"/>
    </row>
    <row r="29" spans="1:21" ht="14.25" customHeight="1">
      <c r="A29" s="157"/>
      <c r="B29" s="215"/>
      <c r="C29" s="161"/>
      <c r="D29" s="163"/>
      <c r="E29" s="177"/>
      <c r="F29" s="27" t="s">
        <v>49</v>
      </c>
      <c r="G29" s="38">
        <f>SUM(G26:G28)</f>
        <v>48.4</v>
      </c>
      <c r="H29" s="38">
        <f>SUM(H26:H28)</f>
        <v>48.4</v>
      </c>
      <c r="I29" s="38">
        <f>SUM(I26:I28)</f>
        <v>0.8</v>
      </c>
      <c r="J29" s="38">
        <f>SUM(J26:J28)</f>
        <v>0</v>
      </c>
      <c r="K29" s="38">
        <f aca="true" t="shared" si="4" ref="K29:T29">SUM(K26:K28)</f>
        <v>45.9</v>
      </c>
      <c r="L29" s="38">
        <f t="shared" si="4"/>
        <v>45.9</v>
      </c>
      <c r="M29" s="38">
        <f t="shared" si="4"/>
        <v>1</v>
      </c>
      <c r="N29" s="38">
        <f t="shared" si="4"/>
        <v>0</v>
      </c>
      <c r="O29" s="38">
        <f>SUM(O26:O28)</f>
        <v>44.3</v>
      </c>
      <c r="P29" s="38">
        <f>SUM(P26:P28)</f>
        <v>44.3</v>
      </c>
      <c r="Q29" s="38">
        <f>SUM(Q26:Q28)</f>
        <v>1</v>
      </c>
      <c r="R29" s="38">
        <f>SUM(R26:R28)</f>
        <v>0</v>
      </c>
      <c r="S29" s="55">
        <f t="shared" si="4"/>
        <v>46.5</v>
      </c>
      <c r="T29" s="93">
        <f t="shared" si="4"/>
        <v>48.5</v>
      </c>
      <c r="U29" s="2"/>
    </row>
    <row r="30" spans="1:21" ht="14.25" customHeight="1">
      <c r="A30" s="157" t="s">
        <v>12</v>
      </c>
      <c r="B30" s="215" t="s">
        <v>12</v>
      </c>
      <c r="C30" s="161" t="s">
        <v>22</v>
      </c>
      <c r="D30" s="163" t="s">
        <v>54</v>
      </c>
      <c r="E30" s="211" t="s">
        <v>73</v>
      </c>
      <c r="F30" s="26" t="s">
        <v>13</v>
      </c>
      <c r="G30" s="38">
        <f>H30+J30</f>
        <v>0.4</v>
      </c>
      <c r="H30" s="38">
        <v>0.4</v>
      </c>
      <c r="I30" s="38"/>
      <c r="J30" s="38"/>
      <c r="K30" s="39">
        <f>L30+N30</f>
        <v>0.4</v>
      </c>
      <c r="L30" s="39">
        <v>0.4</v>
      </c>
      <c r="M30" s="39"/>
      <c r="N30" s="39"/>
      <c r="O30" s="39">
        <f>P30+R30</f>
        <v>2</v>
      </c>
      <c r="P30" s="39">
        <v>2</v>
      </c>
      <c r="Q30" s="39"/>
      <c r="R30" s="39"/>
      <c r="S30" s="55">
        <v>0.4</v>
      </c>
      <c r="T30" s="90">
        <v>0.4</v>
      </c>
      <c r="U30" s="2"/>
    </row>
    <row r="31" spans="1:21" ht="12.75" customHeight="1">
      <c r="A31" s="157"/>
      <c r="B31" s="215"/>
      <c r="C31" s="161"/>
      <c r="D31" s="163"/>
      <c r="E31" s="176"/>
      <c r="F31" s="26" t="s">
        <v>14</v>
      </c>
      <c r="G31" s="38">
        <f>H31+J31</f>
        <v>0</v>
      </c>
      <c r="H31" s="38"/>
      <c r="I31" s="38"/>
      <c r="J31" s="38"/>
      <c r="K31" s="39">
        <f>L31+N31</f>
        <v>0</v>
      </c>
      <c r="L31" s="39"/>
      <c r="M31" s="39"/>
      <c r="N31" s="39"/>
      <c r="O31" s="39">
        <f>P31+R31</f>
        <v>0</v>
      </c>
      <c r="P31" s="39"/>
      <c r="Q31" s="39"/>
      <c r="R31" s="39"/>
      <c r="S31" s="55"/>
      <c r="T31" s="90"/>
      <c r="U31" s="2"/>
    </row>
    <row r="32" spans="1:21" ht="14.25" customHeight="1">
      <c r="A32" s="167"/>
      <c r="B32" s="158"/>
      <c r="C32" s="170"/>
      <c r="D32" s="219"/>
      <c r="E32" s="177"/>
      <c r="F32" s="27" t="s">
        <v>49</v>
      </c>
      <c r="G32" s="38">
        <f>SUM(G30:G31)</f>
        <v>0.4</v>
      </c>
      <c r="H32" s="38">
        <f>SUM(H30:H31)</f>
        <v>0.4</v>
      </c>
      <c r="I32" s="38">
        <f>SUM(I30:I31)</f>
        <v>0</v>
      </c>
      <c r="J32" s="38">
        <f>SUM(J30:J31)</f>
        <v>0</v>
      </c>
      <c r="K32" s="39">
        <f aca="true" t="shared" si="5" ref="K32:T32">SUM(K30:K31)</f>
        <v>0.4</v>
      </c>
      <c r="L32" s="39">
        <f t="shared" si="5"/>
        <v>0.4</v>
      </c>
      <c r="M32" s="39">
        <f t="shared" si="5"/>
        <v>0</v>
      </c>
      <c r="N32" s="39">
        <f t="shared" si="5"/>
        <v>0</v>
      </c>
      <c r="O32" s="39">
        <f>SUM(O30:O31)</f>
        <v>2</v>
      </c>
      <c r="P32" s="39">
        <f>SUM(P30:P31)</f>
        <v>2</v>
      </c>
      <c r="Q32" s="39">
        <f>SUM(Q30:Q31)</f>
        <v>0</v>
      </c>
      <c r="R32" s="39">
        <f>SUM(R30:R31)</f>
        <v>0</v>
      </c>
      <c r="S32" s="54">
        <f t="shared" si="5"/>
        <v>0.4</v>
      </c>
      <c r="T32" s="91">
        <f t="shared" si="5"/>
        <v>0.4</v>
      </c>
      <c r="U32" s="2"/>
    </row>
    <row r="33" spans="1:21" ht="14.25" customHeight="1">
      <c r="A33" s="157" t="s">
        <v>12</v>
      </c>
      <c r="B33" s="215" t="s">
        <v>12</v>
      </c>
      <c r="C33" s="161" t="s">
        <v>23</v>
      </c>
      <c r="D33" s="173" t="s">
        <v>84</v>
      </c>
      <c r="E33" s="211" t="s">
        <v>73</v>
      </c>
      <c r="F33" s="26" t="s">
        <v>13</v>
      </c>
      <c r="G33" s="38">
        <f>H33+J33</f>
        <v>0</v>
      </c>
      <c r="H33" s="38"/>
      <c r="I33" s="38"/>
      <c r="J33" s="38"/>
      <c r="K33" s="39">
        <f>L33+N33</f>
        <v>0</v>
      </c>
      <c r="L33" s="39"/>
      <c r="M33" s="39"/>
      <c r="N33" s="39"/>
      <c r="O33" s="39">
        <f>P33+R33</f>
        <v>0</v>
      </c>
      <c r="P33" s="39"/>
      <c r="Q33" s="39"/>
      <c r="R33" s="39"/>
      <c r="S33" s="55"/>
      <c r="T33" s="90"/>
      <c r="U33" s="2"/>
    </row>
    <row r="34" spans="1:21" ht="14.25" customHeight="1">
      <c r="A34" s="157"/>
      <c r="B34" s="215"/>
      <c r="C34" s="161"/>
      <c r="D34" s="174"/>
      <c r="E34" s="176"/>
      <c r="F34" s="26" t="s">
        <v>14</v>
      </c>
      <c r="G34" s="38">
        <f>H34+J34</f>
        <v>49.4</v>
      </c>
      <c r="H34" s="38">
        <v>49.4</v>
      </c>
      <c r="I34" s="38"/>
      <c r="J34" s="38"/>
      <c r="K34" s="39">
        <f>L34+N34</f>
        <v>49</v>
      </c>
      <c r="L34" s="39">
        <v>49</v>
      </c>
      <c r="M34" s="39"/>
      <c r="N34" s="39"/>
      <c r="O34" s="39">
        <f>P34+R34</f>
        <v>53.7</v>
      </c>
      <c r="P34" s="39">
        <v>53.7</v>
      </c>
      <c r="Q34" s="39"/>
      <c r="R34" s="39"/>
      <c r="S34" s="55">
        <v>49.5</v>
      </c>
      <c r="T34" s="90">
        <v>50.5</v>
      </c>
      <c r="U34" s="2"/>
    </row>
    <row r="35" spans="1:21" ht="15" customHeight="1">
      <c r="A35" s="167"/>
      <c r="B35" s="158"/>
      <c r="C35" s="170"/>
      <c r="D35" s="175"/>
      <c r="E35" s="177"/>
      <c r="F35" s="27" t="s">
        <v>49</v>
      </c>
      <c r="G35" s="38">
        <f aca="true" t="shared" si="6" ref="G35:N35">SUM(G33:G34)</f>
        <v>49.4</v>
      </c>
      <c r="H35" s="38">
        <f t="shared" si="6"/>
        <v>49.4</v>
      </c>
      <c r="I35" s="38">
        <f t="shared" si="6"/>
        <v>0</v>
      </c>
      <c r="J35" s="38">
        <f t="shared" si="6"/>
        <v>0</v>
      </c>
      <c r="K35" s="39">
        <f t="shared" si="6"/>
        <v>49</v>
      </c>
      <c r="L35" s="39">
        <f t="shared" si="6"/>
        <v>49</v>
      </c>
      <c r="M35" s="39">
        <f t="shared" si="6"/>
        <v>0</v>
      </c>
      <c r="N35" s="39">
        <f t="shared" si="6"/>
        <v>0</v>
      </c>
      <c r="O35" s="39">
        <f aca="true" t="shared" si="7" ref="O35:T35">SUM(O33:O34)</f>
        <v>53.7</v>
      </c>
      <c r="P35" s="39">
        <f t="shared" si="7"/>
        <v>53.7</v>
      </c>
      <c r="Q35" s="39">
        <f t="shared" si="7"/>
        <v>0</v>
      </c>
      <c r="R35" s="39">
        <f t="shared" si="7"/>
        <v>0</v>
      </c>
      <c r="S35" s="54">
        <f t="shared" si="7"/>
        <v>49.5</v>
      </c>
      <c r="T35" s="91">
        <f t="shared" si="7"/>
        <v>50.5</v>
      </c>
      <c r="U35" s="2"/>
    </row>
    <row r="36" spans="1:21" ht="14.25" customHeight="1">
      <c r="A36" s="167" t="s">
        <v>12</v>
      </c>
      <c r="B36" s="158" t="s">
        <v>12</v>
      </c>
      <c r="C36" s="170" t="s">
        <v>24</v>
      </c>
      <c r="D36" s="173" t="s">
        <v>85</v>
      </c>
      <c r="E36" s="211" t="s">
        <v>73</v>
      </c>
      <c r="F36" s="26" t="s">
        <v>13</v>
      </c>
      <c r="G36" s="38">
        <f>H36+J36</f>
        <v>0</v>
      </c>
      <c r="H36" s="38"/>
      <c r="I36" s="38"/>
      <c r="J36" s="38"/>
      <c r="K36" s="39">
        <f>L36+N36</f>
        <v>0</v>
      </c>
      <c r="L36" s="39"/>
      <c r="M36" s="39"/>
      <c r="N36" s="39"/>
      <c r="O36" s="39">
        <f>P36+R36</f>
        <v>0</v>
      </c>
      <c r="P36" s="39"/>
      <c r="Q36" s="39"/>
      <c r="R36" s="39"/>
      <c r="S36" s="55"/>
      <c r="T36" s="90"/>
      <c r="U36" s="2"/>
    </row>
    <row r="37" spans="1:21" s="22" customFormat="1" ht="14.25" customHeight="1">
      <c r="A37" s="168"/>
      <c r="B37" s="159"/>
      <c r="C37" s="171"/>
      <c r="D37" s="174"/>
      <c r="E37" s="176"/>
      <c r="F37" s="28" t="s">
        <v>14</v>
      </c>
      <c r="G37" s="38">
        <f>H37+J37</f>
        <v>4.4</v>
      </c>
      <c r="H37" s="38">
        <v>4.4</v>
      </c>
      <c r="I37" s="38">
        <v>3.4</v>
      </c>
      <c r="J37" s="38"/>
      <c r="K37" s="39">
        <f>L37+N37</f>
        <v>2.3</v>
      </c>
      <c r="L37" s="39">
        <v>2.3</v>
      </c>
      <c r="M37" s="39">
        <v>2.2</v>
      </c>
      <c r="N37" s="39"/>
      <c r="O37" s="63">
        <f>P37+R37</f>
        <v>2.339</v>
      </c>
      <c r="P37" s="63">
        <v>2.339</v>
      </c>
      <c r="Q37" s="39">
        <v>2.2</v>
      </c>
      <c r="R37" s="39"/>
      <c r="S37" s="54">
        <v>4</v>
      </c>
      <c r="T37" s="92">
        <v>4.2</v>
      </c>
      <c r="U37" s="84"/>
    </row>
    <row r="38" spans="1:22" s="22" customFormat="1" ht="14.25" customHeight="1">
      <c r="A38" s="168"/>
      <c r="B38" s="159"/>
      <c r="C38" s="171"/>
      <c r="D38" s="174"/>
      <c r="E38" s="176"/>
      <c r="F38" s="28" t="s">
        <v>14</v>
      </c>
      <c r="G38" s="38">
        <f>H38+J38</f>
        <v>0</v>
      </c>
      <c r="H38" s="38"/>
      <c r="I38" s="38"/>
      <c r="J38" s="38"/>
      <c r="K38" s="39">
        <f>L38+N38</f>
        <v>31.3</v>
      </c>
      <c r="L38" s="39">
        <v>31.3</v>
      </c>
      <c r="M38" s="39">
        <v>30.6</v>
      </c>
      <c r="N38" s="39"/>
      <c r="O38" s="39">
        <f>P38+R38</f>
        <v>29</v>
      </c>
      <c r="P38" s="39">
        <v>29</v>
      </c>
      <c r="Q38" s="39">
        <v>28.4</v>
      </c>
      <c r="R38" s="39"/>
      <c r="S38" s="54">
        <v>33.2</v>
      </c>
      <c r="T38" s="92">
        <v>35</v>
      </c>
      <c r="U38" s="84"/>
      <c r="V38" s="1"/>
    </row>
    <row r="39" spans="1:21" ht="14.25" customHeight="1">
      <c r="A39" s="169"/>
      <c r="B39" s="160"/>
      <c r="C39" s="172"/>
      <c r="D39" s="175"/>
      <c r="E39" s="177"/>
      <c r="F39" s="27" t="s">
        <v>49</v>
      </c>
      <c r="G39" s="38">
        <f>SUM(G36:G38)</f>
        <v>4.4</v>
      </c>
      <c r="H39" s="38">
        <f aca="true" t="shared" si="8" ref="H39:T39">SUM(H36:H38)</f>
        <v>4.4</v>
      </c>
      <c r="I39" s="38">
        <f t="shared" si="8"/>
        <v>3.4</v>
      </c>
      <c r="J39" s="38">
        <f t="shared" si="8"/>
        <v>0</v>
      </c>
      <c r="K39" s="38">
        <f t="shared" si="8"/>
        <v>33.6</v>
      </c>
      <c r="L39" s="38">
        <f t="shared" si="8"/>
        <v>33.6</v>
      </c>
      <c r="M39" s="38">
        <f t="shared" si="8"/>
        <v>32.800000000000004</v>
      </c>
      <c r="N39" s="38">
        <f t="shared" si="8"/>
        <v>0</v>
      </c>
      <c r="O39" s="65">
        <f>SUM(O36:O38)</f>
        <v>31.339</v>
      </c>
      <c r="P39" s="65">
        <f>SUM(P36:P38)</f>
        <v>31.339</v>
      </c>
      <c r="Q39" s="65">
        <f>SUM(Q36:Q38)</f>
        <v>30.599999999999998</v>
      </c>
      <c r="R39" s="38">
        <f>SUM(R36:R38)</f>
        <v>0</v>
      </c>
      <c r="S39" s="38">
        <f t="shared" si="8"/>
        <v>37.2</v>
      </c>
      <c r="T39" s="94">
        <f t="shared" si="8"/>
        <v>39.2</v>
      </c>
      <c r="U39" s="2"/>
    </row>
    <row r="40" spans="1:21" ht="14.25" customHeight="1">
      <c r="A40" s="167" t="s">
        <v>12</v>
      </c>
      <c r="B40" s="158" t="s">
        <v>12</v>
      </c>
      <c r="C40" s="170" t="s">
        <v>40</v>
      </c>
      <c r="D40" s="173" t="s">
        <v>96</v>
      </c>
      <c r="E40" s="176" t="s">
        <v>73</v>
      </c>
      <c r="F40" s="26" t="s">
        <v>43</v>
      </c>
      <c r="G40" s="65">
        <f>H40+J40</f>
        <v>190.154</v>
      </c>
      <c r="H40" s="65">
        <v>190.154</v>
      </c>
      <c r="I40" s="38"/>
      <c r="J40" s="38"/>
      <c r="K40" s="39">
        <f>L40+N40</f>
        <v>190</v>
      </c>
      <c r="L40" s="39">
        <v>190</v>
      </c>
      <c r="M40" s="39"/>
      <c r="N40" s="39"/>
      <c r="O40" s="39">
        <f>P40+R40</f>
        <v>175.6</v>
      </c>
      <c r="P40" s="39">
        <v>175.6</v>
      </c>
      <c r="Q40" s="39"/>
      <c r="R40" s="39"/>
      <c r="S40" s="55">
        <v>195</v>
      </c>
      <c r="T40" s="90">
        <v>210</v>
      </c>
      <c r="U40" s="2"/>
    </row>
    <row r="41" spans="1:21" s="22" customFormat="1" ht="14.25" customHeight="1">
      <c r="A41" s="168"/>
      <c r="B41" s="159"/>
      <c r="C41" s="171"/>
      <c r="D41" s="174"/>
      <c r="E41" s="176"/>
      <c r="F41" s="28" t="s">
        <v>14</v>
      </c>
      <c r="G41" s="38">
        <f>H41+J41</f>
        <v>21.6</v>
      </c>
      <c r="H41" s="38">
        <v>21.6</v>
      </c>
      <c r="I41" s="38">
        <v>15.7</v>
      </c>
      <c r="J41" s="38"/>
      <c r="K41" s="39">
        <f>L41+N41</f>
        <v>37.4</v>
      </c>
      <c r="L41" s="39">
        <v>37.4</v>
      </c>
      <c r="M41" s="39">
        <v>35.1</v>
      </c>
      <c r="N41" s="39"/>
      <c r="O41" s="63">
        <f>P41+R41</f>
        <v>39.4</v>
      </c>
      <c r="P41" s="63">
        <v>39.4</v>
      </c>
      <c r="Q41" s="39">
        <v>36.7</v>
      </c>
      <c r="R41" s="39"/>
      <c r="S41" s="54">
        <v>38</v>
      </c>
      <c r="T41" s="92">
        <v>40</v>
      </c>
      <c r="U41" s="84"/>
    </row>
    <row r="42" spans="1:21" ht="14.25" customHeight="1">
      <c r="A42" s="169"/>
      <c r="B42" s="160"/>
      <c r="C42" s="172"/>
      <c r="D42" s="175"/>
      <c r="E42" s="177"/>
      <c r="F42" s="27" t="s">
        <v>49</v>
      </c>
      <c r="G42" s="65">
        <f>SUM(G40:G41)</f>
        <v>211.754</v>
      </c>
      <c r="H42" s="65">
        <f>SUM(H40:H41)</f>
        <v>211.754</v>
      </c>
      <c r="I42" s="38">
        <f>SUM(I40:I41)</f>
        <v>15.7</v>
      </c>
      <c r="J42" s="38">
        <f>SUM(J40:J41)</f>
        <v>0</v>
      </c>
      <c r="K42" s="38">
        <f aca="true" t="shared" si="9" ref="K42:T42">SUM(K40:K41)</f>
        <v>227.4</v>
      </c>
      <c r="L42" s="38">
        <f t="shared" si="9"/>
        <v>227.4</v>
      </c>
      <c r="M42" s="38">
        <f t="shared" si="9"/>
        <v>35.1</v>
      </c>
      <c r="N42" s="38">
        <f t="shared" si="9"/>
        <v>0</v>
      </c>
      <c r="O42" s="65">
        <f>SUM(O40:O41)</f>
        <v>215</v>
      </c>
      <c r="P42" s="65">
        <f>SUM(P40:P41)</f>
        <v>215</v>
      </c>
      <c r="Q42" s="38">
        <f>SUM(Q40:Q41)</f>
        <v>36.7</v>
      </c>
      <c r="R42" s="38">
        <f>SUM(R40:R41)</f>
        <v>0</v>
      </c>
      <c r="S42" s="55">
        <f t="shared" si="9"/>
        <v>233</v>
      </c>
      <c r="T42" s="93">
        <f t="shared" si="9"/>
        <v>250</v>
      </c>
      <c r="U42" s="2"/>
    </row>
    <row r="43" spans="1:21" ht="12" customHeight="1" thickBot="1">
      <c r="A43" s="7" t="s">
        <v>12</v>
      </c>
      <c r="B43" s="8" t="s">
        <v>12</v>
      </c>
      <c r="C43" s="235" t="s">
        <v>51</v>
      </c>
      <c r="D43" s="236"/>
      <c r="E43" s="188"/>
      <c r="F43" s="188"/>
      <c r="G43" s="82">
        <f>SUM(G16+G19+G22+G25+G29+G32+G35+G39+G42)</f>
        <v>359.70000000000005</v>
      </c>
      <c r="H43" s="82">
        <f aca="true" t="shared" si="10" ref="H43:T43">SUM(H16+H19+H22+H25+H29+H32+H35+H39+H42)</f>
        <v>359.70000000000005</v>
      </c>
      <c r="I43" s="40">
        <f t="shared" si="10"/>
        <v>19.9</v>
      </c>
      <c r="J43" s="40">
        <f t="shared" si="10"/>
        <v>0</v>
      </c>
      <c r="K43" s="40">
        <f t="shared" si="10"/>
        <v>403.7</v>
      </c>
      <c r="L43" s="40">
        <f t="shared" si="10"/>
        <v>403.7</v>
      </c>
      <c r="M43" s="40">
        <f t="shared" si="10"/>
        <v>68.9</v>
      </c>
      <c r="N43" s="40">
        <f t="shared" si="10"/>
        <v>0</v>
      </c>
      <c r="O43" s="82">
        <f t="shared" si="10"/>
        <v>400.739</v>
      </c>
      <c r="P43" s="82">
        <f t="shared" si="10"/>
        <v>400.739</v>
      </c>
      <c r="Q43" s="40">
        <f t="shared" si="10"/>
        <v>68.3</v>
      </c>
      <c r="R43" s="40">
        <f t="shared" si="10"/>
        <v>0</v>
      </c>
      <c r="S43" s="40">
        <f t="shared" si="10"/>
        <v>417</v>
      </c>
      <c r="T43" s="95">
        <f t="shared" si="10"/>
        <v>443.1</v>
      </c>
      <c r="U43" s="2"/>
    </row>
    <row r="44" spans="1:21" ht="27" customHeight="1" thickBot="1">
      <c r="A44" s="4" t="s">
        <v>12</v>
      </c>
      <c r="B44" s="76" t="s">
        <v>16</v>
      </c>
      <c r="C44" s="233" t="s">
        <v>25</v>
      </c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34"/>
      <c r="U44" s="2"/>
    </row>
    <row r="45" spans="1:21" ht="14.25" customHeight="1">
      <c r="A45" s="191" t="s">
        <v>12</v>
      </c>
      <c r="B45" s="192" t="s">
        <v>16</v>
      </c>
      <c r="C45" s="189" t="s">
        <v>12</v>
      </c>
      <c r="D45" s="190" t="s">
        <v>55</v>
      </c>
      <c r="E45" s="214" t="s">
        <v>73</v>
      </c>
      <c r="F45" s="97" t="s">
        <v>13</v>
      </c>
      <c r="G45" s="41">
        <f>H45+J45</f>
        <v>60</v>
      </c>
      <c r="H45" s="71">
        <v>60</v>
      </c>
      <c r="I45" s="71"/>
      <c r="J45" s="71"/>
      <c r="K45" s="71">
        <f>L45+N45</f>
        <v>87.5</v>
      </c>
      <c r="L45" s="71">
        <v>87.5</v>
      </c>
      <c r="M45" s="71"/>
      <c r="N45" s="71"/>
      <c r="O45" s="71">
        <f>P45+R45</f>
        <v>71.1</v>
      </c>
      <c r="P45" s="71">
        <v>71.1</v>
      </c>
      <c r="Q45" s="71"/>
      <c r="R45" s="71"/>
      <c r="S45" s="98">
        <v>94</v>
      </c>
      <c r="T45" s="99">
        <v>106</v>
      </c>
      <c r="U45" s="2"/>
    </row>
    <row r="46" spans="1:21" ht="14.25" customHeight="1">
      <c r="A46" s="157"/>
      <c r="B46" s="159"/>
      <c r="C46" s="161"/>
      <c r="D46" s="162"/>
      <c r="E46" s="176"/>
      <c r="F46" s="26" t="s">
        <v>14</v>
      </c>
      <c r="G46" s="43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56"/>
      <c r="T46" s="100"/>
      <c r="U46" s="2"/>
    </row>
    <row r="47" spans="1:21" ht="14.25" customHeight="1">
      <c r="A47" s="157"/>
      <c r="B47" s="160"/>
      <c r="C47" s="161"/>
      <c r="D47" s="163"/>
      <c r="E47" s="177"/>
      <c r="F47" s="27" t="s">
        <v>49</v>
      </c>
      <c r="G47" s="38">
        <f>SUM(G45:G46)</f>
        <v>60</v>
      </c>
      <c r="H47" s="39">
        <f>SUM(H45:H46)</f>
        <v>60</v>
      </c>
      <c r="I47" s="39">
        <f>SUM(I45:I46)</f>
        <v>0</v>
      </c>
      <c r="J47" s="39">
        <f>SUM(J45:J46)</f>
        <v>0</v>
      </c>
      <c r="K47" s="39">
        <f aca="true" t="shared" si="11" ref="K47:T47">SUM(K45:K46)</f>
        <v>87.5</v>
      </c>
      <c r="L47" s="39">
        <f t="shared" si="11"/>
        <v>87.5</v>
      </c>
      <c r="M47" s="39">
        <f t="shared" si="11"/>
        <v>0</v>
      </c>
      <c r="N47" s="39">
        <f t="shared" si="11"/>
        <v>0</v>
      </c>
      <c r="O47" s="39">
        <f>SUM(O45:O46)</f>
        <v>71.1</v>
      </c>
      <c r="P47" s="39">
        <f>SUM(P45:P46)</f>
        <v>71.1</v>
      </c>
      <c r="Q47" s="39">
        <f>SUM(Q45:Q46)</f>
        <v>0</v>
      </c>
      <c r="R47" s="39">
        <f>SUM(R45:R46)</f>
        <v>0</v>
      </c>
      <c r="S47" s="54">
        <f t="shared" si="11"/>
        <v>94</v>
      </c>
      <c r="T47" s="91">
        <f t="shared" si="11"/>
        <v>106</v>
      </c>
      <c r="U47" s="2"/>
    </row>
    <row r="48" spans="1:21" ht="14.25" customHeight="1">
      <c r="A48" s="157" t="s">
        <v>12</v>
      </c>
      <c r="B48" s="158" t="s">
        <v>16</v>
      </c>
      <c r="C48" s="161" t="s">
        <v>16</v>
      </c>
      <c r="D48" s="162" t="s">
        <v>26</v>
      </c>
      <c r="E48" s="211" t="s">
        <v>73</v>
      </c>
      <c r="F48" s="26" t="s">
        <v>13</v>
      </c>
      <c r="G48" s="43">
        <f>H48+J48</f>
        <v>3</v>
      </c>
      <c r="H48" s="39">
        <v>3</v>
      </c>
      <c r="I48" s="39">
        <v>2.1</v>
      </c>
      <c r="J48" s="39"/>
      <c r="K48" s="42">
        <f>L48+N48</f>
        <v>4.3</v>
      </c>
      <c r="L48" s="39">
        <v>4.3</v>
      </c>
      <c r="M48" s="39">
        <v>3.4</v>
      </c>
      <c r="N48" s="39"/>
      <c r="O48" s="42">
        <f>P48+R48</f>
        <v>3.9</v>
      </c>
      <c r="P48" s="39">
        <v>3.9</v>
      </c>
      <c r="Q48" s="39">
        <v>3.4</v>
      </c>
      <c r="R48" s="39"/>
      <c r="S48" s="54">
        <v>5.2</v>
      </c>
      <c r="T48" s="91">
        <v>6</v>
      </c>
      <c r="U48" s="2"/>
    </row>
    <row r="49" spans="1:21" ht="11.25" customHeight="1">
      <c r="A49" s="157"/>
      <c r="B49" s="159"/>
      <c r="C49" s="161"/>
      <c r="D49" s="163"/>
      <c r="E49" s="176"/>
      <c r="F49" s="26" t="s">
        <v>15</v>
      </c>
      <c r="G49" s="43"/>
      <c r="H49" s="39"/>
      <c r="I49" s="39"/>
      <c r="J49" s="39"/>
      <c r="K49" s="42"/>
      <c r="L49" s="39"/>
      <c r="M49" s="39"/>
      <c r="N49" s="39"/>
      <c r="O49" s="42"/>
      <c r="P49" s="39"/>
      <c r="Q49" s="39"/>
      <c r="R49" s="39"/>
      <c r="S49" s="57"/>
      <c r="T49" s="101"/>
      <c r="U49" s="2"/>
    </row>
    <row r="50" spans="1:21" ht="14.25" customHeight="1">
      <c r="A50" s="157"/>
      <c r="B50" s="160"/>
      <c r="C50" s="161"/>
      <c r="D50" s="163"/>
      <c r="E50" s="177"/>
      <c r="F50" s="27" t="s">
        <v>49</v>
      </c>
      <c r="G50" s="38">
        <f>SUM(G48:G49)</f>
        <v>3</v>
      </c>
      <c r="H50" s="39">
        <f>SUM(H48:H49)</f>
        <v>3</v>
      </c>
      <c r="I50" s="39">
        <f>SUM(I48:I49)</f>
        <v>2.1</v>
      </c>
      <c r="J50" s="39">
        <f>SUM(J48:J49)</f>
        <v>0</v>
      </c>
      <c r="K50" s="39">
        <f aca="true" t="shared" si="12" ref="K50:T50">SUM(K48:K49)</f>
        <v>4.3</v>
      </c>
      <c r="L50" s="39">
        <f t="shared" si="12"/>
        <v>4.3</v>
      </c>
      <c r="M50" s="39">
        <f t="shared" si="12"/>
        <v>3.4</v>
      </c>
      <c r="N50" s="39">
        <f t="shared" si="12"/>
        <v>0</v>
      </c>
      <c r="O50" s="39">
        <f>SUM(O48:O49)</f>
        <v>3.9</v>
      </c>
      <c r="P50" s="39">
        <f>SUM(P48:P49)</f>
        <v>3.9</v>
      </c>
      <c r="Q50" s="39">
        <f>SUM(Q48:Q49)</f>
        <v>3.4</v>
      </c>
      <c r="R50" s="39">
        <f>SUM(R48:R49)</f>
        <v>0</v>
      </c>
      <c r="S50" s="54">
        <f t="shared" si="12"/>
        <v>5.2</v>
      </c>
      <c r="T50" s="91">
        <f t="shared" si="12"/>
        <v>6</v>
      </c>
      <c r="U50" s="2"/>
    </row>
    <row r="51" spans="1:21" ht="14.25" customHeight="1">
      <c r="A51" s="169" t="s">
        <v>12</v>
      </c>
      <c r="B51" s="160" t="s">
        <v>16</v>
      </c>
      <c r="C51" s="237" t="s">
        <v>17</v>
      </c>
      <c r="D51" s="163" t="s">
        <v>27</v>
      </c>
      <c r="E51" s="211" t="s">
        <v>73</v>
      </c>
      <c r="F51" s="26" t="s">
        <v>13</v>
      </c>
      <c r="G51" s="43">
        <f>H51+J51</f>
        <v>16</v>
      </c>
      <c r="H51" s="39">
        <v>16</v>
      </c>
      <c r="I51" s="39"/>
      <c r="J51" s="39"/>
      <c r="K51" s="42">
        <f>L51+N51</f>
        <v>16</v>
      </c>
      <c r="L51" s="39">
        <v>16</v>
      </c>
      <c r="M51" s="39"/>
      <c r="N51" s="39"/>
      <c r="O51" s="42">
        <f>P51+R51</f>
        <v>18.1</v>
      </c>
      <c r="P51" s="39">
        <v>18.1</v>
      </c>
      <c r="Q51" s="39"/>
      <c r="R51" s="39"/>
      <c r="S51" s="54">
        <v>16</v>
      </c>
      <c r="T51" s="91">
        <v>16</v>
      </c>
      <c r="U51" s="2"/>
    </row>
    <row r="52" spans="1:21" ht="10.5" customHeight="1">
      <c r="A52" s="157"/>
      <c r="B52" s="215"/>
      <c r="C52" s="227"/>
      <c r="D52" s="163"/>
      <c r="E52" s="176"/>
      <c r="F52" s="26" t="s">
        <v>15</v>
      </c>
      <c r="G52" s="43"/>
      <c r="H52" s="39"/>
      <c r="I52" s="38"/>
      <c r="J52" s="39"/>
      <c r="K52" s="42"/>
      <c r="L52" s="39"/>
      <c r="M52" s="38"/>
      <c r="N52" s="39"/>
      <c r="O52" s="42"/>
      <c r="P52" s="39"/>
      <c r="Q52" s="38"/>
      <c r="R52" s="39"/>
      <c r="S52" s="57"/>
      <c r="T52" s="101"/>
      <c r="U52" s="2"/>
    </row>
    <row r="53" spans="1:21" ht="14.25" customHeight="1">
      <c r="A53" s="157"/>
      <c r="B53" s="215"/>
      <c r="C53" s="227"/>
      <c r="D53" s="163"/>
      <c r="E53" s="177"/>
      <c r="F53" s="27" t="s">
        <v>49</v>
      </c>
      <c r="G53" s="38">
        <f>SUM(G51:G52)</f>
        <v>16</v>
      </c>
      <c r="H53" s="39">
        <f>SUM(H51:H52)</f>
        <v>16</v>
      </c>
      <c r="I53" s="39">
        <f>SUM(I51:I52)</f>
        <v>0</v>
      </c>
      <c r="J53" s="39">
        <f>SUM(J51:J52)</f>
        <v>0</v>
      </c>
      <c r="K53" s="39">
        <f aca="true" t="shared" si="13" ref="K53:T53">SUM(K51:K52)</f>
        <v>16</v>
      </c>
      <c r="L53" s="39">
        <f t="shared" si="13"/>
        <v>16</v>
      </c>
      <c r="M53" s="39">
        <f t="shared" si="13"/>
        <v>0</v>
      </c>
      <c r="N53" s="39">
        <f t="shared" si="13"/>
        <v>0</v>
      </c>
      <c r="O53" s="39">
        <f>SUM(O51:O52)</f>
        <v>18.1</v>
      </c>
      <c r="P53" s="39">
        <f>SUM(P51:P52)</f>
        <v>18.1</v>
      </c>
      <c r="Q53" s="39">
        <f>SUM(Q51:Q52)</f>
        <v>0</v>
      </c>
      <c r="R53" s="39">
        <f>SUM(R51:R52)</f>
        <v>0</v>
      </c>
      <c r="S53" s="54">
        <f t="shared" si="13"/>
        <v>16</v>
      </c>
      <c r="T53" s="91">
        <f t="shared" si="13"/>
        <v>16</v>
      </c>
      <c r="U53" s="2"/>
    </row>
    <row r="54" spans="1:21" ht="14.25" customHeight="1" thickBot="1">
      <c r="A54" s="7" t="s">
        <v>12</v>
      </c>
      <c r="B54" s="8" t="s">
        <v>16</v>
      </c>
      <c r="C54" s="187" t="s">
        <v>51</v>
      </c>
      <c r="D54" s="188"/>
      <c r="E54" s="188"/>
      <c r="F54" s="188"/>
      <c r="G54" s="44">
        <f aca="true" t="shared" si="14" ref="G54:N54">SUM(G47+G50+G53)</f>
        <v>79</v>
      </c>
      <c r="H54" s="44">
        <f t="shared" si="14"/>
        <v>79</v>
      </c>
      <c r="I54" s="44">
        <f t="shared" si="14"/>
        <v>2.1</v>
      </c>
      <c r="J54" s="44">
        <f t="shared" si="14"/>
        <v>0</v>
      </c>
      <c r="K54" s="44">
        <f t="shared" si="14"/>
        <v>107.8</v>
      </c>
      <c r="L54" s="44">
        <f t="shared" si="14"/>
        <v>107.8</v>
      </c>
      <c r="M54" s="44">
        <f t="shared" si="14"/>
        <v>3.4</v>
      </c>
      <c r="N54" s="44">
        <f t="shared" si="14"/>
        <v>0</v>
      </c>
      <c r="O54" s="44">
        <f aca="true" t="shared" si="15" ref="O54:T54">SUM(O47+O50+O53)</f>
        <v>93.1</v>
      </c>
      <c r="P54" s="44">
        <f t="shared" si="15"/>
        <v>93.1</v>
      </c>
      <c r="Q54" s="44">
        <f t="shared" si="15"/>
        <v>3.4</v>
      </c>
      <c r="R54" s="44">
        <f t="shared" si="15"/>
        <v>0</v>
      </c>
      <c r="S54" s="58">
        <f t="shared" si="15"/>
        <v>115.2</v>
      </c>
      <c r="T54" s="102">
        <f t="shared" si="15"/>
        <v>128</v>
      </c>
      <c r="U54" s="96"/>
    </row>
    <row r="55" spans="1:21" ht="15" customHeight="1" thickBot="1">
      <c r="A55" s="9" t="s">
        <v>12</v>
      </c>
      <c r="B55" s="228" t="s">
        <v>52</v>
      </c>
      <c r="C55" s="229"/>
      <c r="D55" s="229"/>
      <c r="E55" s="229"/>
      <c r="F55" s="229"/>
      <c r="G55" s="40">
        <f>SUM(G43+G54)</f>
        <v>438.70000000000005</v>
      </c>
      <c r="H55" s="40">
        <f>SUM(H43+H54)</f>
        <v>438.70000000000005</v>
      </c>
      <c r="I55" s="40">
        <f>SUM(I43+I54)</f>
        <v>22</v>
      </c>
      <c r="J55" s="40">
        <f>SUM(J43+J54)</f>
        <v>0</v>
      </c>
      <c r="K55" s="40">
        <f aca="true" t="shared" si="16" ref="K55:T55">SUM(K43+K54)</f>
        <v>511.5</v>
      </c>
      <c r="L55" s="40">
        <f t="shared" si="16"/>
        <v>511.5</v>
      </c>
      <c r="M55" s="40">
        <f t="shared" si="16"/>
        <v>72.30000000000001</v>
      </c>
      <c r="N55" s="40">
        <f t="shared" si="16"/>
        <v>0</v>
      </c>
      <c r="O55" s="40">
        <f t="shared" si="16"/>
        <v>493.83899999999994</v>
      </c>
      <c r="P55" s="40">
        <f t="shared" si="16"/>
        <v>493.83899999999994</v>
      </c>
      <c r="Q55" s="40">
        <f t="shared" si="16"/>
        <v>71.7</v>
      </c>
      <c r="R55" s="40">
        <f t="shared" si="16"/>
        <v>0</v>
      </c>
      <c r="S55" s="40">
        <f t="shared" si="16"/>
        <v>532.2</v>
      </c>
      <c r="T55" s="95">
        <f t="shared" si="16"/>
        <v>571.1</v>
      </c>
      <c r="U55" s="96"/>
    </row>
    <row r="56" spans="1:21" ht="19.5" customHeight="1" thickBot="1">
      <c r="A56" s="77" t="s">
        <v>16</v>
      </c>
      <c r="B56" s="230" t="s">
        <v>122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2"/>
      <c r="U56" s="2"/>
    </row>
    <row r="57" spans="1:21" ht="15" customHeight="1" thickBot="1">
      <c r="A57" s="4" t="s">
        <v>16</v>
      </c>
      <c r="B57" s="76" t="s">
        <v>12</v>
      </c>
      <c r="C57" s="233" t="s">
        <v>86</v>
      </c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34"/>
      <c r="U57" s="2"/>
    </row>
    <row r="58" spans="1:21" ht="14.25" customHeight="1">
      <c r="A58" s="191" t="s">
        <v>16</v>
      </c>
      <c r="B58" s="192" t="s">
        <v>12</v>
      </c>
      <c r="C58" s="189" t="s">
        <v>12</v>
      </c>
      <c r="D58" s="190" t="s">
        <v>56</v>
      </c>
      <c r="E58" s="214" t="s">
        <v>73</v>
      </c>
      <c r="F58" s="97" t="s">
        <v>14</v>
      </c>
      <c r="G58" s="86">
        <f>H58+J58</f>
        <v>22.7</v>
      </c>
      <c r="H58" s="86">
        <v>22.7</v>
      </c>
      <c r="I58" s="86"/>
      <c r="J58" s="41"/>
      <c r="K58" s="71">
        <f>L58+N58</f>
        <v>11.5</v>
      </c>
      <c r="L58" s="71">
        <v>11.5</v>
      </c>
      <c r="M58" s="71"/>
      <c r="N58" s="71"/>
      <c r="O58" s="87">
        <f>P58+R58</f>
        <v>14.5</v>
      </c>
      <c r="P58" s="87">
        <v>14.5</v>
      </c>
      <c r="Q58" s="87"/>
      <c r="R58" s="71"/>
      <c r="S58" s="103">
        <v>20</v>
      </c>
      <c r="T58" s="99">
        <v>22</v>
      </c>
      <c r="U58" s="2"/>
    </row>
    <row r="59" spans="1:21" ht="11.25" customHeight="1">
      <c r="A59" s="157"/>
      <c r="B59" s="159"/>
      <c r="C59" s="161"/>
      <c r="D59" s="163"/>
      <c r="E59" s="176"/>
      <c r="F59" s="26" t="s">
        <v>15</v>
      </c>
      <c r="G59" s="38">
        <f>H59+J59</f>
        <v>0</v>
      </c>
      <c r="H59" s="38"/>
      <c r="I59" s="38"/>
      <c r="J59" s="43"/>
      <c r="K59" s="42">
        <f>L59+N59</f>
        <v>0</v>
      </c>
      <c r="L59" s="42"/>
      <c r="M59" s="42"/>
      <c r="N59" s="42"/>
      <c r="O59" s="39">
        <f>P59+R59</f>
        <v>0</v>
      </c>
      <c r="P59" s="39"/>
      <c r="Q59" s="39"/>
      <c r="R59" s="42"/>
      <c r="S59" s="67"/>
      <c r="T59" s="104"/>
      <c r="U59" s="2"/>
    </row>
    <row r="60" spans="1:21" ht="14.25" customHeight="1">
      <c r="A60" s="157"/>
      <c r="B60" s="160"/>
      <c r="C60" s="161"/>
      <c r="D60" s="163"/>
      <c r="E60" s="177"/>
      <c r="F60" s="27" t="s">
        <v>49</v>
      </c>
      <c r="G60" s="38">
        <f>SUM(G58:G59)</f>
        <v>22.7</v>
      </c>
      <c r="H60" s="38">
        <f>SUM(H58:H59)</f>
        <v>22.7</v>
      </c>
      <c r="I60" s="38">
        <f>SUM(I58:I59)</f>
        <v>0</v>
      </c>
      <c r="J60" s="38">
        <f>SUM(J58:J59)</f>
        <v>0</v>
      </c>
      <c r="K60" s="39">
        <f aca="true" t="shared" si="17" ref="K60:T60">SUM(K58:K59)</f>
        <v>11.5</v>
      </c>
      <c r="L60" s="39">
        <f t="shared" si="17"/>
        <v>11.5</v>
      </c>
      <c r="M60" s="39">
        <f t="shared" si="17"/>
        <v>0</v>
      </c>
      <c r="N60" s="39">
        <f t="shared" si="17"/>
        <v>0</v>
      </c>
      <c r="O60" s="39">
        <f>SUM(O58:O59)</f>
        <v>14.5</v>
      </c>
      <c r="P60" s="39">
        <f>SUM(P58:P59)</f>
        <v>14.5</v>
      </c>
      <c r="Q60" s="39">
        <f>SUM(Q58:Q59)</f>
        <v>0</v>
      </c>
      <c r="R60" s="39">
        <f>SUM(R58:R59)</f>
        <v>0</v>
      </c>
      <c r="S60" s="54">
        <f t="shared" si="17"/>
        <v>20</v>
      </c>
      <c r="T60" s="91">
        <f t="shared" si="17"/>
        <v>22</v>
      </c>
      <c r="U60" s="2"/>
    </row>
    <row r="61" spans="1:21" ht="14.25" customHeight="1">
      <c r="A61" s="157" t="s">
        <v>16</v>
      </c>
      <c r="B61" s="158" t="s">
        <v>12</v>
      </c>
      <c r="C61" s="161" t="s">
        <v>16</v>
      </c>
      <c r="D61" s="163" t="s">
        <v>57</v>
      </c>
      <c r="E61" s="211" t="s">
        <v>73</v>
      </c>
      <c r="F61" s="26" t="s">
        <v>14</v>
      </c>
      <c r="G61" s="70">
        <f>H61+J61</f>
        <v>3</v>
      </c>
      <c r="H61" s="65">
        <v>3</v>
      </c>
      <c r="I61" s="38"/>
      <c r="J61" s="38"/>
      <c r="K61" s="42">
        <f>L61+N61</f>
        <v>1.1</v>
      </c>
      <c r="L61" s="39">
        <v>1.1</v>
      </c>
      <c r="M61" s="39"/>
      <c r="N61" s="39"/>
      <c r="O61" s="64">
        <f>P61+R61</f>
        <v>1.8</v>
      </c>
      <c r="P61" s="63">
        <v>1.8</v>
      </c>
      <c r="Q61" s="39"/>
      <c r="R61" s="39"/>
      <c r="S61" s="54">
        <v>1.5</v>
      </c>
      <c r="T61" s="91">
        <v>2</v>
      </c>
      <c r="U61" s="2"/>
    </row>
    <row r="62" spans="1:21" ht="14.25" customHeight="1">
      <c r="A62" s="157"/>
      <c r="B62" s="159"/>
      <c r="C62" s="161"/>
      <c r="D62" s="163"/>
      <c r="E62" s="176"/>
      <c r="F62" s="28" t="s">
        <v>97</v>
      </c>
      <c r="G62" s="38">
        <f>H62+J62</f>
        <v>33.5</v>
      </c>
      <c r="H62" s="38">
        <v>33.5</v>
      </c>
      <c r="I62" s="38"/>
      <c r="J62" s="38"/>
      <c r="K62" s="42">
        <f>L62+N62</f>
        <v>35</v>
      </c>
      <c r="L62" s="39">
        <v>35</v>
      </c>
      <c r="M62" s="39"/>
      <c r="N62" s="39"/>
      <c r="O62" s="39">
        <f>P62+R62</f>
        <v>31.6</v>
      </c>
      <c r="P62" s="39">
        <v>31.6</v>
      </c>
      <c r="Q62" s="39"/>
      <c r="R62" s="39"/>
      <c r="S62" s="54">
        <v>37</v>
      </c>
      <c r="T62" s="91">
        <v>39</v>
      </c>
      <c r="U62" s="2"/>
    </row>
    <row r="63" spans="1:21" ht="14.25" customHeight="1">
      <c r="A63" s="157"/>
      <c r="B63" s="159"/>
      <c r="C63" s="161"/>
      <c r="D63" s="163"/>
      <c r="E63" s="176"/>
      <c r="F63" s="28" t="s">
        <v>98</v>
      </c>
      <c r="G63" s="38">
        <f>H63+J63</f>
        <v>6</v>
      </c>
      <c r="H63" s="38">
        <v>6</v>
      </c>
      <c r="I63" s="38"/>
      <c r="J63" s="38"/>
      <c r="K63" s="42">
        <f>L63+N63</f>
        <v>6.9</v>
      </c>
      <c r="L63" s="39">
        <v>6.9</v>
      </c>
      <c r="M63" s="39"/>
      <c r="N63" s="39"/>
      <c r="O63" s="39">
        <f>P63+R63</f>
        <v>6</v>
      </c>
      <c r="P63" s="39">
        <v>6</v>
      </c>
      <c r="Q63" s="39"/>
      <c r="R63" s="39"/>
      <c r="S63" s="54">
        <v>7.1</v>
      </c>
      <c r="T63" s="91">
        <v>7.2</v>
      </c>
      <c r="U63" s="2"/>
    </row>
    <row r="64" spans="1:21" ht="14.25" customHeight="1">
      <c r="A64" s="157"/>
      <c r="B64" s="160"/>
      <c r="C64" s="161"/>
      <c r="D64" s="163"/>
      <c r="E64" s="177"/>
      <c r="F64" s="27" t="s">
        <v>49</v>
      </c>
      <c r="G64" s="65">
        <f>SUM(G61:G63)</f>
        <v>42.5</v>
      </c>
      <c r="H64" s="65">
        <f>SUM(H61:H63)</f>
        <v>42.5</v>
      </c>
      <c r="I64" s="38">
        <f>SUM(I61:I63)</f>
        <v>0</v>
      </c>
      <c r="J64" s="38">
        <f>SUM(J61:J63)</f>
        <v>0</v>
      </c>
      <c r="K64" s="39">
        <f aca="true" t="shared" si="18" ref="K64:T64">SUM(K61:K63)</f>
        <v>43</v>
      </c>
      <c r="L64" s="39">
        <f t="shared" si="18"/>
        <v>43</v>
      </c>
      <c r="M64" s="39">
        <f t="shared" si="18"/>
        <v>0</v>
      </c>
      <c r="N64" s="39">
        <f t="shared" si="18"/>
        <v>0</v>
      </c>
      <c r="O64" s="63">
        <f t="shared" si="18"/>
        <v>39.4</v>
      </c>
      <c r="P64" s="63">
        <f t="shared" si="18"/>
        <v>39.4</v>
      </c>
      <c r="Q64" s="39">
        <f t="shared" si="18"/>
        <v>0</v>
      </c>
      <c r="R64" s="39">
        <f t="shared" si="18"/>
        <v>0</v>
      </c>
      <c r="S64" s="54">
        <f t="shared" si="18"/>
        <v>45.6</v>
      </c>
      <c r="T64" s="91">
        <f t="shared" si="18"/>
        <v>48.2</v>
      </c>
      <c r="U64" s="2"/>
    </row>
    <row r="65" spans="1:21" ht="14.25" customHeight="1">
      <c r="A65" s="157" t="s">
        <v>16</v>
      </c>
      <c r="B65" s="158" t="s">
        <v>12</v>
      </c>
      <c r="C65" s="161" t="s">
        <v>17</v>
      </c>
      <c r="D65" s="163" t="s">
        <v>46</v>
      </c>
      <c r="E65" s="211" t="s">
        <v>73</v>
      </c>
      <c r="F65" s="26" t="s">
        <v>14</v>
      </c>
      <c r="G65" s="43">
        <f>H65+J65</f>
        <v>0</v>
      </c>
      <c r="H65" s="38">
        <v>0</v>
      </c>
      <c r="I65" s="38"/>
      <c r="J65" s="38"/>
      <c r="K65" s="42">
        <f>L65+N65</f>
        <v>0</v>
      </c>
      <c r="L65" s="39">
        <v>0</v>
      </c>
      <c r="M65" s="39"/>
      <c r="N65" s="39"/>
      <c r="O65" s="42">
        <f>P65+R65</f>
        <v>0</v>
      </c>
      <c r="P65" s="39">
        <v>0</v>
      </c>
      <c r="Q65" s="39"/>
      <c r="R65" s="39"/>
      <c r="S65" s="54">
        <v>0</v>
      </c>
      <c r="T65" s="91">
        <v>0</v>
      </c>
      <c r="U65" s="2"/>
    </row>
    <row r="66" spans="1:21" ht="14.25" customHeight="1">
      <c r="A66" s="157"/>
      <c r="B66" s="159"/>
      <c r="C66" s="161"/>
      <c r="D66" s="163"/>
      <c r="E66" s="176"/>
      <c r="F66" s="26" t="s">
        <v>15</v>
      </c>
      <c r="G66" s="43">
        <f>H66+J66</f>
        <v>0</v>
      </c>
      <c r="H66" s="38"/>
      <c r="I66" s="38"/>
      <c r="J66" s="38"/>
      <c r="K66" s="42">
        <f>L66+N66</f>
        <v>0</v>
      </c>
      <c r="L66" s="39"/>
      <c r="M66" s="39"/>
      <c r="N66" s="39"/>
      <c r="O66" s="42">
        <f>P66+R66</f>
        <v>0</v>
      </c>
      <c r="P66" s="39"/>
      <c r="Q66" s="39"/>
      <c r="R66" s="39"/>
      <c r="S66" s="54"/>
      <c r="T66" s="91"/>
      <c r="U66" s="2"/>
    </row>
    <row r="67" spans="1:21" ht="14.25" customHeight="1">
      <c r="A67" s="157"/>
      <c r="B67" s="160"/>
      <c r="C67" s="161"/>
      <c r="D67" s="163"/>
      <c r="E67" s="177"/>
      <c r="F67" s="27" t="s">
        <v>49</v>
      </c>
      <c r="G67" s="38">
        <f>SUM(G65:G66)</f>
        <v>0</v>
      </c>
      <c r="H67" s="38">
        <f>SUM(H65:H66)</f>
        <v>0</v>
      </c>
      <c r="I67" s="38">
        <f>SUM(I65:I66)</f>
        <v>0</v>
      </c>
      <c r="J67" s="38">
        <f>SUM(J65:J66)</f>
        <v>0</v>
      </c>
      <c r="K67" s="39">
        <f aca="true" t="shared" si="19" ref="K67:T67">SUM(K65:K66)</f>
        <v>0</v>
      </c>
      <c r="L67" s="39">
        <f t="shared" si="19"/>
        <v>0</v>
      </c>
      <c r="M67" s="39">
        <f t="shared" si="19"/>
        <v>0</v>
      </c>
      <c r="N67" s="39">
        <f t="shared" si="19"/>
        <v>0</v>
      </c>
      <c r="O67" s="39">
        <f>SUM(O65:O66)</f>
        <v>0</v>
      </c>
      <c r="P67" s="39">
        <f>SUM(P65:P66)</f>
        <v>0</v>
      </c>
      <c r="Q67" s="39">
        <f>SUM(Q65:Q66)</f>
        <v>0</v>
      </c>
      <c r="R67" s="39">
        <f>SUM(R65:R66)</f>
        <v>0</v>
      </c>
      <c r="S67" s="54">
        <f t="shared" si="19"/>
        <v>0</v>
      </c>
      <c r="T67" s="91">
        <f t="shared" si="19"/>
        <v>0</v>
      </c>
      <c r="U67" s="2"/>
    </row>
    <row r="68" spans="1:21" ht="14.25" customHeight="1" thickBot="1">
      <c r="A68" s="7" t="s">
        <v>16</v>
      </c>
      <c r="B68" s="8" t="s">
        <v>12</v>
      </c>
      <c r="C68" s="187" t="s">
        <v>51</v>
      </c>
      <c r="D68" s="188"/>
      <c r="E68" s="188"/>
      <c r="F68" s="188"/>
      <c r="G68" s="44">
        <f aca="true" t="shared" si="20" ref="G68:T68">SUM(G60+G64+G67)</f>
        <v>65.2</v>
      </c>
      <c r="H68" s="45">
        <f t="shared" si="20"/>
        <v>65.2</v>
      </c>
      <c r="I68" s="45">
        <f t="shared" si="20"/>
        <v>0</v>
      </c>
      <c r="J68" s="45">
        <f t="shared" si="20"/>
        <v>0</v>
      </c>
      <c r="K68" s="44">
        <f t="shared" si="20"/>
        <v>54.5</v>
      </c>
      <c r="L68" s="45">
        <f t="shared" si="20"/>
        <v>54.5</v>
      </c>
      <c r="M68" s="45">
        <f t="shared" si="20"/>
        <v>0</v>
      </c>
      <c r="N68" s="45">
        <f t="shared" si="20"/>
        <v>0</v>
      </c>
      <c r="O68" s="44">
        <f t="shared" si="20"/>
        <v>53.9</v>
      </c>
      <c r="P68" s="45">
        <f t="shared" si="20"/>
        <v>53.9</v>
      </c>
      <c r="Q68" s="45">
        <f t="shared" si="20"/>
        <v>0</v>
      </c>
      <c r="R68" s="45">
        <f t="shared" si="20"/>
        <v>0</v>
      </c>
      <c r="S68" s="59">
        <f t="shared" si="20"/>
        <v>65.6</v>
      </c>
      <c r="T68" s="102">
        <f t="shared" si="20"/>
        <v>70.2</v>
      </c>
      <c r="U68" s="96"/>
    </row>
    <row r="69" spans="1:21" ht="14.25" customHeight="1" thickBot="1">
      <c r="A69" s="9" t="s">
        <v>16</v>
      </c>
      <c r="B69" s="183" t="s">
        <v>52</v>
      </c>
      <c r="C69" s="184"/>
      <c r="D69" s="184"/>
      <c r="E69" s="184"/>
      <c r="F69" s="184"/>
      <c r="G69" s="40">
        <f aca="true" t="shared" si="21" ref="G69:T69">SUM(G68)</f>
        <v>65.2</v>
      </c>
      <c r="H69" s="40">
        <f t="shared" si="21"/>
        <v>65.2</v>
      </c>
      <c r="I69" s="40">
        <f t="shared" si="21"/>
        <v>0</v>
      </c>
      <c r="J69" s="40">
        <f t="shared" si="21"/>
        <v>0</v>
      </c>
      <c r="K69" s="40">
        <f t="shared" si="21"/>
        <v>54.5</v>
      </c>
      <c r="L69" s="40">
        <f t="shared" si="21"/>
        <v>54.5</v>
      </c>
      <c r="M69" s="40">
        <f t="shared" si="21"/>
        <v>0</v>
      </c>
      <c r="N69" s="40">
        <f t="shared" si="21"/>
        <v>0</v>
      </c>
      <c r="O69" s="40">
        <f t="shared" si="21"/>
        <v>53.9</v>
      </c>
      <c r="P69" s="40">
        <f t="shared" si="21"/>
        <v>53.9</v>
      </c>
      <c r="Q69" s="40">
        <f t="shared" si="21"/>
        <v>0</v>
      </c>
      <c r="R69" s="40">
        <f t="shared" si="21"/>
        <v>0</v>
      </c>
      <c r="S69" s="40">
        <f t="shared" si="21"/>
        <v>65.6</v>
      </c>
      <c r="T69" s="95">
        <f t="shared" si="21"/>
        <v>70.2</v>
      </c>
      <c r="U69" s="96"/>
    </row>
    <row r="70" spans="1:21" ht="27.75" customHeight="1" thickBot="1">
      <c r="A70" s="77" t="s">
        <v>17</v>
      </c>
      <c r="B70" s="230" t="s">
        <v>123</v>
      </c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5"/>
      <c r="U70" s="2"/>
    </row>
    <row r="71" spans="1:21" ht="15.75" customHeight="1" thickBot="1">
      <c r="A71" s="4" t="s">
        <v>17</v>
      </c>
      <c r="B71" s="76" t="s">
        <v>12</v>
      </c>
      <c r="C71" s="196" t="s">
        <v>124</v>
      </c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8"/>
      <c r="U71" s="2"/>
    </row>
    <row r="72" spans="1:21" ht="12.75" customHeight="1">
      <c r="A72" s="191" t="s">
        <v>17</v>
      </c>
      <c r="B72" s="216" t="s">
        <v>12</v>
      </c>
      <c r="C72" s="226" t="s">
        <v>12</v>
      </c>
      <c r="D72" s="190" t="s">
        <v>125</v>
      </c>
      <c r="E72" s="214" t="s">
        <v>73</v>
      </c>
      <c r="F72" s="97" t="s">
        <v>14</v>
      </c>
      <c r="G72" s="41">
        <f>H72+J72</f>
        <v>0</v>
      </c>
      <c r="H72" s="86"/>
      <c r="I72" s="86"/>
      <c r="J72" s="86"/>
      <c r="K72" s="71">
        <f>L72+N72</f>
        <v>0</v>
      </c>
      <c r="L72" s="87"/>
      <c r="M72" s="87"/>
      <c r="N72" s="87"/>
      <c r="O72" s="71">
        <f>P72+R72</f>
        <v>0</v>
      </c>
      <c r="P72" s="87"/>
      <c r="Q72" s="87"/>
      <c r="R72" s="87"/>
      <c r="S72" s="103"/>
      <c r="T72" s="105"/>
      <c r="U72" s="2"/>
    </row>
    <row r="73" spans="1:21" ht="15.75" customHeight="1">
      <c r="A73" s="157"/>
      <c r="B73" s="215"/>
      <c r="C73" s="227"/>
      <c r="D73" s="163"/>
      <c r="E73" s="176"/>
      <c r="F73" s="26" t="s">
        <v>29</v>
      </c>
      <c r="G73" s="43">
        <f>H73+J73</f>
        <v>1172.6</v>
      </c>
      <c r="H73" s="38">
        <v>1172.6</v>
      </c>
      <c r="I73" s="38"/>
      <c r="J73" s="38"/>
      <c r="K73" s="42">
        <f>L73+N73</f>
        <v>797.3</v>
      </c>
      <c r="L73" s="39">
        <v>797.3</v>
      </c>
      <c r="M73" s="39"/>
      <c r="N73" s="39"/>
      <c r="O73" s="42">
        <f>P73+R73</f>
        <v>740.3</v>
      </c>
      <c r="P73" s="39">
        <v>740.3</v>
      </c>
      <c r="Q73" s="39"/>
      <c r="R73" s="39"/>
      <c r="S73" s="54">
        <v>755</v>
      </c>
      <c r="T73" s="91">
        <v>715</v>
      </c>
      <c r="U73" s="2"/>
    </row>
    <row r="74" spans="1:21" ht="15.75" customHeight="1">
      <c r="A74" s="157"/>
      <c r="B74" s="215"/>
      <c r="C74" s="227"/>
      <c r="D74" s="163"/>
      <c r="E74" s="177"/>
      <c r="F74" s="27" t="s">
        <v>49</v>
      </c>
      <c r="G74" s="38">
        <f>SUM(G72:G73)</f>
        <v>1172.6</v>
      </c>
      <c r="H74" s="38">
        <f>SUM(H72:H73)</f>
        <v>1172.6</v>
      </c>
      <c r="I74" s="38">
        <f>SUM(I72:I73)</f>
        <v>0</v>
      </c>
      <c r="J74" s="38">
        <f>SUM(J72:J73)</f>
        <v>0</v>
      </c>
      <c r="K74" s="39">
        <f aca="true" t="shared" si="22" ref="K74:T74">SUM(K72:K73)</f>
        <v>797.3</v>
      </c>
      <c r="L74" s="39">
        <f t="shared" si="22"/>
        <v>797.3</v>
      </c>
      <c r="M74" s="39">
        <f t="shared" si="22"/>
        <v>0</v>
      </c>
      <c r="N74" s="39">
        <f t="shared" si="22"/>
        <v>0</v>
      </c>
      <c r="O74" s="39">
        <f>SUM(O72:O73)</f>
        <v>740.3</v>
      </c>
      <c r="P74" s="39">
        <f>SUM(P72:P73)</f>
        <v>740.3</v>
      </c>
      <c r="Q74" s="39">
        <f>SUM(Q72:Q73)</f>
        <v>0</v>
      </c>
      <c r="R74" s="39">
        <f>SUM(R72:R73)</f>
        <v>0</v>
      </c>
      <c r="S74" s="54">
        <f t="shared" si="22"/>
        <v>755</v>
      </c>
      <c r="T74" s="91">
        <f t="shared" si="22"/>
        <v>715</v>
      </c>
      <c r="U74" s="2"/>
    </row>
    <row r="75" spans="1:21" ht="11.25" customHeight="1">
      <c r="A75" s="157" t="s">
        <v>17</v>
      </c>
      <c r="B75" s="158" t="s">
        <v>12</v>
      </c>
      <c r="C75" s="161" t="s">
        <v>16</v>
      </c>
      <c r="D75" s="163" t="s">
        <v>117</v>
      </c>
      <c r="E75" s="211" t="s">
        <v>73</v>
      </c>
      <c r="F75" s="26" t="s">
        <v>14</v>
      </c>
      <c r="G75" s="43">
        <f>H75+J75</f>
        <v>0</v>
      </c>
      <c r="H75" s="38"/>
      <c r="I75" s="38"/>
      <c r="J75" s="38"/>
      <c r="K75" s="42">
        <f>L75+N75</f>
        <v>0</v>
      </c>
      <c r="L75" s="39"/>
      <c r="M75" s="39"/>
      <c r="N75" s="39"/>
      <c r="O75" s="42">
        <f>P75+R75</f>
        <v>0</v>
      </c>
      <c r="P75" s="39"/>
      <c r="Q75" s="39"/>
      <c r="R75" s="39"/>
      <c r="S75" s="54"/>
      <c r="T75" s="91"/>
      <c r="U75" s="2"/>
    </row>
    <row r="76" spans="1:21" ht="13.5" customHeight="1">
      <c r="A76" s="157"/>
      <c r="B76" s="159"/>
      <c r="C76" s="161"/>
      <c r="D76" s="163"/>
      <c r="E76" s="176"/>
      <c r="F76" s="26" t="s">
        <v>29</v>
      </c>
      <c r="G76" s="43">
        <f>H76+J76</f>
        <v>23.5</v>
      </c>
      <c r="H76" s="38">
        <v>23.5</v>
      </c>
      <c r="I76" s="38">
        <v>14.5</v>
      </c>
      <c r="J76" s="38"/>
      <c r="K76" s="42">
        <f>L76+N76</f>
        <v>23.9</v>
      </c>
      <c r="L76" s="39">
        <v>23.9</v>
      </c>
      <c r="M76" s="39">
        <v>18.3</v>
      </c>
      <c r="N76" s="39"/>
      <c r="O76" s="42">
        <f>P76+R76</f>
        <v>22.2</v>
      </c>
      <c r="P76" s="39">
        <v>22.2</v>
      </c>
      <c r="Q76" s="39">
        <v>17.5</v>
      </c>
      <c r="R76" s="39"/>
      <c r="S76" s="54">
        <v>24.5</v>
      </c>
      <c r="T76" s="91">
        <v>28.2</v>
      </c>
      <c r="U76" s="2"/>
    </row>
    <row r="77" spans="1:21" ht="13.5" customHeight="1">
      <c r="A77" s="157"/>
      <c r="B77" s="160"/>
      <c r="C77" s="161"/>
      <c r="D77" s="163"/>
      <c r="E77" s="177"/>
      <c r="F77" s="27" t="s">
        <v>49</v>
      </c>
      <c r="G77" s="38">
        <f aca="true" t="shared" si="23" ref="G77:T77">SUM(G75:G76)</f>
        <v>23.5</v>
      </c>
      <c r="H77" s="38">
        <f t="shared" si="23"/>
        <v>23.5</v>
      </c>
      <c r="I77" s="38">
        <f t="shared" si="23"/>
        <v>14.5</v>
      </c>
      <c r="J77" s="38">
        <f t="shared" si="23"/>
        <v>0</v>
      </c>
      <c r="K77" s="39">
        <f t="shared" si="23"/>
        <v>23.9</v>
      </c>
      <c r="L77" s="39">
        <f t="shared" si="23"/>
        <v>23.9</v>
      </c>
      <c r="M77" s="39">
        <f t="shared" si="23"/>
        <v>18.3</v>
      </c>
      <c r="N77" s="39">
        <f t="shared" si="23"/>
        <v>0</v>
      </c>
      <c r="O77" s="39">
        <f t="shared" si="23"/>
        <v>22.2</v>
      </c>
      <c r="P77" s="39">
        <f t="shared" si="23"/>
        <v>22.2</v>
      </c>
      <c r="Q77" s="39">
        <f t="shared" si="23"/>
        <v>17.5</v>
      </c>
      <c r="R77" s="39">
        <f t="shared" si="23"/>
        <v>0</v>
      </c>
      <c r="S77" s="54">
        <f t="shared" si="23"/>
        <v>24.5</v>
      </c>
      <c r="T77" s="91">
        <f t="shared" si="23"/>
        <v>28.2</v>
      </c>
      <c r="U77" s="2"/>
    </row>
    <row r="78" spans="1:21" ht="14.25" customHeight="1">
      <c r="A78" s="157" t="s">
        <v>17</v>
      </c>
      <c r="B78" s="158" t="s">
        <v>12</v>
      </c>
      <c r="C78" s="161" t="s">
        <v>17</v>
      </c>
      <c r="D78" s="163" t="s">
        <v>118</v>
      </c>
      <c r="E78" s="211" t="s">
        <v>73</v>
      </c>
      <c r="F78" s="26" t="s">
        <v>14</v>
      </c>
      <c r="G78" s="43">
        <f>H78+J78</f>
        <v>0</v>
      </c>
      <c r="H78" s="38"/>
      <c r="I78" s="38"/>
      <c r="J78" s="38"/>
      <c r="K78" s="42">
        <f>L78+N78</f>
        <v>0</v>
      </c>
      <c r="L78" s="39"/>
      <c r="M78" s="39"/>
      <c r="N78" s="39"/>
      <c r="O78" s="42">
        <f>P78+R78</f>
        <v>0</v>
      </c>
      <c r="P78" s="39"/>
      <c r="Q78" s="39"/>
      <c r="R78" s="39"/>
      <c r="S78" s="54"/>
      <c r="T78" s="91"/>
      <c r="U78" s="2"/>
    </row>
    <row r="79" spans="1:21" ht="14.25" customHeight="1">
      <c r="A79" s="157"/>
      <c r="B79" s="159"/>
      <c r="C79" s="161"/>
      <c r="D79" s="163"/>
      <c r="E79" s="176"/>
      <c r="F79" s="26" t="s">
        <v>29</v>
      </c>
      <c r="G79" s="43">
        <f>H79+J79</f>
        <v>2.19</v>
      </c>
      <c r="H79" s="38">
        <v>2.19</v>
      </c>
      <c r="I79" s="38"/>
      <c r="J79" s="38"/>
      <c r="K79" s="42">
        <f>L79+N79</f>
        <v>0</v>
      </c>
      <c r="L79" s="39">
        <v>0</v>
      </c>
      <c r="M79" s="39"/>
      <c r="N79" s="39"/>
      <c r="O79" s="42">
        <f>P79+R79</f>
        <v>0</v>
      </c>
      <c r="P79" s="39">
        <v>0</v>
      </c>
      <c r="Q79" s="39"/>
      <c r="R79" s="39"/>
      <c r="S79" s="54"/>
      <c r="T79" s="91"/>
      <c r="U79" s="2"/>
    </row>
    <row r="80" spans="1:21" ht="14.25" customHeight="1">
      <c r="A80" s="157"/>
      <c r="B80" s="160"/>
      <c r="C80" s="161"/>
      <c r="D80" s="163"/>
      <c r="E80" s="177"/>
      <c r="F80" s="27" t="s">
        <v>49</v>
      </c>
      <c r="G80" s="38">
        <f>SUM(G78:G79)</f>
        <v>2.19</v>
      </c>
      <c r="H80" s="38">
        <f>SUM(H78:H79)</f>
        <v>2.19</v>
      </c>
      <c r="I80" s="38">
        <f>SUM(I78:I79)</f>
        <v>0</v>
      </c>
      <c r="J80" s="38">
        <f>SUM(J78:J79)</f>
        <v>0</v>
      </c>
      <c r="K80" s="39">
        <f aca="true" t="shared" si="24" ref="K80:T80">SUM(K78:K79)</f>
        <v>0</v>
      </c>
      <c r="L80" s="39">
        <f t="shared" si="24"/>
        <v>0</v>
      </c>
      <c r="M80" s="39">
        <f t="shared" si="24"/>
        <v>0</v>
      </c>
      <c r="N80" s="39">
        <f t="shared" si="24"/>
        <v>0</v>
      </c>
      <c r="O80" s="39">
        <f>SUM(O78:O79)</f>
        <v>0</v>
      </c>
      <c r="P80" s="39">
        <f>SUM(P78:P79)</f>
        <v>0</v>
      </c>
      <c r="Q80" s="39">
        <f>SUM(Q78:Q79)</f>
        <v>0</v>
      </c>
      <c r="R80" s="39">
        <f>SUM(R78:R79)</f>
        <v>0</v>
      </c>
      <c r="S80" s="54">
        <f t="shared" si="24"/>
        <v>0</v>
      </c>
      <c r="T80" s="91">
        <f t="shared" si="24"/>
        <v>0</v>
      </c>
      <c r="U80" s="2"/>
    </row>
    <row r="81" spans="1:21" ht="14.25" customHeight="1">
      <c r="A81" s="157" t="s">
        <v>17</v>
      </c>
      <c r="B81" s="158" t="s">
        <v>12</v>
      </c>
      <c r="C81" s="161" t="s">
        <v>19</v>
      </c>
      <c r="D81" s="163" t="s">
        <v>128</v>
      </c>
      <c r="E81" s="211" t="s">
        <v>73</v>
      </c>
      <c r="F81" s="26" t="s">
        <v>14</v>
      </c>
      <c r="G81" s="43">
        <f>H81+J81</f>
        <v>0</v>
      </c>
      <c r="H81" s="38"/>
      <c r="I81" s="38"/>
      <c r="J81" s="38"/>
      <c r="K81" s="42">
        <f>L81+N81</f>
        <v>0</v>
      </c>
      <c r="L81" s="39"/>
      <c r="M81" s="39"/>
      <c r="N81" s="39"/>
      <c r="O81" s="42">
        <f>P81+R81</f>
        <v>0</v>
      </c>
      <c r="P81" s="39"/>
      <c r="Q81" s="39"/>
      <c r="R81" s="39"/>
      <c r="S81" s="54"/>
      <c r="T81" s="91"/>
      <c r="U81" s="2"/>
    </row>
    <row r="82" spans="1:21" ht="14.25" customHeight="1">
      <c r="A82" s="157"/>
      <c r="B82" s="159"/>
      <c r="C82" s="161"/>
      <c r="D82" s="163"/>
      <c r="E82" s="176"/>
      <c r="F82" s="26" t="s">
        <v>29</v>
      </c>
      <c r="G82" s="43">
        <f>H82+J82</f>
        <v>0</v>
      </c>
      <c r="H82" s="38">
        <v>0</v>
      </c>
      <c r="I82" s="38">
        <v>0</v>
      </c>
      <c r="J82" s="38"/>
      <c r="K82" s="42">
        <f>L82+N82</f>
        <v>23.9</v>
      </c>
      <c r="L82" s="39">
        <v>23.9</v>
      </c>
      <c r="M82" s="39">
        <v>18.3</v>
      </c>
      <c r="N82" s="39"/>
      <c r="O82" s="42">
        <f>P82+R82</f>
        <v>0</v>
      </c>
      <c r="P82" s="39">
        <v>0</v>
      </c>
      <c r="Q82" s="39">
        <v>0</v>
      </c>
      <c r="R82" s="39"/>
      <c r="S82" s="54"/>
      <c r="T82" s="91"/>
      <c r="U82" s="2"/>
    </row>
    <row r="83" spans="1:21" ht="14.25" customHeight="1">
      <c r="A83" s="157"/>
      <c r="B83" s="160"/>
      <c r="C83" s="161"/>
      <c r="D83" s="163"/>
      <c r="E83" s="177"/>
      <c r="F83" s="27" t="s">
        <v>49</v>
      </c>
      <c r="G83" s="38">
        <f>SUM(G81:G82)</f>
        <v>0</v>
      </c>
      <c r="H83" s="38">
        <f>SUM(H81:H82)</f>
        <v>0</v>
      </c>
      <c r="I83" s="38">
        <f>SUM(I81:I82)</f>
        <v>0</v>
      </c>
      <c r="J83" s="38">
        <f>SUM(J81:J82)</f>
        <v>0</v>
      </c>
      <c r="K83" s="39">
        <f aca="true" t="shared" si="25" ref="K83:T83">SUM(K81:K82)</f>
        <v>23.9</v>
      </c>
      <c r="L83" s="39">
        <f t="shared" si="25"/>
        <v>23.9</v>
      </c>
      <c r="M83" s="39">
        <f t="shared" si="25"/>
        <v>18.3</v>
      </c>
      <c r="N83" s="39">
        <f t="shared" si="25"/>
        <v>0</v>
      </c>
      <c r="O83" s="39">
        <f>SUM(O81:O82)</f>
        <v>0</v>
      </c>
      <c r="P83" s="39">
        <f>SUM(P81:P82)</f>
        <v>0</v>
      </c>
      <c r="Q83" s="39">
        <f>SUM(Q81:Q82)</f>
        <v>0</v>
      </c>
      <c r="R83" s="39">
        <f>SUM(R81:R82)</f>
        <v>0</v>
      </c>
      <c r="S83" s="54">
        <f t="shared" si="25"/>
        <v>0</v>
      </c>
      <c r="T83" s="91">
        <f t="shared" si="25"/>
        <v>0</v>
      </c>
      <c r="U83" s="2"/>
    </row>
    <row r="84" spans="1:21" ht="16.5" customHeight="1" thickBot="1">
      <c r="A84" s="10" t="s">
        <v>17</v>
      </c>
      <c r="B84" s="6" t="s">
        <v>12</v>
      </c>
      <c r="C84" s="187" t="s">
        <v>51</v>
      </c>
      <c r="D84" s="188"/>
      <c r="E84" s="188"/>
      <c r="F84" s="188"/>
      <c r="G84" s="44">
        <f>SUM(G74+G77+G80+G83)</f>
        <v>1198.29</v>
      </c>
      <c r="H84" s="44">
        <f>SUM(H74+H77+H80+H83)</f>
        <v>1198.29</v>
      </c>
      <c r="I84" s="44">
        <f>SUM(I74+I77+I80+I83)</f>
        <v>14.5</v>
      </c>
      <c r="J84" s="44">
        <f>SUM(J74+J77+J80+J83)</f>
        <v>0</v>
      </c>
      <c r="K84" s="44">
        <f aca="true" t="shared" si="26" ref="K84:T84">SUM(K74+K77+K80+K83)</f>
        <v>845.0999999999999</v>
      </c>
      <c r="L84" s="44">
        <f t="shared" si="26"/>
        <v>845.0999999999999</v>
      </c>
      <c r="M84" s="44">
        <f t="shared" si="26"/>
        <v>36.6</v>
      </c>
      <c r="N84" s="44">
        <f t="shared" si="26"/>
        <v>0</v>
      </c>
      <c r="O84" s="44">
        <f>SUM(O74+O77+O80+O83)</f>
        <v>762.5</v>
      </c>
      <c r="P84" s="44">
        <f>SUM(P74+P77+P80+P83)</f>
        <v>762.5</v>
      </c>
      <c r="Q84" s="44">
        <f>SUM(Q74+Q77+Q80+Q83)</f>
        <v>17.5</v>
      </c>
      <c r="R84" s="44">
        <f>SUM(R74+R77+R80+R83)</f>
        <v>0</v>
      </c>
      <c r="S84" s="58">
        <f t="shared" si="26"/>
        <v>779.5</v>
      </c>
      <c r="T84" s="102">
        <f t="shared" si="26"/>
        <v>743.2</v>
      </c>
      <c r="U84" s="2"/>
    </row>
    <row r="85" spans="1:21" ht="16.5" customHeight="1" thickBot="1">
      <c r="A85" s="9" t="s">
        <v>17</v>
      </c>
      <c r="B85" s="183" t="s">
        <v>52</v>
      </c>
      <c r="C85" s="184"/>
      <c r="D85" s="184"/>
      <c r="E85" s="184"/>
      <c r="F85" s="184"/>
      <c r="G85" s="40">
        <f aca="true" t="shared" si="27" ref="G85:T85">SUM(G84)</f>
        <v>1198.29</v>
      </c>
      <c r="H85" s="40">
        <f t="shared" si="27"/>
        <v>1198.29</v>
      </c>
      <c r="I85" s="40">
        <f t="shared" si="27"/>
        <v>14.5</v>
      </c>
      <c r="J85" s="40">
        <f t="shared" si="27"/>
        <v>0</v>
      </c>
      <c r="K85" s="40">
        <f t="shared" si="27"/>
        <v>845.0999999999999</v>
      </c>
      <c r="L85" s="40">
        <f t="shared" si="27"/>
        <v>845.0999999999999</v>
      </c>
      <c r="M85" s="40">
        <f t="shared" si="27"/>
        <v>36.6</v>
      </c>
      <c r="N85" s="40">
        <f t="shared" si="27"/>
        <v>0</v>
      </c>
      <c r="O85" s="40">
        <f t="shared" si="27"/>
        <v>762.5</v>
      </c>
      <c r="P85" s="40">
        <f t="shared" si="27"/>
        <v>762.5</v>
      </c>
      <c r="Q85" s="40">
        <f t="shared" si="27"/>
        <v>17.5</v>
      </c>
      <c r="R85" s="40">
        <f t="shared" si="27"/>
        <v>0</v>
      </c>
      <c r="S85" s="40">
        <f t="shared" si="27"/>
        <v>779.5</v>
      </c>
      <c r="T85" s="95">
        <f t="shared" si="27"/>
        <v>743.2</v>
      </c>
      <c r="U85" s="96"/>
    </row>
    <row r="86" spans="1:21" ht="16.5" customHeight="1" thickBot="1">
      <c r="A86" s="78" t="s">
        <v>19</v>
      </c>
      <c r="B86" s="223" t="s">
        <v>30</v>
      </c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5"/>
      <c r="U86" s="2"/>
    </row>
    <row r="87" spans="1:21" ht="16.5" customHeight="1" thickBot="1">
      <c r="A87" s="4" t="s">
        <v>19</v>
      </c>
      <c r="B87" s="5" t="s">
        <v>12</v>
      </c>
      <c r="C87" s="202" t="s">
        <v>31</v>
      </c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21"/>
    </row>
    <row r="88" spans="1:21" ht="14.25" customHeight="1">
      <c r="A88" s="191" t="s">
        <v>19</v>
      </c>
      <c r="B88" s="192" t="s">
        <v>12</v>
      </c>
      <c r="C88" s="189" t="s">
        <v>12</v>
      </c>
      <c r="D88" s="190" t="s">
        <v>78</v>
      </c>
      <c r="E88" s="214" t="s">
        <v>73</v>
      </c>
      <c r="F88" s="97" t="s">
        <v>14</v>
      </c>
      <c r="G88" s="41">
        <f>H88+J88</f>
        <v>0</v>
      </c>
      <c r="H88" s="71"/>
      <c r="I88" s="71"/>
      <c r="J88" s="71"/>
      <c r="K88" s="71">
        <f>L88+N88</f>
        <v>0</v>
      </c>
      <c r="L88" s="71"/>
      <c r="M88" s="71"/>
      <c r="N88" s="71"/>
      <c r="O88" s="71">
        <f>P88+R88</f>
        <v>0</v>
      </c>
      <c r="P88" s="71"/>
      <c r="Q88" s="71"/>
      <c r="R88" s="71"/>
      <c r="S88" s="98"/>
      <c r="T88" s="99"/>
      <c r="U88" s="2"/>
    </row>
    <row r="89" spans="1:21" ht="16.5" customHeight="1">
      <c r="A89" s="157"/>
      <c r="B89" s="159"/>
      <c r="C89" s="161"/>
      <c r="D89" s="163"/>
      <c r="E89" s="176"/>
      <c r="F89" s="26" t="s">
        <v>29</v>
      </c>
      <c r="G89" s="43">
        <f>H89+J89</f>
        <v>703.2</v>
      </c>
      <c r="H89" s="42">
        <v>703.2</v>
      </c>
      <c r="I89" s="42"/>
      <c r="J89" s="42"/>
      <c r="K89" s="42">
        <f>L89+N89</f>
        <v>939.9</v>
      </c>
      <c r="L89" s="42">
        <v>939.9</v>
      </c>
      <c r="M89" s="42"/>
      <c r="N89" s="42"/>
      <c r="O89" s="42">
        <f>P89+R89</f>
        <v>1063.9</v>
      </c>
      <c r="P89" s="42">
        <v>1063.9</v>
      </c>
      <c r="Q89" s="42"/>
      <c r="R89" s="42"/>
      <c r="S89" s="56">
        <v>1025</v>
      </c>
      <c r="T89" s="100">
        <v>1060</v>
      </c>
      <c r="U89" s="2"/>
    </row>
    <row r="90" spans="1:21" ht="14.25" customHeight="1">
      <c r="A90" s="157"/>
      <c r="B90" s="160"/>
      <c r="C90" s="161"/>
      <c r="D90" s="163"/>
      <c r="E90" s="177"/>
      <c r="F90" s="27" t="s">
        <v>49</v>
      </c>
      <c r="G90" s="43">
        <f>SUM(G88:G89)</f>
        <v>703.2</v>
      </c>
      <c r="H90" s="42">
        <f>SUM(H88:H89)</f>
        <v>703.2</v>
      </c>
      <c r="I90" s="42">
        <f>SUM(I88:I89)</f>
        <v>0</v>
      </c>
      <c r="J90" s="42">
        <f>SUM(J88:J89)</f>
        <v>0</v>
      </c>
      <c r="K90" s="42">
        <f aca="true" t="shared" si="28" ref="K90:T90">SUM(K88:K89)</f>
        <v>939.9</v>
      </c>
      <c r="L90" s="42">
        <f t="shared" si="28"/>
        <v>939.9</v>
      </c>
      <c r="M90" s="42">
        <f t="shared" si="28"/>
        <v>0</v>
      </c>
      <c r="N90" s="42">
        <f t="shared" si="28"/>
        <v>0</v>
      </c>
      <c r="O90" s="42">
        <f>SUM(O88:O89)</f>
        <v>1063.9</v>
      </c>
      <c r="P90" s="42">
        <f>SUM(P88:P89)</f>
        <v>1063.9</v>
      </c>
      <c r="Q90" s="42">
        <f>SUM(Q88:Q89)</f>
        <v>0</v>
      </c>
      <c r="R90" s="42">
        <f>SUM(R88:R89)</f>
        <v>0</v>
      </c>
      <c r="S90" s="56">
        <f t="shared" si="28"/>
        <v>1025</v>
      </c>
      <c r="T90" s="100">
        <f t="shared" si="28"/>
        <v>1060</v>
      </c>
      <c r="U90" s="2"/>
    </row>
    <row r="91" spans="1:21" ht="14.25" customHeight="1">
      <c r="A91" s="169" t="s">
        <v>19</v>
      </c>
      <c r="B91" s="160" t="s">
        <v>12</v>
      </c>
      <c r="C91" s="172" t="s">
        <v>16</v>
      </c>
      <c r="D91" s="162" t="s">
        <v>32</v>
      </c>
      <c r="E91" s="211" t="s">
        <v>73</v>
      </c>
      <c r="F91" s="26" t="s">
        <v>14</v>
      </c>
      <c r="G91" s="38">
        <f>H91+J91</f>
        <v>0</v>
      </c>
      <c r="H91" s="39"/>
      <c r="I91" s="39"/>
      <c r="J91" s="42"/>
      <c r="K91" s="51">
        <f>L91+N91</f>
        <v>0</v>
      </c>
      <c r="L91" s="51"/>
      <c r="M91" s="52"/>
      <c r="N91" s="52"/>
      <c r="O91" s="39">
        <f>P91+R91</f>
        <v>0</v>
      </c>
      <c r="P91" s="39"/>
      <c r="Q91" s="39"/>
      <c r="R91" s="42"/>
      <c r="S91" s="54"/>
      <c r="T91" s="106"/>
      <c r="U91" s="2"/>
    </row>
    <row r="92" spans="1:21" ht="14.25" customHeight="1">
      <c r="A92" s="157"/>
      <c r="B92" s="215"/>
      <c r="C92" s="161"/>
      <c r="D92" s="163"/>
      <c r="E92" s="176"/>
      <c r="F92" s="26" t="s">
        <v>29</v>
      </c>
      <c r="G92" s="38">
        <f>H92+J92</f>
        <v>14.2</v>
      </c>
      <c r="H92" s="39">
        <v>14.2</v>
      </c>
      <c r="I92" s="39">
        <v>0</v>
      </c>
      <c r="J92" s="42"/>
      <c r="K92" s="51">
        <f>L92+N92</f>
        <v>13.2</v>
      </c>
      <c r="L92" s="51">
        <v>13.2</v>
      </c>
      <c r="M92" s="52">
        <v>10.3</v>
      </c>
      <c r="N92" s="52"/>
      <c r="O92" s="39">
        <f>P92+R92</f>
        <v>14.9</v>
      </c>
      <c r="P92" s="39">
        <v>14.9</v>
      </c>
      <c r="Q92" s="39">
        <v>11.8</v>
      </c>
      <c r="R92" s="42"/>
      <c r="S92" s="54">
        <v>13.2</v>
      </c>
      <c r="T92" s="106">
        <v>13</v>
      </c>
      <c r="U92" s="2"/>
    </row>
    <row r="93" spans="1:21" ht="14.25" customHeight="1">
      <c r="A93" s="157"/>
      <c r="B93" s="215"/>
      <c r="C93" s="161"/>
      <c r="D93" s="163"/>
      <c r="E93" s="177"/>
      <c r="F93" s="27" t="s">
        <v>49</v>
      </c>
      <c r="G93" s="43">
        <f>SUM(G91:G92)</f>
        <v>14.2</v>
      </c>
      <c r="H93" s="42">
        <f>SUM(H91:H92)</f>
        <v>14.2</v>
      </c>
      <c r="I93" s="42">
        <f>SUM(I91:I92)</f>
        <v>0</v>
      </c>
      <c r="J93" s="42">
        <f>SUM(J91:J92)</f>
        <v>0</v>
      </c>
      <c r="K93" s="51">
        <f aca="true" t="shared" si="29" ref="K93:T93">SUM(K91:K92)</f>
        <v>13.2</v>
      </c>
      <c r="L93" s="51">
        <f t="shared" si="29"/>
        <v>13.2</v>
      </c>
      <c r="M93" s="51">
        <f t="shared" si="29"/>
        <v>10.3</v>
      </c>
      <c r="N93" s="51">
        <f t="shared" si="29"/>
        <v>0</v>
      </c>
      <c r="O93" s="42">
        <f>SUM(O91:O92)</f>
        <v>14.9</v>
      </c>
      <c r="P93" s="42">
        <f>SUM(P91:P92)</f>
        <v>14.9</v>
      </c>
      <c r="Q93" s="42">
        <f>SUM(Q91:Q92)</f>
        <v>11.8</v>
      </c>
      <c r="R93" s="42">
        <f>SUM(R91:R92)</f>
        <v>0</v>
      </c>
      <c r="S93" s="56">
        <f t="shared" si="29"/>
        <v>13.2</v>
      </c>
      <c r="T93" s="107">
        <f t="shared" si="29"/>
        <v>13</v>
      </c>
      <c r="U93" s="2"/>
    </row>
    <row r="94" spans="1:21" ht="16.5" customHeight="1" thickBot="1">
      <c r="A94" s="10" t="s">
        <v>19</v>
      </c>
      <c r="B94" s="6" t="s">
        <v>12</v>
      </c>
      <c r="C94" s="187" t="s">
        <v>51</v>
      </c>
      <c r="D94" s="188"/>
      <c r="E94" s="188"/>
      <c r="F94" s="188"/>
      <c r="G94" s="44">
        <f>SUM(G90+G93)</f>
        <v>717.4000000000001</v>
      </c>
      <c r="H94" s="44">
        <f>SUM(H90+H93)</f>
        <v>717.4000000000001</v>
      </c>
      <c r="I94" s="44">
        <f>SUM(I90+I93)</f>
        <v>0</v>
      </c>
      <c r="J94" s="44">
        <f>SUM(J90+J93)</f>
        <v>0</v>
      </c>
      <c r="K94" s="53">
        <f aca="true" t="shared" si="30" ref="K94:T94">SUM(K90+K93)</f>
        <v>953.1</v>
      </c>
      <c r="L94" s="53">
        <f t="shared" si="30"/>
        <v>953.1</v>
      </c>
      <c r="M94" s="53">
        <f t="shared" si="30"/>
        <v>10.3</v>
      </c>
      <c r="N94" s="53">
        <f t="shared" si="30"/>
        <v>0</v>
      </c>
      <c r="O94" s="44">
        <f t="shared" si="30"/>
        <v>1078.8000000000002</v>
      </c>
      <c r="P94" s="44">
        <f t="shared" si="30"/>
        <v>1078.8000000000002</v>
      </c>
      <c r="Q94" s="44">
        <f t="shared" si="30"/>
        <v>11.8</v>
      </c>
      <c r="R94" s="44">
        <f t="shared" si="30"/>
        <v>0</v>
      </c>
      <c r="S94" s="58">
        <f t="shared" si="30"/>
        <v>1038.2</v>
      </c>
      <c r="T94" s="108">
        <f t="shared" si="30"/>
        <v>1073</v>
      </c>
      <c r="U94" s="2"/>
    </row>
    <row r="95" spans="1:21" ht="16.5" customHeight="1" thickBot="1">
      <c r="A95" s="9" t="s">
        <v>19</v>
      </c>
      <c r="B95" s="183" t="s">
        <v>52</v>
      </c>
      <c r="C95" s="184"/>
      <c r="D95" s="184"/>
      <c r="E95" s="184"/>
      <c r="F95" s="184"/>
      <c r="G95" s="40">
        <f>SUM(G94)</f>
        <v>717.4000000000001</v>
      </c>
      <c r="H95" s="40">
        <f>SUM(H94)</f>
        <v>717.4000000000001</v>
      </c>
      <c r="I95" s="40">
        <f>SUM(I94)</f>
        <v>0</v>
      </c>
      <c r="J95" s="40">
        <f>SUM(J94)</f>
        <v>0</v>
      </c>
      <c r="K95" s="109">
        <f aca="true" t="shared" si="31" ref="K95:T95">SUM(K94)</f>
        <v>953.1</v>
      </c>
      <c r="L95" s="109">
        <f t="shared" si="31"/>
        <v>953.1</v>
      </c>
      <c r="M95" s="109">
        <f t="shared" si="31"/>
        <v>10.3</v>
      </c>
      <c r="N95" s="109">
        <f t="shared" si="31"/>
        <v>0</v>
      </c>
      <c r="O95" s="40">
        <f t="shared" si="31"/>
        <v>1078.8000000000002</v>
      </c>
      <c r="P95" s="40">
        <f t="shared" si="31"/>
        <v>1078.8000000000002</v>
      </c>
      <c r="Q95" s="40">
        <f t="shared" si="31"/>
        <v>11.8</v>
      </c>
      <c r="R95" s="40">
        <f t="shared" si="31"/>
        <v>0</v>
      </c>
      <c r="S95" s="109">
        <f t="shared" si="31"/>
        <v>1038.2</v>
      </c>
      <c r="T95" s="110">
        <f t="shared" si="31"/>
        <v>1073</v>
      </c>
      <c r="U95" s="96"/>
    </row>
    <row r="96" spans="1:21" ht="16.5" customHeight="1" thickBot="1">
      <c r="A96" s="77" t="s">
        <v>21</v>
      </c>
      <c r="B96" s="223" t="s">
        <v>33</v>
      </c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5"/>
      <c r="U96" s="2"/>
    </row>
    <row r="97" spans="1:21" ht="16.5" customHeight="1" thickBot="1">
      <c r="A97" s="4" t="s">
        <v>21</v>
      </c>
      <c r="B97" s="5" t="s">
        <v>12</v>
      </c>
      <c r="C97" s="202" t="s">
        <v>34</v>
      </c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21"/>
    </row>
    <row r="98" spans="1:21" ht="14.25" customHeight="1">
      <c r="A98" s="191" t="s">
        <v>21</v>
      </c>
      <c r="B98" s="216" t="s">
        <v>12</v>
      </c>
      <c r="C98" s="189" t="s">
        <v>12</v>
      </c>
      <c r="D98" s="190" t="s">
        <v>58</v>
      </c>
      <c r="E98" s="214" t="s">
        <v>73</v>
      </c>
      <c r="F98" s="61" t="s">
        <v>14</v>
      </c>
      <c r="G98" s="41">
        <f>H98+J98</f>
        <v>0</v>
      </c>
      <c r="H98" s="71"/>
      <c r="I98" s="71"/>
      <c r="J98" s="71"/>
      <c r="K98" s="71">
        <f>L98+N98</f>
        <v>0</v>
      </c>
      <c r="L98" s="71">
        <v>0</v>
      </c>
      <c r="M98" s="71"/>
      <c r="N98" s="71"/>
      <c r="O98" s="71">
        <f>P98+R98</f>
        <v>0</v>
      </c>
      <c r="P98" s="71">
        <v>0</v>
      </c>
      <c r="Q98" s="71"/>
      <c r="R98" s="71"/>
      <c r="S98" s="98"/>
      <c r="T98" s="99"/>
      <c r="U98" s="2"/>
    </row>
    <row r="99" spans="1:21" ht="14.25" customHeight="1">
      <c r="A99" s="157"/>
      <c r="B99" s="215"/>
      <c r="C99" s="161"/>
      <c r="D99" s="163"/>
      <c r="E99" s="176"/>
      <c r="F99" s="62" t="s">
        <v>14</v>
      </c>
      <c r="G99" s="43">
        <f>H99+J99</f>
        <v>0</v>
      </c>
      <c r="H99" s="42"/>
      <c r="I99" s="42"/>
      <c r="J99" s="42"/>
      <c r="K99" s="42">
        <f>L99+N99</f>
        <v>0</v>
      </c>
      <c r="L99" s="42"/>
      <c r="M99" s="42"/>
      <c r="N99" s="42"/>
      <c r="O99" s="42">
        <f>P99+R99</f>
        <v>0</v>
      </c>
      <c r="P99" s="42"/>
      <c r="Q99" s="42"/>
      <c r="R99" s="42"/>
      <c r="S99" s="56"/>
      <c r="T99" s="100"/>
      <c r="U99" s="2"/>
    </row>
    <row r="100" spans="1:21" ht="14.25" customHeight="1">
      <c r="A100" s="157"/>
      <c r="B100" s="215"/>
      <c r="C100" s="161"/>
      <c r="D100" s="163"/>
      <c r="E100" s="177"/>
      <c r="F100" s="27" t="s">
        <v>49</v>
      </c>
      <c r="G100" s="43">
        <f>SUM(G98:G99)</f>
        <v>0</v>
      </c>
      <c r="H100" s="42">
        <f aca="true" t="shared" si="32" ref="H100:N100">SUM(H98:H99)</f>
        <v>0</v>
      </c>
      <c r="I100" s="42">
        <f t="shared" si="32"/>
        <v>0</v>
      </c>
      <c r="J100" s="42">
        <f t="shared" si="32"/>
        <v>0</v>
      </c>
      <c r="K100" s="42">
        <f t="shared" si="32"/>
        <v>0</v>
      </c>
      <c r="L100" s="42">
        <f t="shared" si="32"/>
        <v>0</v>
      </c>
      <c r="M100" s="42">
        <f t="shared" si="32"/>
        <v>0</v>
      </c>
      <c r="N100" s="42">
        <f t="shared" si="32"/>
        <v>0</v>
      </c>
      <c r="O100" s="42">
        <f aca="true" t="shared" si="33" ref="O100:T100">SUM(O98:O99)</f>
        <v>0</v>
      </c>
      <c r="P100" s="42">
        <f t="shared" si="33"/>
        <v>0</v>
      </c>
      <c r="Q100" s="42">
        <f t="shared" si="33"/>
        <v>0</v>
      </c>
      <c r="R100" s="42">
        <f t="shared" si="33"/>
        <v>0</v>
      </c>
      <c r="S100" s="56">
        <f t="shared" si="33"/>
        <v>0</v>
      </c>
      <c r="T100" s="100">
        <f t="shared" si="33"/>
        <v>0</v>
      </c>
      <c r="U100" s="2"/>
    </row>
    <row r="101" spans="1:21" ht="16.5" customHeight="1" thickBot="1">
      <c r="A101" s="10" t="s">
        <v>21</v>
      </c>
      <c r="B101" s="6" t="s">
        <v>12</v>
      </c>
      <c r="C101" s="187" t="s">
        <v>51</v>
      </c>
      <c r="D101" s="188"/>
      <c r="E101" s="188"/>
      <c r="F101" s="188"/>
      <c r="G101" s="45">
        <f>SUM(G100)</f>
        <v>0</v>
      </c>
      <c r="H101" s="45">
        <f aca="true" t="shared" si="34" ref="H101:T101">SUM(H100)</f>
        <v>0</v>
      </c>
      <c r="I101" s="45">
        <f t="shared" si="34"/>
        <v>0</v>
      </c>
      <c r="J101" s="45">
        <f t="shared" si="34"/>
        <v>0</v>
      </c>
      <c r="K101" s="45">
        <f t="shared" si="34"/>
        <v>0</v>
      </c>
      <c r="L101" s="45">
        <f t="shared" si="34"/>
        <v>0</v>
      </c>
      <c r="M101" s="45">
        <f t="shared" si="34"/>
        <v>0</v>
      </c>
      <c r="N101" s="45">
        <f t="shared" si="34"/>
        <v>0</v>
      </c>
      <c r="O101" s="45">
        <f t="shared" si="34"/>
        <v>0</v>
      </c>
      <c r="P101" s="45">
        <f t="shared" si="34"/>
        <v>0</v>
      </c>
      <c r="Q101" s="45">
        <f t="shared" si="34"/>
        <v>0</v>
      </c>
      <c r="R101" s="45">
        <f t="shared" si="34"/>
        <v>0</v>
      </c>
      <c r="S101" s="45">
        <f t="shared" si="34"/>
        <v>0</v>
      </c>
      <c r="T101" s="112">
        <f t="shared" si="34"/>
        <v>0</v>
      </c>
      <c r="U101" s="2"/>
    </row>
    <row r="102" spans="1:21" ht="16.5" customHeight="1" thickBot="1">
      <c r="A102" s="9" t="s">
        <v>21</v>
      </c>
      <c r="B102" s="183" t="s">
        <v>52</v>
      </c>
      <c r="C102" s="184"/>
      <c r="D102" s="184"/>
      <c r="E102" s="184"/>
      <c r="F102" s="184"/>
      <c r="G102" s="40">
        <f>SUM(G101)</f>
        <v>0</v>
      </c>
      <c r="H102" s="40">
        <f aca="true" t="shared" si="35" ref="H102:R102">SUM(H101)</f>
        <v>0</v>
      </c>
      <c r="I102" s="40">
        <f t="shared" si="35"/>
        <v>0</v>
      </c>
      <c r="J102" s="40">
        <f t="shared" si="35"/>
        <v>0</v>
      </c>
      <c r="K102" s="40">
        <f t="shared" si="35"/>
        <v>0</v>
      </c>
      <c r="L102" s="40">
        <f t="shared" si="35"/>
        <v>0</v>
      </c>
      <c r="M102" s="40">
        <f t="shared" si="35"/>
        <v>0</v>
      </c>
      <c r="N102" s="40">
        <f t="shared" si="35"/>
        <v>0</v>
      </c>
      <c r="O102" s="40">
        <f t="shared" si="35"/>
        <v>0</v>
      </c>
      <c r="P102" s="40">
        <f t="shared" si="35"/>
        <v>0</v>
      </c>
      <c r="Q102" s="40">
        <f t="shared" si="35"/>
        <v>0</v>
      </c>
      <c r="R102" s="40">
        <f t="shared" si="35"/>
        <v>0</v>
      </c>
      <c r="S102" s="113">
        <f>SUM(S101)</f>
        <v>0</v>
      </c>
      <c r="T102" s="114">
        <f>SUM(T101)</f>
        <v>0</v>
      </c>
      <c r="U102" s="96"/>
    </row>
    <row r="103" spans="1:21" ht="16.5" customHeight="1" thickBot="1">
      <c r="A103" s="111" t="s">
        <v>22</v>
      </c>
      <c r="B103" s="221" t="s">
        <v>87</v>
      </c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1"/>
    </row>
    <row r="104" spans="1:21" ht="17.25" customHeight="1" thickBot="1">
      <c r="A104" s="4" t="s">
        <v>22</v>
      </c>
      <c r="B104" s="76" t="s">
        <v>12</v>
      </c>
      <c r="C104" s="196" t="s">
        <v>61</v>
      </c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8"/>
      <c r="U104" s="2"/>
    </row>
    <row r="105" spans="1:21" ht="16.5" customHeight="1">
      <c r="A105" s="191" t="s">
        <v>22</v>
      </c>
      <c r="B105" s="216" t="s">
        <v>12</v>
      </c>
      <c r="C105" s="189" t="s">
        <v>12</v>
      </c>
      <c r="D105" s="190" t="s">
        <v>65</v>
      </c>
      <c r="E105" s="214" t="s">
        <v>73</v>
      </c>
      <c r="F105" s="97" t="s">
        <v>13</v>
      </c>
      <c r="G105" s="86">
        <f>H105+J105</f>
        <v>116.2</v>
      </c>
      <c r="H105" s="87">
        <v>116.2</v>
      </c>
      <c r="I105" s="87">
        <v>86.9</v>
      </c>
      <c r="J105" s="87"/>
      <c r="K105" s="87">
        <f>L105+N105</f>
        <v>0</v>
      </c>
      <c r="L105" s="87"/>
      <c r="M105" s="87"/>
      <c r="N105" s="87"/>
      <c r="O105" s="87">
        <f>P105+R105</f>
        <v>0</v>
      </c>
      <c r="P105" s="87">
        <v>0</v>
      </c>
      <c r="Q105" s="87">
        <v>0</v>
      </c>
      <c r="R105" s="87"/>
      <c r="S105" s="98"/>
      <c r="T105" s="99"/>
      <c r="U105" s="2"/>
    </row>
    <row r="106" spans="1:21" ht="15" customHeight="1">
      <c r="A106" s="157"/>
      <c r="B106" s="215"/>
      <c r="C106" s="161"/>
      <c r="D106" s="163"/>
      <c r="E106" s="176"/>
      <c r="F106" s="28" t="s">
        <v>29</v>
      </c>
      <c r="G106" s="38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56"/>
      <c r="T106" s="100"/>
      <c r="U106" s="2"/>
    </row>
    <row r="107" spans="1:21" ht="13.5" customHeight="1">
      <c r="A107" s="157"/>
      <c r="B107" s="215"/>
      <c r="C107" s="161"/>
      <c r="D107" s="163"/>
      <c r="E107" s="177"/>
      <c r="F107" s="27" t="s">
        <v>49</v>
      </c>
      <c r="G107" s="38">
        <f>SUM(G105:G105)</f>
        <v>116.2</v>
      </c>
      <c r="H107" s="39">
        <f>SUM(H105:H105)</f>
        <v>116.2</v>
      </c>
      <c r="I107" s="39">
        <f>SUM(I105:I105)</f>
        <v>86.9</v>
      </c>
      <c r="J107" s="39">
        <f>SUM(J105:J105)</f>
        <v>0</v>
      </c>
      <c r="K107" s="39">
        <f aca="true" t="shared" si="36" ref="K107:T107">SUM(K105:K105)</f>
        <v>0</v>
      </c>
      <c r="L107" s="39">
        <f t="shared" si="36"/>
        <v>0</v>
      </c>
      <c r="M107" s="39">
        <f t="shared" si="36"/>
        <v>0</v>
      </c>
      <c r="N107" s="39">
        <f t="shared" si="36"/>
        <v>0</v>
      </c>
      <c r="O107" s="39">
        <f t="shared" si="36"/>
        <v>0</v>
      </c>
      <c r="P107" s="39">
        <f t="shared" si="36"/>
        <v>0</v>
      </c>
      <c r="Q107" s="39">
        <f t="shared" si="36"/>
        <v>0</v>
      </c>
      <c r="R107" s="39">
        <f t="shared" si="36"/>
        <v>0</v>
      </c>
      <c r="S107" s="39">
        <f t="shared" si="36"/>
        <v>0</v>
      </c>
      <c r="T107" s="115">
        <f t="shared" si="36"/>
        <v>0</v>
      </c>
      <c r="U107" s="2"/>
    </row>
    <row r="108" spans="1:21" ht="15" customHeight="1">
      <c r="A108" s="157" t="s">
        <v>22</v>
      </c>
      <c r="B108" s="158" t="s">
        <v>12</v>
      </c>
      <c r="C108" s="161" t="s">
        <v>16</v>
      </c>
      <c r="D108" s="219" t="s">
        <v>66</v>
      </c>
      <c r="E108" s="211" t="s">
        <v>73</v>
      </c>
      <c r="F108" s="26" t="s">
        <v>13</v>
      </c>
      <c r="G108" s="38">
        <f>H108+J108</f>
        <v>68.9</v>
      </c>
      <c r="H108" s="39">
        <v>68.9</v>
      </c>
      <c r="I108" s="39"/>
      <c r="J108" s="39"/>
      <c r="K108" s="39">
        <f>L108+N108</f>
        <v>58.4</v>
      </c>
      <c r="L108" s="39">
        <v>58.4</v>
      </c>
      <c r="M108" s="39"/>
      <c r="N108" s="39"/>
      <c r="O108" s="39">
        <f>P108+R108</f>
        <v>91.3</v>
      </c>
      <c r="P108" s="39">
        <v>91.3</v>
      </c>
      <c r="Q108" s="39"/>
      <c r="R108" s="39"/>
      <c r="S108" s="54">
        <v>58</v>
      </c>
      <c r="T108" s="91">
        <v>59</v>
      </c>
      <c r="U108" s="2"/>
    </row>
    <row r="109" spans="1:21" ht="13.5" customHeight="1">
      <c r="A109" s="157"/>
      <c r="B109" s="159"/>
      <c r="C109" s="161"/>
      <c r="D109" s="220"/>
      <c r="E109" s="176"/>
      <c r="F109" s="26" t="s">
        <v>15</v>
      </c>
      <c r="G109" s="38">
        <f>H109+J109</f>
        <v>0</v>
      </c>
      <c r="H109" s="39"/>
      <c r="I109" s="39"/>
      <c r="J109" s="39"/>
      <c r="K109" s="39">
        <f>L109+N109</f>
        <v>0</v>
      </c>
      <c r="L109" s="39"/>
      <c r="M109" s="39"/>
      <c r="N109" s="39"/>
      <c r="O109" s="39">
        <f>P109+R109</f>
        <v>0</v>
      </c>
      <c r="P109" s="39"/>
      <c r="Q109" s="39"/>
      <c r="R109" s="39"/>
      <c r="S109" s="54"/>
      <c r="T109" s="91"/>
      <c r="U109" s="2"/>
    </row>
    <row r="110" spans="1:21" ht="13.5" customHeight="1">
      <c r="A110" s="157"/>
      <c r="B110" s="160"/>
      <c r="C110" s="161"/>
      <c r="D110" s="162"/>
      <c r="E110" s="177"/>
      <c r="F110" s="27" t="s">
        <v>49</v>
      </c>
      <c r="G110" s="38">
        <f>SUM(G108:G109)</f>
        <v>68.9</v>
      </c>
      <c r="H110" s="39">
        <f>SUM(H108:H109)</f>
        <v>68.9</v>
      </c>
      <c r="I110" s="39">
        <f>SUM(I108:I109)</f>
        <v>0</v>
      </c>
      <c r="J110" s="39">
        <f>SUM(J108:J109)</f>
        <v>0</v>
      </c>
      <c r="K110" s="39">
        <f aca="true" t="shared" si="37" ref="K110:T110">SUM(K108:K109)</f>
        <v>58.4</v>
      </c>
      <c r="L110" s="39">
        <f t="shared" si="37"/>
        <v>58.4</v>
      </c>
      <c r="M110" s="39">
        <f t="shared" si="37"/>
        <v>0</v>
      </c>
      <c r="N110" s="39">
        <f t="shared" si="37"/>
        <v>0</v>
      </c>
      <c r="O110" s="39">
        <f>SUM(O108:O109)</f>
        <v>91.3</v>
      </c>
      <c r="P110" s="39">
        <f>SUM(P108:P109)</f>
        <v>91.3</v>
      </c>
      <c r="Q110" s="39">
        <f>SUM(Q108:Q109)</f>
        <v>0</v>
      </c>
      <c r="R110" s="39">
        <f>SUM(R108:R109)</f>
        <v>0</v>
      </c>
      <c r="S110" s="54">
        <f t="shared" si="37"/>
        <v>58</v>
      </c>
      <c r="T110" s="100">
        <f t="shared" si="37"/>
        <v>59</v>
      </c>
      <c r="U110" s="2"/>
    </row>
    <row r="111" spans="1:21" ht="15" customHeight="1">
      <c r="A111" s="157" t="s">
        <v>22</v>
      </c>
      <c r="B111" s="158" t="s">
        <v>12</v>
      </c>
      <c r="C111" s="161" t="s">
        <v>17</v>
      </c>
      <c r="D111" s="162" t="s">
        <v>88</v>
      </c>
      <c r="E111" s="211" t="s">
        <v>73</v>
      </c>
      <c r="F111" s="26" t="s">
        <v>13</v>
      </c>
      <c r="G111" s="38">
        <f>H111+J111</f>
        <v>2.1</v>
      </c>
      <c r="H111" s="39">
        <v>2.1</v>
      </c>
      <c r="I111" s="39">
        <v>1.5</v>
      </c>
      <c r="J111" s="39"/>
      <c r="K111" s="39">
        <f>L111+N111</f>
        <v>2.5</v>
      </c>
      <c r="L111" s="39">
        <v>2.5</v>
      </c>
      <c r="M111" s="39">
        <v>1.9</v>
      </c>
      <c r="N111" s="39"/>
      <c r="O111" s="39">
        <f>P111+R111</f>
        <v>4.4</v>
      </c>
      <c r="P111" s="39">
        <v>4.4</v>
      </c>
      <c r="Q111" s="52">
        <v>3.7</v>
      </c>
      <c r="R111" s="39"/>
      <c r="S111" s="54">
        <v>2.6</v>
      </c>
      <c r="T111" s="91">
        <v>2.9</v>
      </c>
      <c r="U111" s="2"/>
    </row>
    <row r="112" spans="1:21" ht="12.75" customHeight="1">
      <c r="A112" s="157"/>
      <c r="B112" s="159"/>
      <c r="C112" s="161"/>
      <c r="D112" s="163"/>
      <c r="E112" s="176"/>
      <c r="F112" s="26" t="s">
        <v>14</v>
      </c>
      <c r="G112" s="43">
        <f>H112+J112</f>
        <v>0</v>
      </c>
      <c r="H112" s="42"/>
      <c r="I112" s="42"/>
      <c r="J112" s="42"/>
      <c r="K112" s="42">
        <f>L112+N112</f>
        <v>0</v>
      </c>
      <c r="L112" s="39"/>
      <c r="M112" s="39"/>
      <c r="N112" s="42"/>
      <c r="O112" s="42">
        <f>P112+R112</f>
        <v>0</v>
      </c>
      <c r="P112" s="42"/>
      <c r="Q112" s="42"/>
      <c r="R112" s="42"/>
      <c r="S112" s="54"/>
      <c r="T112" s="91"/>
      <c r="U112" s="2"/>
    </row>
    <row r="113" spans="1:21" ht="15" customHeight="1">
      <c r="A113" s="157"/>
      <c r="B113" s="160"/>
      <c r="C113" s="161"/>
      <c r="D113" s="163"/>
      <c r="E113" s="177"/>
      <c r="F113" s="27" t="s">
        <v>49</v>
      </c>
      <c r="G113" s="43">
        <f>SUM(G111:G112)</f>
        <v>2.1</v>
      </c>
      <c r="H113" s="42">
        <f>SUM(H111:H112)</f>
        <v>2.1</v>
      </c>
      <c r="I113" s="42">
        <f>SUM(I111:I112)</f>
        <v>1.5</v>
      </c>
      <c r="J113" s="42">
        <f>SUM(J111:J112)</f>
        <v>0</v>
      </c>
      <c r="K113" s="42">
        <f aca="true" t="shared" si="38" ref="K113:T113">SUM(K111:K112)</f>
        <v>2.5</v>
      </c>
      <c r="L113" s="39">
        <f t="shared" si="38"/>
        <v>2.5</v>
      </c>
      <c r="M113" s="39">
        <f t="shared" si="38"/>
        <v>1.9</v>
      </c>
      <c r="N113" s="42">
        <f t="shared" si="38"/>
        <v>0</v>
      </c>
      <c r="O113" s="42">
        <f>SUM(O111:O112)</f>
        <v>4.4</v>
      </c>
      <c r="P113" s="42">
        <f>SUM(P111:P112)</f>
        <v>4.4</v>
      </c>
      <c r="Q113" s="42">
        <f>SUM(Q111:Q112)</f>
        <v>3.7</v>
      </c>
      <c r="R113" s="42">
        <f>SUM(R111:R112)</f>
        <v>0</v>
      </c>
      <c r="S113" s="56">
        <f t="shared" si="38"/>
        <v>2.6</v>
      </c>
      <c r="T113" s="100">
        <f t="shared" si="38"/>
        <v>2.9</v>
      </c>
      <c r="U113" s="2"/>
    </row>
    <row r="114" spans="1:21" ht="15" customHeight="1">
      <c r="A114" s="157" t="s">
        <v>22</v>
      </c>
      <c r="B114" s="158" t="s">
        <v>12</v>
      </c>
      <c r="C114" s="161" t="s">
        <v>19</v>
      </c>
      <c r="D114" s="162" t="s">
        <v>104</v>
      </c>
      <c r="E114" s="211" t="s">
        <v>73</v>
      </c>
      <c r="F114" s="26" t="s">
        <v>13</v>
      </c>
      <c r="G114" s="38">
        <f>H114+J114</f>
        <v>0</v>
      </c>
      <c r="H114" s="39"/>
      <c r="I114" s="39"/>
      <c r="J114" s="39"/>
      <c r="K114" s="39">
        <f>L114+N114</f>
        <v>0</v>
      </c>
      <c r="L114" s="39"/>
      <c r="M114" s="39"/>
      <c r="N114" s="39"/>
      <c r="O114" s="39">
        <f>P114+R114</f>
        <v>0</v>
      </c>
      <c r="P114" s="39"/>
      <c r="Q114" s="39"/>
      <c r="R114" s="39"/>
      <c r="S114" s="54"/>
      <c r="T114" s="116"/>
      <c r="U114" s="2"/>
    </row>
    <row r="115" spans="1:21" ht="17.25" customHeight="1">
      <c r="A115" s="157"/>
      <c r="B115" s="159"/>
      <c r="C115" s="161"/>
      <c r="D115" s="163"/>
      <c r="E115" s="176"/>
      <c r="F115" s="28" t="s">
        <v>127</v>
      </c>
      <c r="G115" s="38">
        <f>H115+J115</f>
        <v>11.7</v>
      </c>
      <c r="H115" s="39">
        <v>11.7</v>
      </c>
      <c r="I115" s="39">
        <v>6.6</v>
      </c>
      <c r="J115" s="42"/>
      <c r="K115" s="51">
        <f>L115+N115</f>
        <v>17.4</v>
      </c>
      <c r="L115" s="52">
        <v>17.4</v>
      </c>
      <c r="M115" s="52">
        <v>16.1</v>
      </c>
      <c r="N115" s="52"/>
      <c r="O115" s="39">
        <f>P115+R115</f>
        <v>45.3</v>
      </c>
      <c r="P115" s="39">
        <v>45.3</v>
      </c>
      <c r="Q115" s="39">
        <v>42.5</v>
      </c>
      <c r="R115" s="42"/>
      <c r="S115" s="54">
        <v>21</v>
      </c>
      <c r="T115" s="116">
        <v>25</v>
      </c>
      <c r="U115" s="2"/>
    </row>
    <row r="116" spans="1:21" ht="15" customHeight="1">
      <c r="A116" s="157"/>
      <c r="B116" s="160"/>
      <c r="C116" s="161"/>
      <c r="D116" s="163"/>
      <c r="E116" s="177"/>
      <c r="F116" s="27" t="s">
        <v>49</v>
      </c>
      <c r="G116" s="43">
        <f>SUM(G114:G115)</f>
        <v>11.7</v>
      </c>
      <c r="H116" s="42">
        <f>SUM(H114:H115)</f>
        <v>11.7</v>
      </c>
      <c r="I116" s="42">
        <f>SUM(I114:I115)</f>
        <v>6.6</v>
      </c>
      <c r="J116" s="42">
        <f>SUM(J114:J115)</f>
        <v>0</v>
      </c>
      <c r="K116" s="51">
        <f aca="true" t="shared" si="39" ref="K116:T116">SUM(K114:K115)</f>
        <v>17.4</v>
      </c>
      <c r="L116" s="51">
        <f t="shared" si="39"/>
        <v>17.4</v>
      </c>
      <c r="M116" s="51">
        <f t="shared" si="39"/>
        <v>16.1</v>
      </c>
      <c r="N116" s="51">
        <f t="shared" si="39"/>
        <v>0</v>
      </c>
      <c r="O116" s="42">
        <f t="shared" si="39"/>
        <v>45.3</v>
      </c>
      <c r="P116" s="42">
        <f t="shared" si="39"/>
        <v>45.3</v>
      </c>
      <c r="Q116" s="42">
        <f t="shared" si="39"/>
        <v>42.5</v>
      </c>
      <c r="R116" s="42">
        <f t="shared" si="39"/>
        <v>0</v>
      </c>
      <c r="S116" s="56">
        <f t="shared" si="39"/>
        <v>21</v>
      </c>
      <c r="T116" s="107">
        <f t="shared" si="39"/>
        <v>25</v>
      </c>
      <c r="U116" s="2"/>
    </row>
    <row r="117" spans="1:21" ht="17.25" customHeight="1" thickBot="1">
      <c r="A117" s="117" t="s">
        <v>22</v>
      </c>
      <c r="B117" s="118" t="s">
        <v>12</v>
      </c>
      <c r="C117" s="187" t="s">
        <v>51</v>
      </c>
      <c r="D117" s="188"/>
      <c r="E117" s="188"/>
      <c r="F117" s="188"/>
      <c r="G117" s="40">
        <f aca="true" t="shared" si="40" ref="G117:T117">SUM(G107+G110+G113+G116)</f>
        <v>198.9</v>
      </c>
      <c r="H117" s="40">
        <f t="shared" si="40"/>
        <v>198.9</v>
      </c>
      <c r="I117" s="40">
        <f t="shared" si="40"/>
        <v>95</v>
      </c>
      <c r="J117" s="40">
        <f t="shared" si="40"/>
        <v>0</v>
      </c>
      <c r="K117" s="40">
        <f t="shared" si="40"/>
        <v>78.3</v>
      </c>
      <c r="L117" s="40">
        <f t="shared" si="40"/>
        <v>78.3</v>
      </c>
      <c r="M117" s="40">
        <f t="shared" si="40"/>
        <v>18</v>
      </c>
      <c r="N117" s="40">
        <f t="shared" si="40"/>
        <v>0</v>
      </c>
      <c r="O117" s="40">
        <f t="shared" si="40"/>
        <v>141</v>
      </c>
      <c r="P117" s="40">
        <f t="shared" si="40"/>
        <v>141</v>
      </c>
      <c r="Q117" s="40">
        <f t="shared" si="40"/>
        <v>46.2</v>
      </c>
      <c r="R117" s="40">
        <f t="shared" si="40"/>
        <v>0</v>
      </c>
      <c r="S117" s="40">
        <f t="shared" si="40"/>
        <v>81.6</v>
      </c>
      <c r="T117" s="95">
        <f t="shared" si="40"/>
        <v>86.9</v>
      </c>
      <c r="U117" s="2"/>
    </row>
    <row r="118" spans="1:21" ht="18.75" customHeight="1" thickBot="1">
      <c r="A118" s="4" t="s">
        <v>22</v>
      </c>
      <c r="B118" s="76" t="s">
        <v>16</v>
      </c>
      <c r="C118" s="271" t="s">
        <v>35</v>
      </c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3"/>
      <c r="U118" s="2"/>
    </row>
    <row r="119" spans="1:21" ht="15" customHeight="1">
      <c r="A119" s="217" t="s">
        <v>22</v>
      </c>
      <c r="B119" s="192" t="s">
        <v>16</v>
      </c>
      <c r="C119" s="189" t="s">
        <v>12</v>
      </c>
      <c r="D119" s="190" t="s">
        <v>67</v>
      </c>
      <c r="E119" s="214" t="s">
        <v>73</v>
      </c>
      <c r="F119" s="97" t="s">
        <v>14</v>
      </c>
      <c r="G119" s="86">
        <f aca="true" t="shared" si="41" ref="G119:G125">H119+J119</f>
        <v>170.1</v>
      </c>
      <c r="H119" s="87">
        <v>170.1</v>
      </c>
      <c r="I119" s="87">
        <v>98.99</v>
      </c>
      <c r="J119" s="87">
        <v>0</v>
      </c>
      <c r="K119" s="87">
        <f aca="true" t="shared" si="42" ref="K119:K125">L119+N119</f>
        <v>148.358</v>
      </c>
      <c r="L119" s="87">
        <v>148.358</v>
      </c>
      <c r="M119" s="87">
        <v>128.8</v>
      </c>
      <c r="N119" s="87">
        <v>0</v>
      </c>
      <c r="O119" s="124">
        <f aca="true" t="shared" si="43" ref="O119:O125">P119+R119</f>
        <v>164.358</v>
      </c>
      <c r="P119" s="124">
        <v>164.358</v>
      </c>
      <c r="Q119" s="124">
        <v>143.1</v>
      </c>
      <c r="R119" s="124">
        <v>0</v>
      </c>
      <c r="S119" s="103">
        <v>155</v>
      </c>
      <c r="T119" s="99">
        <v>165</v>
      </c>
      <c r="U119" s="2"/>
    </row>
    <row r="120" spans="1:21" s="69" customFormat="1" ht="15" customHeight="1">
      <c r="A120" s="218"/>
      <c r="B120" s="159"/>
      <c r="C120" s="161"/>
      <c r="D120" s="162"/>
      <c r="E120" s="176"/>
      <c r="F120" s="28" t="s">
        <v>45</v>
      </c>
      <c r="G120" s="65">
        <f t="shared" si="41"/>
        <v>2.676</v>
      </c>
      <c r="H120" s="63">
        <v>2.676</v>
      </c>
      <c r="I120" s="39"/>
      <c r="J120" s="39"/>
      <c r="K120" s="63">
        <f t="shared" si="42"/>
        <v>1.642</v>
      </c>
      <c r="L120" s="63">
        <v>1.642</v>
      </c>
      <c r="M120" s="63"/>
      <c r="N120" s="63"/>
      <c r="O120" s="63">
        <f t="shared" si="43"/>
        <v>1.942</v>
      </c>
      <c r="P120" s="63">
        <v>1.942</v>
      </c>
      <c r="Q120" s="63"/>
      <c r="R120" s="63"/>
      <c r="S120" s="54">
        <v>1.7</v>
      </c>
      <c r="T120" s="116">
        <v>1.8</v>
      </c>
      <c r="U120" s="119"/>
    </row>
    <row r="121" spans="1:21" s="69" customFormat="1" ht="15" customHeight="1">
      <c r="A121" s="218"/>
      <c r="B121" s="159"/>
      <c r="C121" s="161"/>
      <c r="D121" s="162"/>
      <c r="E121" s="176"/>
      <c r="F121" s="28" t="s">
        <v>97</v>
      </c>
      <c r="G121" s="38">
        <f t="shared" si="41"/>
        <v>50.2</v>
      </c>
      <c r="H121" s="39">
        <v>50.2</v>
      </c>
      <c r="I121" s="39"/>
      <c r="J121" s="39"/>
      <c r="K121" s="39">
        <f t="shared" si="42"/>
        <v>21.4</v>
      </c>
      <c r="L121" s="39">
        <v>21.4</v>
      </c>
      <c r="M121" s="39"/>
      <c r="N121" s="39"/>
      <c r="O121" s="63">
        <f t="shared" si="43"/>
        <v>44.046</v>
      </c>
      <c r="P121" s="63">
        <v>44.046</v>
      </c>
      <c r="Q121" s="39"/>
      <c r="R121" s="39"/>
      <c r="S121" s="54"/>
      <c r="T121" s="116"/>
      <c r="U121" s="119"/>
    </row>
    <row r="122" spans="1:21" s="69" customFormat="1" ht="15" customHeight="1">
      <c r="A122" s="218"/>
      <c r="B122" s="159"/>
      <c r="C122" s="161"/>
      <c r="D122" s="162"/>
      <c r="E122" s="176"/>
      <c r="F122" s="28" t="s">
        <v>13</v>
      </c>
      <c r="G122" s="38">
        <f t="shared" si="41"/>
        <v>0</v>
      </c>
      <c r="H122" s="39">
        <v>0</v>
      </c>
      <c r="I122" s="39"/>
      <c r="J122" s="39"/>
      <c r="K122" s="52">
        <f t="shared" si="42"/>
        <v>150.5</v>
      </c>
      <c r="L122" s="52">
        <v>150.5</v>
      </c>
      <c r="M122" s="52">
        <v>145.3</v>
      </c>
      <c r="N122" s="52"/>
      <c r="O122" s="63">
        <f t="shared" si="43"/>
        <v>139.5</v>
      </c>
      <c r="P122" s="63">
        <v>139.5</v>
      </c>
      <c r="Q122" s="39">
        <v>134.4</v>
      </c>
      <c r="R122" s="39"/>
      <c r="S122" s="54">
        <v>168</v>
      </c>
      <c r="T122" s="116">
        <v>182</v>
      </c>
      <c r="U122" s="119"/>
    </row>
    <row r="123" spans="1:21" s="69" customFormat="1" ht="15" customHeight="1">
      <c r="A123" s="218"/>
      <c r="B123" s="159"/>
      <c r="C123" s="161"/>
      <c r="D123" s="162"/>
      <c r="E123" s="176"/>
      <c r="F123" s="28" t="s">
        <v>29</v>
      </c>
      <c r="G123" s="38">
        <f t="shared" si="41"/>
        <v>7.8</v>
      </c>
      <c r="H123" s="39">
        <v>7.8</v>
      </c>
      <c r="I123" s="39"/>
      <c r="J123" s="39"/>
      <c r="K123" s="52">
        <f t="shared" si="42"/>
        <v>13.4</v>
      </c>
      <c r="L123" s="52">
        <v>13.4</v>
      </c>
      <c r="M123" s="52"/>
      <c r="N123" s="52"/>
      <c r="O123" s="63">
        <f t="shared" si="43"/>
        <v>0</v>
      </c>
      <c r="P123" s="63">
        <v>0</v>
      </c>
      <c r="Q123" s="139"/>
      <c r="R123" s="52"/>
      <c r="S123" s="54">
        <v>13.4</v>
      </c>
      <c r="T123" s="116">
        <v>13.4</v>
      </c>
      <c r="U123" s="119"/>
    </row>
    <row r="124" spans="1:21" s="69" customFormat="1" ht="15" customHeight="1">
      <c r="A124" s="218"/>
      <c r="B124" s="159"/>
      <c r="C124" s="161"/>
      <c r="D124" s="162"/>
      <c r="E124" s="176"/>
      <c r="F124" s="28" t="s">
        <v>98</v>
      </c>
      <c r="G124" s="38">
        <f t="shared" si="41"/>
        <v>0</v>
      </c>
      <c r="H124" s="39">
        <v>0</v>
      </c>
      <c r="I124" s="39"/>
      <c r="J124" s="39"/>
      <c r="K124" s="52">
        <f t="shared" si="42"/>
        <v>0</v>
      </c>
      <c r="L124" s="52">
        <v>0</v>
      </c>
      <c r="M124" s="52"/>
      <c r="N124" s="52"/>
      <c r="O124" s="63">
        <f t="shared" si="43"/>
        <v>16</v>
      </c>
      <c r="P124" s="63">
        <v>16</v>
      </c>
      <c r="Q124" s="139"/>
      <c r="R124" s="52"/>
      <c r="S124" s="54"/>
      <c r="T124" s="116"/>
      <c r="U124" s="119"/>
    </row>
    <row r="125" spans="1:21" s="69" customFormat="1" ht="15" customHeight="1">
      <c r="A125" s="218"/>
      <c r="B125" s="159"/>
      <c r="C125" s="161"/>
      <c r="D125" s="162"/>
      <c r="E125" s="176"/>
      <c r="F125" s="28" t="s">
        <v>64</v>
      </c>
      <c r="G125" s="38">
        <f t="shared" si="41"/>
        <v>0.1</v>
      </c>
      <c r="H125" s="39">
        <v>0.1</v>
      </c>
      <c r="I125" s="39"/>
      <c r="J125" s="39"/>
      <c r="K125" s="52">
        <f t="shared" si="42"/>
        <v>0.1</v>
      </c>
      <c r="L125" s="52">
        <v>0.1</v>
      </c>
      <c r="M125" s="52"/>
      <c r="N125" s="52"/>
      <c r="O125" s="63">
        <f t="shared" si="43"/>
        <v>0.16</v>
      </c>
      <c r="P125" s="63">
        <v>0.16</v>
      </c>
      <c r="Q125" s="139"/>
      <c r="R125" s="52"/>
      <c r="S125" s="54">
        <v>0.1</v>
      </c>
      <c r="T125" s="116">
        <v>0.1</v>
      </c>
      <c r="U125" s="119"/>
    </row>
    <row r="126" spans="1:21" s="69" customFormat="1" ht="15" customHeight="1">
      <c r="A126" s="218"/>
      <c r="B126" s="160"/>
      <c r="C126" s="161"/>
      <c r="D126" s="163"/>
      <c r="E126" s="177"/>
      <c r="F126" s="27" t="s">
        <v>49</v>
      </c>
      <c r="G126" s="38">
        <f>SUM(G119:G125)</f>
        <v>230.876</v>
      </c>
      <c r="H126" s="38">
        <f aca="true" t="shared" si="44" ref="H126:T126">SUM(H119:H125)</f>
        <v>230.876</v>
      </c>
      <c r="I126" s="38">
        <f t="shared" si="44"/>
        <v>98.99</v>
      </c>
      <c r="J126" s="38">
        <f t="shared" si="44"/>
        <v>0</v>
      </c>
      <c r="K126" s="38">
        <f t="shared" si="44"/>
        <v>335.4</v>
      </c>
      <c r="L126" s="38">
        <f t="shared" si="44"/>
        <v>335.4</v>
      </c>
      <c r="M126" s="38">
        <f t="shared" si="44"/>
        <v>274.1</v>
      </c>
      <c r="N126" s="38">
        <f t="shared" si="44"/>
        <v>0</v>
      </c>
      <c r="O126" s="65">
        <f t="shared" si="44"/>
        <v>366.00600000000003</v>
      </c>
      <c r="P126" s="65">
        <f t="shared" si="44"/>
        <v>366.00600000000003</v>
      </c>
      <c r="Q126" s="65">
        <f t="shared" si="44"/>
        <v>277.5</v>
      </c>
      <c r="R126" s="38">
        <f t="shared" si="44"/>
        <v>0</v>
      </c>
      <c r="S126" s="38">
        <f t="shared" si="44"/>
        <v>338.2</v>
      </c>
      <c r="T126" s="38">
        <f t="shared" si="44"/>
        <v>362.3</v>
      </c>
      <c r="U126" s="119"/>
    </row>
    <row r="127" spans="1:21" s="69" customFormat="1" ht="15.75" customHeight="1" thickBot="1">
      <c r="A127" s="120" t="s">
        <v>22</v>
      </c>
      <c r="B127" s="118" t="s">
        <v>16</v>
      </c>
      <c r="C127" s="187" t="s">
        <v>51</v>
      </c>
      <c r="D127" s="188"/>
      <c r="E127" s="188"/>
      <c r="F127" s="188"/>
      <c r="G127" s="121">
        <f>SUM(G126)</f>
        <v>230.876</v>
      </c>
      <c r="H127" s="121">
        <f>SUM(H126)</f>
        <v>230.876</v>
      </c>
      <c r="I127" s="121">
        <f>SUM(I126)</f>
        <v>98.99</v>
      </c>
      <c r="J127" s="121">
        <f>SUM(J126)</f>
        <v>0</v>
      </c>
      <c r="K127" s="121">
        <f aca="true" t="shared" si="45" ref="K127:T127">SUM(K126)</f>
        <v>335.4</v>
      </c>
      <c r="L127" s="121">
        <f t="shared" si="45"/>
        <v>335.4</v>
      </c>
      <c r="M127" s="121">
        <f t="shared" si="45"/>
        <v>274.1</v>
      </c>
      <c r="N127" s="121">
        <f t="shared" si="45"/>
        <v>0</v>
      </c>
      <c r="O127" s="82">
        <f>SUM(O126)</f>
        <v>366.00600000000003</v>
      </c>
      <c r="P127" s="82">
        <f>SUM(P126)</f>
        <v>366.00600000000003</v>
      </c>
      <c r="Q127" s="40">
        <f>SUM(Q126)</f>
        <v>277.5</v>
      </c>
      <c r="R127" s="40">
        <f>SUM(R126)</f>
        <v>0</v>
      </c>
      <c r="S127" s="113">
        <f t="shared" si="45"/>
        <v>338.2</v>
      </c>
      <c r="T127" s="122">
        <f t="shared" si="45"/>
        <v>362.3</v>
      </c>
      <c r="U127" s="119"/>
    </row>
    <row r="128" spans="1:21" ht="15.75" customHeight="1" thickBot="1">
      <c r="A128" s="4" t="s">
        <v>22</v>
      </c>
      <c r="B128" s="76" t="s">
        <v>17</v>
      </c>
      <c r="C128" s="196" t="s">
        <v>36</v>
      </c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8"/>
      <c r="U128" s="2"/>
    </row>
    <row r="129" spans="1:21" ht="17.25" customHeight="1">
      <c r="A129" s="191" t="s">
        <v>22</v>
      </c>
      <c r="B129" s="192" t="s">
        <v>17</v>
      </c>
      <c r="C129" s="189" t="s">
        <v>12</v>
      </c>
      <c r="D129" s="190" t="s">
        <v>68</v>
      </c>
      <c r="E129" s="214" t="s">
        <v>73</v>
      </c>
      <c r="F129" s="97" t="s">
        <v>14</v>
      </c>
      <c r="G129" s="41">
        <f>H129+J129</f>
        <v>1.2</v>
      </c>
      <c r="H129" s="71">
        <v>1.2</v>
      </c>
      <c r="I129" s="71"/>
      <c r="J129" s="71"/>
      <c r="K129" s="71">
        <f>L129+N129</f>
        <v>1</v>
      </c>
      <c r="L129" s="71">
        <v>1</v>
      </c>
      <c r="M129" s="71"/>
      <c r="N129" s="71"/>
      <c r="O129" s="87">
        <f>P129+R129</f>
        <v>1</v>
      </c>
      <c r="P129" s="87">
        <v>1</v>
      </c>
      <c r="Q129" s="87"/>
      <c r="R129" s="71"/>
      <c r="S129" s="98">
        <v>1</v>
      </c>
      <c r="T129" s="99">
        <v>1</v>
      </c>
      <c r="U129" s="2"/>
    </row>
    <row r="130" spans="1:21" ht="13.5" customHeight="1">
      <c r="A130" s="157"/>
      <c r="B130" s="159"/>
      <c r="C130" s="161"/>
      <c r="D130" s="163"/>
      <c r="E130" s="176"/>
      <c r="F130" s="26" t="s">
        <v>15</v>
      </c>
      <c r="G130" s="43">
        <f>H130+J130</f>
        <v>0</v>
      </c>
      <c r="H130" s="42"/>
      <c r="I130" s="42"/>
      <c r="J130" s="42"/>
      <c r="K130" s="42">
        <f>L130+N130</f>
        <v>0</v>
      </c>
      <c r="L130" s="42"/>
      <c r="M130" s="42"/>
      <c r="N130" s="42"/>
      <c r="O130" s="39">
        <f>P130+R130</f>
        <v>0</v>
      </c>
      <c r="P130" s="39"/>
      <c r="Q130" s="39"/>
      <c r="R130" s="42"/>
      <c r="S130" s="56"/>
      <c r="T130" s="100"/>
      <c r="U130" s="2"/>
    </row>
    <row r="131" spans="1:21" ht="14.25" customHeight="1">
      <c r="A131" s="157"/>
      <c r="B131" s="160"/>
      <c r="C131" s="161"/>
      <c r="D131" s="163"/>
      <c r="E131" s="177"/>
      <c r="F131" s="27" t="s">
        <v>49</v>
      </c>
      <c r="G131" s="38">
        <f>SUM(G129:G130)</f>
        <v>1.2</v>
      </c>
      <c r="H131" s="39">
        <f>SUM(H129:H130)</f>
        <v>1.2</v>
      </c>
      <c r="I131" s="39">
        <f>SUM(I129:I130)</f>
        <v>0</v>
      </c>
      <c r="J131" s="39">
        <f>SUM(J129:J130)</f>
        <v>0</v>
      </c>
      <c r="K131" s="39">
        <f aca="true" t="shared" si="46" ref="K131:T131">SUM(K129:K130)</f>
        <v>1</v>
      </c>
      <c r="L131" s="39">
        <f t="shared" si="46"/>
        <v>1</v>
      </c>
      <c r="M131" s="39">
        <f t="shared" si="46"/>
        <v>0</v>
      </c>
      <c r="N131" s="39">
        <f t="shared" si="46"/>
        <v>0</v>
      </c>
      <c r="O131" s="39">
        <f>SUM(O129:O130)</f>
        <v>1</v>
      </c>
      <c r="P131" s="39">
        <f>SUM(P129:P130)</f>
        <v>1</v>
      </c>
      <c r="Q131" s="39">
        <f>SUM(Q129:Q130)</f>
        <v>0</v>
      </c>
      <c r="R131" s="39">
        <f>SUM(R129:R130)</f>
        <v>0</v>
      </c>
      <c r="S131" s="54">
        <f t="shared" si="46"/>
        <v>1</v>
      </c>
      <c r="T131" s="91">
        <f t="shared" si="46"/>
        <v>1</v>
      </c>
      <c r="U131" s="2"/>
    </row>
    <row r="132" spans="1:21" ht="14.25" customHeight="1" thickBot="1">
      <c r="A132" s="117" t="s">
        <v>22</v>
      </c>
      <c r="B132" s="118" t="s">
        <v>17</v>
      </c>
      <c r="C132" s="187" t="s">
        <v>51</v>
      </c>
      <c r="D132" s="188"/>
      <c r="E132" s="188"/>
      <c r="F132" s="188"/>
      <c r="G132" s="40">
        <f>SUM(G131)</f>
        <v>1.2</v>
      </c>
      <c r="H132" s="40">
        <f aca="true" t="shared" si="47" ref="H132:R132">SUM(H131)</f>
        <v>1.2</v>
      </c>
      <c r="I132" s="40">
        <f t="shared" si="47"/>
        <v>0</v>
      </c>
      <c r="J132" s="40">
        <f t="shared" si="47"/>
        <v>0</v>
      </c>
      <c r="K132" s="40">
        <f t="shared" si="47"/>
        <v>1</v>
      </c>
      <c r="L132" s="40">
        <f t="shared" si="47"/>
        <v>1</v>
      </c>
      <c r="M132" s="40">
        <f t="shared" si="47"/>
        <v>0</v>
      </c>
      <c r="N132" s="40">
        <f t="shared" si="47"/>
        <v>0</v>
      </c>
      <c r="O132" s="40">
        <f t="shared" si="47"/>
        <v>1</v>
      </c>
      <c r="P132" s="40">
        <f t="shared" si="47"/>
        <v>1</v>
      </c>
      <c r="Q132" s="40">
        <f t="shared" si="47"/>
        <v>0</v>
      </c>
      <c r="R132" s="40">
        <f t="shared" si="47"/>
        <v>0</v>
      </c>
      <c r="S132" s="113">
        <f>SUM(S131)</f>
        <v>1</v>
      </c>
      <c r="T132" s="114">
        <f>SUM(T131)</f>
        <v>1</v>
      </c>
      <c r="U132" s="2"/>
    </row>
    <row r="133" spans="1:21" ht="16.5" customHeight="1" thickBot="1">
      <c r="A133" s="4" t="s">
        <v>22</v>
      </c>
      <c r="B133" s="5" t="s">
        <v>19</v>
      </c>
      <c r="C133" s="202" t="s">
        <v>89</v>
      </c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21"/>
    </row>
    <row r="134" spans="1:21" ht="14.25" customHeight="1">
      <c r="A134" s="191" t="s">
        <v>22</v>
      </c>
      <c r="B134" s="192" t="s">
        <v>19</v>
      </c>
      <c r="C134" s="189" t="s">
        <v>12</v>
      </c>
      <c r="D134" s="190" t="s">
        <v>69</v>
      </c>
      <c r="E134" s="214" t="s">
        <v>73</v>
      </c>
      <c r="F134" s="97" t="s">
        <v>14</v>
      </c>
      <c r="G134" s="41">
        <f>H134+J134</f>
        <v>12</v>
      </c>
      <c r="H134" s="71">
        <v>12</v>
      </c>
      <c r="I134" s="71"/>
      <c r="J134" s="71"/>
      <c r="K134" s="87">
        <f>L134+N134</f>
        <v>26.9</v>
      </c>
      <c r="L134" s="87">
        <v>26.9</v>
      </c>
      <c r="M134" s="71"/>
      <c r="N134" s="71"/>
      <c r="O134" s="87">
        <f>P134+R134</f>
        <v>11.4</v>
      </c>
      <c r="P134" s="87">
        <v>8.5</v>
      </c>
      <c r="Q134" s="87"/>
      <c r="R134" s="87">
        <v>2.9</v>
      </c>
      <c r="S134" s="103">
        <v>32</v>
      </c>
      <c r="T134" s="99">
        <v>34.5</v>
      </c>
      <c r="U134" s="2"/>
    </row>
    <row r="135" spans="1:21" ht="14.25" customHeight="1">
      <c r="A135" s="157"/>
      <c r="B135" s="159"/>
      <c r="C135" s="161"/>
      <c r="D135" s="163"/>
      <c r="E135" s="176"/>
      <c r="F135" s="26" t="s">
        <v>14</v>
      </c>
      <c r="G135" s="43">
        <f>H135+J135</f>
        <v>0</v>
      </c>
      <c r="H135" s="42"/>
      <c r="I135" s="42"/>
      <c r="J135" s="42"/>
      <c r="K135" s="39">
        <f>L135+N135</f>
        <v>0</v>
      </c>
      <c r="L135" s="39"/>
      <c r="M135" s="42"/>
      <c r="N135" s="42"/>
      <c r="O135" s="39">
        <f>P135+R135</f>
        <v>0</v>
      </c>
      <c r="P135" s="39"/>
      <c r="Q135" s="39"/>
      <c r="R135" s="39"/>
      <c r="S135" s="54"/>
      <c r="T135" s="100"/>
      <c r="U135" s="2"/>
    </row>
    <row r="136" spans="1:21" ht="14.25" customHeight="1">
      <c r="A136" s="157"/>
      <c r="B136" s="160"/>
      <c r="C136" s="161"/>
      <c r="D136" s="163"/>
      <c r="E136" s="177"/>
      <c r="F136" s="27" t="s">
        <v>49</v>
      </c>
      <c r="G136" s="43">
        <f>SUM(G134:G135)</f>
        <v>12</v>
      </c>
      <c r="H136" s="42">
        <f>SUM(H134:H135)</f>
        <v>12</v>
      </c>
      <c r="I136" s="42">
        <f>SUM(I134:I135)</f>
        <v>0</v>
      </c>
      <c r="J136" s="42">
        <f>SUM(J134:J135)</f>
        <v>0</v>
      </c>
      <c r="K136" s="39">
        <f aca="true" t="shared" si="48" ref="K136:T136">SUM(K134:K135)</f>
        <v>26.9</v>
      </c>
      <c r="L136" s="39">
        <f t="shared" si="48"/>
        <v>26.9</v>
      </c>
      <c r="M136" s="42">
        <f t="shared" si="48"/>
        <v>0</v>
      </c>
      <c r="N136" s="42">
        <f t="shared" si="48"/>
        <v>0</v>
      </c>
      <c r="O136" s="39">
        <f>SUM(O134:O135)</f>
        <v>11.4</v>
      </c>
      <c r="P136" s="39">
        <f>SUM(P134:P135)</f>
        <v>8.5</v>
      </c>
      <c r="Q136" s="39">
        <f>SUM(Q134:Q135)</f>
        <v>0</v>
      </c>
      <c r="R136" s="39">
        <f>SUM(R134:R135)</f>
        <v>2.9</v>
      </c>
      <c r="S136" s="54">
        <f t="shared" si="48"/>
        <v>32</v>
      </c>
      <c r="T136" s="100">
        <f t="shared" si="48"/>
        <v>34.5</v>
      </c>
      <c r="U136" s="2"/>
    </row>
    <row r="137" spans="1:21" ht="16.5" customHeight="1">
      <c r="A137" s="157" t="s">
        <v>22</v>
      </c>
      <c r="B137" s="215" t="s">
        <v>19</v>
      </c>
      <c r="C137" s="161" t="s">
        <v>16</v>
      </c>
      <c r="D137" s="163" t="s">
        <v>101</v>
      </c>
      <c r="E137" s="211" t="s">
        <v>73</v>
      </c>
      <c r="F137" s="26" t="s">
        <v>13</v>
      </c>
      <c r="G137" s="43">
        <f>H137+J137</f>
        <v>0</v>
      </c>
      <c r="H137" s="39"/>
      <c r="I137" s="42"/>
      <c r="J137" s="42"/>
      <c r="K137" s="42">
        <f>L137+N137</f>
        <v>0</v>
      </c>
      <c r="L137" s="39"/>
      <c r="M137" s="42"/>
      <c r="N137" s="42"/>
      <c r="O137" s="39">
        <f>P137+R137</f>
        <v>0</v>
      </c>
      <c r="P137" s="39"/>
      <c r="Q137" s="39"/>
      <c r="R137" s="39"/>
      <c r="S137" s="54"/>
      <c r="T137" s="91"/>
      <c r="U137" s="2"/>
    </row>
    <row r="138" spans="1:21" ht="16.5" customHeight="1">
      <c r="A138" s="157"/>
      <c r="B138" s="215"/>
      <c r="C138" s="161"/>
      <c r="D138" s="163"/>
      <c r="E138" s="176"/>
      <c r="F138" s="26" t="s">
        <v>14</v>
      </c>
      <c r="G138" s="43">
        <f>H138+J138</f>
        <v>6</v>
      </c>
      <c r="H138" s="42">
        <v>6</v>
      </c>
      <c r="I138" s="42"/>
      <c r="J138" s="42"/>
      <c r="K138" s="42">
        <f>L138+N138</f>
        <v>6.3</v>
      </c>
      <c r="L138" s="42">
        <v>6.3</v>
      </c>
      <c r="M138" s="42"/>
      <c r="N138" s="42"/>
      <c r="O138" s="42">
        <f>P138+R138</f>
        <v>6.3</v>
      </c>
      <c r="P138" s="42">
        <v>6.3</v>
      </c>
      <c r="Q138" s="42"/>
      <c r="R138" s="42"/>
      <c r="S138" s="54">
        <v>6.5</v>
      </c>
      <c r="T138" s="91">
        <v>6.8</v>
      </c>
      <c r="U138" s="2"/>
    </row>
    <row r="139" spans="1:21" ht="16.5" customHeight="1">
      <c r="A139" s="157"/>
      <c r="B139" s="215"/>
      <c r="C139" s="161"/>
      <c r="D139" s="163"/>
      <c r="E139" s="177"/>
      <c r="F139" s="27" t="s">
        <v>49</v>
      </c>
      <c r="G139" s="43">
        <f>SUM(G137:G138)</f>
        <v>6</v>
      </c>
      <c r="H139" s="42">
        <f>SUM(H137:H138)</f>
        <v>6</v>
      </c>
      <c r="I139" s="42">
        <f>SUM(I137:I138)</f>
        <v>0</v>
      </c>
      <c r="J139" s="42">
        <f>SUM(J137:J138)</f>
        <v>0</v>
      </c>
      <c r="K139" s="42">
        <f aca="true" t="shared" si="49" ref="K139:T139">SUM(K137:K138)</f>
        <v>6.3</v>
      </c>
      <c r="L139" s="42">
        <f t="shared" si="49"/>
        <v>6.3</v>
      </c>
      <c r="M139" s="42">
        <f t="shared" si="49"/>
        <v>0</v>
      </c>
      <c r="N139" s="42">
        <f t="shared" si="49"/>
        <v>0</v>
      </c>
      <c r="O139" s="42">
        <f>SUM(O137:O138)</f>
        <v>6.3</v>
      </c>
      <c r="P139" s="42">
        <f>SUM(P137:P138)</f>
        <v>6.3</v>
      </c>
      <c r="Q139" s="42">
        <f>SUM(Q137:Q138)</f>
        <v>0</v>
      </c>
      <c r="R139" s="42">
        <f>SUM(R137:R138)</f>
        <v>0</v>
      </c>
      <c r="S139" s="56">
        <f t="shared" si="49"/>
        <v>6.5</v>
      </c>
      <c r="T139" s="100">
        <f t="shared" si="49"/>
        <v>6.8</v>
      </c>
      <c r="U139" s="2"/>
    </row>
    <row r="140" spans="1:21" ht="16.5" customHeight="1" thickBot="1">
      <c r="A140" s="117" t="s">
        <v>22</v>
      </c>
      <c r="B140" s="118" t="s">
        <v>19</v>
      </c>
      <c r="C140" s="187" t="s">
        <v>51</v>
      </c>
      <c r="D140" s="188"/>
      <c r="E140" s="188"/>
      <c r="F140" s="188"/>
      <c r="G140" s="40">
        <f aca="true" t="shared" si="50" ref="G140:T140">SUM(G136+G139)</f>
        <v>18</v>
      </c>
      <c r="H140" s="40">
        <f t="shared" si="50"/>
        <v>18</v>
      </c>
      <c r="I140" s="40">
        <f t="shared" si="50"/>
        <v>0</v>
      </c>
      <c r="J140" s="40">
        <f t="shared" si="50"/>
        <v>0</v>
      </c>
      <c r="K140" s="40">
        <f t="shared" si="50"/>
        <v>33.199999999999996</v>
      </c>
      <c r="L140" s="40">
        <f t="shared" si="50"/>
        <v>33.199999999999996</v>
      </c>
      <c r="M140" s="40">
        <f t="shared" si="50"/>
        <v>0</v>
      </c>
      <c r="N140" s="40">
        <f t="shared" si="50"/>
        <v>0</v>
      </c>
      <c r="O140" s="40">
        <f t="shared" si="50"/>
        <v>17.7</v>
      </c>
      <c r="P140" s="40">
        <f t="shared" si="50"/>
        <v>14.8</v>
      </c>
      <c r="Q140" s="40">
        <f t="shared" si="50"/>
        <v>0</v>
      </c>
      <c r="R140" s="40">
        <f t="shared" si="50"/>
        <v>2.9</v>
      </c>
      <c r="S140" s="113">
        <f t="shared" si="50"/>
        <v>38.5</v>
      </c>
      <c r="T140" s="114">
        <f t="shared" si="50"/>
        <v>41.3</v>
      </c>
      <c r="U140" s="2"/>
    </row>
    <row r="141" spans="1:21" ht="16.5" customHeight="1" thickBot="1">
      <c r="A141" s="4" t="s">
        <v>22</v>
      </c>
      <c r="B141" s="5" t="s">
        <v>21</v>
      </c>
      <c r="C141" s="212" t="s">
        <v>90</v>
      </c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"/>
    </row>
    <row r="142" spans="1:21" ht="16.5" customHeight="1">
      <c r="A142" s="191" t="s">
        <v>22</v>
      </c>
      <c r="B142" s="192" t="s">
        <v>21</v>
      </c>
      <c r="C142" s="189" t="s">
        <v>12</v>
      </c>
      <c r="D142" s="190" t="s">
        <v>70</v>
      </c>
      <c r="E142" s="214" t="s">
        <v>73</v>
      </c>
      <c r="F142" s="97" t="s">
        <v>14</v>
      </c>
      <c r="G142" s="79">
        <f>H142+J142</f>
        <v>22.052</v>
      </c>
      <c r="H142" s="123">
        <v>22.052</v>
      </c>
      <c r="I142" s="71"/>
      <c r="J142" s="71"/>
      <c r="K142" s="123">
        <f>L142+N142</f>
        <v>51.8</v>
      </c>
      <c r="L142" s="123">
        <v>51.8</v>
      </c>
      <c r="M142" s="123"/>
      <c r="N142" s="123"/>
      <c r="O142" s="124">
        <f>P142+R142</f>
        <v>61.6</v>
      </c>
      <c r="P142" s="124">
        <v>61.6</v>
      </c>
      <c r="Q142" s="87"/>
      <c r="R142" s="71"/>
      <c r="S142" s="98">
        <v>62</v>
      </c>
      <c r="T142" s="99">
        <v>80</v>
      </c>
      <c r="U142" s="2"/>
    </row>
    <row r="143" spans="1:21" ht="14.25" customHeight="1">
      <c r="A143" s="157"/>
      <c r="B143" s="159"/>
      <c r="C143" s="161"/>
      <c r="D143" s="163"/>
      <c r="E143" s="176"/>
      <c r="F143" s="26" t="s">
        <v>14</v>
      </c>
      <c r="G143" s="70">
        <f>H143+J143</f>
        <v>0</v>
      </c>
      <c r="H143" s="64"/>
      <c r="I143" s="42"/>
      <c r="J143" s="42"/>
      <c r="K143" s="64">
        <f>L143+N143</f>
        <v>0</v>
      </c>
      <c r="L143" s="64"/>
      <c r="M143" s="64"/>
      <c r="N143" s="64"/>
      <c r="O143" s="64">
        <f>P143+R143</f>
        <v>0</v>
      </c>
      <c r="P143" s="64"/>
      <c r="Q143" s="42"/>
      <c r="R143" s="42"/>
      <c r="S143" s="60"/>
      <c r="T143" s="104"/>
      <c r="U143" s="2"/>
    </row>
    <row r="144" spans="1:21" ht="16.5" customHeight="1">
      <c r="A144" s="157"/>
      <c r="B144" s="160"/>
      <c r="C144" s="161"/>
      <c r="D144" s="163"/>
      <c r="E144" s="177"/>
      <c r="F144" s="27" t="s">
        <v>49</v>
      </c>
      <c r="G144" s="65">
        <f aca="true" t="shared" si="51" ref="G144:T144">SUM(G142:G143)</f>
        <v>22.052</v>
      </c>
      <c r="H144" s="63">
        <f t="shared" si="51"/>
        <v>22.052</v>
      </c>
      <c r="I144" s="39">
        <f t="shared" si="51"/>
        <v>0</v>
      </c>
      <c r="J144" s="39">
        <f t="shared" si="51"/>
        <v>0</v>
      </c>
      <c r="K144" s="39">
        <f t="shared" si="51"/>
        <v>51.8</v>
      </c>
      <c r="L144" s="39">
        <f t="shared" si="51"/>
        <v>51.8</v>
      </c>
      <c r="M144" s="39">
        <f t="shared" si="51"/>
        <v>0</v>
      </c>
      <c r="N144" s="39">
        <f t="shared" si="51"/>
        <v>0</v>
      </c>
      <c r="O144" s="39">
        <f t="shared" si="51"/>
        <v>61.6</v>
      </c>
      <c r="P144" s="39">
        <f t="shared" si="51"/>
        <v>61.6</v>
      </c>
      <c r="Q144" s="39">
        <f t="shared" si="51"/>
        <v>0</v>
      </c>
      <c r="R144" s="39">
        <f t="shared" si="51"/>
        <v>0</v>
      </c>
      <c r="S144" s="39">
        <f t="shared" si="51"/>
        <v>62</v>
      </c>
      <c r="T144" s="115">
        <f t="shared" si="51"/>
        <v>80</v>
      </c>
      <c r="U144" s="2"/>
    </row>
    <row r="145" spans="1:21" ht="16.5" customHeight="1" thickBot="1">
      <c r="A145" s="117" t="s">
        <v>22</v>
      </c>
      <c r="B145" s="118" t="s">
        <v>21</v>
      </c>
      <c r="C145" s="187" t="s">
        <v>51</v>
      </c>
      <c r="D145" s="188"/>
      <c r="E145" s="188"/>
      <c r="F145" s="188"/>
      <c r="G145" s="82">
        <f>SUM(G144)</f>
        <v>22.052</v>
      </c>
      <c r="H145" s="82">
        <f>SUM(H144)</f>
        <v>22.052</v>
      </c>
      <c r="I145" s="40">
        <f>SUM(I144)</f>
        <v>0</v>
      </c>
      <c r="J145" s="40">
        <f>SUM(J144)</f>
        <v>0</v>
      </c>
      <c r="K145" s="40">
        <f aca="true" t="shared" si="52" ref="K145:R145">SUM(K144)</f>
        <v>51.8</v>
      </c>
      <c r="L145" s="40">
        <f t="shared" si="52"/>
        <v>51.8</v>
      </c>
      <c r="M145" s="40">
        <f t="shared" si="52"/>
        <v>0</v>
      </c>
      <c r="N145" s="40">
        <f t="shared" si="52"/>
        <v>0</v>
      </c>
      <c r="O145" s="40">
        <f t="shared" si="52"/>
        <v>61.6</v>
      </c>
      <c r="P145" s="40">
        <f t="shared" si="52"/>
        <v>61.6</v>
      </c>
      <c r="Q145" s="40">
        <f t="shared" si="52"/>
        <v>0</v>
      </c>
      <c r="R145" s="40">
        <f t="shared" si="52"/>
        <v>0</v>
      </c>
      <c r="S145" s="40">
        <f>SUM(S144)</f>
        <v>62</v>
      </c>
      <c r="T145" s="95">
        <f>SUM(T144)</f>
        <v>80</v>
      </c>
      <c r="U145" s="2"/>
    </row>
    <row r="146" spans="1:21" ht="16.5" customHeight="1" thickBot="1">
      <c r="A146" s="4" t="s">
        <v>22</v>
      </c>
      <c r="B146" s="5" t="s">
        <v>22</v>
      </c>
      <c r="C146" s="212" t="s">
        <v>91</v>
      </c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"/>
    </row>
    <row r="147" spans="1:21" ht="14.25" customHeight="1">
      <c r="A147" s="191" t="s">
        <v>22</v>
      </c>
      <c r="B147" s="216" t="s">
        <v>22</v>
      </c>
      <c r="C147" s="189" t="s">
        <v>12</v>
      </c>
      <c r="D147" s="190" t="s">
        <v>102</v>
      </c>
      <c r="E147" s="214" t="s">
        <v>73</v>
      </c>
      <c r="F147" s="97" t="s">
        <v>14</v>
      </c>
      <c r="G147" s="41">
        <f>H147+J147</f>
        <v>0</v>
      </c>
      <c r="H147" s="71">
        <v>0</v>
      </c>
      <c r="I147" s="71"/>
      <c r="J147" s="71"/>
      <c r="K147" s="71">
        <f>L147+N147</f>
        <v>0</v>
      </c>
      <c r="L147" s="71">
        <v>0</v>
      </c>
      <c r="M147" s="71"/>
      <c r="N147" s="71"/>
      <c r="O147" s="71">
        <f>P147+R147</f>
        <v>0</v>
      </c>
      <c r="P147" s="71">
        <v>0</v>
      </c>
      <c r="Q147" s="71"/>
      <c r="R147" s="71"/>
      <c r="S147" s="103"/>
      <c r="T147" s="105"/>
      <c r="U147" s="2"/>
    </row>
    <row r="148" spans="1:21" ht="14.25" customHeight="1">
      <c r="A148" s="157"/>
      <c r="B148" s="215"/>
      <c r="C148" s="161"/>
      <c r="D148" s="163"/>
      <c r="E148" s="176"/>
      <c r="F148" s="26" t="s">
        <v>15</v>
      </c>
      <c r="G148" s="43">
        <f>H148+J148</f>
        <v>0</v>
      </c>
      <c r="H148" s="42"/>
      <c r="I148" s="42"/>
      <c r="J148" s="42"/>
      <c r="K148" s="42">
        <f>L148+N148</f>
        <v>0</v>
      </c>
      <c r="L148" s="42"/>
      <c r="M148" s="42"/>
      <c r="N148" s="42"/>
      <c r="O148" s="42">
        <f>P148+R148</f>
        <v>0</v>
      </c>
      <c r="P148" s="42"/>
      <c r="Q148" s="42"/>
      <c r="R148" s="42"/>
      <c r="S148" s="54"/>
      <c r="T148" s="91"/>
      <c r="U148" s="2"/>
    </row>
    <row r="149" spans="1:21" ht="14.25" customHeight="1">
      <c r="A149" s="157"/>
      <c r="B149" s="215"/>
      <c r="C149" s="161"/>
      <c r="D149" s="163"/>
      <c r="E149" s="177"/>
      <c r="F149" s="27" t="s">
        <v>49</v>
      </c>
      <c r="G149" s="43">
        <f aca="true" t="shared" si="53" ref="G149:N149">SUM(G147:G148)</f>
        <v>0</v>
      </c>
      <c r="H149" s="42">
        <f t="shared" si="53"/>
        <v>0</v>
      </c>
      <c r="I149" s="42">
        <f t="shared" si="53"/>
        <v>0</v>
      </c>
      <c r="J149" s="42">
        <f t="shared" si="53"/>
        <v>0</v>
      </c>
      <c r="K149" s="42">
        <f t="shared" si="53"/>
        <v>0</v>
      </c>
      <c r="L149" s="42">
        <f t="shared" si="53"/>
        <v>0</v>
      </c>
      <c r="M149" s="42">
        <f t="shared" si="53"/>
        <v>0</v>
      </c>
      <c r="N149" s="42">
        <f t="shared" si="53"/>
        <v>0</v>
      </c>
      <c r="O149" s="42">
        <f aca="true" t="shared" si="54" ref="O149:T149">SUM(O147:O148)</f>
        <v>0</v>
      </c>
      <c r="P149" s="42">
        <f t="shared" si="54"/>
        <v>0</v>
      </c>
      <c r="Q149" s="42">
        <f t="shared" si="54"/>
        <v>0</v>
      </c>
      <c r="R149" s="42">
        <f t="shared" si="54"/>
        <v>0</v>
      </c>
      <c r="S149" s="56">
        <f t="shared" si="54"/>
        <v>0</v>
      </c>
      <c r="T149" s="100">
        <f t="shared" si="54"/>
        <v>0</v>
      </c>
      <c r="U149" s="2"/>
    </row>
    <row r="150" spans="1:21" ht="14.25" customHeight="1">
      <c r="A150" s="157" t="s">
        <v>22</v>
      </c>
      <c r="B150" s="215" t="s">
        <v>22</v>
      </c>
      <c r="C150" s="161" t="s">
        <v>16</v>
      </c>
      <c r="D150" s="163" t="s">
        <v>92</v>
      </c>
      <c r="E150" s="211" t="s">
        <v>73</v>
      </c>
      <c r="F150" s="26" t="s">
        <v>14</v>
      </c>
      <c r="G150" s="43">
        <f>H150+J150</f>
        <v>12.5</v>
      </c>
      <c r="H150" s="42">
        <v>12.5</v>
      </c>
      <c r="I150" s="42"/>
      <c r="J150" s="42"/>
      <c r="K150" s="42">
        <f>L150+N150</f>
        <v>17</v>
      </c>
      <c r="L150" s="42">
        <v>17</v>
      </c>
      <c r="M150" s="42"/>
      <c r="N150" s="42"/>
      <c r="O150" s="42">
        <f>P150+R150</f>
        <v>17</v>
      </c>
      <c r="P150" s="42">
        <v>17</v>
      </c>
      <c r="Q150" s="42"/>
      <c r="R150" s="42"/>
      <c r="S150" s="54">
        <v>21</v>
      </c>
      <c r="T150" s="91">
        <v>25</v>
      </c>
      <c r="U150" s="2"/>
    </row>
    <row r="151" spans="1:21" ht="14.25" customHeight="1">
      <c r="A151" s="157"/>
      <c r="B151" s="215"/>
      <c r="C151" s="161"/>
      <c r="D151" s="163"/>
      <c r="E151" s="176"/>
      <c r="F151" s="26" t="s">
        <v>14</v>
      </c>
      <c r="G151" s="43">
        <f>H151+J151</f>
        <v>0</v>
      </c>
      <c r="H151" s="42"/>
      <c r="I151" s="42"/>
      <c r="J151" s="42"/>
      <c r="K151" s="42">
        <f>L151+N151</f>
        <v>0</v>
      </c>
      <c r="L151" s="42"/>
      <c r="M151" s="42"/>
      <c r="N151" s="42"/>
      <c r="O151" s="42">
        <f>P151+R151</f>
        <v>0</v>
      </c>
      <c r="P151" s="42"/>
      <c r="Q151" s="42"/>
      <c r="R151" s="42"/>
      <c r="S151" s="54"/>
      <c r="T151" s="91"/>
      <c r="U151" s="2"/>
    </row>
    <row r="152" spans="1:21" ht="18" customHeight="1">
      <c r="A152" s="157"/>
      <c r="B152" s="215"/>
      <c r="C152" s="161"/>
      <c r="D152" s="163"/>
      <c r="E152" s="177"/>
      <c r="F152" s="27" t="s">
        <v>49</v>
      </c>
      <c r="G152" s="43">
        <f aca="true" t="shared" si="55" ref="G152:N152">SUM(G150:G151)</f>
        <v>12.5</v>
      </c>
      <c r="H152" s="42">
        <f t="shared" si="55"/>
        <v>12.5</v>
      </c>
      <c r="I152" s="42">
        <f t="shared" si="55"/>
        <v>0</v>
      </c>
      <c r="J152" s="42">
        <f t="shared" si="55"/>
        <v>0</v>
      </c>
      <c r="K152" s="42">
        <f t="shared" si="55"/>
        <v>17</v>
      </c>
      <c r="L152" s="42">
        <f t="shared" si="55"/>
        <v>17</v>
      </c>
      <c r="M152" s="42">
        <f t="shared" si="55"/>
        <v>0</v>
      </c>
      <c r="N152" s="42">
        <f t="shared" si="55"/>
        <v>0</v>
      </c>
      <c r="O152" s="42">
        <f aca="true" t="shared" si="56" ref="O152:T152">SUM(O150:O151)</f>
        <v>17</v>
      </c>
      <c r="P152" s="42">
        <f t="shared" si="56"/>
        <v>17</v>
      </c>
      <c r="Q152" s="42">
        <f t="shared" si="56"/>
        <v>0</v>
      </c>
      <c r="R152" s="42">
        <f t="shared" si="56"/>
        <v>0</v>
      </c>
      <c r="S152" s="56">
        <f t="shared" si="56"/>
        <v>21</v>
      </c>
      <c r="T152" s="100">
        <f t="shared" si="56"/>
        <v>25</v>
      </c>
      <c r="U152" s="2"/>
    </row>
    <row r="153" spans="1:21" ht="15.75" customHeight="1">
      <c r="A153" s="157" t="s">
        <v>22</v>
      </c>
      <c r="B153" s="158" t="s">
        <v>22</v>
      </c>
      <c r="C153" s="161" t="s">
        <v>17</v>
      </c>
      <c r="D153" s="162" t="s">
        <v>103</v>
      </c>
      <c r="E153" s="211" t="s">
        <v>73</v>
      </c>
      <c r="F153" s="26" t="s">
        <v>14</v>
      </c>
      <c r="G153" s="43">
        <f>H153+J153</f>
        <v>7.5</v>
      </c>
      <c r="H153" s="42">
        <v>7.5</v>
      </c>
      <c r="I153" s="42"/>
      <c r="J153" s="42"/>
      <c r="K153" s="39">
        <f>L153+N153</f>
        <v>3</v>
      </c>
      <c r="L153" s="39">
        <v>3</v>
      </c>
      <c r="M153" s="39"/>
      <c r="N153" s="42"/>
      <c r="O153" s="39">
        <f>P153+R153</f>
        <v>3</v>
      </c>
      <c r="P153" s="39">
        <v>3</v>
      </c>
      <c r="Q153" s="39"/>
      <c r="R153" s="42"/>
      <c r="S153" s="54">
        <v>3</v>
      </c>
      <c r="T153" s="91">
        <v>3</v>
      </c>
      <c r="U153" s="2"/>
    </row>
    <row r="154" spans="1:21" ht="12.75" customHeight="1">
      <c r="A154" s="157"/>
      <c r="B154" s="159"/>
      <c r="C154" s="161"/>
      <c r="D154" s="163"/>
      <c r="E154" s="176"/>
      <c r="F154" s="26" t="s">
        <v>15</v>
      </c>
      <c r="G154" s="43">
        <f>H154+J154</f>
        <v>0</v>
      </c>
      <c r="H154" s="42"/>
      <c r="I154" s="42"/>
      <c r="J154" s="42"/>
      <c r="K154" s="39">
        <f>L154+N154</f>
        <v>0</v>
      </c>
      <c r="L154" s="39"/>
      <c r="M154" s="39"/>
      <c r="N154" s="42"/>
      <c r="O154" s="39">
        <f>P154+R154</f>
        <v>0</v>
      </c>
      <c r="P154" s="39"/>
      <c r="Q154" s="39"/>
      <c r="R154" s="42"/>
      <c r="S154" s="54"/>
      <c r="T154" s="91"/>
      <c r="U154" s="2"/>
    </row>
    <row r="155" spans="1:21" ht="15" customHeight="1">
      <c r="A155" s="157"/>
      <c r="B155" s="160"/>
      <c r="C155" s="161"/>
      <c r="D155" s="163"/>
      <c r="E155" s="177"/>
      <c r="F155" s="27" t="s">
        <v>49</v>
      </c>
      <c r="G155" s="43">
        <f>SUM(G153:G154)</f>
        <v>7.5</v>
      </c>
      <c r="H155" s="42">
        <f>SUM(H153:H154)</f>
        <v>7.5</v>
      </c>
      <c r="I155" s="42">
        <f>SUM(I153:I154)</f>
        <v>0</v>
      </c>
      <c r="J155" s="42">
        <f>SUM(J153:J154)</f>
        <v>0</v>
      </c>
      <c r="K155" s="42">
        <f>SUM(K153:K154)</f>
        <v>3</v>
      </c>
      <c r="L155" s="42">
        <f aca="true" t="shared" si="57" ref="L155:S155">SUM(L153:L154)</f>
        <v>3</v>
      </c>
      <c r="M155" s="42">
        <f t="shared" si="57"/>
        <v>0</v>
      </c>
      <c r="N155" s="42">
        <f t="shared" si="57"/>
        <v>0</v>
      </c>
      <c r="O155" s="42">
        <f>SUM(O153:O154)</f>
        <v>3</v>
      </c>
      <c r="P155" s="42">
        <f>SUM(P153:P154)</f>
        <v>3</v>
      </c>
      <c r="Q155" s="42">
        <f>SUM(Q153:Q154)</f>
        <v>0</v>
      </c>
      <c r="R155" s="42">
        <f>SUM(R153:R154)</f>
        <v>0</v>
      </c>
      <c r="S155" s="56">
        <f t="shared" si="57"/>
        <v>3</v>
      </c>
      <c r="T155" s="100">
        <f>SUM(T153:T154)</f>
        <v>3</v>
      </c>
      <c r="U155" s="2"/>
    </row>
    <row r="156" spans="1:21" ht="15.75" customHeight="1" thickBot="1">
      <c r="A156" s="10" t="s">
        <v>22</v>
      </c>
      <c r="B156" s="6" t="s">
        <v>22</v>
      </c>
      <c r="C156" s="187" t="s">
        <v>51</v>
      </c>
      <c r="D156" s="188"/>
      <c r="E156" s="188"/>
      <c r="F156" s="188"/>
      <c r="G156" s="45">
        <f>SUM(G149+G152+G155)</f>
        <v>20</v>
      </c>
      <c r="H156" s="45">
        <f aca="true" t="shared" si="58" ref="H156:T156">SUM(H149+H152+H155)</f>
        <v>20</v>
      </c>
      <c r="I156" s="45">
        <f t="shared" si="58"/>
        <v>0</v>
      </c>
      <c r="J156" s="45">
        <f t="shared" si="58"/>
        <v>0</v>
      </c>
      <c r="K156" s="45">
        <f t="shared" si="58"/>
        <v>20</v>
      </c>
      <c r="L156" s="45">
        <f t="shared" si="58"/>
        <v>20</v>
      </c>
      <c r="M156" s="45">
        <f t="shared" si="58"/>
        <v>0</v>
      </c>
      <c r="N156" s="45">
        <f t="shared" si="58"/>
        <v>0</v>
      </c>
      <c r="O156" s="45">
        <f>SUM(O149+O152+O155)</f>
        <v>20</v>
      </c>
      <c r="P156" s="45">
        <f>SUM(P149+P152+P155)</f>
        <v>20</v>
      </c>
      <c r="Q156" s="45">
        <f>SUM(Q149+Q152+Q155)</f>
        <v>0</v>
      </c>
      <c r="R156" s="45">
        <f>SUM(R149+R152+R155)</f>
        <v>0</v>
      </c>
      <c r="S156" s="59">
        <f t="shared" si="58"/>
        <v>24</v>
      </c>
      <c r="T156" s="125">
        <f t="shared" si="58"/>
        <v>28</v>
      </c>
      <c r="U156" s="2"/>
    </row>
    <row r="157" spans="1:21" ht="14.25" customHeight="1" thickBot="1">
      <c r="A157" s="9" t="s">
        <v>22</v>
      </c>
      <c r="B157" s="183" t="s">
        <v>52</v>
      </c>
      <c r="C157" s="184"/>
      <c r="D157" s="184"/>
      <c r="E157" s="184"/>
      <c r="F157" s="184"/>
      <c r="G157" s="82">
        <f>SUM(G117+G127+G132+G140+G145+G156)</f>
        <v>491.028</v>
      </c>
      <c r="H157" s="82">
        <f aca="true" t="shared" si="59" ref="H157:T157">SUM(H117+H127+H132+H140+H145+H156)</f>
        <v>491.028</v>
      </c>
      <c r="I157" s="82">
        <f t="shared" si="59"/>
        <v>193.99</v>
      </c>
      <c r="J157" s="40">
        <f t="shared" si="59"/>
        <v>0</v>
      </c>
      <c r="K157" s="40">
        <f t="shared" si="59"/>
        <v>519.7</v>
      </c>
      <c r="L157" s="40">
        <f t="shared" si="59"/>
        <v>519.7</v>
      </c>
      <c r="M157" s="40">
        <f t="shared" si="59"/>
        <v>292.1</v>
      </c>
      <c r="N157" s="40">
        <f t="shared" si="59"/>
        <v>0</v>
      </c>
      <c r="O157" s="40">
        <f>SUM(O117+O127+O132+O140+O145+O156)</f>
        <v>607.306</v>
      </c>
      <c r="P157" s="40">
        <f>SUM(P117+P127+P132+P140+P145+P156)</f>
        <v>604.4060000000001</v>
      </c>
      <c r="Q157" s="40">
        <f>SUM(Q117+Q127+Q132+Q140+Q145+Q156)</f>
        <v>323.7</v>
      </c>
      <c r="R157" s="40">
        <f>SUM(R117+R127+R132+R140+R145+R156)</f>
        <v>2.9</v>
      </c>
      <c r="S157" s="113">
        <f t="shared" si="59"/>
        <v>545.3</v>
      </c>
      <c r="T157" s="126">
        <f t="shared" si="59"/>
        <v>599.5</v>
      </c>
      <c r="U157" s="96"/>
    </row>
    <row r="158" spans="1:21" ht="18" customHeight="1" thickBot="1">
      <c r="A158" s="111" t="s">
        <v>23</v>
      </c>
      <c r="B158" s="208" t="s">
        <v>93</v>
      </c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10"/>
      <c r="U158" s="21"/>
    </row>
    <row r="159" spans="1:21" ht="18" customHeight="1" thickBot="1">
      <c r="A159" s="4" t="s">
        <v>23</v>
      </c>
      <c r="B159" s="5" t="s">
        <v>12</v>
      </c>
      <c r="C159" s="202" t="s">
        <v>59</v>
      </c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21"/>
    </row>
    <row r="160" spans="1:21" ht="15" customHeight="1">
      <c r="A160" s="191" t="s">
        <v>23</v>
      </c>
      <c r="B160" s="192" t="s">
        <v>12</v>
      </c>
      <c r="C160" s="189" t="s">
        <v>12</v>
      </c>
      <c r="D160" s="190" t="s">
        <v>81</v>
      </c>
      <c r="E160" s="207" t="s">
        <v>73</v>
      </c>
      <c r="F160" s="97" t="s">
        <v>14</v>
      </c>
      <c r="G160" s="41">
        <f>H160+J160</f>
        <v>21.9</v>
      </c>
      <c r="H160" s="87">
        <v>21.9</v>
      </c>
      <c r="I160" s="87">
        <v>0</v>
      </c>
      <c r="J160" s="87"/>
      <c r="K160" s="71">
        <f>L160+N160</f>
        <v>22.7</v>
      </c>
      <c r="L160" s="87">
        <v>22.7</v>
      </c>
      <c r="M160" s="87"/>
      <c r="N160" s="87"/>
      <c r="O160" s="71">
        <f>P160+R160</f>
        <v>22.7</v>
      </c>
      <c r="P160" s="87">
        <v>22.7</v>
      </c>
      <c r="Q160" s="87"/>
      <c r="R160" s="87"/>
      <c r="S160" s="103">
        <v>23.2</v>
      </c>
      <c r="T160" s="105">
        <v>24.4</v>
      </c>
      <c r="U160" s="2"/>
    </row>
    <row r="161" spans="1:21" s="22" customFormat="1" ht="11.25" customHeight="1">
      <c r="A161" s="157"/>
      <c r="B161" s="159"/>
      <c r="C161" s="161"/>
      <c r="D161" s="163"/>
      <c r="E161" s="200"/>
      <c r="F161" s="26" t="s">
        <v>29</v>
      </c>
      <c r="G161" s="43">
        <f>H161+J161</f>
        <v>0</v>
      </c>
      <c r="H161" s="39">
        <v>0</v>
      </c>
      <c r="I161" s="39"/>
      <c r="J161" s="39"/>
      <c r="K161" s="42">
        <f>L161+N161</f>
        <v>5.5</v>
      </c>
      <c r="L161" s="39">
        <v>5.5</v>
      </c>
      <c r="M161" s="39"/>
      <c r="N161" s="39"/>
      <c r="O161" s="64">
        <f>P161+R161</f>
        <v>5.485</v>
      </c>
      <c r="P161" s="63">
        <v>5.485</v>
      </c>
      <c r="Q161" s="39"/>
      <c r="R161" s="39"/>
      <c r="S161" s="54">
        <v>5.6</v>
      </c>
      <c r="T161" s="91">
        <v>5.7</v>
      </c>
      <c r="U161" s="84"/>
    </row>
    <row r="162" spans="1:21" ht="13.5" customHeight="1">
      <c r="A162" s="157"/>
      <c r="B162" s="160"/>
      <c r="C162" s="161"/>
      <c r="D162" s="163"/>
      <c r="E162" s="201"/>
      <c r="F162" s="27" t="s">
        <v>49</v>
      </c>
      <c r="G162" s="38">
        <f>SUM(G160:G161)</f>
        <v>21.9</v>
      </c>
      <c r="H162" s="39">
        <f>SUM(H160:H161)</f>
        <v>21.9</v>
      </c>
      <c r="I162" s="39">
        <f>SUM(I160:I161)</f>
        <v>0</v>
      </c>
      <c r="J162" s="39">
        <f>SUM(J160:J161)</f>
        <v>0</v>
      </c>
      <c r="K162" s="39">
        <f aca="true" t="shared" si="60" ref="K162:T162">SUM(K160:K161)</f>
        <v>28.2</v>
      </c>
      <c r="L162" s="39">
        <f t="shared" si="60"/>
        <v>28.2</v>
      </c>
      <c r="M162" s="39">
        <f t="shared" si="60"/>
        <v>0</v>
      </c>
      <c r="N162" s="39">
        <f t="shared" si="60"/>
        <v>0</v>
      </c>
      <c r="O162" s="63">
        <f>SUM(O160:O161)</f>
        <v>28.185</v>
      </c>
      <c r="P162" s="63">
        <f>SUM(P160:P161)</f>
        <v>28.185</v>
      </c>
      <c r="Q162" s="39">
        <f>SUM(Q160:Q161)</f>
        <v>0</v>
      </c>
      <c r="R162" s="39">
        <f>SUM(R160:R161)</f>
        <v>0</v>
      </c>
      <c r="S162" s="54">
        <f t="shared" si="60"/>
        <v>28.799999999999997</v>
      </c>
      <c r="T162" s="91">
        <f t="shared" si="60"/>
        <v>30.099999999999998</v>
      </c>
      <c r="U162" s="2"/>
    </row>
    <row r="163" spans="1:21" ht="13.5" customHeight="1">
      <c r="A163" s="157" t="s">
        <v>23</v>
      </c>
      <c r="B163" s="158" t="s">
        <v>12</v>
      </c>
      <c r="C163" s="161" t="s">
        <v>16</v>
      </c>
      <c r="D163" s="162" t="s">
        <v>44</v>
      </c>
      <c r="E163" s="199" t="s">
        <v>73</v>
      </c>
      <c r="F163" s="26" t="s">
        <v>14</v>
      </c>
      <c r="G163" s="43">
        <f>H163+J163</f>
        <v>3.4</v>
      </c>
      <c r="H163" s="42">
        <v>3.4</v>
      </c>
      <c r="I163" s="42"/>
      <c r="J163" s="39"/>
      <c r="K163" s="42">
        <f>L163+N163</f>
        <v>5</v>
      </c>
      <c r="L163" s="42">
        <v>5</v>
      </c>
      <c r="M163" s="42"/>
      <c r="N163" s="39"/>
      <c r="O163" s="42">
        <f>P163+R163</f>
        <v>5</v>
      </c>
      <c r="P163" s="42">
        <v>5</v>
      </c>
      <c r="Q163" s="42"/>
      <c r="R163" s="39"/>
      <c r="S163" s="54">
        <v>6</v>
      </c>
      <c r="T163" s="91">
        <v>7</v>
      </c>
      <c r="U163" s="2"/>
    </row>
    <row r="164" spans="1:21" ht="13.5" customHeight="1">
      <c r="A164" s="157"/>
      <c r="B164" s="159"/>
      <c r="C164" s="161"/>
      <c r="D164" s="163"/>
      <c r="E164" s="200"/>
      <c r="F164" s="26" t="s">
        <v>15</v>
      </c>
      <c r="G164" s="43">
        <f>H164+J164</f>
        <v>0</v>
      </c>
      <c r="H164" s="39"/>
      <c r="I164" s="39"/>
      <c r="J164" s="39"/>
      <c r="K164" s="42">
        <f>L164+N164</f>
        <v>0</v>
      </c>
      <c r="L164" s="39"/>
      <c r="M164" s="39"/>
      <c r="N164" s="39"/>
      <c r="O164" s="42">
        <f>P164+R164</f>
        <v>0</v>
      </c>
      <c r="P164" s="39"/>
      <c r="Q164" s="39"/>
      <c r="R164" s="39"/>
      <c r="S164" s="57"/>
      <c r="T164" s="101"/>
      <c r="U164" s="2"/>
    </row>
    <row r="165" spans="1:21" ht="13.5" customHeight="1">
      <c r="A165" s="157"/>
      <c r="B165" s="160"/>
      <c r="C165" s="161"/>
      <c r="D165" s="163"/>
      <c r="E165" s="201"/>
      <c r="F165" s="27" t="s">
        <v>49</v>
      </c>
      <c r="G165" s="38">
        <f>SUM(G163:G164)</f>
        <v>3.4</v>
      </c>
      <c r="H165" s="39">
        <f>SUM(H163:H164)</f>
        <v>3.4</v>
      </c>
      <c r="I165" s="39">
        <f>SUM(I163:I164)</f>
        <v>0</v>
      </c>
      <c r="J165" s="39">
        <f>SUM(J163:J164)</f>
        <v>0</v>
      </c>
      <c r="K165" s="39">
        <f aca="true" t="shared" si="61" ref="K165:T165">SUM(K163:K164)</f>
        <v>5</v>
      </c>
      <c r="L165" s="39">
        <f t="shared" si="61"/>
        <v>5</v>
      </c>
      <c r="M165" s="39">
        <f t="shared" si="61"/>
        <v>0</v>
      </c>
      <c r="N165" s="39">
        <f t="shared" si="61"/>
        <v>0</v>
      </c>
      <c r="O165" s="39">
        <f>SUM(O163:O164)</f>
        <v>5</v>
      </c>
      <c r="P165" s="39">
        <f>SUM(P163:P164)</f>
        <v>5</v>
      </c>
      <c r="Q165" s="39">
        <f>SUM(Q163:Q164)</f>
        <v>0</v>
      </c>
      <c r="R165" s="39">
        <f>SUM(R163:R164)</f>
        <v>0</v>
      </c>
      <c r="S165" s="54">
        <f t="shared" si="61"/>
        <v>6</v>
      </c>
      <c r="T165" s="91">
        <f t="shared" si="61"/>
        <v>7</v>
      </c>
      <c r="U165" s="2"/>
    </row>
    <row r="166" spans="1:21" ht="13.5" customHeight="1">
      <c r="A166" s="157" t="s">
        <v>23</v>
      </c>
      <c r="B166" s="158" t="s">
        <v>12</v>
      </c>
      <c r="C166" s="161" t="s">
        <v>17</v>
      </c>
      <c r="D166" s="162" t="s">
        <v>82</v>
      </c>
      <c r="E166" s="199" t="s">
        <v>73</v>
      </c>
      <c r="F166" s="26" t="s">
        <v>14</v>
      </c>
      <c r="G166" s="38">
        <f>H166+J166</f>
        <v>0</v>
      </c>
      <c r="H166" s="39"/>
      <c r="I166" s="39"/>
      <c r="J166" s="39"/>
      <c r="K166" s="39">
        <f>L166+N166</f>
        <v>0</v>
      </c>
      <c r="L166" s="39"/>
      <c r="M166" s="39"/>
      <c r="N166" s="39"/>
      <c r="O166" s="39">
        <f>P166+R166</f>
        <v>0</v>
      </c>
      <c r="P166" s="39">
        <v>0</v>
      </c>
      <c r="Q166" s="39"/>
      <c r="R166" s="39"/>
      <c r="S166" s="54"/>
      <c r="T166" s="91"/>
      <c r="U166" s="2"/>
    </row>
    <row r="167" spans="1:21" ht="13.5" customHeight="1">
      <c r="A167" s="157"/>
      <c r="B167" s="159"/>
      <c r="C167" s="161"/>
      <c r="D167" s="163"/>
      <c r="E167" s="200"/>
      <c r="F167" s="26" t="s">
        <v>29</v>
      </c>
      <c r="G167" s="43">
        <f>H167+J167</f>
        <v>15.6</v>
      </c>
      <c r="H167" s="39">
        <v>15.6</v>
      </c>
      <c r="I167" s="39">
        <v>0</v>
      </c>
      <c r="J167" s="39"/>
      <c r="K167" s="64">
        <f>L167+N167</f>
        <v>14.844</v>
      </c>
      <c r="L167" s="63">
        <v>14.844</v>
      </c>
      <c r="M167" s="39"/>
      <c r="N167" s="39"/>
      <c r="O167" s="64">
        <f>P167+R167</f>
        <v>14.844</v>
      </c>
      <c r="P167" s="63">
        <v>14.844</v>
      </c>
      <c r="Q167" s="39"/>
      <c r="R167" s="39"/>
      <c r="S167" s="54">
        <v>14</v>
      </c>
      <c r="T167" s="91">
        <v>14.2</v>
      </c>
      <c r="U167" s="2"/>
    </row>
    <row r="168" spans="1:21" ht="13.5" customHeight="1">
      <c r="A168" s="157"/>
      <c r="B168" s="160"/>
      <c r="C168" s="161"/>
      <c r="D168" s="163"/>
      <c r="E168" s="201"/>
      <c r="F168" s="27" t="s">
        <v>49</v>
      </c>
      <c r="G168" s="38">
        <f>SUM(G166:G167)</f>
        <v>15.6</v>
      </c>
      <c r="H168" s="39">
        <f>SUM(H166:H167)</f>
        <v>15.6</v>
      </c>
      <c r="I168" s="39">
        <f>SUM(I166:I167)</f>
        <v>0</v>
      </c>
      <c r="J168" s="39">
        <f>SUM(J166:J167)</f>
        <v>0</v>
      </c>
      <c r="K168" s="63">
        <f aca="true" t="shared" si="62" ref="K168:T168">SUM(K166:K167)</f>
        <v>14.844</v>
      </c>
      <c r="L168" s="63">
        <f t="shared" si="62"/>
        <v>14.844</v>
      </c>
      <c r="M168" s="39">
        <f t="shared" si="62"/>
        <v>0</v>
      </c>
      <c r="N168" s="39">
        <f t="shared" si="62"/>
        <v>0</v>
      </c>
      <c r="O168" s="63">
        <f>SUM(O166:O167)</f>
        <v>14.844</v>
      </c>
      <c r="P168" s="63">
        <f>SUM(P166:P167)</f>
        <v>14.844</v>
      </c>
      <c r="Q168" s="39">
        <f>SUM(Q166:Q167)</f>
        <v>0</v>
      </c>
      <c r="R168" s="39">
        <f>SUM(R166:R167)</f>
        <v>0</v>
      </c>
      <c r="S168" s="54">
        <f t="shared" si="62"/>
        <v>14</v>
      </c>
      <c r="T168" s="91">
        <f t="shared" si="62"/>
        <v>14.2</v>
      </c>
      <c r="U168" s="2"/>
    </row>
    <row r="169" spans="1:21" s="13" customFormat="1" ht="16.5" customHeight="1" thickBot="1">
      <c r="A169" s="11" t="s">
        <v>23</v>
      </c>
      <c r="B169" s="12" t="s">
        <v>12</v>
      </c>
      <c r="C169" s="187" t="s">
        <v>51</v>
      </c>
      <c r="D169" s="188"/>
      <c r="E169" s="188"/>
      <c r="F169" s="188"/>
      <c r="G169" s="45">
        <f>SUM(G162+G165+G168)</f>
        <v>40.9</v>
      </c>
      <c r="H169" s="45">
        <f>SUM(H162+H165+H168)</f>
        <v>40.9</v>
      </c>
      <c r="I169" s="45">
        <f>SUM(I162+I165+I168)</f>
        <v>0</v>
      </c>
      <c r="J169" s="45">
        <f>SUM(J162+J165+J168)</f>
        <v>0</v>
      </c>
      <c r="K169" s="73">
        <f aca="true" t="shared" si="63" ref="K169:T169">SUM(K162+K165+K168)</f>
        <v>48.044000000000004</v>
      </c>
      <c r="L169" s="73">
        <f t="shared" si="63"/>
        <v>48.044000000000004</v>
      </c>
      <c r="M169" s="45">
        <f t="shared" si="63"/>
        <v>0</v>
      </c>
      <c r="N169" s="45">
        <f t="shared" si="63"/>
        <v>0</v>
      </c>
      <c r="O169" s="73">
        <f>SUM(O162+O165+O168)</f>
        <v>48.029</v>
      </c>
      <c r="P169" s="73">
        <f>SUM(P162+P165+P168)</f>
        <v>48.029</v>
      </c>
      <c r="Q169" s="45">
        <f>SUM(Q162+Q165+Q168)</f>
        <v>0</v>
      </c>
      <c r="R169" s="45">
        <f>SUM(R162+R165+R168)</f>
        <v>0</v>
      </c>
      <c r="S169" s="59">
        <f t="shared" si="63"/>
        <v>48.8</v>
      </c>
      <c r="T169" s="125">
        <f t="shared" si="63"/>
        <v>51.3</v>
      </c>
      <c r="U169" s="127"/>
    </row>
    <row r="170" spans="1:21" s="13" customFormat="1" ht="16.5" customHeight="1" thickBot="1">
      <c r="A170" s="14" t="s">
        <v>23</v>
      </c>
      <c r="B170" s="183" t="s">
        <v>28</v>
      </c>
      <c r="C170" s="184"/>
      <c r="D170" s="184"/>
      <c r="E170" s="184"/>
      <c r="F170" s="184"/>
      <c r="G170" s="40">
        <f>SUM(G169)</f>
        <v>40.9</v>
      </c>
      <c r="H170" s="40">
        <f>SUM(H169)</f>
        <v>40.9</v>
      </c>
      <c r="I170" s="40">
        <f>SUM(I169)</f>
        <v>0</v>
      </c>
      <c r="J170" s="40">
        <f>SUM(J169)</f>
        <v>0</v>
      </c>
      <c r="K170" s="82">
        <f aca="true" t="shared" si="64" ref="K170:T170">SUM(K169)</f>
        <v>48.044000000000004</v>
      </c>
      <c r="L170" s="82">
        <f t="shared" si="64"/>
        <v>48.044000000000004</v>
      </c>
      <c r="M170" s="40">
        <f t="shared" si="64"/>
        <v>0</v>
      </c>
      <c r="N170" s="40">
        <f t="shared" si="64"/>
        <v>0</v>
      </c>
      <c r="O170" s="82">
        <f>SUM(O169)</f>
        <v>48.029</v>
      </c>
      <c r="P170" s="82">
        <f>SUM(P169)</f>
        <v>48.029</v>
      </c>
      <c r="Q170" s="40">
        <f>SUM(Q169)</f>
        <v>0</v>
      </c>
      <c r="R170" s="40">
        <f>SUM(R169)</f>
        <v>0</v>
      </c>
      <c r="S170" s="113">
        <f t="shared" si="64"/>
        <v>48.8</v>
      </c>
      <c r="T170" s="114">
        <f t="shared" si="64"/>
        <v>51.3</v>
      </c>
      <c r="U170" s="128"/>
    </row>
    <row r="171" spans="1:21" ht="16.5" customHeight="1" thickBot="1">
      <c r="A171" s="111" t="s">
        <v>24</v>
      </c>
      <c r="B171" s="185" t="s">
        <v>37</v>
      </c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21"/>
    </row>
    <row r="172" spans="1:21" ht="16.5" customHeight="1" thickBot="1">
      <c r="A172" s="4" t="s">
        <v>24</v>
      </c>
      <c r="B172" s="5" t="s">
        <v>12</v>
      </c>
      <c r="C172" s="202" t="s">
        <v>38</v>
      </c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21"/>
    </row>
    <row r="173" spans="1:21" ht="13.5" customHeight="1">
      <c r="A173" s="191" t="s">
        <v>24</v>
      </c>
      <c r="B173" s="192" t="s">
        <v>12</v>
      </c>
      <c r="C173" s="189" t="s">
        <v>12</v>
      </c>
      <c r="D173" s="190" t="s">
        <v>71</v>
      </c>
      <c r="E173" s="207" t="s">
        <v>73</v>
      </c>
      <c r="F173" s="97" t="s">
        <v>14</v>
      </c>
      <c r="G173" s="41">
        <f>H173+J173</f>
        <v>0</v>
      </c>
      <c r="H173" s="71"/>
      <c r="I173" s="71"/>
      <c r="J173" s="71"/>
      <c r="K173" s="71">
        <f>L173+N173</f>
        <v>0</v>
      </c>
      <c r="L173" s="129"/>
      <c r="M173" s="129"/>
      <c r="N173" s="71"/>
      <c r="O173" s="71">
        <f>P173+R173</f>
        <v>0</v>
      </c>
      <c r="P173" s="71"/>
      <c r="Q173" s="71"/>
      <c r="R173" s="71"/>
      <c r="S173" s="98"/>
      <c r="T173" s="99"/>
      <c r="U173" s="2"/>
    </row>
    <row r="174" spans="1:21" ht="13.5" customHeight="1">
      <c r="A174" s="157"/>
      <c r="B174" s="159"/>
      <c r="C174" s="161"/>
      <c r="D174" s="163"/>
      <c r="E174" s="200"/>
      <c r="F174" s="26" t="s">
        <v>15</v>
      </c>
      <c r="G174" s="43">
        <f>H174+J174</f>
        <v>0</v>
      </c>
      <c r="H174" s="42"/>
      <c r="I174" s="42"/>
      <c r="J174" s="42"/>
      <c r="K174" s="42">
        <f>L174+N174</f>
        <v>0</v>
      </c>
      <c r="L174" s="37"/>
      <c r="M174" s="37"/>
      <c r="N174" s="42"/>
      <c r="O174" s="42">
        <f>P174+R174</f>
        <v>0</v>
      </c>
      <c r="P174" s="42"/>
      <c r="Q174" s="42"/>
      <c r="R174" s="42"/>
      <c r="S174" s="60"/>
      <c r="T174" s="104"/>
      <c r="U174" s="2"/>
    </row>
    <row r="175" spans="1:21" ht="13.5" customHeight="1">
      <c r="A175" s="157"/>
      <c r="B175" s="160"/>
      <c r="C175" s="161"/>
      <c r="D175" s="163"/>
      <c r="E175" s="201"/>
      <c r="F175" s="27" t="s">
        <v>49</v>
      </c>
      <c r="G175" s="38">
        <f>SUM(G173:G174)</f>
        <v>0</v>
      </c>
      <c r="H175" s="39">
        <f aca="true" t="shared" si="65" ref="H175:N175">SUM(H173:H174)</f>
        <v>0</v>
      </c>
      <c r="I175" s="39">
        <f t="shared" si="65"/>
        <v>0</v>
      </c>
      <c r="J175" s="39">
        <f t="shared" si="65"/>
        <v>0</v>
      </c>
      <c r="K175" s="39">
        <f t="shared" si="65"/>
        <v>0</v>
      </c>
      <c r="L175" s="39">
        <f t="shared" si="65"/>
        <v>0</v>
      </c>
      <c r="M175" s="39">
        <f t="shared" si="65"/>
        <v>0</v>
      </c>
      <c r="N175" s="39">
        <f t="shared" si="65"/>
        <v>0</v>
      </c>
      <c r="O175" s="39">
        <f aca="true" t="shared" si="66" ref="O175:T175">SUM(O173:O174)</f>
        <v>0</v>
      </c>
      <c r="P175" s="39">
        <f t="shared" si="66"/>
        <v>0</v>
      </c>
      <c r="Q175" s="39">
        <f t="shared" si="66"/>
        <v>0</v>
      </c>
      <c r="R175" s="39">
        <f t="shared" si="66"/>
        <v>0</v>
      </c>
      <c r="S175" s="54">
        <f t="shared" si="66"/>
        <v>0</v>
      </c>
      <c r="T175" s="91">
        <f t="shared" si="66"/>
        <v>0</v>
      </c>
      <c r="U175" s="2"/>
    </row>
    <row r="176" spans="1:21" ht="13.5" customHeight="1" thickBot="1">
      <c r="A176" s="117" t="s">
        <v>24</v>
      </c>
      <c r="B176" s="118" t="s">
        <v>12</v>
      </c>
      <c r="C176" s="187" t="s">
        <v>51</v>
      </c>
      <c r="D176" s="188"/>
      <c r="E176" s="188"/>
      <c r="F176" s="188"/>
      <c r="G176" s="40">
        <f>SUM(G175)</f>
        <v>0</v>
      </c>
      <c r="H176" s="40">
        <f aca="true" t="shared" si="67" ref="H176:R176">SUM(H175)</f>
        <v>0</v>
      </c>
      <c r="I176" s="40">
        <f t="shared" si="67"/>
        <v>0</v>
      </c>
      <c r="J176" s="40">
        <f t="shared" si="67"/>
        <v>0</v>
      </c>
      <c r="K176" s="40">
        <f t="shared" si="67"/>
        <v>0</v>
      </c>
      <c r="L176" s="40">
        <f t="shared" si="67"/>
        <v>0</v>
      </c>
      <c r="M176" s="40">
        <f t="shared" si="67"/>
        <v>0</v>
      </c>
      <c r="N176" s="40">
        <f t="shared" si="67"/>
        <v>0</v>
      </c>
      <c r="O176" s="40">
        <f t="shared" si="67"/>
        <v>0</v>
      </c>
      <c r="P176" s="40">
        <f t="shared" si="67"/>
        <v>0</v>
      </c>
      <c r="Q176" s="40">
        <f t="shared" si="67"/>
        <v>0</v>
      </c>
      <c r="R176" s="40">
        <f t="shared" si="67"/>
        <v>0</v>
      </c>
      <c r="S176" s="113">
        <f>SUM(S175)</f>
        <v>0</v>
      </c>
      <c r="T176" s="114">
        <f>SUM(T175)</f>
        <v>0</v>
      </c>
      <c r="U176" s="2"/>
    </row>
    <row r="177" spans="1:21" ht="15" customHeight="1" thickBot="1">
      <c r="A177" s="4" t="s">
        <v>24</v>
      </c>
      <c r="B177" s="5" t="s">
        <v>16</v>
      </c>
      <c r="C177" s="202" t="s">
        <v>39</v>
      </c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21"/>
    </row>
    <row r="178" spans="1:21" ht="15.75" customHeight="1">
      <c r="A178" s="191" t="s">
        <v>24</v>
      </c>
      <c r="B178" s="192" t="s">
        <v>16</v>
      </c>
      <c r="C178" s="189" t="s">
        <v>12</v>
      </c>
      <c r="D178" s="190" t="s">
        <v>72</v>
      </c>
      <c r="E178" s="207" t="s">
        <v>73</v>
      </c>
      <c r="F178" s="97" t="s">
        <v>14</v>
      </c>
      <c r="G178" s="46">
        <f>H178+J178</f>
        <v>1.5</v>
      </c>
      <c r="H178" s="71">
        <v>1.5</v>
      </c>
      <c r="I178" s="71"/>
      <c r="J178" s="71"/>
      <c r="K178" s="87">
        <f>L178+N178</f>
        <v>2</v>
      </c>
      <c r="L178" s="87">
        <v>2</v>
      </c>
      <c r="M178" s="87"/>
      <c r="N178" s="87"/>
      <c r="O178" s="87">
        <f>P178+R178</f>
        <v>2</v>
      </c>
      <c r="P178" s="87">
        <v>2</v>
      </c>
      <c r="Q178" s="87"/>
      <c r="R178" s="87"/>
      <c r="S178" s="98">
        <v>2</v>
      </c>
      <c r="T178" s="99">
        <v>2</v>
      </c>
      <c r="U178" s="2"/>
    </row>
    <row r="179" spans="1:21" ht="15" customHeight="1">
      <c r="A179" s="157"/>
      <c r="B179" s="159"/>
      <c r="C179" s="161"/>
      <c r="D179" s="163"/>
      <c r="E179" s="200"/>
      <c r="F179" s="26" t="s">
        <v>29</v>
      </c>
      <c r="G179" s="43">
        <f>H179+J179</f>
        <v>0</v>
      </c>
      <c r="H179" s="42">
        <v>0</v>
      </c>
      <c r="I179" s="42"/>
      <c r="J179" s="42"/>
      <c r="K179" s="39">
        <f>L179+N179</f>
        <v>2.5</v>
      </c>
      <c r="L179" s="39">
        <v>2.5</v>
      </c>
      <c r="M179" s="39"/>
      <c r="N179" s="39"/>
      <c r="O179" s="39">
        <f>P179+R179</f>
        <v>3.5</v>
      </c>
      <c r="P179" s="42">
        <v>3.5</v>
      </c>
      <c r="Q179" s="37"/>
      <c r="R179" s="42"/>
      <c r="S179" s="56">
        <v>2.5</v>
      </c>
      <c r="T179" s="100">
        <v>2.5</v>
      </c>
      <c r="U179" s="2"/>
    </row>
    <row r="180" spans="1:21" ht="14.25" customHeight="1">
      <c r="A180" s="157"/>
      <c r="B180" s="160"/>
      <c r="C180" s="161"/>
      <c r="D180" s="163"/>
      <c r="E180" s="201"/>
      <c r="F180" s="27" t="s">
        <v>49</v>
      </c>
      <c r="G180" s="38">
        <f>SUM(G178:G179)</f>
        <v>1.5</v>
      </c>
      <c r="H180" s="39">
        <f>SUM(H178:H179)</f>
        <v>1.5</v>
      </c>
      <c r="I180" s="39">
        <f>SUM(I178:I179)</f>
        <v>0</v>
      </c>
      <c r="J180" s="39">
        <f>SUM(J178:J179)</f>
        <v>0</v>
      </c>
      <c r="K180" s="39">
        <f aca="true" t="shared" si="68" ref="K180:T180">SUM(K178:K179)</f>
        <v>4.5</v>
      </c>
      <c r="L180" s="39">
        <f t="shared" si="68"/>
        <v>4.5</v>
      </c>
      <c r="M180" s="39">
        <f t="shared" si="68"/>
        <v>0</v>
      </c>
      <c r="N180" s="39">
        <f t="shared" si="68"/>
        <v>0</v>
      </c>
      <c r="O180" s="39">
        <f>SUM(O178:O179)</f>
        <v>5.5</v>
      </c>
      <c r="P180" s="39">
        <f>SUM(P178:P179)</f>
        <v>5.5</v>
      </c>
      <c r="Q180" s="39">
        <f>SUM(Q178:Q179)</f>
        <v>0</v>
      </c>
      <c r="R180" s="39">
        <f>SUM(R178:R179)</f>
        <v>0</v>
      </c>
      <c r="S180" s="54">
        <f t="shared" si="68"/>
        <v>4.5</v>
      </c>
      <c r="T180" s="91">
        <f t="shared" si="68"/>
        <v>4.5</v>
      </c>
      <c r="U180" s="2"/>
    </row>
    <row r="181" spans="1:21" ht="16.5" customHeight="1" thickBot="1">
      <c r="A181" s="10" t="s">
        <v>24</v>
      </c>
      <c r="B181" s="6" t="s">
        <v>16</v>
      </c>
      <c r="C181" s="187" t="s">
        <v>51</v>
      </c>
      <c r="D181" s="188"/>
      <c r="E181" s="188"/>
      <c r="F181" s="188"/>
      <c r="G181" s="45">
        <f>SUM(G180)</f>
        <v>1.5</v>
      </c>
      <c r="H181" s="45">
        <f aca="true" t="shared" si="69" ref="H181:T181">SUM(H180)</f>
        <v>1.5</v>
      </c>
      <c r="I181" s="45">
        <f t="shared" si="69"/>
        <v>0</v>
      </c>
      <c r="J181" s="45">
        <f t="shared" si="69"/>
        <v>0</v>
      </c>
      <c r="K181" s="45">
        <f t="shared" si="69"/>
        <v>4.5</v>
      </c>
      <c r="L181" s="45">
        <f t="shared" si="69"/>
        <v>4.5</v>
      </c>
      <c r="M181" s="45">
        <f t="shared" si="69"/>
        <v>0</v>
      </c>
      <c r="N181" s="45">
        <f t="shared" si="69"/>
        <v>0</v>
      </c>
      <c r="O181" s="45">
        <f t="shared" si="69"/>
        <v>5.5</v>
      </c>
      <c r="P181" s="45">
        <f t="shared" si="69"/>
        <v>5.5</v>
      </c>
      <c r="Q181" s="45">
        <f t="shared" si="69"/>
        <v>0</v>
      </c>
      <c r="R181" s="45">
        <f t="shared" si="69"/>
        <v>0</v>
      </c>
      <c r="S181" s="59">
        <f t="shared" si="69"/>
        <v>4.5</v>
      </c>
      <c r="T181" s="125">
        <f t="shared" si="69"/>
        <v>4.5</v>
      </c>
      <c r="U181" s="2"/>
    </row>
    <row r="182" spans="1:21" ht="16.5" customHeight="1" thickBot="1">
      <c r="A182" s="9" t="s">
        <v>24</v>
      </c>
      <c r="B182" s="183" t="s">
        <v>52</v>
      </c>
      <c r="C182" s="184"/>
      <c r="D182" s="184"/>
      <c r="E182" s="184"/>
      <c r="F182" s="184"/>
      <c r="G182" s="130">
        <f aca="true" t="shared" si="70" ref="G182:T182">SUM(G176+G181)</f>
        <v>1.5</v>
      </c>
      <c r="H182" s="130">
        <f t="shared" si="70"/>
        <v>1.5</v>
      </c>
      <c r="I182" s="130">
        <f t="shared" si="70"/>
        <v>0</v>
      </c>
      <c r="J182" s="130">
        <f t="shared" si="70"/>
        <v>0</v>
      </c>
      <c r="K182" s="40">
        <f t="shared" si="70"/>
        <v>4.5</v>
      </c>
      <c r="L182" s="130">
        <f t="shared" si="70"/>
        <v>4.5</v>
      </c>
      <c r="M182" s="130">
        <f t="shared" si="70"/>
        <v>0</v>
      </c>
      <c r="N182" s="130">
        <f t="shared" si="70"/>
        <v>0</v>
      </c>
      <c r="O182" s="130">
        <f t="shared" si="70"/>
        <v>5.5</v>
      </c>
      <c r="P182" s="130">
        <f t="shared" si="70"/>
        <v>5.5</v>
      </c>
      <c r="Q182" s="130">
        <f t="shared" si="70"/>
        <v>0</v>
      </c>
      <c r="R182" s="130">
        <f t="shared" si="70"/>
        <v>0</v>
      </c>
      <c r="S182" s="131">
        <f t="shared" si="70"/>
        <v>4.5</v>
      </c>
      <c r="T182" s="132">
        <f t="shared" si="70"/>
        <v>4.5</v>
      </c>
      <c r="U182" s="96"/>
    </row>
    <row r="183" spans="1:21" ht="16.5" customHeight="1" thickBot="1">
      <c r="A183" s="111" t="s">
        <v>40</v>
      </c>
      <c r="B183" s="185" t="s">
        <v>62</v>
      </c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21"/>
    </row>
    <row r="184" spans="1:21" ht="16.5" customHeight="1" thickBot="1">
      <c r="A184" s="4" t="s">
        <v>40</v>
      </c>
      <c r="B184" s="76" t="s">
        <v>12</v>
      </c>
      <c r="C184" s="196" t="s">
        <v>63</v>
      </c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8"/>
      <c r="U184" s="2"/>
    </row>
    <row r="185" spans="1:21" ht="18" customHeight="1">
      <c r="A185" s="191" t="s">
        <v>40</v>
      </c>
      <c r="B185" s="192" t="s">
        <v>12</v>
      </c>
      <c r="C185" s="189" t="s">
        <v>12</v>
      </c>
      <c r="D185" s="190" t="s">
        <v>119</v>
      </c>
      <c r="E185" s="193" t="s">
        <v>73</v>
      </c>
      <c r="F185" s="133" t="s">
        <v>13</v>
      </c>
      <c r="G185" s="86">
        <f>H185+J185</f>
        <v>19.4</v>
      </c>
      <c r="H185" s="86">
        <v>19.4</v>
      </c>
      <c r="I185" s="86"/>
      <c r="J185" s="41"/>
      <c r="K185" s="87">
        <f>L185+N185</f>
        <v>37.4</v>
      </c>
      <c r="L185" s="87">
        <v>37.4</v>
      </c>
      <c r="M185" s="87"/>
      <c r="N185" s="71"/>
      <c r="O185" s="87">
        <f>P185+R185</f>
        <v>37.4</v>
      </c>
      <c r="P185" s="87">
        <v>37.4</v>
      </c>
      <c r="Q185" s="87"/>
      <c r="R185" s="71"/>
      <c r="S185" s="98">
        <v>38</v>
      </c>
      <c r="T185" s="99">
        <v>40</v>
      </c>
      <c r="U185" s="2"/>
    </row>
    <row r="186" spans="1:21" ht="15" customHeight="1">
      <c r="A186" s="157"/>
      <c r="B186" s="159"/>
      <c r="C186" s="161"/>
      <c r="D186" s="162"/>
      <c r="E186" s="194"/>
      <c r="F186" s="28" t="s">
        <v>13</v>
      </c>
      <c r="G186" s="38">
        <f>H186+J186</f>
        <v>0</v>
      </c>
      <c r="H186" s="38">
        <v>0</v>
      </c>
      <c r="I186" s="38"/>
      <c r="J186" s="43"/>
      <c r="K186" s="39">
        <f>L186+N186</f>
        <v>0</v>
      </c>
      <c r="L186" s="39">
        <v>0</v>
      </c>
      <c r="M186" s="39"/>
      <c r="N186" s="42"/>
      <c r="O186" s="39">
        <f>P186+R186</f>
        <v>0</v>
      </c>
      <c r="P186" s="39">
        <v>0</v>
      </c>
      <c r="Q186" s="39"/>
      <c r="R186" s="42"/>
      <c r="S186" s="56"/>
      <c r="T186" s="100"/>
      <c r="U186" s="2"/>
    </row>
    <row r="187" spans="1:21" ht="15" customHeight="1">
      <c r="A187" s="157"/>
      <c r="B187" s="160"/>
      <c r="C187" s="161"/>
      <c r="D187" s="163"/>
      <c r="E187" s="195"/>
      <c r="F187" s="27" t="s">
        <v>49</v>
      </c>
      <c r="G187" s="38">
        <f>SUM(G185:G186)</f>
        <v>19.4</v>
      </c>
      <c r="H187" s="38">
        <f>SUM(H185:H186)</f>
        <v>19.4</v>
      </c>
      <c r="I187" s="38">
        <f>SUM(I185:I186)</f>
        <v>0</v>
      </c>
      <c r="J187" s="38">
        <f>SUM(J185:J186)</f>
        <v>0</v>
      </c>
      <c r="K187" s="38">
        <f aca="true" t="shared" si="71" ref="K187:T187">SUM(K185:K186)</f>
        <v>37.4</v>
      </c>
      <c r="L187" s="38">
        <f t="shared" si="71"/>
        <v>37.4</v>
      </c>
      <c r="M187" s="38">
        <f t="shared" si="71"/>
        <v>0</v>
      </c>
      <c r="N187" s="38">
        <f t="shared" si="71"/>
        <v>0</v>
      </c>
      <c r="O187" s="38">
        <f>SUM(O185:O186)</f>
        <v>37.4</v>
      </c>
      <c r="P187" s="38">
        <f>SUM(P185:P186)</f>
        <v>37.4</v>
      </c>
      <c r="Q187" s="38">
        <f>SUM(Q185:Q186)</f>
        <v>0</v>
      </c>
      <c r="R187" s="38">
        <f>SUM(R185:R186)</f>
        <v>0</v>
      </c>
      <c r="S187" s="55">
        <f t="shared" si="71"/>
        <v>38</v>
      </c>
      <c r="T187" s="93">
        <f t="shared" si="71"/>
        <v>40</v>
      </c>
      <c r="U187" s="2"/>
    </row>
    <row r="188" spans="1:21" ht="15" customHeight="1">
      <c r="A188" s="157" t="s">
        <v>40</v>
      </c>
      <c r="B188" s="158" t="s">
        <v>12</v>
      </c>
      <c r="C188" s="161" t="s">
        <v>16</v>
      </c>
      <c r="D188" s="162" t="s">
        <v>120</v>
      </c>
      <c r="E188" s="164" t="s">
        <v>73</v>
      </c>
      <c r="F188" s="30" t="s">
        <v>14</v>
      </c>
      <c r="G188" s="43">
        <f>H188+J188</f>
        <v>0</v>
      </c>
      <c r="H188" s="43">
        <v>0</v>
      </c>
      <c r="I188" s="43"/>
      <c r="J188" s="43"/>
      <c r="K188" s="42">
        <f>L188+N188</f>
        <v>0</v>
      </c>
      <c r="L188" s="39"/>
      <c r="M188" s="42"/>
      <c r="N188" s="42"/>
      <c r="O188" s="42">
        <f>P188+R188</f>
        <v>0</v>
      </c>
      <c r="P188" s="39"/>
      <c r="Q188" s="42"/>
      <c r="R188" s="42"/>
      <c r="S188" s="56"/>
      <c r="T188" s="100"/>
      <c r="U188" s="2"/>
    </row>
    <row r="189" spans="1:21" ht="17.25" customHeight="1">
      <c r="A189" s="157"/>
      <c r="B189" s="159"/>
      <c r="C189" s="161"/>
      <c r="D189" s="162"/>
      <c r="E189" s="165"/>
      <c r="F189" s="28" t="s">
        <v>13</v>
      </c>
      <c r="G189" s="43">
        <f>H189+J189</f>
        <v>11.8</v>
      </c>
      <c r="H189" s="38">
        <v>11.8</v>
      </c>
      <c r="I189" s="43"/>
      <c r="J189" s="43"/>
      <c r="K189" s="42">
        <f>L189+N189</f>
        <v>22.4</v>
      </c>
      <c r="L189" s="39">
        <v>22.4</v>
      </c>
      <c r="M189" s="42"/>
      <c r="N189" s="42"/>
      <c r="O189" s="42">
        <f>P189+R189</f>
        <v>22.4</v>
      </c>
      <c r="P189" s="39">
        <v>22.4</v>
      </c>
      <c r="Q189" s="42"/>
      <c r="R189" s="42"/>
      <c r="S189" s="56">
        <v>22</v>
      </c>
      <c r="T189" s="100">
        <v>22</v>
      </c>
      <c r="U189" s="2"/>
    </row>
    <row r="190" spans="1:21" ht="15" customHeight="1">
      <c r="A190" s="157"/>
      <c r="B190" s="159"/>
      <c r="C190" s="161"/>
      <c r="D190" s="163"/>
      <c r="E190" s="165"/>
      <c r="F190" s="29" t="s">
        <v>74</v>
      </c>
      <c r="G190" s="43">
        <f>H190+J190</f>
        <v>0</v>
      </c>
      <c r="H190" s="43">
        <v>0</v>
      </c>
      <c r="I190" s="43"/>
      <c r="J190" s="43"/>
      <c r="K190" s="42">
        <f>L190+N190</f>
        <v>0</v>
      </c>
      <c r="L190" s="39">
        <v>0</v>
      </c>
      <c r="M190" s="42"/>
      <c r="N190" s="42"/>
      <c r="O190" s="42">
        <f>P190+R190</f>
        <v>0</v>
      </c>
      <c r="P190" s="39"/>
      <c r="Q190" s="42"/>
      <c r="R190" s="42"/>
      <c r="S190" s="56"/>
      <c r="T190" s="100"/>
      <c r="U190" s="2"/>
    </row>
    <row r="191" spans="1:21" ht="15" customHeight="1" thickBot="1">
      <c r="A191" s="157"/>
      <c r="B191" s="160"/>
      <c r="C191" s="161"/>
      <c r="D191" s="163"/>
      <c r="E191" s="166"/>
      <c r="F191" s="27" t="s">
        <v>49</v>
      </c>
      <c r="G191" s="38">
        <f>SUM(G188:G190)</f>
        <v>11.8</v>
      </c>
      <c r="H191" s="38">
        <f>SUM(H188:H190)</f>
        <v>11.8</v>
      </c>
      <c r="I191" s="38">
        <f>SUM(I188:I190)</f>
        <v>0</v>
      </c>
      <c r="J191" s="38">
        <f>SUM(J188:J190)</f>
        <v>0</v>
      </c>
      <c r="K191" s="39">
        <f aca="true" t="shared" si="72" ref="K191:T191">SUM(K188:K190)</f>
        <v>22.4</v>
      </c>
      <c r="L191" s="39">
        <f t="shared" si="72"/>
        <v>22.4</v>
      </c>
      <c r="M191" s="39">
        <f t="shared" si="72"/>
        <v>0</v>
      </c>
      <c r="N191" s="39">
        <f t="shared" si="72"/>
        <v>0</v>
      </c>
      <c r="O191" s="39">
        <f>SUM(O188:O190)</f>
        <v>22.4</v>
      </c>
      <c r="P191" s="39">
        <f>SUM(P188:P190)</f>
        <v>22.4</v>
      </c>
      <c r="Q191" s="39">
        <f>SUM(Q188:Q190)</f>
        <v>0</v>
      </c>
      <c r="R191" s="39">
        <f>SUM(R188:R190)</f>
        <v>0</v>
      </c>
      <c r="S191" s="54">
        <f t="shared" si="72"/>
        <v>22</v>
      </c>
      <c r="T191" s="91">
        <f t="shared" si="72"/>
        <v>22</v>
      </c>
      <c r="U191" s="2"/>
    </row>
    <row r="192" spans="1:21" ht="16.5" customHeight="1">
      <c r="A192" s="157" t="s">
        <v>40</v>
      </c>
      <c r="B192" s="158" t="s">
        <v>12</v>
      </c>
      <c r="C192" s="161" t="s">
        <v>17</v>
      </c>
      <c r="D192" s="162" t="s">
        <v>100</v>
      </c>
      <c r="E192" s="178" t="s">
        <v>73</v>
      </c>
      <c r="F192" s="28" t="s">
        <v>13</v>
      </c>
      <c r="G192" s="65">
        <f>H192+J192</f>
        <v>0.348</v>
      </c>
      <c r="H192" s="80">
        <v>0.348</v>
      </c>
      <c r="I192" s="81">
        <v>0.2</v>
      </c>
      <c r="J192" s="81"/>
      <c r="K192" s="63">
        <f>L192+N192</f>
        <v>0.861</v>
      </c>
      <c r="L192" s="72">
        <v>0.861</v>
      </c>
      <c r="M192" s="66"/>
      <c r="N192" s="66"/>
      <c r="O192" s="64">
        <f>P192+R192</f>
        <v>0.861</v>
      </c>
      <c r="P192" s="153">
        <v>0.861</v>
      </c>
      <c r="Q192" s="154">
        <v>0.8</v>
      </c>
      <c r="R192" s="66"/>
      <c r="S192" s="56">
        <v>0.9</v>
      </c>
      <c r="T192" s="100">
        <v>0.9</v>
      </c>
      <c r="U192" s="2"/>
    </row>
    <row r="193" spans="1:21" ht="15" customHeight="1">
      <c r="A193" s="157"/>
      <c r="B193" s="159"/>
      <c r="C193" s="161"/>
      <c r="D193" s="163"/>
      <c r="E193" s="179"/>
      <c r="F193" s="28" t="s">
        <v>79</v>
      </c>
      <c r="G193" s="38">
        <f>H193+J193</f>
        <v>0</v>
      </c>
      <c r="H193" s="81"/>
      <c r="I193" s="81"/>
      <c r="J193" s="81"/>
      <c r="K193" s="39">
        <f>L193+N193</f>
        <v>0</v>
      </c>
      <c r="L193" s="68"/>
      <c r="M193" s="68"/>
      <c r="N193" s="68"/>
      <c r="O193" s="39">
        <f>P193+R193</f>
        <v>0</v>
      </c>
      <c r="P193" s="66"/>
      <c r="Q193" s="66"/>
      <c r="R193" s="66"/>
      <c r="S193" s="54"/>
      <c r="T193" s="91"/>
      <c r="U193" s="2"/>
    </row>
    <row r="194" spans="1:21" ht="16.5" customHeight="1">
      <c r="A194" s="157"/>
      <c r="B194" s="160"/>
      <c r="C194" s="161"/>
      <c r="D194" s="163"/>
      <c r="E194" s="180"/>
      <c r="F194" s="27" t="s">
        <v>49</v>
      </c>
      <c r="G194" s="48">
        <f>SUM(G192:G193)</f>
        <v>0.348</v>
      </c>
      <c r="H194" s="48">
        <f>SUM(H192:H193)</f>
        <v>0.348</v>
      </c>
      <c r="I194" s="48">
        <f>SUM(I192:I193)</f>
        <v>0.2</v>
      </c>
      <c r="J194" s="48">
        <f>SUM(J192:J193)</f>
        <v>0</v>
      </c>
      <c r="K194" s="47">
        <f aca="true" t="shared" si="73" ref="K194:T194">SUM(K192:K193)</f>
        <v>0.861</v>
      </c>
      <c r="L194" s="47">
        <f t="shared" si="73"/>
        <v>0.861</v>
      </c>
      <c r="M194" s="47">
        <f t="shared" si="73"/>
        <v>0</v>
      </c>
      <c r="N194" s="47">
        <f t="shared" si="73"/>
        <v>0</v>
      </c>
      <c r="O194" s="72">
        <f>SUM(O192:O193)</f>
        <v>0.861</v>
      </c>
      <c r="P194" s="72">
        <f>SUM(P192:P193)</f>
        <v>0.861</v>
      </c>
      <c r="Q194" s="47">
        <f>SUM(Q192:Q193)</f>
        <v>0.8</v>
      </c>
      <c r="R194" s="47">
        <f>SUM(R192:R193)</f>
        <v>0</v>
      </c>
      <c r="S194" s="54">
        <f t="shared" si="73"/>
        <v>0.9</v>
      </c>
      <c r="T194" s="91">
        <f t="shared" si="73"/>
        <v>0.9</v>
      </c>
      <c r="U194" s="2"/>
    </row>
    <row r="195" spans="1:21" ht="13.5" customHeight="1">
      <c r="A195" s="157" t="s">
        <v>40</v>
      </c>
      <c r="B195" s="158" t="s">
        <v>12</v>
      </c>
      <c r="C195" s="161" t="s">
        <v>19</v>
      </c>
      <c r="D195" s="162" t="s">
        <v>121</v>
      </c>
      <c r="E195" s="164" t="s">
        <v>73</v>
      </c>
      <c r="F195" s="30" t="s">
        <v>43</v>
      </c>
      <c r="G195" s="38">
        <f>H195+J195</f>
        <v>2.7</v>
      </c>
      <c r="H195" s="38">
        <v>2.7</v>
      </c>
      <c r="I195" s="43"/>
      <c r="J195" s="43"/>
      <c r="K195" s="42">
        <f>L195+N195</f>
        <v>11.5</v>
      </c>
      <c r="L195" s="39">
        <v>11.5</v>
      </c>
      <c r="M195" s="42"/>
      <c r="N195" s="42"/>
      <c r="O195" s="64">
        <f>P195+R195</f>
        <v>10.5</v>
      </c>
      <c r="P195" s="63">
        <v>2.1</v>
      </c>
      <c r="Q195" s="64">
        <v>0</v>
      </c>
      <c r="R195" s="42">
        <v>8.4</v>
      </c>
      <c r="S195" s="56">
        <v>11</v>
      </c>
      <c r="T195" s="100">
        <v>12</v>
      </c>
      <c r="U195" s="2"/>
    </row>
    <row r="196" spans="1:21" ht="13.5" customHeight="1">
      <c r="A196" s="157"/>
      <c r="B196" s="159"/>
      <c r="C196" s="161"/>
      <c r="D196" s="162"/>
      <c r="E196" s="165"/>
      <c r="F196" s="30" t="s">
        <v>97</v>
      </c>
      <c r="G196" s="43">
        <f>H196+J196</f>
        <v>4.6</v>
      </c>
      <c r="H196" s="43">
        <v>4.6</v>
      </c>
      <c r="I196" s="43"/>
      <c r="J196" s="43"/>
      <c r="K196" s="64">
        <f>L196+N196</f>
        <v>68</v>
      </c>
      <c r="L196" s="63">
        <v>68</v>
      </c>
      <c r="M196" s="64"/>
      <c r="N196" s="64"/>
      <c r="O196" s="64">
        <f>P196+R196</f>
        <v>26.227</v>
      </c>
      <c r="P196" s="63">
        <v>0</v>
      </c>
      <c r="Q196" s="64"/>
      <c r="R196" s="64">
        <v>26.227</v>
      </c>
      <c r="S196" s="56">
        <v>70</v>
      </c>
      <c r="T196" s="100">
        <v>72</v>
      </c>
      <c r="U196" s="2"/>
    </row>
    <row r="197" spans="1:21" ht="13.5" customHeight="1">
      <c r="A197" s="157"/>
      <c r="B197" s="159"/>
      <c r="C197" s="161"/>
      <c r="D197" s="163"/>
      <c r="E197" s="165"/>
      <c r="F197" s="29" t="s">
        <v>98</v>
      </c>
      <c r="G197" s="43">
        <f>H197+J197</f>
        <v>0.4</v>
      </c>
      <c r="H197" s="43">
        <v>0.4</v>
      </c>
      <c r="I197" s="43"/>
      <c r="J197" s="43"/>
      <c r="K197" s="42">
        <f>L197+N197</f>
        <v>6</v>
      </c>
      <c r="L197" s="39">
        <v>6</v>
      </c>
      <c r="M197" s="42"/>
      <c r="N197" s="42"/>
      <c r="O197" s="64">
        <f>P197+R197</f>
        <v>2.312</v>
      </c>
      <c r="P197" s="63"/>
      <c r="Q197" s="64"/>
      <c r="R197" s="64">
        <v>2.312</v>
      </c>
      <c r="S197" s="56">
        <v>6</v>
      </c>
      <c r="T197" s="100">
        <v>6.5</v>
      </c>
      <c r="U197" s="2"/>
    </row>
    <row r="198" spans="1:21" ht="13.5" customHeight="1" thickBot="1">
      <c r="A198" s="157"/>
      <c r="B198" s="160"/>
      <c r="C198" s="161"/>
      <c r="D198" s="163"/>
      <c r="E198" s="166"/>
      <c r="F198" s="27" t="s">
        <v>49</v>
      </c>
      <c r="G198" s="38">
        <f>SUM(G195:G197)</f>
        <v>7.7</v>
      </c>
      <c r="H198" s="38">
        <f>SUM(H195:H197)</f>
        <v>7.7</v>
      </c>
      <c r="I198" s="38">
        <f>SUM(I195:I197)</f>
        <v>0</v>
      </c>
      <c r="J198" s="38">
        <f>SUM(J195:J197)</f>
        <v>0</v>
      </c>
      <c r="K198" s="39">
        <f aca="true" t="shared" si="74" ref="K198:T198">SUM(K195:K197)</f>
        <v>85.5</v>
      </c>
      <c r="L198" s="39">
        <f t="shared" si="74"/>
        <v>85.5</v>
      </c>
      <c r="M198" s="39">
        <f t="shared" si="74"/>
        <v>0</v>
      </c>
      <c r="N198" s="39">
        <f t="shared" si="74"/>
        <v>0</v>
      </c>
      <c r="O198" s="63">
        <f>SUM(O195:O197)</f>
        <v>39.039</v>
      </c>
      <c r="P198" s="63">
        <f>SUM(P195:P197)</f>
        <v>2.1</v>
      </c>
      <c r="Q198" s="63">
        <f>SUM(Q195:Q197)</f>
        <v>0</v>
      </c>
      <c r="R198" s="63">
        <f>SUM(R195:R197)</f>
        <v>36.939</v>
      </c>
      <c r="S198" s="54">
        <f t="shared" si="74"/>
        <v>87</v>
      </c>
      <c r="T198" s="91">
        <f t="shared" si="74"/>
        <v>90.5</v>
      </c>
      <c r="U198" s="2"/>
    </row>
    <row r="199" spans="1:21" ht="13.5" customHeight="1">
      <c r="A199" s="157" t="s">
        <v>40</v>
      </c>
      <c r="B199" s="158" t="s">
        <v>12</v>
      </c>
      <c r="C199" s="161" t="s">
        <v>21</v>
      </c>
      <c r="D199" s="162" t="s">
        <v>108</v>
      </c>
      <c r="E199" s="178" t="s">
        <v>73</v>
      </c>
      <c r="F199" s="28" t="s">
        <v>129</v>
      </c>
      <c r="G199" s="65">
        <f>H199+J199</f>
        <v>0</v>
      </c>
      <c r="H199" s="80">
        <v>0</v>
      </c>
      <c r="I199" s="81">
        <v>0</v>
      </c>
      <c r="J199" s="81"/>
      <c r="K199" s="63">
        <f>L199+N199</f>
        <v>0</v>
      </c>
      <c r="L199" s="72">
        <v>0</v>
      </c>
      <c r="M199" s="66"/>
      <c r="N199" s="66"/>
      <c r="O199" s="63">
        <f>P199+R199</f>
        <v>3.9</v>
      </c>
      <c r="P199" s="72">
        <v>3.9</v>
      </c>
      <c r="Q199" s="66"/>
      <c r="R199" s="66"/>
      <c r="S199" s="56">
        <v>0</v>
      </c>
      <c r="T199" s="100">
        <v>0</v>
      </c>
      <c r="U199" s="2"/>
    </row>
    <row r="200" spans="1:21" ht="13.5" customHeight="1">
      <c r="A200" s="157"/>
      <c r="B200" s="159"/>
      <c r="C200" s="161"/>
      <c r="D200" s="162"/>
      <c r="E200" s="179"/>
      <c r="F200" s="28" t="s">
        <v>127</v>
      </c>
      <c r="G200" s="65">
        <f>H200+J200</f>
        <v>13.795</v>
      </c>
      <c r="H200" s="80">
        <v>13.795</v>
      </c>
      <c r="I200" s="81"/>
      <c r="J200" s="81"/>
      <c r="K200" s="63">
        <f>L200+N200</f>
        <v>35.6</v>
      </c>
      <c r="L200" s="72">
        <v>35.6</v>
      </c>
      <c r="M200" s="66"/>
      <c r="N200" s="66"/>
      <c r="O200" s="63">
        <f>P200+R200</f>
        <v>31.7</v>
      </c>
      <c r="P200" s="72">
        <v>31.7</v>
      </c>
      <c r="Q200" s="72">
        <v>2.748</v>
      </c>
      <c r="R200" s="66"/>
      <c r="S200" s="56">
        <v>35</v>
      </c>
      <c r="T200" s="100">
        <v>34</v>
      </c>
      <c r="U200" s="2"/>
    </row>
    <row r="201" spans="1:21" ht="13.5" customHeight="1">
      <c r="A201" s="157"/>
      <c r="B201" s="159"/>
      <c r="C201" s="161"/>
      <c r="D201" s="162"/>
      <c r="E201" s="179"/>
      <c r="F201" s="28" t="s">
        <v>14</v>
      </c>
      <c r="G201" s="65">
        <f>H201+J201</f>
        <v>3.728</v>
      </c>
      <c r="H201" s="80">
        <v>3.728</v>
      </c>
      <c r="I201" s="81"/>
      <c r="J201" s="81"/>
      <c r="K201" s="63">
        <f>L201+N201</f>
        <v>3.7</v>
      </c>
      <c r="L201" s="72">
        <v>3.7</v>
      </c>
      <c r="M201" s="66"/>
      <c r="N201" s="66"/>
      <c r="O201" s="63">
        <f>P201+R201</f>
        <v>3.7</v>
      </c>
      <c r="P201" s="72">
        <v>3.7</v>
      </c>
      <c r="Q201" s="66"/>
      <c r="R201" s="66"/>
      <c r="S201" s="56">
        <v>3.7</v>
      </c>
      <c r="T201" s="100">
        <v>3.7</v>
      </c>
      <c r="U201" s="2"/>
    </row>
    <row r="202" spans="1:21" ht="13.5" customHeight="1">
      <c r="A202" s="157"/>
      <c r="B202" s="159"/>
      <c r="C202" s="161"/>
      <c r="D202" s="163"/>
      <c r="E202" s="179"/>
      <c r="F202" s="28" t="s">
        <v>97</v>
      </c>
      <c r="G202" s="65">
        <f>H202+J202</f>
        <v>42.254</v>
      </c>
      <c r="H202" s="80">
        <v>42.254</v>
      </c>
      <c r="I202" s="81"/>
      <c r="J202" s="81"/>
      <c r="K202" s="39">
        <f>L202+N202</f>
        <v>42.3</v>
      </c>
      <c r="L202" s="66">
        <v>42.3</v>
      </c>
      <c r="M202" s="68"/>
      <c r="N202" s="68"/>
      <c r="O202" s="39">
        <f>P202+R202</f>
        <v>42.3</v>
      </c>
      <c r="P202" s="66">
        <v>42.3</v>
      </c>
      <c r="Q202" s="66"/>
      <c r="R202" s="66"/>
      <c r="S202" s="54">
        <v>42.5</v>
      </c>
      <c r="T202" s="91">
        <v>43</v>
      </c>
      <c r="U202" s="2"/>
    </row>
    <row r="203" spans="1:21" ht="13.5" customHeight="1">
      <c r="A203" s="157"/>
      <c r="B203" s="160"/>
      <c r="C203" s="161"/>
      <c r="D203" s="163"/>
      <c r="E203" s="180"/>
      <c r="F203" s="27" t="s">
        <v>49</v>
      </c>
      <c r="G203" s="80">
        <f>SUM(G199:G202)</f>
        <v>59.777</v>
      </c>
      <c r="H203" s="80">
        <f>SUM(H199:H202)</f>
        <v>59.777</v>
      </c>
      <c r="I203" s="48">
        <f>SUM(I199:I202)</f>
        <v>0</v>
      </c>
      <c r="J203" s="48">
        <f>SUM(J199:J202)</f>
        <v>0</v>
      </c>
      <c r="K203" s="47">
        <f aca="true" t="shared" si="75" ref="K203:T203">SUM(K199:K202)</f>
        <v>81.6</v>
      </c>
      <c r="L203" s="47">
        <f t="shared" si="75"/>
        <v>81.6</v>
      </c>
      <c r="M203" s="47">
        <f t="shared" si="75"/>
        <v>0</v>
      </c>
      <c r="N203" s="47">
        <f t="shared" si="75"/>
        <v>0</v>
      </c>
      <c r="O203" s="47">
        <f t="shared" si="75"/>
        <v>81.6</v>
      </c>
      <c r="P203" s="47">
        <f t="shared" si="75"/>
        <v>81.6</v>
      </c>
      <c r="Q203" s="47">
        <f t="shared" si="75"/>
        <v>2.748</v>
      </c>
      <c r="R203" s="47">
        <f t="shared" si="75"/>
        <v>0</v>
      </c>
      <c r="S203" s="47">
        <f t="shared" si="75"/>
        <v>81.2</v>
      </c>
      <c r="T203" s="134">
        <f t="shared" si="75"/>
        <v>80.7</v>
      </c>
      <c r="U203" s="2"/>
    </row>
    <row r="204" spans="1:21" ht="14.25" customHeight="1">
      <c r="A204" s="157" t="s">
        <v>40</v>
      </c>
      <c r="B204" s="158" t="s">
        <v>12</v>
      </c>
      <c r="C204" s="161" t="s">
        <v>22</v>
      </c>
      <c r="D204" s="162" t="s">
        <v>115</v>
      </c>
      <c r="E204" s="164" t="s">
        <v>73</v>
      </c>
      <c r="F204" s="30" t="s">
        <v>14</v>
      </c>
      <c r="G204" s="43">
        <f>H204+J204</f>
        <v>0</v>
      </c>
      <c r="H204" s="43">
        <v>0</v>
      </c>
      <c r="I204" s="43"/>
      <c r="J204" s="43"/>
      <c r="K204" s="42">
        <f>L204+N204</f>
        <v>0</v>
      </c>
      <c r="L204" s="39">
        <v>0</v>
      </c>
      <c r="M204" s="42"/>
      <c r="N204" s="42"/>
      <c r="O204" s="42">
        <f>P204+R204</f>
        <v>0</v>
      </c>
      <c r="P204" s="39">
        <v>0</v>
      </c>
      <c r="Q204" s="42"/>
      <c r="R204" s="42"/>
      <c r="S204" s="56">
        <v>0.4</v>
      </c>
      <c r="T204" s="100">
        <v>0.4</v>
      </c>
      <c r="U204" s="2"/>
    </row>
    <row r="205" spans="1:21" ht="14.25" customHeight="1">
      <c r="A205" s="157"/>
      <c r="B205" s="159"/>
      <c r="C205" s="161"/>
      <c r="D205" s="162"/>
      <c r="E205" s="165"/>
      <c r="F205" s="30" t="s">
        <v>109</v>
      </c>
      <c r="G205" s="43">
        <f>H205+J205</f>
        <v>0</v>
      </c>
      <c r="H205" s="38"/>
      <c r="I205" s="43"/>
      <c r="J205" s="43"/>
      <c r="K205" s="42">
        <f>L205+N205</f>
        <v>0.41</v>
      </c>
      <c r="L205" s="39">
        <v>0.41</v>
      </c>
      <c r="M205" s="42"/>
      <c r="N205" s="42"/>
      <c r="O205" s="64">
        <f>P205+R205</f>
        <v>0.063</v>
      </c>
      <c r="P205" s="63">
        <v>0.063</v>
      </c>
      <c r="Q205" s="42"/>
      <c r="R205" s="42"/>
      <c r="S205" s="56">
        <v>0.4</v>
      </c>
      <c r="T205" s="100">
        <v>0.4</v>
      </c>
      <c r="U205" s="2"/>
    </row>
    <row r="206" spans="1:21" ht="14.25" customHeight="1">
      <c r="A206" s="157"/>
      <c r="B206" s="159"/>
      <c r="C206" s="161"/>
      <c r="D206" s="163"/>
      <c r="E206" s="165"/>
      <c r="F206" s="29" t="s">
        <v>97</v>
      </c>
      <c r="G206" s="43">
        <f>H206+J206</f>
        <v>0</v>
      </c>
      <c r="H206" s="43">
        <v>0</v>
      </c>
      <c r="I206" s="43"/>
      <c r="J206" s="43"/>
      <c r="K206" s="42">
        <f>L206+N206</f>
        <v>4.64</v>
      </c>
      <c r="L206" s="39">
        <v>4.64</v>
      </c>
      <c r="M206" s="42"/>
      <c r="N206" s="42"/>
      <c r="O206" s="64">
        <f>P206+R206</f>
        <v>5.359999999999999</v>
      </c>
      <c r="P206" s="63">
        <v>4.64</v>
      </c>
      <c r="Q206" s="42"/>
      <c r="R206" s="64">
        <v>0.72</v>
      </c>
      <c r="S206" s="56">
        <v>4.7</v>
      </c>
      <c r="T206" s="100">
        <v>4.7</v>
      </c>
      <c r="U206" s="2"/>
    </row>
    <row r="207" spans="1:21" ht="14.25" customHeight="1">
      <c r="A207" s="157"/>
      <c r="B207" s="160"/>
      <c r="C207" s="161"/>
      <c r="D207" s="163"/>
      <c r="E207" s="166"/>
      <c r="F207" s="27" t="s">
        <v>49</v>
      </c>
      <c r="G207" s="38">
        <f aca="true" t="shared" si="76" ref="G207:T207">SUM(G204:G206)</f>
        <v>0</v>
      </c>
      <c r="H207" s="38">
        <f t="shared" si="76"/>
        <v>0</v>
      </c>
      <c r="I207" s="38">
        <f t="shared" si="76"/>
        <v>0</v>
      </c>
      <c r="J207" s="38">
        <f t="shared" si="76"/>
        <v>0</v>
      </c>
      <c r="K207" s="39">
        <f t="shared" si="76"/>
        <v>5.05</v>
      </c>
      <c r="L207" s="39">
        <f t="shared" si="76"/>
        <v>5.05</v>
      </c>
      <c r="M207" s="39">
        <f t="shared" si="76"/>
        <v>0</v>
      </c>
      <c r="N207" s="39">
        <f t="shared" si="76"/>
        <v>0</v>
      </c>
      <c r="O207" s="63">
        <f>SUM(O204:O206)</f>
        <v>5.422999999999999</v>
      </c>
      <c r="P207" s="63">
        <f>SUM(P204:P206)</f>
        <v>4.702999999999999</v>
      </c>
      <c r="Q207" s="39">
        <f>SUM(Q204:Q206)</f>
        <v>0</v>
      </c>
      <c r="R207" s="63">
        <f>SUM(R204:R206)</f>
        <v>0.72</v>
      </c>
      <c r="S207" s="54">
        <f t="shared" si="76"/>
        <v>5.5</v>
      </c>
      <c r="T207" s="91">
        <f t="shared" si="76"/>
        <v>5.5</v>
      </c>
      <c r="U207" s="2"/>
    </row>
    <row r="208" spans="1:21" ht="14.25" customHeight="1">
      <c r="A208" s="157" t="s">
        <v>40</v>
      </c>
      <c r="B208" s="158" t="s">
        <v>12</v>
      </c>
      <c r="C208" s="161" t="s">
        <v>23</v>
      </c>
      <c r="D208" s="162" t="s">
        <v>116</v>
      </c>
      <c r="E208" s="164" t="s">
        <v>73</v>
      </c>
      <c r="F208" s="30" t="s">
        <v>14</v>
      </c>
      <c r="G208" s="43">
        <f>H208+J208</f>
        <v>0</v>
      </c>
      <c r="H208" s="43">
        <v>0</v>
      </c>
      <c r="I208" s="43"/>
      <c r="J208" s="43"/>
      <c r="K208" s="42">
        <f>L208+N208</f>
        <v>0</v>
      </c>
      <c r="L208" s="39"/>
      <c r="M208" s="42"/>
      <c r="N208" s="42"/>
      <c r="O208" s="42">
        <f>P208+R208</f>
        <v>0</v>
      </c>
      <c r="P208" s="39"/>
      <c r="Q208" s="42"/>
      <c r="R208" s="42"/>
      <c r="S208" s="56"/>
      <c r="T208" s="100"/>
      <c r="U208" s="2"/>
    </row>
    <row r="209" spans="1:21" ht="14.25" customHeight="1">
      <c r="A209" s="157"/>
      <c r="B209" s="159"/>
      <c r="C209" s="161"/>
      <c r="D209" s="162"/>
      <c r="E209" s="165"/>
      <c r="F209" s="30" t="s">
        <v>13</v>
      </c>
      <c r="G209" s="43">
        <f>H209+J209</f>
        <v>0</v>
      </c>
      <c r="H209" s="38"/>
      <c r="I209" s="43"/>
      <c r="J209" s="43"/>
      <c r="K209" s="42">
        <f>L209+N209</f>
        <v>9.4</v>
      </c>
      <c r="L209" s="39">
        <v>9.4</v>
      </c>
      <c r="M209" s="42"/>
      <c r="N209" s="42"/>
      <c r="O209" s="42">
        <f>P209+R209</f>
        <v>9.4</v>
      </c>
      <c r="P209" s="39">
        <v>9.4</v>
      </c>
      <c r="Q209" s="42"/>
      <c r="R209" s="42"/>
      <c r="S209" s="56">
        <v>9.5</v>
      </c>
      <c r="T209" s="100">
        <v>9.5</v>
      </c>
      <c r="U209" s="2"/>
    </row>
    <row r="210" spans="1:21" ht="14.25" customHeight="1">
      <c r="A210" s="157"/>
      <c r="B210" s="159"/>
      <c r="C210" s="161"/>
      <c r="D210" s="163"/>
      <c r="E210" s="165"/>
      <c r="F210" s="29" t="s">
        <v>74</v>
      </c>
      <c r="G210" s="43">
        <f>H210+J210</f>
        <v>0</v>
      </c>
      <c r="H210" s="43">
        <v>0</v>
      </c>
      <c r="I210" s="43"/>
      <c r="J210" s="43"/>
      <c r="K210" s="42">
        <f>L210+N210</f>
        <v>0</v>
      </c>
      <c r="L210" s="39"/>
      <c r="M210" s="42"/>
      <c r="N210" s="42"/>
      <c r="O210" s="42">
        <f>P210+R210</f>
        <v>0</v>
      </c>
      <c r="P210" s="39"/>
      <c r="Q210" s="42"/>
      <c r="R210" s="42"/>
      <c r="S210" s="56"/>
      <c r="T210" s="100"/>
      <c r="U210" s="2"/>
    </row>
    <row r="211" spans="1:21" ht="14.25" customHeight="1">
      <c r="A211" s="157"/>
      <c r="B211" s="160"/>
      <c r="C211" s="161"/>
      <c r="D211" s="163"/>
      <c r="E211" s="166"/>
      <c r="F211" s="27" t="s">
        <v>49</v>
      </c>
      <c r="G211" s="38">
        <f aca="true" t="shared" si="77" ref="G211:T211">SUM(G208:G210)</f>
        <v>0</v>
      </c>
      <c r="H211" s="38">
        <f t="shared" si="77"/>
        <v>0</v>
      </c>
      <c r="I211" s="55">
        <f t="shared" si="77"/>
        <v>0</v>
      </c>
      <c r="J211" s="55">
        <f t="shared" si="77"/>
        <v>0</v>
      </c>
      <c r="K211" s="39">
        <f t="shared" si="77"/>
        <v>9.4</v>
      </c>
      <c r="L211" s="39">
        <f t="shared" si="77"/>
        <v>9.4</v>
      </c>
      <c r="M211" s="54">
        <f t="shared" si="77"/>
        <v>0</v>
      </c>
      <c r="N211" s="54">
        <f t="shared" si="77"/>
        <v>0</v>
      </c>
      <c r="O211" s="39">
        <f>SUM(O208:O210)</f>
        <v>9.4</v>
      </c>
      <c r="P211" s="39">
        <f>SUM(P208:P210)</f>
        <v>9.4</v>
      </c>
      <c r="Q211" s="39">
        <f>SUM(Q208:Q210)</f>
        <v>0</v>
      </c>
      <c r="R211" s="39">
        <f>SUM(R208:R210)</f>
        <v>0</v>
      </c>
      <c r="S211" s="54">
        <f t="shared" si="77"/>
        <v>9.5</v>
      </c>
      <c r="T211" s="91">
        <f t="shared" si="77"/>
        <v>9.5</v>
      </c>
      <c r="U211" s="2"/>
    </row>
    <row r="212" spans="1:21" ht="16.5" customHeight="1" thickBot="1">
      <c r="A212" s="10" t="s">
        <v>40</v>
      </c>
      <c r="B212" s="6" t="s">
        <v>12</v>
      </c>
      <c r="C212" s="187" t="s">
        <v>51</v>
      </c>
      <c r="D212" s="188"/>
      <c r="E212" s="188"/>
      <c r="F212" s="188"/>
      <c r="G212" s="73">
        <f>SUM(G187+G191+G194+G198+G203+G207+G211)</f>
        <v>99.025</v>
      </c>
      <c r="H212" s="73">
        <f aca="true" t="shared" si="78" ref="H212:T212">SUM(H187+H191+H194+H198+H203+H207+H211)</f>
        <v>99.025</v>
      </c>
      <c r="I212" s="73">
        <f t="shared" si="78"/>
        <v>0.2</v>
      </c>
      <c r="J212" s="73">
        <f t="shared" si="78"/>
        <v>0</v>
      </c>
      <c r="K212" s="73">
        <f t="shared" si="78"/>
        <v>242.211</v>
      </c>
      <c r="L212" s="73">
        <f t="shared" si="78"/>
        <v>242.211</v>
      </c>
      <c r="M212" s="59">
        <f t="shared" si="78"/>
        <v>0</v>
      </c>
      <c r="N212" s="59">
        <f t="shared" si="78"/>
        <v>0</v>
      </c>
      <c r="O212" s="73">
        <f t="shared" si="78"/>
        <v>196.123</v>
      </c>
      <c r="P212" s="73">
        <f t="shared" si="78"/>
        <v>158.464</v>
      </c>
      <c r="Q212" s="73">
        <f t="shared" si="78"/>
        <v>3.548</v>
      </c>
      <c r="R212" s="59">
        <f t="shared" si="78"/>
        <v>37.659</v>
      </c>
      <c r="S212" s="73">
        <f t="shared" si="78"/>
        <v>244.10000000000002</v>
      </c>
      <c r="T212" s="125">
        <f t="shared" si="78"/>
        <v>249.10000000000002</v>
      </c>
      <c r="U212" s="2"/>
    </row>
    <row r="213" spans="1:21" ht="16.5" customHeight="1" thickBot="1">
      <c r="A213" s="9" t="s">
        <v>40</v>
      </c>
      <c r="B213" s="183" t="s">
        <v>52</v>
      </c>
      <c r="C213" s="184"/>
      <c r="D213" s="184"/>
      <c r="E213" s="184"/>
      <c r="F213" s="184"/>
      <c r="G213" s="82">
        <f>SUM(G212)</f>
        <v>99.025</v>
      </c>
      <c r="H213" s="82">
        <f>SUM(H212)</f>
        <v>99.025</v>
      </c>
      <c r="I213" s="40">
        <f>SUM(I212)</f>
        <v>0.2</v>
      </c>
      <c r="J213" s="40">
        <f>SUM(J212)</f>
        <v>0</v>
      </c>
      <c r="K213" s="82">
        <f aca="true" t="shared" si="79" ref="K213:T213">SUM(K212)</f>
        <v>242.211</v>
      </c>
      <c r="L213" s="82">
        <f t="shared" si="79"/>
        <v>242.211</v>
      </c>
      <c r="M213" s="113">
        <f t="shared" si="79"/>
        <v>0</v>
      </c>
      <c r="N213" s="113">
        <f t="shared" si="79"/>
        <v>0</v>
      </c>
      <c r="O213" s="82">
        <f>SUM(O212)</f>
        <v>196.123</v>
      </c>
      <c r="P213" s="82">
        <f>SUM(P212)</f>
        <v>158.464</v>
      </c>
      <c r="Q213" s="82">
        <f>SUM(Q212)</f>
        <v>3.548</v>
      </c>
      <c r="R213" s="113">
        <f>SUM(R212)</f>
        <v>37.659</v>
      </c>
      <c r="S213" s="113">
        <f t="shared" si="79"/>
        <v>244.10000000000002</v>
      </c>
      <c r="T213" s="114">
        <f t="shared" si="79"/>
        <v>249.10000000000002</v>
      </c>
      <c r="U213" s="96"/>
    </row>
    <row r="214" spans="1:21" ht="16.5" customHeight="1" thickBot="1">
      <c r="A214" s="111" t="s">
        <v>41</v>
      </c>
      <c r="B214" s="185" t="s">
        <v>42</v>
      </c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21"/>
    </row>
    <row r="215" spans="1:21" ht="16.5" customHeight="1" thickBot="1">
      <c r="A215" s="4" t="s">
        <v>41</v>
      </c>
      <c r="B215" s="5" t="s">
        <v>12</v>
      </c>
      <c r="C215" s="202" t="s">
        <v>95</v>
      </c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21"/>
    </row>
    <row r="216" spans="1:21" ht="13.5" customHeight="1">
      <c r="A216" s="191" t="s">
        <v>41</v>
      </c>
      <c r="B216" s="192" t="s">
        <v>12</v>
      </c>
      <c r="C216" s="189" t="s">
        <v>12</v>
      </c>
      <c r="D216" s="190" t="s">
        <v>80</v>
      </c>
      <c r="E216" s="178" t="s">
        <v>73</v>
      </c>
      <c r="F216" s="97" t="s">
        <v>13</v>
      </c>
      <c r="G216" s="41">
        <f>H216+J216</f>
        <v>0.2</v>
      </c>
      <c r="H216" s="135">
        <v>0.2</v>
      </c>
      <c r="I216" s="135"/>
      <c r="J216" s="135"/>
      <c r="K216" s="71">
        <f>L216+N216</f>
        <v>0.1</v>
      </c>
      <c r="L216" s="135">
        <v>0.1</v>
      </c>
      <c r="M216" s="135">
        <v>0</v>
      </c>
      <c r="N216" s="135"/>
      <c r="O216" s="71">
        <f>P216+R216</f>
        <v>0.1</v>
      </c>
      <c r="P216" s="135">
        <v>0.1</v>
      </c>
      <c r="Q216" s="135"/>
      <c r="R216" s="135"/>
      <c r="S216" s="98">
        <v>0.1</v>
      </c>
      <c r="T216" s="99">
        <v>0.1</v>
      </c>
      <c r="U216" s="2"/>
    </row>
    <row r="217" spans="1:21" ht="13.5" customHeight="1">
      <c r="A217" s="157"/>
      <c r="B217" s="159"/>
      <c r="C217" s="161"/>
      <c r="D217" s="163"/>
      <c r="E217" s="179"/>
      <c r="F217" s="26" t="s">
        <v>79</v>
      </c>
      <c r="G217" s="43">
        <f>H217+J217</f>
        <v>0</v>
      </c>
      <c r="H217" s="47"/>
      <c r="I217" s="47"/>
      <c r="J217" s="47"/>
      <c r="K217" s="42">
        <f>L217+N217</f>
        <v>0</v>
      </c>
      <c r="L217" s="47"/>
      <c r="M217" s="47"/>
      <c r="N217" s="47"/>
      <c r="O217" s="42">
        <f>P217+R217</f>
        <v>0</v>
      </c>
      <c r="P217" s="47"/>
      <c r="Q217" s="47"/>
      <c r="R217" s="47"/>
      <c r="S217" s="54"/>
      <c r="T217" s="91"/>
      <c r="U217" s="2"/>
    </row>
    <row r="218" spans="1:21" ht="13.5" customHeight="1" thickBot="1">
      <c r="A218" s="157"/>
      <c r="B218" s="160"/>
      <c r="C218" s="161"/>
      <c r="D218" s="163"/>
      <c r="E218" s="180"/>
      <c r="F218" s="27" t="s">
        <v>49</v>
      </c>
      <c r="G218" s="48">
        <f>SUM(G216:G217)</f>
        <v>0.2</v>
      </c>
      <c r="H218" s="47">
        <v>0.2</v>
      </c>
      <c r="I218" s="47">
        <f>SUM(I216:I217)</f>
        <v>0</v>
      </c>
      <c r="J218" s="47">
        <f>SUM(J216:J217)</f>
        <v>0</v>
      </c>
      <c r="K218" s="47">
        <f aca="true" t="shared" si="80" ref="K218:T218">SUM(K216:K217)</f>
        <v>0.1</v>
      </c>
      <c r="L218" s="47">
        <f t="shared" si="80"/>
        <v>0.1</v>
      </c>
      <c r="M218" s="47">
        <f t="shared" si="80"/>
        <v>0</v>
      </c>
      <c r="N218" s="47">
        <f t="shared" si="80"/>
        <v>0</v>
      </c>
      <c r="O218" s="47">
        <f t="shared" si="80"/>
        <v>0.1</v>
      </c>
      <c r="P218" s="47">
        <f t="shared" si="80"/>
        <v>0.1</v>
      </c>
      <c r="Q218" s="47">
        <f t="shared" si="80"/>
        <v>0</v>
      </c>
      <c r="R218" s="47">
        <f t="shared" si="80"/>
        <v>0</v>
      </c>
      <c r="S218" s="47">
        <f t="shared" si="80"/>
        <v>0.1</v>
      </c>
      <c r="T218" s="134">
        <f t="shared" si="80"/>
        <v>0.1</v>
      </c>
      <c r="U218" s="2"/>
    </row>
    <row r="219" spans="1:21" ht="13.5" customHeight="1">
      <c r="A219" s="191" t="s">
        <v>41</v>
      </c>
      <c r="B219" s="192" t="s">
        <v>12</v>
      </c>
      <c r="C219" s="189" t="s">
        <v>16</v>
      </c>
      <c r="D219" s="190" t="s">
        <v>126</v>
      </c>
      <c r="E219" s="178" t="s">
        <v>73</v>
      </c>
      <c r="F219" s="97" t="s">
        <v>127</v>
      </c>
      <c r="G219" s="41">
        <f>H219+J219</f>
        <v>0</v>
      </c>
      <c r="H219" s="135">
        <v>0</v>
      </c>
      <c r="I219" s="135"/>
      <c r="J219" s="135"/>
      <c r="K219" s="71">
        <f>L219+N219</f>
        <v>0</v>
      </c>
      <c r="L219" s="135">
        <v>0</v>
      </c>
      <c r="M219" s="135">
        <v>0</v>
      </c>
      <c r="N219" s="135"/>
      <c r="O219" s="71">
        <f>P219+R219</f>
        <v>0</v>
      </c>
      <c r="P219" s="135">
        <v>0</v>
      </c>
      <c r="Q219" s="155"/>
      <c r="R219" s="135">
        <v>0</v>
      </c>
      <c r="S219" s="98">
        <v>0</v>
      </c>
      <c r="T219" s="99">
        <v>0</v>
      </c>
      <c r="U219" s="2"/>
    </row>
    <row r="220" spans="1:21" ht="13.5" customHeight="1">
      <c r="A220" s="157"/>
      <c r="B220" s="159"/>
      <c r="C220" s="161"/>
      <c r="D220" s="163"/>
      <c r="E220" s="179"/>
      <c r="F220" s="26" t="s">
        <v>79</v>
      </c>
      <c r="G220" s="43">
        <f>H220+J220</f>
        <v>0</v>
      </c>
      <c r="H220" s="47"/>
      <c r="I220" s="47"/>
      <c r="J220" s="47"/>
      <c r="K220" s="42">
        <f>L220+N220</f>
        <v>0</v>
      </c>
      <c r="L220" s="47"/>
      <c r="M220" s="47"/>
      <c r="N220" s="47"/>
      <c r="O220" s="51">
        <f>P220+R220</f>
        <v>0</v>
      </c>
      <c r="P220" s="156"/>
      <c r="Q220" s="156"/>
      <c r="R220" s="47"/>
      <c r="S220" s="54"/>
      <c r="T220" s="91"/>
      <c r="U220" s="2"/>
    </row>
    <row r="221" spans="1:21" ht="13.5" customHeight="1" thickBot="1">
      <c r="A221" s="167"/>
      <c r="B221" s="159"/>
      <c r="C221" s="170"/>
      <c r="D221" s="219"/>
      <c r="E221" s="179"/>
      <c r="F221" s="146" t="s">
        <v>49</v>
      </c>
      <c r="G221" s="147">
        <f>SUM(G219:G220)</f>
        <v>0</v>
      </c>
      <c r="H221" s="148">
        <v>0.2</v>
      </c>
      <c r="I221" s="148">
        <f>SUM(I219:I220)</f>
        <v>0</v>
      </c>
      <c r="J221" s="148">
        <f>SUM(J219:J220)</f>
        <v>0</v>
      </c>
      <c r="K221" s="148">
        <f aca="true" t="shared" si="81" ref="K221:T221">SUM(K219:K220)</f>
        <v>0</v>
      </c>
      <c r="L221" s="148">
        <f t="shared" si="81"/>
        <v>0</v>
      </c>
      <c r="M221" s="148">
        <f t="shared" si="81"/>
        <v>0</v>
      </c>
      <c r="N221" s="148">
        <f t="shared" si="81"/>
        <v>0</v>
      </c>
      <c r="O221" s="148">
        <f t="shared" si="81"/>
        <v>0</v>
      </c>
      <c r="P221" s="148">
        <f t="shared" si="81"/>
        <v>0</v>
      </c>
      <c r="Q221" s="148">
        <f t="shared" si="81"/>
        <v>0</v>
      </c>
      <c r="R221" s="148">
        <f t="shared" si="81"/>
        <v>0</v>
      </c>
      <c r="S221" s="148">
        <f t="shared" si="81"/>
        <v>0</v>
      </c>
      <c r="T221" s="149">
        <f t="shared" si="81"/>
        <v>0</v>
      </c>
      <c r="U221" s="2"/>
    </row>
    <row r="222" spans="1:21" ht="15.75" customHeight="1" thickBot="1">
      <c r="A222" s="9" t="s">
        <v>41</v>
      </c>
      <c r="B222" s="150" t="s">
        <v>12</v>
      </c>
      <c r="C222" s="205" t="s">
        <v>51</v>
      </c>
      <c r="D222" s="206"/>
      <c r="E222" s="206"/>
      <c r="F222" s="206"/>
      <c r="G222" s="151">
        <f>SUM(G218+G221)</f>
        <v>0.2</v>
      </c>
      <c r="H222" s="151">
        <f aca="true" t="shared" si="82" ref="H222:Q222">SUM(H218+H221)</f>
        <v>0.4</v>
      </c>
      <c r="I222" s="151">
        <f t="shared" si="82"/>
        <v>0</v>
      </c>
      <c r="J222" s="151">
        <f t="shared" si="82"/>
        <v>0</v>
      </c>
      <c r="K222" s="151">
        <f t="shared" si="82"/>
        <v>0.1</v>
      </c>
      <c r="L222" s="151">
        <f t="shared" si="82"/>
        <v>0.1</v>
      </c>
      <c r="M222" s="151">
        <f t="shared" si="82"/>
        <v>0</v>
      </c>
      <c r="N222" s="151">
        <f t="shared" si="82"/>
        <v>0</v>
      </c>
      <c r="O222" s="151">
        <f t="shared" si="82"/>
        <v>0.1</v>
      </c>
      <c r="P222" s="151">
        <f t="shared" si="82"/>
        <v>0.1</v>
      </c>
      <c r="Q222" s="151">
        <f t="shared" si="82"/>
        <v>0</v>
      </c>
      <c r="R222" s="151">
        <f>SUM(R218+R221)</f>
        <v>0</v>
      </c>
      <c r="S222" s="151">
        <f>SUM(S218+S221)</f>
        <v>0.1</v>
      </c>
      <c r="T222" s="152">
        <f>SUM(T218+T221)</f>
        <v>0.1</v>
      </c>
      <c r="U222" s="2"/>
    </row>
    <row r="223" spans="1:21" ht="15.75" customHeight="1" thickBot="1">
      <c r="A223" s="7" t="s">
        <v>41</v>
      </c>
      <c r="B223" s="181" t="s">
        <v>52</v>
      </c>
      <c r="C223" s="182"/>
      <c r="D223" s="182"/>
      <c r="E223" s="182"/>
      <c r="F223" s="182"/>
      <c r="G223" s="143">
        <f>SUM(G222)</f>
        <v>0.2</v>
      </c>
      <c r="H223" s="143">
        <f>SUM(H222)</f>
        <v>0.4</v>
      </c>
      <c r="I223" s="143">
        <f>SUM(I222)</f>
        <v>0</v>
      </c>
      <c r="J223" s="143">
        <f>SUM(J222)</f>
        <v>0</v>
      </c>
      <c r="K223" s="143">
        <f aca="true" t="shared" si="83" ref="K223:T223">SUM(K222)</f>
        <v>0.1</v>
      </c>
      <c r="L223" s="143">
        <f t="shared" si="83"/>
        <v>0.1</v>
      </c>
      <c r="M223" s="143">
        <f t="shared" si="83"/>
        <v>0</v>
      </c>
      <c r="N223" s="143">
        <f t="shared" si="83"/>
        <v>0</v>
      </c>
      <c r="O223" s="143">
        <f t="shared" si="83"/>
        <v>0.1</v>
      </c>
      <c r="P223" s="143">
        <f t="shared" si="83"/>
        <v>0.1</v>
      </c>
      <c r="Q223" s="143">
        <f t="shared" si="83"/>
        <v>0</v>
      </c>
      <c r="R223" s="143">
        <f t="shared" si="83"/>
        <v>0</v>
      </c>
      <c r="S223" s="144">
        <f t="shared" si="83"/>
        <v>0.1</v>
      </c>
      <c r="T223" s="145">
        <f t="shared" si="83"/>
        <v>0.1</v>
      </c>
      <c r="U223" s="96"/>
    </row>
    <row r="224" spans="1:22" ht="15.75" customHeight="1" thickBot="1">
      <c r="A224" s="203" t="s">
        <v>53</v>
      </c>
      <c r="B224" s="204"/>
      <c r="C224" s="204"/>
      <c r="D224" s="204"/>
      <c r="E224" s="204"/>
      <c r="F224" s="204"/>
      <c r="G224" s="136">
        <f>SUM(G55+G69+G85+G95+G102+G157+G170+G182+G213+G223)</f>
        <v>3052.2430000000004</v>
      </c>
      <c r="H224" s="136">
        <f aca="true" t="shared" si="84" ref="H224:T224">SUM(H55+H69+H85+H95+H102+H157+H170+H182+H213+H223)</f>
        <v>3052.4430000000007</v>
      </c>
      <c r="I224" s="136">
        <f t="shared" si="84"/>
        <v>230.69</v>
      </c>
      <c r="J224" s="136">
        <f t="shared" si="84"/>
        <v>0</v>
      </c>
      <c r="K224" s="136">
        <f t="shared" si="84"/>
        <v>3178.7549999999997</v>
      </c>
      <c r="L224" s="136">
        <f t="shared" si="84"/>
        <v>3178.7549999999997</v>
      </c>
      <c r="M224" s="137">
        <f t="shared" si="84"/>
        <v>411.3</v>
      </c>
      <c r="N224" s="137">
        <f t="shared" si="84"/>
        <v>0</v>
      </c>
      <c r="O224" s="136">
        <f t="shared" si="84"/>
        <v>3246.097</v>
      </c>
      <c r="P224" s="136">
        <f t="shared" si="84"/>
        <v>3205.538</v>
      </c>
      <c r="Q224" s="136">
        <f t="shared" si="84"/>
        <v>428.248</v>
      </c>
      <c r="R224" s="142">
        <f t="shared" si="84"/>
        <v>40.559</v>
      </c>
      <c r="S224" s="137">
        <f t="shared" si="84"/>
        <v>3258.3</v>
      </c>
      <c r="T224" s="138">
        <f t="shared" si="84"/>
        <v>3362</v>
      </c>
      <c r="U224" s="96"/>
      <c r="V224" s="2"/>
    </row>
    <row r="225" spans="1:20" s="18" customFormat="1" ht="13.5" customHeight="1">
      <c r="A225" s="15"/>
      <c r="B225" s="15"/>
      <c r="C225" s="16"/>
      <c r="D225" s="17"/>
      <c r="E225" s="16"/>
      <c r="G225" s="24"/>
      <c r="H225" s="24"/>
      <c r="I225" s="24"/>
      <c r="J225" s="24"/>
      <c r="K225" s="49"/>
      <c r="L225" s="24"/>
      <c r="M225" s="24"/>
      <c r="N225" s="24"/>
      <c r="O225" s="24"/>
      <c r="P225" s="140"/>
      <c r="Q225" s="140"/>
      <c r="R225" s="74"/>
      <c r="S225" s="74"/>
      <c r="T225" s="32"/>
    </row>
    <row r="226" spans="1:22" ht="14.25" customHeight="1">
      <c r="A226" s="2"/>
      <c r="B226" s="2"/>
      <c r="C226" s="2"/>
      <c r="D226" s="19" t="s">
        <v>47</v>
      </c>
      <c r="E226" s="20"/>
      <c r="G226" s="23"/>
      <c r="H226" s="23"/>
      <c r="I226" s="23"/>
      <c r="J226" s="23"/>
      <c r="L226" s="23"/>
      <c r="M226" s="23"/>
      <c r="N226" s="23"/>
      <c r="P226" s="141"/>
      <c r="Q226" s="141"/>
      <c r="R226" s="75"/>
      <c r="S226" s="36" t="s">
        <v>75</v>
      </c>
      <c r="U226" s="2"/>
      <c r="V226" s="2"/>
    </row>
    <row r="227" spans="1:22" ht="14.25" customHeight="1">
      <c r="A227" s="2"/>
      <c r="B227" s="2"/>
      <c r="C227" s="2"/>
      <c r="D227" s="19"/>
      <c r="E227" s="20"/>
      <c r="G227" s="23"/>
      <c r="H227" s="23"/>
      <c r="I227" s="23"/>
      <c r="J227" s="23"/>
      <c r="L227" s="23"/>
      <c r="M227" s="23"/>
      <c r="N227" s="23"/>
      <c r="P227" s="141"/>
      <c r="Q227" s="141"/>
      <c r="R227" s="75"/>
      <c r="S227" s="36"/>
      <c r="U227" s="2"/>
      <c r="V227" s="2"/>
    </row>
    <row r="228" spans="1:22" ht="14.25" customHeight="1">
      <c r="A228" s="2"/>
      <c r="B228" s="2"/>
      <c r="C228" s="2"/>
      <c r="D228" s="19"/>
      <c r="E228" s="20"/>
      <c r="G228" s="23"/>
      <c r="H228" s="23"/>
      <c r="I228" s="23"/>
      <c r="J228" s="23"/>
      <c r="L228" s="23"/>
      <c r="M228" s="23"/>
      <c r="N228" s="23"/>
      <c r="P228" s="141"/>
      <c r="Q228" s="141"/>
      <c r="R228" s="75"/>
      <c r="S228" s="36"/>
      <c r="U228" s="2"/>
      <c r="V228" s="2"/>
    </row>
    <row r="229" spans="1:22" ht="14.25" customHeight="1">
      <c r="A229" s="2"/>
      <c r="B229" s="2"/>
      <c r="C229" s="2"/>
      <c r="D229" s="19"/>
      <c r="E229" s="20"/>
      <c r="G229" s="23"/>
      <c r="H229" s="23"/>
      <c r="I229" s="23"/>
      <c r="J229" s="23"/>
      <c r="L229" s="23"/>
      <c r="M229" s="23"/>
      <c r="N229" s="23"/>
      <c r="P229" s="141"/>
      <c r="Q229" s="141"/>
      <c r="R229" s="75"/>
      <c r="S229" s="36"/>
      <c r="U229" s="2"/>
      <c r="V229" s="2"/>
    </row>
    <row r="230" spans="1:22" ht="14.25" customHeight="1">
      <c r="A230" s="2"/>
      <c r="B230" s="2"/>
      <c r="C230" s="2"/>
      <c r="D230" s="19"/>
      <c r="E230" s="20"/>
      <c r="G230" s="23"/>
      <c r="H230" s="23"/>
      <c r="I230" s="23"/>
      <c r="J230" s="23"/>
      <c r="L230" s="23"/>
      <c r="M230" s="23"/>
      <c r="N230" s="23"/>
      <c r="P230" s="141"/>
      <c r="Q230" s="141"/>
      <c r="R230" s="75"/>
      <c r="S230" s="36"/>
      <c r="U230" s="2"/>
      <c r="V230" s="2"/>
    </row>
    <row r="231" spans="1:22" ht="14.25" customHeight="1">
      <c r="A231" s="2"/>
      <c r="B231" s="2"/>
      <c r="C231" s="2"/>
      <c r="D231" s="19"/>
      <c r="E231" s="20"/>
      <c r="G231" s="23"/>
      <c r="H231" s="23"/>
      <c r="I231" s="23"/>
      <c r="J231" s="23"/>
      <c r="L231" s="23"/>
      <c r="M231" s="23"/>
      <c r="N231" s="23"/>
      <c r="P231" s="141"/>
      <c r="Q231" s="141"/>
      <c r="R231" s="75"/>
      <c r="S231" s="36"/>
      <c r="U231" s="2"/>
      <c r="V231" s="2"/>
    </row>
    <row r="232" spans="1:22" ht="14.25" customHeight="1">
      <c r="A232" s="2"/>
      <c r="B232" s="2"/>
      <c r="C232" s="2"/>
      <c r="D232" s="19"/>
      <c r="E232" s="20"/>
      <c r="G232" s="23"/>
      <c r="H232" s="23"/>
      <c r="I232" s="23"/>
      <c r="J232" s="23"/>
      <c r="L232" s="23"/>
      <c r="M232" s="23"/>
      <c r="N232" s="23"/>
      <c r="P232" s="141"/>
      <c r="Q232" s="141"/>
      <c r="R232" s="75"/>
      <c r="S232" s="36"/>
      <c r="U232" s="2"/>
      <c r="V232" s="2"/>
    </row>
    <row r="233" spans="1:22" ht="14.25" customHeight="1">
      <c r="A233" s="2"/>
      <c r="B233" s="2"/>
      <c r="C233" s="2"/>
      <c r="D233" s="19"/>
      <c r="E233" s="20"/>
      <c r="G233" s="23"/>
      <c r="H233" s="23"/>
      <c r="I233" s="23"/>
      <c r="J233" s="23"/>
      <c r="L233" s="23"/>
      <c r="M233" s="23"/>
      <c r="N233" s="23"/>
      <c r="P233" s="141"/>
      <c r="Q233" s="141"/>
      <c r="R233" s="75"/>
      <c r="S233" s="36"/>
      <c r="U233" s="2"/>
      <c r="V233" s="2"/>
    </row>
    <row r="234" spans="1:22" ht="14.25" customHeight="1">
      <c r="A234" s="2"/>
      <c r="B234" s="2"/>
      <c r="C234" s="2"/>
      <c r="D234" s="19"/>
      <c r="E234" s="20"/>
      <c r="G234" s="23"/>
      <c r="H234" s="23"/>
      <c r="I234" s="23"/>
      <c r="J234" s="23"/>
      <c r="L234" s="23"/>
      <c r="M234" s="23"/>
      <c r="N234" s="23"/>
      <c r="P234" s="141"/>
      <c r="Q234" s="141"/>
      <c r="R234" s="75"/>
      <c r="S234" s="36"/>
      <c r="U234" s="2"/>
      <c r="V234" s="2"/>
    </row>
    <row r="235" spans="1:22" ht="14.25" customHeight="1">
      <c r="A235" s="2"/>
      <c r="B235" s="2"/>
      <c r="C235" s="2"/>
      <c r="D235" s="19"/>
      <c r="E235" s="20"/>
      <c r="G235" s="23"/>
      <c r="H235" s="23"/>
      <c r="I235" s="23"/>
      <c r="J235" s="23"/>
      <c r="L235" s="23"/>
      <c r="M235" s="23"/>
      <c r="N235" s="23"/>
      <c r="P235" s="141"/>
      <c r="Q235" s="141"/>
      <c r="R235" s="75"/>
      <c r="S235" s="36"/>
      <c r="U235" s="2"/>
      <c r="V235" s="2"/>
    </row>
    <row r="236" spans="1:22" ht="14.25" customHeight="1">
      <c r="A236" s="2"/>
      <c r="B236" s="2"/>
      <c r="C236" s="2"/>
      <c r="D236" s="19"/>
      <c r="E236" s="20"/>
      <c r="G236" s="23"/>
      <c r="H236" s="23"/>
      <c r="I236" s="23"/>
      <c r="J236" s="23"/>
      <c r="L236" s="23"/>
      <c r="M236" s="23"/>
      <c r="N236" s="23"/>
      <c r="P236" s="141"/>
      <c r="Q236" s="141"/>
      <c r="R236" s="75"/>
      <c r="S236" s="36"/>
      <c r="U236" s="2"/>
      <c r="V236" s="2"/>
    </row>
    <row r="237" spans="1:22" ht="14.25" customHeight="1">
      <c r="A237" s="2"/>
      <c r="B237" s="2"/>
      <c r="C237" s="2"/>
      <c r="D237" s="19"/>
      <c r="E237" s="20"/>
      <c r="G237" s="23"/>
      <c r="H237" s="23"/>
      <c r="I237" s="23"/>
      <c r="J237" s="23"/>
      <c r="L237" s="23"/>
      <c r="M237" s="23"/>
      <c r="N237" s="23"/>
      <c r="P237" s="141"/>
      <c r="Q237" s="141"/>
      <c r="R237" s="75"/>
      <c r="S237" s="36"/>
      <c r="U237" s="2"/>
      <c r="V237" s="2"/>
    </row>
    <row r="238" spans="1:22" ht="14.25" customHeight="1">
      <c r="A238" s="2"/>
      <c r="B238" s="2"/>
      <c r="C238" s="2"/>
      <c r="D238" s="19"/>
      <c r="E238" s="20"/>
      <c r="G238" s="23"/>
      <c r="H238" s="23"/>
      <c r="I238" s="23"/>
      <c r="J238" s="23"/>
      <c r="L238" s="23"/>
      <c r="M238" s="23"/>
      <c r="N238" s="23"/>
      <c r="P238" s="141"/>
      <c r="Q238" s="141"/>
      <c r="R238" s="75"/>
      <c r="S238" s="36"/>
      <c r="U238" s="2"/>
      <c r="V238" s="2"/>
    </row>
    <row r="239" spans="1:22" ht="14.25" customHeight="1">
      <c r="A239" s="2"/>
      <c r="B239" s="2"/>
      <c r="C239" s="2"/>
      <c r="D239" s="19"/>
      <c r="E239" s="20"/>
      <c r="G239" s="23"/>
      <c r="H239" s="23"/>
      <c r="I239" s="23"/>
      <c r="J239" s="23"/>
      <c r="L239" s="23"/>
      <c r="M239" s="23"/>
      <c r="N239" s="23"/>
      <c r="P239" s="141"/>
      <c r="Q239" s="141"/>
      <c r="R239" s="75"/>
      <c r="S239" s="36"/>
      <c r="U239" s="2"/>
      <c r="V239" s="2"/>
    </row>
    <row r="240" spans="1:22" ht="14.25" customHeight="1">
      <c r="A240" s="2"/>
      <c r="B240" s="2"/>
      <c r="C240" s="2"/>
      <c r="D240" s="19"/>
      <c r="E240" s="20"/>
      <c r="G240" s="23"/>
      <c r="H240" s="23"/>
      <c r="I240" s="23"/>
      <c r="J240" s="23"/>
      <c r="L240" s="23"/>
      <c r="M240" s="23"/>
      <c r="N240" s="23"/>
      <c r="P240" s="141"/>
      <c r="Q240" s="141"/>
      <c r="R240" s="75"/>
      <c r="S240" s="36"/>
      <c r="U240" s="2"/>
      <c r="V240" s="2"/>
    </row>
    <row r="241" spans="1:22" ht="14.25" customHeight="1">
      <c r="A241" s="2"/>
      <c r="B241" s="2"/>
      <c r="C241" s="2"/>
      <c r="D241" s="19"/>
      <c r="E241" s="20"/>
      <c r="G241" s="23"/>
      <c r="H241" s="23"/>
      <c r="I241" s="23"/>
      <c r="J241" s="23"/>
      <c r="L241" s="23"/>
      <c r="M241" s="23"/>
      <c r="N241" s="23"/>
      <c r="P241" s="141"/>
      <c r="Q241" s="141"/>
      <c r="R241" s="75"/>
      <c r="S241" s="36"/>
      <c r="U241" s="2"/>
      <c r="V241" s="2"/>
    </row>
  </sheetData>
  <sheetProtection/>
  <mergeCells count="323">
    <mergeCell ref="A219:A221"/>
    <mergeCell ref="B219:B221"/>
    <mergeCell ref="C219:C221"/>
    <mergeCell ref="D219:D221"/>
    <mergeCell ref="E219:E221"/>
    <mergeCell ref="D114:D116"/>
    <mergeCell ref="E114:E116"/>
    <mergeCell ref="C117:F117"/>
    <mergeCell ref="D192:D194"/>
    <mergeCell ref="E192:E194"/>
    <mergeCell ref="D65:D67"/>
    <mergeCell ref="C68:F68"/>
    <mergeCell ref="E65:E67"/>
    <mergeCell ref="C163:C165"/>
    <mergeCell ref="D163:D165"/>
    <mergeCell ref="A65:A67"/>
    <mergeCell ref="B65:B67"/>
    <mergeCell ref="B70:T70"/>
    <mergeCell ref="C71:T71"/>
    <mergeCell ref="A72:A74"/>
    <mergeCell ref="C215:T215"/>
    <mergeCell ref="C118:T118"/>
    <mergeCell ref="A114:A116"/>
    <mergeCell ref="B114:B116"/>
    <mergeCell ref="C114:C116"/>
    <mergeCell ref="C65:C67"/>
    <mergeCell ref="A163:A165"/>
    <mergeCell ref="B163:B165"/>
    <mergeCell ref="E163:E165"/>
    <mergeCell ref="B69:F69"/>
    <mergeCell ref="E33:E35"/>
    <mergeCell ref="A33:A35"/>
    <mergeCell ref="B33:B35"/>
    <mergeCell ref="C33:C35"/>
    <mergeCell ref="D33:D35"/>
    <mergeCell ref="C36:C39"/>
    <mergeCell ref="B36:B39"/>
    <mergeCell ref="A36:A39"/>
    <mergeCell ref="E36:E39"/>
    <mergeCell ref="A1:T1"/>
    <mergeCell ref="A2:T2"/>
    <mergeCell ref="A3:T3"/>
    <mergeCell ref="A4:T4"/>
    <mergeCell ref="S7:S9"/>
    <mergeCell ref="R8:R9"/>
    <mergeCell ref="A5:T5"/>
    <mergeCell ref="A6:T6"/>
    <mergeCell ref="A7:A9"/>
    <mergeCell ref="B7:B9"/>
    <mergeCell ref="C7:C9"/>
    <mergeCell ref="D7:D9"/>
    <mergeCell ref="E7:E9"/>
    <mergeCell ref="F7:F9"/>
    <mergeCell ref="P8:Q8"/>
    <mergeCell ref="G7:J7"/>
    <mergeCell ref="K7:N7"/>
    <mergeCell ref="O7:R7"/>
    <mergeCell ref="T7:T9"/>
    <mergeCell ref="G8:G9"/>
    <mergeCell ref="H8:I8"/>
    <mergeCell ref="J8:J9"/>
    <mergeCell ref="K8:K9"/>
    <mergeCell ref="L8:M8"/>
    <mergeCell ref="N8:N9"/>
    <mergeCell ref="O8:O9"/>
    <mergeCell ref="B12:T12"/>
    <mergeCell ref="C13:T13"/>
    <mergeCell ref="C20:C22"/>
    <mergeCell ref="D20:D22"/>
    <mergeCell ref="E14:E16"/>
    <mergeCell ref="A10:T10"/>
    <mergeCell ref="A11:T11"/>
    <mergeCell ref="A17:A19"/>
    <mergeCell ref="B17:B19"/>
    <mergeCell ref="C17:C19"/>
    <mergeCell ref="D17:D19"/>
    <mergeCell ref="E17:E19"/>
    <mergeCell ref="A14:A16"/>
    <mergeCell ref="B14:B16"/>
    <mergeCell ref="C14:C16"/>
    <mergeCell ref="D14:D16"/>
    <mergeCell ref="E20:E22"/>
    <mergeCell ref="A23:A25"/>
    <mergeCell ref="B23:B25"/>
    <mergeCell ref="C23:C25"/>
    <mergeCell ref="D23:D25"/>
    <mergeCell ref="E23:E25"/>
    <mergeCell ref="A20:A22"/>
    <mergeCell ref="B20:B22"/>
    <mergeCell ref="E26:E29"/>
    <mergeCell ref="A30:A32"/>
    <mergeCell ref="B30:B32"/>
    <mergeCell ref="C30:C32"/>
    <mergeCell ref="D30:D32"/>
    <mergeCell ref="E30:E32"/>
    <mergeCell ref="A26:A29"/>
    <mergeCell ref="B26:B29"/>
    <mergeCell ref="C26:C29"/>
    <mergeCell ref="D26:D29"/>
    <mergeCell ref="C44:T44"/>
    <mergeCell ref="A45:A47"/>
    <mergeCell ref="B45:B47"/>
    <mergeCell ref="C45:C47"/>
    <mergeCell ref="D45:D47"/>
    <mergeCell ref="E45:E47"/>
    <mergeCell ref="C43:F43"/>
    <mergeCell ref="D36:D39"/>
    <mergeCell ref="E48:E50"/>
    <mergeCell ref="A51:A53"/>
    <mergeCell ref="B51:B53"/>
    <mergeCell ref="C51:C53"/>
    <mergeCell ref="D51:D53"/>
    <mergeCell ref="E51:E53"/>
    <mergeCell ref="A48:A50"/>
    <mergeCell ref="B48:B50"/>
    <mergeCell ref="C48:C50"/>
    <mergeCell ref="D48:D50"/>
    <mergeCell ref="C54:F54"/>
    <mergeCell ref="B55:F55"/>
    <mergeCell ref="B56:T56"/>
    <mergeCell ref="C57:T57"/>
    <mergeCell ref="E58:E60"/>
    <mergeCell ref="A58:A60"/>
    <mergeCell ref="B58:B60"/>
    <mergeCell ref="C58:C60"/>
    <mergeCell ref="D58:D60"/>
    <mergeCell ref="A61:A64"/>
    <mergeCell ref="B61:B64"/>
    <mergeCell ref="C61:C64"/>
    <mergeCell ref="D61:D64"/>
    <mergeCell ref="E61:E64"/>
    <mergeCell ref="B72:B74"/>
    <mergeCell ref="C72:C74"/>
    <mergeCell ref="D72:D74"/>
    <mergeCell ref="E72:E74"/>
    <mergeCell ref="E75:E77"/>
    <mergeCell ref="A78:A80"/>
    <mergeCell ref="B78:B80"/>
    <mergeCell ref="C78:C80"/>
    <mergeCell ref="D78:D80"/>
    <mergeCell ref="E78:E80"/>
    <mergeCell ref="A75:A77"/>
    <mergeCell ref="B75:B77"/>
    <mergeCell ref="C75:C77"/>
    <mergeCell ref="D75:D77"/>
    <mergeCell ref="E81:E83"/>
    <mergeCell ref="C84:F84"/>
    <mergeCell ref="A81:A83"/>
    <mergeCell ref="B81:B83"/>
    <mergeCell ref="C81:C83"/>
    <mergeCell ref="D81:D83"/>
    <mergeCell ref="B85:F85"/>
    <mergeCell ref="B86:T86"/>
    <mergeCell ref="C87:T87"/>
    <mergeCell ref="A88:A90"/>
    <mergeCell ref="B88:B90"/>
    <mergeCell ref="C88:C90"/>
    <mergeCell ref="D88:D90"/>
    <mergeCell ref="E88:E90"/>
    <mergeCell ref="E91:E93"/>
    <mergeCell ref="A91:A93"/>
    <mergeCell ref="B91:B93"/>
    <mergeCell ref="C91:C93"/>
    <mergeCell ref="D91:D93"/>
    <mergeCell ref="C94:F94"/>
    <mergeCell ref="C101:F101"/>
    <mergeCell ref="B95:F95"/>
    <mergeCell ref="B96:T96"/>
    <mergeCell ref="C97:T97"/>
    <mergeCell ref="E98:E100"/>
    <mergeCell ref="A98:A100"/>
    <mergeCell ref="B98:B100"/>
    <mergeCell ref="C98:C100"/>
    <mergeCell ref="D98:D100"/>
    <mergeCell ref="B102:F102"/>
    <mergeCell ref="B103:T103"/>
    <mergeCell ref="C104:T104"/>
    <mergeCell ref="A105:A107"/>
    <mergeCell ref="B105:B107"/>
    <mergeCell ref="C105:C107"/>
    <mergeCell ref="D105:D107"/>
    <mergeCell ref="E105:E107"/>
    <mergeCell ref="E108:E110"/>
    <mergeCell ref="A111:A113"/>
    <mergeCell ref="B111:B113"/>
    <mergeCell ref="C111:C113"/>
    <mergeCell ref="D111:D113"/>
    <mergeCell ref="E111:E113"/>
    <mergeCell ref="A108:A110"/>
    <mergeCell ref="B108:B110"/>
    <mergeCell ref="C108:C110"/>
    <mergeCell ref="D108:D110"/>
    <mergeCell ref="A119:A126"/>
    <mergeCell ref="B119:B126"/>
    <mergeCell ref="C119:C126"/>
    <mergeCell ref="D119:D126"/>
    <mergeCell ref="E119:E126"/>
    <mergeCell ref="C127:F127"/>
    <mergeCell ref="C128:T128"/>
    <mergeCell ref="A129:A131"/>
    <mergeCell ref="B129:B131"/>
    <mergeCell ref="C129:C131"/>
    <mergeCell ref="D129:D131"/>
    <mergeCell ref="E129:E131"/>
    <mergeCell ref="C132:F132"/>
    <mergeCell ref="C133:T133"/>
    <mergeCell ref="A134:A136"/>
    <mergeCell ref="B134:B136"/>
    <mergeCell ref="C134:C136"/>
    <mergeCell ref="D134:D136"/>
    <mergeCell ref="E134:E136"/>
    <mergeCell ref="E137:E139"/>
    <mergeCell ref="C140:F140"/>
    <mergeCell ref="A137:A139"/>
    <mergeCell ref="B137:B139"/>
    <mergeCell ref="C137:C139"/>
    <mergeCell ref="D137:D139"/>
    <mergeCell ref="C141:T141"/>
    <mergeCell ref="A142:A144"/>
    <mergeCell ref="B142:B144"/>
    <mergeCell ref="C142:C144"/>
    <mergeCell ref="D142:D144"/>
    <mergeCell ref="E142:E144"/>
    <mergeCell ref="C145:F145"/>
    <mergeCell ref="C146:T146"/>
    <mergeCell ref="E147:E149"/>
    <mergeCell ref="A150:A152"/>
    <mergeCell ref="B150:B152"/>
    <mergeCell ref="C150:C152"/>
    <mergeCell ref="D150:D152"/>
    <mergeCell ref="E150:E152"/>
    <mergeCell ref="A147:A149"/>
    <mergeCell ref="B147:B149"/>
    <mergeCell ref="C147:C149"/>
    <mergeCell ref="D147:D149"/>
    <mergeCell ref="E153:E155"/>
    <mergeCell ref="C156:F156"/>
    <mergeCell ref="A153:A155"/>
    <mergeCell ref="B153:B155"/>
    <mergeCell ref="C153:C155"/>
    <mergeCell ref="D153:D155"/>
    <mergeCell ref="B157:F157"/>
    <mergeCell ref="B158:T158"/>
    <mergeCell ref="C159:T159"/>
    <mergeCell ref="A160:A162"/>
    <mergeCell ref="B160:B162"/>
    <mergeCell ref="C160:C162"/>
    <mergeCell ref="D160:D162"/>
    <mergeCell ref="E160:E162"/>
    <mergeCell ref="B170:F170"/>
    <mergeCell ref="B171:T171"/>
    <mergeCell ref="C172:T172"/>
    <mergeCell ref="E173:E175"/>
    <mergeCell ref="C176:F176"/>
    <mergeCell ref="D173:D175"/>
    <mergeCell ref="B173:B175"/>
    <mergeCell ref="C173:C175"/>
    <mergeCell ref="B183:T183"/>
    <mergeCell ref="A178:A180"/>
    <mergeCell ref="B178:B180"/>
    <mergeCell ref="C178:C180"/>
    <mergeCell ref="D178:D180"/>
    <mergeCell ref="E178:E180"/>
    <mergeCell ref="A224:F224"/>
    <mergeCell ref="C222:F222"/>
    <mergeCell ref="A216:A218"/>
    <mergeCell ref="B216:B218"/>
    <mergeCell ref="E216:E218"/>
    <mergeCell ref="C185:C187"/>
    <mergeCell ref="A195:A198"/>
    <mergeCell ref="B195:B198"/>
    <mergeCell ref="C195:C198"/>
    <mergeCell ref="D195:D198"/>
    <mergeCell ref="C184:T184"/>
    <mergeCell ref="A166:A168"/>
    <mergeCell ref="B166:B168"/>
    <mergeCell ref="C166:C168"/>
    <mergeCell ref="D166:D168"/>
    <mergeCell ref="E166:E168"/>
    <mergeCell ref="C181:F181"/>
    <mergeCell ref="A173:A175"/>
    <mergeCell ref="C177:T177"/>
    <mergeCell ref="C169:F169"/>
    <mergeCell ref="A188:A191"/>
    <mergeCell ref="B188:B191"/>
    <mergeCell ref="C188:C191"/>
    <mergeCell ref="A192:A194"/>
    <mergeCell ref="B192:B194"/>
    <mergeCell ref="B182:F182"/>
    <mergeCell ref="D185:D187"/>
    <mergeCell ref="A185:A187"/>
    <mergeCell ref="B185:B187"/>
    <mergeCell ref="E185:E187"/>
    <mergeCell ref="B223:F223"/>
    <mergeCell ref="D188:D191"/>
    <mergeCell ref="B213:F213"/>
    <mergeCell ref="B214:T214"/>
    <mergeCell ref="C212:F212"/>
    <mergeCell ref="E188:E191"/>
    <mergeCell ref="C216:C218"/>
    <mergeCell ref="D216:D218"/>
    <mergeCell ref="C192:C194"/>
    <mergeCell ref="E195:E198"/>
    <mergeCell ref="A204:A207"/>
    <mergeCell ref="B204:B207"/>
    <mergeCell ref="C204:C207"/>
    <mergeCell ref="D204:D207"/>
    <mergeCell ref="E204:E207"/>
    <mergeCell ref="A199:A203"/>
    <mergeCell ref="B199:B203"/>
    <mergeCell ref="C199:C203"/>
    <mergeCell ref="D199:D203"/>
    <mergeCell ref="E199:E203"/>
    <mergeCell ref="A208:A211"/>
    <mergeCell ref="B208:B211"/>
    <mergeCell ref="C208:C211"/>
    <mergeCell ref="D208:D211"/>
    <mergeCell ref="E208:E211"/>
    <mergeCell ref="A40:A42"/>
    <mergeCell ref="B40:B42"/>
    <mergeCell ref="C40:C42"/>
    <mergeCell ref="D40:D42"/>
    <mergeCell ref="E40:E42"/>
  </mergeCells>
  <printOptions/>
  <pageMargins left="0" right="0" top="0.3937007874015748" bottom="0.1968503937007874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2019-12-13T12:57:37Z</cp:lastPrinted>
  <dcterms:created xsi:type="dcterms:W3CDTF">1996-10-14T23:33:28Z</dcterms:created>
  <dcterms:modified xsi:type="dcterms:W3CDTF">2019-12-13T13:00:05Z</dcterms:modified>
  <cp:category/>
  <cp:version/>
  <cp:contentType/>
  <cp:contentStatus/>
</cp:coreProperties>
</file>