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<sst xmlns="http://schemas.openxmlformats.org/spreadsheetml/2006/main" count="288" uniqueCount="88">
  <si>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</si>
  <si>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</si>
  <si>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</si>
  <si>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</si>
  <si>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</si>
  <si>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</si>
  <si>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</si>
  <si>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</si>
  <si>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</si>
  <si>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</si>
  <si>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</si>
  <si>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</si>
  <si>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</si>
  <si>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</si>
  <si>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</si>
  <si>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</si>
  <si>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</si>
  <si>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</si>
  <si>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Kt.</t>
  </si>
  <si>
    <t>03</t>
  </si>
  <si>
    <t>Ikimokyklinio ir neformalaus ugdymo įstaigų finansavimas</t>
  </si>
  <si>
    <t>04</t>
  </si>
  <si>
    <t>05</t>
  </si>
  <si>
    <t>06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</si>
  <si>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</si>
  <si>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</si>
  <si>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</si>
  <si>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</si>
  <si>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</si>
  <si>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</si>
  <si>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</si>
  <si>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</si>
  <si>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</si>
  <si>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</si>
  <si>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</si>
  <si>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</si>
  <si>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</si>
  <si>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</si>
  <si>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</si>
  <si>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</si>
  <si>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188747184</t>
  </si>
  <si>
    <t>Atviro jaunimo centro išlaikymas</t>
  </si>
  <si>
    <t>SB (ĮP)</t>
  </si>
  <si>
    <t>Programos koordinatorė</t>
  </si>
  <si>
    <t>TIKSLŲ, PROGRAMŲ TIKSLŲ, UŽDAVINIŲ IR PRIEMONIŲ IŠLAIDŲ SUVESTINĖ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</si>
  <si>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</si>
  <si>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</si>
  <si>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</si>
  <si>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</si>
  <si>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 xml:space="preserve">Jaunimo organizacijų finansavimas pagal projektus </t>
  </si>
  <si>
    <t>Kt. (ES)</t>
  </si>
  <si>
    <t>Kt. (VB)</t>
  </si>
  <si>
    <t>Kt. (PSDF)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</si>
  <si>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</si>
  <si>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</si>
  <si>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</si>
  <si>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</si>
  <si>
    <t>Sudaryti sąlygas jaunimo neformalaus ugdymo plėtrai</t>
  </si>
  <si>
    <t>Atviro darbo su jaunimu plėtra Savivaldybėje ir jaunimo darbuotojų rengimas neformalaus ugdymo veiklų įgyvendinimui</t>
  </si>
  <si>
    <t>Kt. Rėmėjai</t>
  </si>
  <si>
    <t>Jaunimo garantijų iniciatyvos įgyvendinimas</t>
  </si>
  <si>
    <t>Kt. (SADM)</t>
  </si>
  <si>
    <t>Projekto "Neįgaliųjų socialinės integracijos per kūno kultūrą ir sportą" įgyvendinimas</t>
  </si>
  <si>
    <t>tūkst. Eur</t>
  </si>
  <si>
    <t>Centralizuotų švietimo priemonių finansavimas</t>
  </si>
  <si>
    <t>Mokslo ir studijų rėmimo programos finansavimas</t>
  </si>
  <si>
    <t>Centrinės institucijos išlaikymo (kultūra) finansavimas</t>
  </si>
  <si>
    <t>Centralizuotų kultūros priemonių finansavimas</t>
  </si>
  <si>
    <t>Centrinės institucijos išlaikymo (švietimas) finansavimas</t>
  </si>
  <si>
    <t>2020 m. projektas</t>
  </si>
  <si>
    <t>01 strateginis tikslas - Užtikrinti Savivaldybės valdymo kokybę, racionalų jos turto ir lėšų panaudojimą, gerinti švietimo, kultūros, sporto ir jaunimo užimtumo sistemą, formuoti socialiai saugią ir sveiką visuomenę</t>
  </si>
  <si>
    <t>VB</t>
  </si>
  <si>
    <t>Kt. ES</t>
  </si>
  <si>
    <t>SB (ML)</t>
  </si>
  <si>
    <t>2019 M.  RIETAVO SAVIVALDYBĖS</t>
  </si>
  <si>
    <t>2018 m. išlaidos</t>
  </si>
  <si>
    <t>2019 m. išlaidų projektas</t>
  </si>
  <si>
    <t>2019 m. patvirtinta taryboje</t>
  </si>
  <si>
    <t>2021 m. projektas</t>
  </si>
  <si>
    <t xml:space="preserve">SB </t>
  </si>
  <si>
    <t>Kt. VSRP</t>
  </si>
  <si>
    <t>Kt.(VB)</t>
  </si>
  <si>
    <t>07</t>
  </si>
  <si>
    <t>08</t>
  </si>
  <si>
    <t>Neformaliojo vaikų švietimo finansavimas</t>
  </si>
  <si>
    <t>SB (ES)</t>
  </si>
  <si>
    <t>Savivaldybės biudžeto lėšos pedagoginių darbuotojų darbo užmokesčiui</t>
  </si>
  <si>
    <t>Specialios tikslinės dotacijos (mokymo lėšų) finansavimas (priešmok. ugdymas, pagrindinė mokykla ir gimnazijos, PPT)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</si>
</sst>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5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 wrapText="1"/>
    </xf>
    <xf numFmtId="0" fontId="2" fillId="35" borderId="13" xfId="0" applyFont="1" applyFill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80" fontId="1" fillId="0" borderId="0" xfId="0" applyNumberFormat="1" applyFont="1" applyBorder="1" applyAlignment="1">
      <alignment vertical="top"/>
    </xf>
    <xf numFmtId="180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80" fontId="12" fillId="0" borderId="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9" fontId="2" fillId="33" borderId="20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54" fillId="0" borderId="0" xfId="0" applyFont="1" applyAlignment="1">
      <alignment vertical="top"/>
    </xf>
    <xf numFmtId="180" fontId="54" fillId="0" borderId="0" xfId="0" applyNumberFormat="1" applyFont="1" applyBorder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80" fontId="55" fillId="0" borderId="0" xfId="0" applyNumberFormat="1" applyFont="1" applyBorder="1" applyAlignment="1">
      <alignment vertical="top"/>
    </xf>
    <xf numFmtId="0" fontId="5" fillId="0" borderId="23" xfId="0" applyFont="1" applyBorder="1" applyAlignment="1">
      <alignment horizontal="center" vertical="top" textRotation="90" wrapText="1"/>
    </xf>
    <xf numFmtId="0" fontId="5" fillId="0" borderId="23" xfId="0" applyFont="1" applyFill="1" applyBorder="1" applyAlignment="1">
      <alignment vertical="center" textRotation="90" wrapText="1"/>
    </xf>
    <xf numFmtId="0" fontId="5" fillId="0" borderId="23" xfId="0" applyFont="1" applyBorder="1" applyAlignment="1">
      <alignment vertical="top" textRotation="90" wrapText="1"/>
    </xf>
    <xf numFmtId="2" fontId="1" fillId="36" borderId="24" xfId="0" applyNumberFormat="1" applyFont="1" applyFill="1" applyBorder="1" applyAlignment="1">
      <alignment horizontal="right" vertical="center"/>
    </xf>
    <xf numFmtId="2" fontId="1" fillId="36" borderId="25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horizontal="right" vertical="center"/>
    </xf>
    <xf numFmtId="2" fontId="1" fillId="36" borderId="26" xfId="0" applyNumberFormat="1" applyFont="1" applyFill="1" applyBorder="1" applyAlignment="1">
      <alignment horizontal="right" vertical="center"/>
    </xf>
    <xf numFmtId="2" fontId="1" fillId="36" borderId="27" xfId="0" applyNumberFormat="1" applyFont="1" applyFill="1" applyBorder="1" applyAlignment="1">
      <alignment horizontal="right" vertical="top"/>
    </xf>
    <xf numFmtId="2" fontId="1" fillId="0" borderId="28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2" fontId="55" fillId="0" borderId="25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horizontal="right" vertical="top"/>
    </xf>
    <xf numFmtId="2" fontId="1" fillId="0" borderId="30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vertical="top"/>
    </xf>
    <xf numFmtId="2" fontId="55" fillId="0" borderId="30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1" fillId="0" borderId="31" xfId="0" applyNumberFormat="1" applyFont="1" applyFill="1" applyBorder="1" applyAlignment="1">
      <alignment horizontal="right" vertical="center"/>
    </xf>
    <xf numFmtId="2" fontId="55" fillId="0" borderId="31" xfId="0" applyNumberFormat="1" applyFont="1" applyFill="1" applyBorder="1" applyAlignment="1">
      <alignment horizontal="right" vertical="center"/>
    </xf>
    <xf numFmtId="2" fontId="1" fillId="37" borderId="24" xfId="0" applyNumberFormat="1" applyFont="1" applyFill="1" applyBorder="1" applyAlignment="1">
      <alignment horizontal="right" vertical="center"/>
    </xf>
    <xf numFmtId="2" fontId="1" fillId="37" borderId="25" xfId="0" applyNumberFormat="1" applyFont="1" applyFill="1" applyBorder="1" applyAlignment="1">
      <alignment horizontal="right" vertical="center"/>
    </xf>
    <xf numFmtId="2" fontId="2" fillId="36" borderId="27" xfId="0" applyNumberFormat="1" applyFont="1" applyFill="1" applyBorder="1" applyAlignment="1">
      <alignment horizontal="right" vertical="top"/>
    </xf>
    <xf numFmtId="2" fontId="2" fillId="36" borderId="32" xfId="0" applyNumberFormat="1" applyFont="1" applyFill="1" applyBorder="1" applyAlignment="1">
      <alignment horizontal="right" vertical="top"/>
    </xf>
    <xf numFmtId="2" fontId="2" fillId="36" borderId="29" xfId="0" applyNumberFormat="1" applyFont="1" applyFill="1" applyBorder="1" applyAlignment="1">
      <alignment vertical="top"/>
    </xf>
    <xf numFmtId="2" fontId="2" fillId="36" borderId="33" xfId="0" applyNumberFormat="1" applyFont="1" applyFill="1" applyBorder="1" applyAlignment="1">
      <alignment vertical="top"/>
    </xf>
    <xf numFmtId="2" fontId="2" fillId="38" borderId="29" xfId="0" applyNumberFormat="1" applyFont="1" applyFill="1" applyBorder="1" applyAlignment="1">
      <alignment vertical="top"/>
    </xf>
    <xf numFmtId="2" fontId="17" fillId="0" borderId="25" xfId="0" applyNumberFormat="1" applyFont="1" applyFill="1" applyBorder="1" applyAlignment="1">
      <alignment horizontal="right" vertical="center"/>
    </xf>
    <xf numFmtId="2" fontId="1" fillId="36" borderId="34" xfId="0" applyNumberFormat="1" applyFont="1" applyFill="1" applyBorder="1" applyAlignment="1">
      <alignment horizontal="right" vertical="top"/>
    </xf>
    <xf numFmtId="2" fontId="1" fillId="0" borderId="35" xfId="0" applyNumberFormat="1" applyFont="1" applyFill="1" applyBorder="1" applyAlignment="1">
      <alignment horizontal="right" vertical="center"/>
    </xf>
    <xf numFmtId="2" fontId="1" fillId="36" borderId="35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vertical="center"/>
    </xf>
    <xf numFmtId="2" fontId="1" fillId="0" borderId="35" xfId="0" applyNumberFormat="1" applyFont="1" applyFill="1" applyBorder="1" applyAlignment="1">
      <alignment vertical="center"/>
    </xf>
    <xf numFmtId="2" fontId="1" fillId="36" borderId="25" xfId="0" applyNumberFormat="1" applyFont="1" applyFill="1" applyBorder="1" applyAlignment="1">
      <alignment vertical="center"/>
    </xf>
    <xf numFmtId="2" fontId="1" fillId="36" borderId="35" xfId="0" applyNumberFormat="1" applyFont="1" applyFill="1" applyBorder="1" applyAlignment="1">
      <alignment vertical="center"/>
    </xf>
    <xf numFmtId="2" fontId="1" fillId="0" borderId="30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2" fontId="1" fillId="36" borderId="34" xfId="0" applyNumberFormat="1" applyFont="1" applyFill="1" applyBorder="1" applyAlignment="1">
      <alignment horizontal="right" vertical="center"/>
    </xf>
    <xf numFmtId="2" fontId="1" fillId="36" borderId="33" xfId="0" applyNumberFormat="1" applyFont="1" applyFill="1" applyBorder="1" applyAlignment="1">
      <alignment vertical="top"/>
    </xf>
    <xf numFmtId="2" fontId="1" fillId="36" borderId="24" xfId="0" applyNumberFormat="1" applyFont="1" applyFill="1" applyBorder="1" applyAlignment="1">
      <alignment vertical="center"/>
    </xf>
    <xf numFmtId="2" fontId="1" fillId="36" borderId="32" xfId="0" applyNumberFormat="1" applyFont="1" applyFill="1" applyBorder="1" applyAlignment="1">
      <alignment horizontal="right" vertical="top"/>
    </xf>
    <xf numFmtId="2" fontId="1" fillId="0" borderId="34" xfId="0" applyNumberFormat="1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center" vertical="top" wrapText="1"/>
    </xf>
    <xf numFmtId="2" fontId="1" fillId="0" borderId="34" xfId="0" applyNumberFormat="1" applyFont="1" applyFill="1" applyBorder="1" applyAlignment="1">
      <alignment horizontal="right" vertical="center"/>
    </xf>
    <xf numFmtId="2" fontId="2" fillId="0" borderId="24" xfId="0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right" vertical="center"/>
    </xf>
    <xf numFmtId="2" fontId="1" fillId="36" borderId="27" xfId="0" applyNumberFormat="1" applyFont="1" applyFill="1" applyBorder="1" applyAlignment="1">
      <alignment horizontal="right" vertical="top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37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horizontal="right" vertical="center"/>
    </xf>
    <xf numFmtId="181" fontId="1" fillId="36" borderId="25" xfId="0" applyNumberFormat="1" applyFont="1" applyFill="1" applyBorder="1" applyAlignment="1">
      <alignment horizontal="right" vertical="center"/>
    </xf>
    <xf numFmtId="181" fontId="1" fillId="36" borderId="27" xfId="0" applyNumberFormat="1" applyFont="1" applyFill="1" applyBorder="1" applyAlignment="1">
      <alignment horizontal="right" vertical="top"/>
    </xf>
    <xf numFmtId="0" fontId="1" fillId="37" borderId="22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right" vertical="top" wrapText="1"/>
    </xf>
    <xf numFmtId="181" fontId="1" fillId="37" borderId="24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horizontal="right" vertical="center"/>
    </xf>
    <xf numFmtId="2" fontId="1" fillId="37" borderId="31" xfId="0" applyNumberFormat="1" applyFont="1" applyFill="1" applyBorder="1" applyAlignment="1">
      <alignment horizontal="right" vertical="center"/>
    </xf>
    <xf numFmtId="181" fontId="1" fillId="37" borderId="25" xfId="0" applyNumberFormat="1" applyFont="1" applyFill="1" applyBorder="1" applyAlignment="1">
      <alignment horizontal="right" vertical="center"/>
    </xf>
    <xf numFmtId="181" fontId="1" fillId="0" borderId="25" xfId="0" applyNumberFormat="1" applyFont="1" applyFill="1" applyBorder="1" applyAlignment="1">
      <alignment horizontal="right" vertical="center"/>
    </xf>
    <xf numFmtId="181" fontId="1" fillId="36" borderId="27" xfId="0" applyNumberFormat="1" applyFont="1" applyFill="1" applyBorder="1" applyAlignment="1">
      <alignment horizontal="right" vertical="top"/>
    </xf>
    <xf numFmtId="181" fontId="1" fillId="36" borderId="29" xfId="0" applyNumberFormat="1" applyFont="1" applyFill="1" applyBorder="1" applyAlignment="1">
      <alignment vertical="top"/>
    </xf>
    <xf numFmtId="181" fontId="1" fillId="36" borderId="11" xfId="0" applyNumberFormat="1" applyFont="1" applyFill="1" applyBorder="1" applyAlignment="1">
      <alignment vertical="top"/>
    </xf>
    <xf numFmtId="2" fontId="1" fillId="36" borderId="11" xfId="0" applyNumberFormat="1" applyFont="1" applyFill="1" applyBorder="1" applyAlignment="1">
      <alignment vertical="top"/>
    </xf>
    <xf numFmtId="2" fontId="1" fillId="36" borderId="39" xfId="0" applyNumberFormat="1" applyFont="1" applyFill="1" applyBorder="1" applyAlignment="1">
      <alignment vertical="top"/>
    </xf>
    <xf numFmtId="2" fontId="1" fillId="36" borderId="33" xfId="0" applyNumberFormat="1" applyFont="1" applyFill="1" applyBorder="1" applyAlignment="1">
      <alignment horizontal="right" vertical="top"/>
    </xf>
    <xf numFmtId="2" fontId="1" fillId="36" borderId="34" xfId="0" applyNumberFormat="1" applyFont="1" applyFill="1" applyBorder="1" applyAlignment="1">
      <alignment vertical="center"/>
    </xf>
    <xf numFmtId="2" fontId="1" fillId="36" borderId="26" xfId="0" applyNumberFormat="1" applyFont="1" applyFill="1" applyBorder="1" applyAlignment="1">
      <alignment vertical="center"/>
    </xf>
    <xf numFmtId="2" fontId="1" fillId="36" borderId="40" xfId="0" applyNumberFormat="1" applyFont="1" applyFill="1" applyBorder="1" applyAlignment="1">
      <alignment vertical="top"/>
    </xf>
    <xf numFmtId="181" fontId="2" fillId="38" borderId="29" xfId="0" applyNumberFormat="1" applyFont="1" applyFill="1" applyBorder="1" applyAlignment="1">
      <alignment vertical="top"/>
    </xf>
    <xf numFmtId="181" fontId="1" fillId="36" borderId="26" xfId="0" applyNumberFormat="1" applyFont="1" applyFill="1" applyBorder="1" applyAlignment="1">
      <alignment horizontal="right" vertical="center"/>
    </xf>
    <xf numFmtId="2" fontId="1" fillId="36" borderId="35" xfId="0" applyNumberFormat="1" applyFont="1" applyFill="1" applyBorder="1" applyAlignment="1">
      <alignment horizontal="right" vertical="top"/>
    </xf>
    <xf numFmtId="2" fontId="55" fillId="36" borderId="25" xfId="0" applyNumberFormat="1" applyFont="1" applyFill="1" applyBorder="1" applyAlignment="1">
      <alignment horizontal="right" vertical="center"/>
    </xf>
    <xf numFmtId="2" fontId="1" fillId="37" borderId="26" xfId="0" applyNumberFormat="1" applyFont="1" applyFill="1" applyBorder="1" applyAlignment="1">
      <alignment horizontal="right" vertical="center"/>
    </xf>
    <xf numFmtId="181" fontId="1" fillId="37" borderId="26" xfId="0" applyNumberFormat="1" applyFont="1" applyFill="1" applyBorder="1" applyAlignment="1">
      <alignment horizontal="right" vertical="center"/>
    </xf>
    <xf numFmtId="181" fontId="1" fillId="0" borderId="25" xfId="0" applyNumberFormat="1" applyFont="1" applyFill="1" applyBorder="1" applyAlignment="1">
      <alignment horizontal="right" vertical="center"/>
    </xf>
    <xf numFmtId="181" fontId="1" fillId="0" borderId="24" xfId="0" applyNumberFormat="1" applyFont="1" applyFill="1" applyBorder="1" applyAlignment="1">
      <alignment horizontal="right" vertical="center"/>
    </xf>
    <xf numFmtId="180" fontId="1" fillId="37" borderId="18" xfId="0" applyNumberFormat="1" applyFont="1" applyFill="1" applyBorder="1" applyAlignment="1">
      <alignment horizontal="center" vertical="center"/>
    </xf>
    <xf numFmtId="180" fontId="1" fillId="37" borderId="12" xfId="0" applyNumberFormat="1" applyFont="1" applyFill="1" applyBorder="1" applyAlignment="1">
      <alignment horizontal="center" vertical="center"/>
    </xf>
    <xf numFmtId="2" fontId="1" fillId="36" borderId="41" xfId="0" applyNumberFormat="1" applyFont="1" applyFill="1" applyBorder="1" applyAlignment="1">
      <alignment horizontal="right" vertical="top"/>
    </xf>
    <xf numFmtId="2" fontId="1" fillId="36" borderId="23" xfId="0" applyNumberFormat="1" applyFont="1" applyFill="1" applyBorder="1" applyAlignment="1">
      <alignment horizontal="right" vertical="top"/>
    </xf>
    <xf numFmtId="2" fontId="1" fillId="36" borderId="42" xfId="0" applyNumberFormat="1" applyFont="1" applyFill="1" applyBorder="1" applyAlignment="1">
      <alignment horizontal="right" vertical="top"/>
    </xf>
    <xf numFmtId="181" fontId="1" fillId="36" borderId="41" xfId="0" applyNumberFormat="1" applyFont="1" applyFill="1" applyBorder="1" applyAlignment="1">
      <alignment vertical="top"/>
    </xf>
    <xf numFmtId="181" fontId="1" fillId="36" borderId="23" xfId="0" applyNumberFormat="1" applyFont="1" applyFill="1" applyBorder="1" applyAlignment="1">
      <alignment horizontal="right" vertical="top"/>
    </xf>
    <xf numFmtId="181" fontId="1" fillId="36" borderId="42" xfId="0" applyNumberFormat="1" applyFont="1" applyFill="1" applyBorder="1" applyAlignment="1">
      <alignment vertical="top"/>
    </xf>
    <xf numFmtId="49" fontId="4" fillId="33" borderId="43" xfId="0" applyNumberFormat="1" applyFont="1" applyFill="1" applyBorder="1" applyAlignment="1">
      <alignment horizontal="center" vertical="top"/>
    </xf>
    <xf numFmtId="49" fontId="4" fillId="34" borderId="4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/>
    </xf>
    <xf numFmtId="49" fontId="4" fillId="34" borderId="29" xfId="0" applyNumberFormat="1" applyFont="1" applyFill="1" applyBorder="1" applyAlignment="1">
      <alignment horizontal="center" vertical="top"/>
    </xf>
    <xf numFmtId="180" fontId="1" fillId="37" borderId="24" xfId="0" applyNumberFormat="1" applyFont="1" applyFill="1" applyBorder="1" applyAlignment="1">
      <alignment horizontal="right" vertical="center"/>
    </xf>
    <xf numFmtId="2" fontId="1" fillId="37" borderId="34" xfId="0" applyNumberFormat="1" applyFont="1" applyFill="1" applyBorder="1" applyAlignment="1">
      <alignment horizontal="right" vertical="center"/>
    </xf>
    <xf numFmtId="2" fontId="1" fillId="37" borderId="35" xfId="0" applyNumberFormat="1" applyFont="1" applyFill="1" applyBorder="1" applyAlignment="1">
      <alignment horizontal="right" vertical="center"/>
    </xf>
    <xf numFmtId="2" fontId="55" fillId="37" borderId="24" xfId="0" applyNumberFormat="1" applyFont="1" applyFill="1" applyBorder="1" applyAlignment="1">
      <alignment horizontal="right" vertical="center"/>
    </xf>
    <xf numFmtId="2" fontId="1" fillId="0" borderId="23" xfId="0" applyNumberFormat="1" applyFont="1" applyFill="1" applyBorder="1" applyAlignment="1">
      <alignment horizontal="right" vertical="center"/>
    </xf>
    <xf numFmtId="2" fontId="1" fillId="0" borderId="45" xfId="0" applyNumberFormat="1" applyFont="1" applyFill="1" applyBorder="1" applyAlignment="1">
      <alignment horizontal="right" vertical="center"/>
    </xf>
    <xf numFmtId="2" fontId="1" fillId="0" borderId="46" xfId="0" applyNumberFormat="1" applyFont="1" applyFill="1" applyBorder="1" applyAlignment="1">
      <alignment horizontal="right" vertical="center"/>
    </xf>
    <xf numFmtId="181" fontId="1" fillId="36" borderId="11" xfId="0" applyNumberFormat="1" applyFont="1" applyFill="1" applyBorder="1" applyAlignment="1">
      <alignment horizontal="right" vertical="top"/>
    </xf>
    <xf numFmtId="181" fontId="1" fillId="36" borderId="39" xfId="0" applyNumberFormat="1" applyFont="1" applyFill="1" applyBorder="1" applyAlignment="1">
      <alignment horizontal="right" vertical="top"/>
    </xf>
    <xf numFmtId="2" fontId="55" fillId="37" borderId="25" xfId="0" applyNumberFormat="1" applyFont="1" applyFill="1" applyBorder="1" applyAlignment="1">
      <alignment horizontal="right" vertical="center"/>
    </xf>
    <xf numFmtId="181" fontId="2" fillId="36" borderId="29" xfId="0" applyNumberFormat="1" applyFont="1" applyFill="1" applyBorder="1" applyAlignment="1">
      <alignment vertical="top"/>
    </xf>
    <xf numFmtId="181" fontId="1" fillId="36" borderId="29" xfId="0" applyNumberFormat="1" applyFont="1" applyFill="1" applyBorder="1" applyAlignment="1">
      <alignment horizontal="right" vertical="top"/>
    </xf>
    <xf numFmtId="181" fontId="1" fillId="37" borderId="31" xfId="0" applyNumberFormat="1" applyFont="1" applyFill="1" applyBorder="1" applyAlignment="1">
      <alignment horizontal="right" vertical="center"/>
    </xf>
    <xf numFmtId="181" fontId="2" fillId="36" borderId="27" xfId="0" applyNumberFormat="1" applyFont="1" applyFill="1" applyBorder="1" applyAlignment="1">
      <alignment horizontal="right" vertical="top"/>
    </xf>
    <xf numFmtId="49" fontId="2" fillId="33" borderId="47" xfId="0" applyNumberFormat="1" applyFont="1" applyFill="1" applyBorder="1" applyAlignment="1">
      <alignment horizontal="center" vertical="top"/>
    </xf>
    <xf numFmtId="49" fontId="2" fillId="33" borderId="48" xfId="0" applyNumberFormat="1" applyFont="1" applyFill="1" applyBorder="1" applyAlignment="1">
      <alignment horizontal="center" vertical="top"/>
    </xf>
    <xf numFmtId="49" fontId="2" fillId="34" borderId="26" xfId="0" applyNumberFormat="1" applyFont="1" applyFill="1" applyBorder="1" applyAlignment="1">
      <alignment horizontal="center" vertical="top"/>
    </xf>
    <xf numFmtId="49" fontId="2" fillId="34" borderId="24" xfId="0" applyNumberFormat="1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0" fontId="5" fillId="0" borderId="26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top" textRotation="90"/>
    </xf>
    <xf numFmtId="49" fontId="8" fillId="0" borderId="49" xfId="0" applyNumberFormat="1" applyFont="1" applyBorder="1" applyAlignment="1">
      <alignment horizontal="left" vertical="top" textRotation="90"/>
    </xf>
    <xf numFmtId="49" fontId="8" fillId="0" borderId="29" xfId="0" applyNumberFormat="1" applyFont="1" applyBorder="1" applyAlignment="1">
      <alignment horizontal="left" vertical="top" textRotation="90"/>
    </xf>
    <xf numFmtId="49" fontId="6" fillId="33" borderId="50" xfId="0" applyNumberFormat="1" applyFont="1" applyFill="1" applyBorder="1" applyAlignment="1">
      <alignment horizontal="right" vertical="top"/>
    </xf>
    <xf numFmtId="49" fontId="6" fillId="33" borderId="51" xfId="0" applyNumberFormat="1" applyFont="1" applyFill="1" applyBorder="1" applyAlignment="1">
      <alignment horizontal="right" vertical="top"/>
    </xf>
    <xf numFmtId="49" fontId="6" fillId="33" borderId="52" xfId="0" applyNumberFormat="1" applyFont="1" applyFill="1" applyBorder="1" applyAlignment="1">
      <alignment horizontal="right" vertical="top"/>
    </xf>
    <xf numFmtId="49" fontId="8" fillId="0" borderId="44" xfId="0" applyNumberFormat="1" applyFont="1" applyBorder="1" applyAlignment="1">
      <alignment horizontal="left" vertical="top" textRotation="90"/>
    </xf>
    <xf numFmtId="49" fontId="8" fillId="0" borderId="26" xfId="0" applyNumberFormat="1" applyFont="1" applyBorder="1" applyAlignment="1">
      <alignment horizontal="left" vertical="top" textRotation="90"/>
    </xf>
    <xf numFmtId="49" fontId="2" fillId="33" borderId="53" xfId="0" applyNumberFormat="1" applyFont="1" applyFill="1" applyBorder="1" applyAlignment="1">
      <alignment horizontal="center" vertical="top"/>
    </xf>
    <xf numFmtId="49" fontId="2" fillId="34" borderId="28" xfId="0" applyNumberFormat="1" applyFont="1" applyFill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0" fontId="6" fillId="38" borderId="16" xfId="0" applyFont="1" applyFill="1" applyBorder="1" applyAlignment="1">
      <alignment horizontal="right" vertical="top"/>
    </xf>
    <xf numFmtId="0" fontId="6" fillId="38" borderId="51" xfId="0" applyFont="1" applyFill="1" applyBorder="1" applyAlignment="1">
      <alignment horizontal="right" vertical="top"/>
    </xf>
    <xf numFmtId="0" fontId="6" fillId="38" borderId="52" xfId="0" applyFont="1" applyFill="1" applyBorder="1" applyAlignment="1">
      <alignment horizontal="right" vertical="top"/>
    </xf>
    <xf numFmtId="49" fontId="8" fillId="0" borderId="23" xfId="0" applyNumberFormat="1" applyFont="1" applyBorder="1" applyAlignment="1">
      <alignment horizontal="center" vertical="top" textRotation="90"/>
    </xf>
    <xf numFmtId="49" fontId="8" fillId="0" borderId="49" xfId="0" applyNumberFormat="1" applyFont="1" applyBorder="1" applyAlignment="1">
      <alignment horizontal="center" vertical="top" textRotation="90"/>
    </xf>
    <xf numFmtId="49" fontId="8" fillId="0" borderId="26" xfId="0" applyNumberFormat="1" applyFont="1" applyBorder="1" applyAlignment="1">
      <alignment horizontal="center" vertical="top" textRotation="90"/>
    </xf>
    <xf numFmtId="49" fontId="2" fillId="34" borderId="23" xfId="0" applyNumberFormat="1" applyFont="1" applyFill="1" applyBorder="1" applyAlignment="1">
      <alignment horizontal="center" vertical="top"/>
    </xf>
    <xf numFmtId="49" fontId="2" fillId="34" borderId="49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 wrapText="1"/>
    </xf>
    <xf numFmtId="49" fontId="6" fillId="34" borderId="16" xfId="0" applyNumberFormat="1" applyFont="1" applyFill="1" applyBorder="1" applyAlignment="1">
      <alignment horizontal="right" vertical="top"/>
    </xf>
    <xf numFmtId="49" fontId="6" fillId="34" borderId="51" xfId="0" applyNumberFormat="1" applyFont="1" applyFill="1" applyBorder="1" applyAlignment="1">
      <alignment horizontal="right" vertical="top"/>
    </xf>
    <xf numFmtId="49" fontId="6" fillId="34" borderId="52" xfId="0" applyNumberFormat="1" applyFont="1" applyFill="1" applyBorder="1" applyAlignment="1">
      <alignment horizontal="right" vertical="top"/>
    </xf>
    <xf numFmtId="0" fontId="3" fillId="34" borderId="15" xfId="0" applyFont="1" applyFill="1" applyBorder="1" applyAlignment="1">
      <alignment horizontal="left" vertical="top" wrapText="1"/>
    </xf>
    <xf numFmtId="0" fontId="3" fillId="34" borderId="54" xfId="0" applyFont="1" applyFill="1" applyBorder="1" applyAlignment="1">
      <alignment horizontal="left" vertical="top" wrapText="1"/>
    </xf>
    <xf numFmtId="0" fontId="3" fillId="34" borderId="55" xfId="0" applyFont="1" applyFill="1" applyBorder="1" applyAlignment="1">
      <alignment horizontal="left" vertical="top" wrapText="1"/>
    </xf>
    <xf numFmtId="49" fontId="8" fillId="0" borderId="44" xfId="0" applyNumberFormat="1" applyFont="1" applyBorder="1" applyAlignment="1">
      <alignment horizontal="center" vertical="top" textRotation="90"/>
    </xf>
    <xf numFmtId="49" fontId="2" fillId="34" borderId="44" xfId="0" applyNumberFormat="1" applyFont="1" applyFill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 textRotation="90"/>
    </xf>
    <xf numFmtId="0" fontId="5" fillId="0" borderId="2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3" fillId="33" borderId="50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  <xf numFmtId="0" fontId="3" fillId="33" borderId="54" xfId="0" applyFont="1" applyFill="1" applyBorder="1" applyAlignment="1">
      <alignment horizontal="left" vertical="top" wrapText="1"/>
    </xf>
    <xf numFmtId="0" fontId="3" fillId="33" borderId="55" xfId="0" applyFont="1" applyFill="1" applyBorder="1" applyAlignment="1">
      <alignment horizontal="left" vertical="top" wrapText="1"/>
    </xf>
    <xf numFmtId="0" fontId="15" fillId="34" borderId="50" xfId="0" applyFont="1" applyFill="1" applyBorder="1" applyAlignment="1">
      <alignment horizontal="left" vertical="top" wrapText="1"/>
    </xf>
    <xf numFmtId="0" fontId="16" fillId="34" borderId="51" xfId="0" applyFont="1" applyFill="1" applyBorder="1" applyAlignment="1">
      <alignment horizontal="left" vertical="top" wrapText="1"/>
    </xf>
    <xf numFmtId="0" fontId="16" fillId="34" borderId="5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49" fontId="3" fillId="39" borderId="16" xfId="0" applyNumberFormat="1" applyFont="1" applyFill="1" applyBorder="1" applyAlignment="1">
      <alignment horizontal="left" vertical="top" wrapText="1"/>
    </xf>
    <xf numFmtId="49" fontId="3" fillId="39" borderId="51" xfId="0" applyNumberFormat="1" applyFont="1" applyFill="1" applyBorder="1" applyAlignment="1">
      <alignment horizontal="left" vertical="top" wrapText="1"/>
    </xf>
    <xf numFmtId="49" fontId="3" fillId="39" borderId="56" xfId="0" applyNumberFormat="1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3" fillId="38" borderId="51" xfId="0" applyFont="1" applyFill="1" applyBorder="1" applyAlignment="1">
      <alignment horizontal="left" vertical="top" wrapText="1"/>
    </xf>
    <xf numFmtId="0" fontId="3" fillId="38" borderId="56" xfId="0" applyFont="1" applyFill="1" applyBorder="1" applyAlignment="1">
      <alignment horizontal="left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textRotation="90" wrapText="1"/>
    </xf>
    <xf numFmtId="0" fontId="5" fillId="0" borderId="60" xfId="0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/>
    </xf>
    <xf numFmtId="0" fontId="5" fillId="0" borderId="61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top" textRotation="90" wrapText="1"/>
    </xf>
    <xf numFmtId="0" fontId="5" fillId="0" borderId="34" xfId="0" applyFont="1" applyBorder="1" applyAlignment="1">
      <alignment horizontal="center" vertical="top" textRotation="90" wrapText="1"/>
    </xf>
    <xf numFmtId="0" fontId="5" fillId="0" borderId="61" xfId="0" applyFont="1" applyBorder="1" applyAlignment="1">
      <alignment horizontal="center" vertical="top" textRotation="90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 textRotation="90" wrapText="1"/>
    </xf>
    <xf numFmtId="0" fontId="5" fillId="0" borderId="23" xfId="0" applyFont="1" applyBorder="1" applyAlignment="1">
      <alignment horizontal="center" vertical="top" textRotation="90" wrapText="1"/>
    </xf>
    <xf numFmtId="0" fontId="3" fillId="33" borderId="50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  <xf numFmtId="0" fontId="3" fillId="33" borderId="56" xfId="0" applyFont="1" applyFill="1" applyBorder="1" applyAlignment="1">
      <alignment horizontal="left" vertical="top" wrapText="1"/>
    </xf>
    <xf numFmtId="49" fontId="6" fillId="33" borderId="56" xfId="0" applyNumberFormat="1" applyFont="1" applyFill="1" applyBorder="1" applyAlignment="1">
      <alignment horizontal="right" vertical="top"/>
    </xf>
    <xf numFmtId="0" fontId="3" fillId="34" borderId="65" xfId="0" applyFont="1" applyFill="1" applyBorder="1" applyAlignment="1">
      <alignment horizontal="left" vertical="top" wrapText="1"/>
    </xf>
    <xf numFmtId="0" fontId="3" fillId="34" borderId="66" xfId="0" applyFont="1" applyFill="1" applyBorder="1" applyAlignment="1">
      <alignment horizontal="left" vertical="top" wrapText="1"/>
    </xf>
    <xf numFmtId="0" fontId="3" fillId="34" borderId="67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54" xfId="0" applyFont="1" applyBorder="1" applyAlignment="1">
      <alignment horizontal="right" vertical="top"/>
    </xf>
    <xf numFmtId="49" fontId="8" fillId="0" borderId="44" xfId="0" applyNumberFormat="1" applyFont="1" applyBorder="1" applyAlignment="1">
      <alignment horizontal="left" vertical="center" textRotation="90"/>
    </xf>
    <xf numFmtId="49" fontId="8" fillId="0" borderId="49" xfId="0" applyNumberFormat="1" applyFont="1" applyBorder="1" applyAlignment="1">
      <alignment horizontal="left" vertical="center" textRotation="90"/>
    </xf>
    <xf numFmtId="49" fontId="8" fillId="0" borderId="26" xfId="0" applyNumberFormat="1" applyFont="1" applyBorder="1" applyAlignment="1">
      <alignment horizontal="left" vertical="center" textRotation="90"/>
    </xf>
    <xf numFmtId="0" fontId="5" fillId="0" borderId="43" xfId="0" applyFont="1" applyBorder="1" applyAlignment="1">
      <alignment horizontal="center" vertical="top" textRotation="90" wrapText="1"/>
    </xf>
    <xf numFmtId="0" fontId="5" fillId="0" borderId="6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3" fillId="33" borderId="56" xfId="0" applyFont="1" applyFill="1" applyBorder="1" applyAlignment="1">
      <alignment horizontal="left" vertical="top" wrapText="1"/>
    </xf>
    <xf numFmtId="0" fontId="3" fillId="34" borderId="50" xfId="0" applyFont="1" applyFill="1" applyBorder="1" applyAlignment="1">
      <alignment horizontal="left" vertical="top" wrapText="1"/>
    </xf>
    <xf numFmtId="0" fontId="3" fillId="34" borderId="51" xfId="0" applyFont="1" applyFill="1" applyBorder="1" applyAlignment="1">
      <alignment horizontal="left" vertical="top" wrapText="1"/>
    </xf>
    <xf numFmtId="0" fontId="3" fillId="34" borderId="56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2"/>
  <sheetViews>
    <sheetView tabSelected="1" zoomScalePageLayoutView="0" workbookViewId="0" topLeftCell="A1">
      <selection activeCell="Q56" sqref="Q56"/>
    </sheetView>
  </sheetViews>
  <sheetFormatPr defaultColWidth="9.140625" defaultRowHeight="12.75"/>
  <cols>
    <col min="1" max="3" width="2.7109375" style="1" customWidth="1"/>
    <col min="4" max="4" width="29.140625" style="1" customWidth="1"/>
    <col min="5" max="5" width="3.421875" style="1" customWidth="1"/>
    <col min="6" max="6" width="9.140625" style="1" customWidth="1"/>
    <col min="7" max="7" width="9.00390625" style="33" customWidth="1"/>
    <col min="8" max="8" width="8.8515625" style="33" customWidth="1"/>
    <col min="9" max="9" width="9.00390625" style="33" customWidth="1"/>
    <col min="10" max="10" width="6.421875" style="33" customWidth="1"/>
    <col min="11" max="11" width="8.00390625" style="1" customWidth="1"/>
    <col min="12" max="12" width="8.00390625" style="33" customWidth="1"/>
    <col min="13" max="13" width="8.28125" style="33" customWidth="1"/>
    <col min="14" max="14" width="5.8515625" style="33" customWidth="1"/>
    <col min="15" max="16" width="8.00390625" style="33" customWidth="1"/>
    <col min="17" max="17" width="8.57421875" style="33" customWidth="1"/>
    <col min="18" max="18" width="6.421875" style="33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ht="10.5" customHeight="1">
      <c r="A1" s="225" t="s">
        <v>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s="35" customFormat="1" ht="13.5" customHeight="1">
      <c r="A2" s="227" t="s">
        <v>74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s="35" customFormat="1" ht="13.5" customHeight="1">
      <c r="A3" s="227" t="s">
        <v>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0" s="35" customFormat="1" ht="13.5" customHeight="1">
      <c r="A4" s="227" t="s">
        <v>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20" ht="13.5" customHeight="1">
      <c r="A5" s="228" t="s">
        <v>44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1:20" ht="13.5" customHeight="1" thickBot="1">
      <c r="A6" s="229" t="s">
        <v>63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</row>
    <row r="7" spans="1:21" ht="15" customHeight="1">
      <c r="A7" s="233" t="s">
        <v>2</v>
      </c>
      <c r="B7" s="215" t="s">
        <v>3</v>
      </c>
      <c r="C7" s="215" t="s">
        <v>4</v>
      </c>
      <c r="D7" s="212" t="s">
        <v>5</v>
      </c>
      <c r="E7" s="215" t="s">
        <v>6</v>
      </c>
      <c r="F7" s="203" t="s">
        <v>7</v>
      </c>
      <c r="G7" s="206" t="s">
        <v>75</v>
      </c>
      <c r="H7" s="207"/>
      <c r="I7" s="207"/>
      <c r="J7" s="208"/>
      <c r="K7" s="209" t="s">
        <v>76</v>
      </c>
      <c r="L7" s="210"/>
      <c r="M7" s="210"/>
      <c r="N7" s="211"/>
      <c r="O7" s="209" t="s">
        <v>77</v>
      </c>
      <c r="P7" s="210"/>
      <c r="Q7" s="210"/>
      <c r="R7" s="211"/>
      <c r="S7" s="195" t="s">
        <v>69</v>
      </c>
      <c r="T7" s="195" t="s">
        <v>78</v>
      </c>
      <c r="U7" s="2"/>
    </row>
    <row r="8" spans="1:21" ht="15" customHeight="1">
      <c r="A8" s="234"/>
      <c r="B8" s="216"/>
      <c r="C8" s="216"/>
      <c r="D8" s="213"/>
      <c r="E8" s="216"/>
      <c r="F8" s="204"/>
      <c r="G8" s="198" t="s">
        <v>8</v>
      </c>
      <c r="H8" s="200" t="s">
        <v>9</v>
      </c>
      <c r="I8" s="200"/>
      <c r="J8" s="201" t="s">
        <v>10</v>
      </c>
      <c r="K8" s="198" t="s">
        <v>8</v>
      </c>
      <c r="L8" s="200" t="s">
        <v>9</v>
      </c>
      <c r="M8" s="200"/>
      <c r="N8" s="201" t="s">
        <v>10</v>
      </c>
      <c r="O8" s="198" t="s">
        <v>8</v>
      </c>
      <c r="P8" s="200" t="s">
        <v>9</v>
      </c>
      <c r="Q8" s="200"/>
      <c r="R8" s="201" t="s">
        <v>10</v>
      </c>
      <c r="S8" s="196"/>
      <c r="T8" s="196"/>
      <c r="U8" s="2"/>
    </row>
    <row r="9" spans="1:21" ht="86.25" customHeight="1" thickBot="1">
      <c r="A9" s="235"/>
      <c r="B9" s="217"/>
      <c r="C9" s="217"/>
      <c r="D9" s="214"/>
      <c r="E9" s="217"/>
      <c r="F9" s="205"/>
      <c r="G9" s="199"/>
      <c r="H9" s="39" t="s">
        <v>8</v>
      </c>
      <c r="I9" s="38" t="s">
        <v>11</v>
      </c>
      <c r="J9" s="202"/>
      <c r="K9" s="199"/>
      <c r="L9" s="37" t="s">
        <v>8</v>
      </c>
      <c r="M9" s="38" t="s">
        <v>11</v>
      </c>
      <c r="N9" s="202"/>
      <c r="O9" s="199"/>
      <c r="P9" s="37" t="s">
        <v>8</v>
      </c>
      <c r="Q9" s="38" t="s">
        <v>11</v>
      </c>
      <c r="R9" s="202"/>
      <c r="S9" s="197"/>
      <c r="T9" s="197"/>
      <c r="U9" s="2"/>
    </row>
    <row r="10" spans="1:21" ht="28.5" customHeight="1" thickBot="1">
      <c r="A10" s="189" t="s">
        <v>70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1"/>
      <c r="U10" s="2"/>
    </row>
    <row r="11" spans="1:21" ht="14.25" customHeight="1" thickBot="1">
      <c r="A11" s="192" t="s">
        <v>45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4"/>
      <c r="U11" s="2"/>
    </row>
    <row r="12" spans="1:21" ht="14.25" customHeight="1" thickBot="1">
      <c r="A12" s="18" t="s">
        <v>12</v>
      </c>
      <c r="B12" s="181" t="s">
        <v>13</v>
      </c>
      <c r="C12" s="182"/>
      <c r="D12" s="182"/>
      <c r="E12" s="182"/>
      <c r="F12" s="182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4"/>
      <c r="U12" s="2"/>
    </row>
    <row r="13" spans="1:21" ht="14.25" customHeight="1" thickBot="1">
      <c r="A13" s="19" t="s">
        <v>12</v>
      </c>
      <c r="B13" s="20" t="s">
        <v>12</v>
      </c>
      <c r="C13" s="185" t="s">
        <v>54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7"/>
      <c r="U13" s="2"/>
    </row>
    <row r="14" spans="1:21" ht="13.5" customHeight="1">
      <c r="A14" s="140" t="s">
        <v>12</v>
      </c>
      <c r="B14" s="142" t="s">
        <v>12</v>
      </c>
      <c r="C14" s="144" t="s">
        <v>12</v>
      </c>
      <c r="D14" s="188" t="s">
        <v>14</v>
      </c>
      <c r="E14" s="151" t="s">
        <v>40</v>
      </c>
      <c r="F14" s="14" t="s">
        <v>15</v>
      </c>
      <c r="G14" s="111">
        <f aca="true" t="shared" si="0" ref="G14:G21">H14+J14</f>
        <v>804.981</v>
      </c>
      <c r="H14" s="111">
        <v>765.871</v>
      </c>
      <c r="I14" s="110">
        <v>439.3</v>
      </c>
      <c r="J14" s="110">
        <v>39.11</v>
      </c>
      <c r="K14" s="110">
        <f aca="true" t="shared" si="1" ref="K14:K21">L14+N14</f>
        <v>885.9730000000001</v>
      </c>
      <c r="L14" s="110">
        <v>859.773</v>
      </c>
      <c r="M14" s="110">
        <v>630.1</v>
      </c>
      <c r="N14" s="110">
        <v>26.2</v>
      </c>
      <c r="O14" s="111">
        <f aca="true" t="shared" si="2" ref="O14:O21">P14+R14</f>
        <v>828.173</v>
      </c>
      <c r="P14" s="111">
        <v>799.273</v>
      </c>
      <c r="Q14" s="111">
        <v>568.8</v>
      </c>
      <c r="R14" s="110">
        <v>28.9</v>
      </c>
      <c r="S14" s="104">
        <v>895</v>
      </c>
      <c r="T14" s="105">
        <v>920</v>
      </c>
      <c r="U14" s="2"/>
    </row>
    <row r="15" spans="1:21" ht="12.75" customHeight="1">
      <c r="A15" s="140"/>
      <c r="B15" s="142"/>
      <c r="C15" s="144"/>
      <c r="D15" s="188"/>
      <c r="E15" s="151"/>
      <c r="F15" s="14" t="s">
        <v>42</v>
      </c>
      <c r="G15" s="92">
        <f t="shared" si="0"/>
        <v>74.239</v>
      </c>
      <c r="H15" s="111">
        <v>74.239</v>
      </c>
      <c r="I15" s="110"/>
      <c r="J15" s="110">
        <v>0</v>
      </c>
      <c r="K15" s="107">
        <f t="shared" si="1"/>
        <v>51.027</v>
      </c>
      <c r="L15" s="107">
        <v>46.527</v>
      </c>
      <c r="M15" s="43"/>
      <c r="N15" s="43">
        <v>4.5</v>
      </c>
      <c r="O15" s="111">
        <f t="shared" si="2"/>
        <v>78.027</v>
      </c>
      <c r="P15" s="111">
        <v>73.527</v>
      </c>
      <c r="Q15" s="110"/>
      <c r="R15" s="110">
        <v>4.5</v>
      </c>
      <c r="S15" s="104">
        <v>55</v>
      </c>
      <c r="T15" s="105">
        <v>60</v>
      </c>
      <c r="U15" s="2"/>
    </row>
    <row r="16" spans="1:21" ht="12.75" customHeight="1">
      <c r="A16" s="141"/>
      <c r="B16" s="143"/>
      <c r="C16" s="145"/>
      <c r="D16" s="179"/>
      <c r="E16" s="151"/>
      <c r="F16" s="15" t="s">
        <v>51</v>
      </c>
      <c r="G16" s="55">
        <f t="shared" si="0"/>
        <v>0.78</v>
      </c>
      <c r="H16" s="55">
        <v>0.78</v>
      </c>
      <c r="I16" s="55"/>
      <c r="J16" s="55"/>
      <c r="K16" s="43">
        <f t="shared" si="1"/>
        <v>13.2</v>
      </c>
      <c r="L16" s="40">
        <v>13.2</v>
      </c>
      <c r="M16" s="40"/>
      <c r="N16" s="40"/>
      <c r="O16" s="110">
        <f t="shared" si="2"/>
        <v>0.94</v>
      </c>
      <c r="P16" s="55">
        <v>0.94</v>
      </c>
      <c r="Q16" s="55"/>
      <c r="R16" s="55"/>
      <c r="S16" s="76">
        <v>13.2</v>
      </c>
      <c r="T16" s="63">
        <v>13.2</v>
      </c>
      <c r="U16" s="2"/>
    </row>
    <row r="17" spans="1:21" ht="12.75" customHeight="1">
      <c r="A17" s="141"/>
      <c r="B17" s="143"/>
      <c r="C17" s="145"/>
      <c r="D17" s="179"/>
      <c r="E17" s="151"/>
      <c r="F17" s="15" t="s">
        <v>56</v>
      </c>
      <c r="G17" s="40">
        <f t="shared" si="0"/>
        <v>5.45</v>
      </c>
      <c r="H17" s="41">
        <v>5.45</v>
      </c>
      <c r="I17" s="41"/>
      <c r="J17" s="109"/>
      <c r="K17" s="43">
        <f t="shared" si="1"/>
        <v>0</v>
      </c>
      <c r="L17" s="41">
        <v>0</v>
      </c>
      <c r="M17" s="41"/>
      <c r="N17" s="41"/>
      <c r="O17" s="43">
        <f t="shared" si="2"/>
        <v>0.85</v>
      </c>
      <c r="P17" s="41">
        <v>0.85</v>
      </c>
      <c r="Q17" s="41"/>
      <c r="R17" s="41"/>
      <c r="S17" s="76">
        <v>0</v>
      </c>
      <c r="T17" s="63">
        <v>0</v>
      </c>
      <c r="U17" s="2"/>
    </row>
    <row r="18" spans="1:21" ht="12.75" customHeight="1">
      <c r="A18" s="141"/>
      <c r="B18" s="143"/>
      <c r="C18" s="145"/>
      <c r="D18" s="179"/>
      <c r="E18" s="151"/>
      <c r="F18" s="15" t="s">
        <v>50</v>
      </c>
      <c r="G18" s="40">
        <f t="shared" si="0"/>
        <v>1.25</v>
      </c>
      <c r="H18" s="41">
        <v>1.25</v>
      </c>
      <c r="I18" s="41"/>
      <c r="J18" s="41"/>
      <c r="K18" s="43">
        <f t="shared" si="1"/>
        <v>1.4</v>
      </c>
      <c r="L18" s="41">
        <v>1.4</v>
      </c>
      <c r="M18" s="41"/>
      <c r="N18" s="41"/>
      <c r="O18" s="43">
        <f t="shared" si="2"/>
        <v>10.02</v>
      </c>
      <c r="P18" s="41">
        <v>10.02</v>
      </c>
      <c r="Q18" s="41"/>
      <c r="R18" s="41"/>
      <c r="S18" s="76">
        <v>1.4</v>
      </c>
      <c r="T18" s="63">
        <v>1.4</v>
      </c>
      <c r="U18" s="2"/>
    </row>
    <row r="19" spans="1:21" ht="12.75" customHeight="1">
      <c r="A19" s="141"/>
      <c r="B19" s="143"/>
      <c r="C19" s="145"/>
      <c r="D19" s="179"/>
      <c r="E19" s="151"/>
      <c r="F19" s="16" t="s">
        <v>16</v>
      </c>
      <c r="G19" s="40">
        <f t="shared" si="0"/>
        <v>2.43</v>
      </c>
      <c r="H19" s="41">
        <v>2.43</v>
      </c>
      <c r="I19" s="41"/>
      <c r="J19" s="41"/>
      <c r="K19" s="43">
        <f t="shared" si="1"/>
        <v>2.95</v>
      </c>
      <c r="L19" s="41">
        <v>2.95</v>
      </c>
      <c r="M19" s="41"/>
      <c r="N19" s="41"/>
      <c r="O19" s="107">
        <f t="shared" si="2"/>
        <v>2.996</v>
      </c>
      <c r="P19" s="87">
        <v>2.996</v>
      </c>
      <c r="Q19" s="41"/>
      <c r="R19" s="41"/>
      <c r="S19" s="40">
        <v>3</v>
      </c>
      <c r="T19" s="63">
        <v>3.1</v>
      </c>
      <c r="U19" s="2"/>
    </row>
    <row r="20" spans="1:21" ht="12.75" customHeight="1">
      <c r="A20" s="141"/>
      <c r="B20" s="143"/>
      <c r="C20" s="145"/>
      <c r="D20" s="179"/>
      <c r="E20" s="151"/>
      <c r="F20" s="16" t="s">
        <v>80</v>
      </c>
      <c r="G20" s="40">
        <f t="shared" si="0"/>
        <v>0</v>
      </c>
      <c r="H20" s="41"/>
      <c r="I20" s="41"/>
      <c r="J20" s="41"/>
      <c r="K20" s="43">
        <f t="shared" si="1"/>
        <v>0.4</v>
      </c>
      <c r="L20" s="41">
        <v>0.4</v>
      </c>
      <c r="M20" s="41"/>
      <c r="N20" s="41"/>
      <c r="O20" s="43">
        <f t="shared" si="2"/>
        <v>4.72</v>
      </c>
      <c r="P20" s="41">
        <v>4.72</v>
      </c>
      <c r="Q20" s="41"/>
      <c r="R20" s="41"/>
      <c r="S20" s="41">
        <v>0.4</v>
      </c>
      <c r="T20" s="108">
        <v>0.4</v>
      </c>
      <c r="U20" s="2"/>
    </row>
    <row r="21" spans="1:21" ht="11.25" customHeight="1">
      <c r="A21" s="141"/>
      <c r="B21" s="143"/>
      <c r="C21" s="145"/>
      <c r="D21" s="179"/>
      <c r="E21" s="151"/>
      <c r="F21" s="115" t="s">
        <v>71</v>
      </c>
      <c r="G21" s="92">
        <f t="shared" si="0"/>
        <v>8.213</v>
      </c>
      <c r="H21" s="87">
        <v>8.213</v>
      </c>
      <c r="I21" s="41"/>
      <c r="J21" s="41"/>
      <c r="K21" s="94">
        <f t="shared" si="1"/>
        <v>0</v>
      </c>
      <c r="L21" s="41">
        <v>0</v>
      </c>
      <c r="M21" s="41"/>
      <c r="N21" s="41"/>
      <c r="O21" s="138">
        <f t="shared" si="2"/>
        <v>0</v>
      </c>
      <c r="P21" s="87">
        <v>0</v>
      </c>
      <c r="Q21" s="41"/>
      <c r="R21" s="41"/>
      <c r="S21" s="41">
        <v>0</v>
      </c>
      <c r="T21" s="108">
        <v>0</v>
      </c>
      <c r="U21" s="2"/>
    </row>
    <row r="22" spans="1:21" ht="12.75" customHeight="1">
      <c r="A22" s="141"/>
      <c r="B22" s="143"/>
      <c r="C22" s="145"/>
      <c r="D22" s="179"/>
      <c r="E22" s="157"/>
      <c r="F22" s="5" t="s">
        <v>46</v>
      </c>
      <c r="G22" s="92">
        <f>SUM(G14:G21)</f>
        <v>897.343</v>
      </c>
      <c r="H22" s="92">
        <f>SUM(H14:H21)</f>
        <v>858.233</v>
      </c>
      <c r="I22" s="92">
        <f>SUM(I14:I21)</f>
        <v>439.3</v>
      </c>
      <c r="J22" s="40">
        <f>SUM(J14:J21)</f>
        <v>39.11</v>
      </c>
      <c r="K22" s="40">
        <f aca="true" t="shared" si="3" ref="K22:T22">SUM(K14:K21)</f>
        <v>954.9500000000002</v>
      </c>
      <c r="L22" s="40">
        <f t="shared" si="3"/>
        <v>924.2500000000001</v>
      </c>
      <c r="M22" s="40">
        <f t="shared" si="3"/>
        <v>630.1</v>
      </c>
      <c r="N22" s="40">
        <f t="shared" si="3"/>
        <v>30.7</v>
      </c>
      <c r="O22" s="92">
        <f t="shared" si="3"/>
        <v>925.7260000000001</v>
      </c>
      <c r="P22" s="92">
        <f t="shared" si="3"/>
        <v>892.3260000000001</v>
      </c>
      <c r="Q22" s="92">
        <f t="shared" si="3"/>
        <v>568.8</v>
      </c>
      <c r="R22" s="40">
        <f t="shared" si="3"/>
        <v>33.4</v>
      </c>
      <c r="S22" s="40">
        <f t="shared" si="3"/>
        <v>968</v>
      </c>
      <c r="T22" s="74">
        <f t="shared" si="3"/>
        <v>998.1</v>
      </c>
      <c r="U22" s="2"/>
    </row>
    <row r="23" spans="1:21" ht="14.25" customHeight="1">
      <c r="A23" s="141" t="s">
        <v>12</v>
      </c>
      <c r="B23" s="143" t="s">
        <v>12</v>
      </c>
      <c r="C23" s="145" t="s">
        <v>17</v>
      </c>
      <c r="D23" s="179" t="s">
        <v>87</v>
      </c>
      <c r="E23" s="150" t="s">
        <v>40</v>
      </c>
      <c r="F23" s="15" t="s">
        <v>73</v>
      </c>
      <c r="G23" s="40">
        <f>H23+J23</f>
        <v>1728.1</v>
      </c>
      <c r="H23" s="40">
        <v>1720.5</v>
      </c>
      <c r="I23" s="40">
        <v>1281.9</v>
      </c>
      <c r="J23" s="40">
        <v>7.6</v>
      </c>
      <c r="K23" s="40">
        <f>L23+N23</f>
        <v>1925.7</v>
      </c>
      <c r="L23" s="40">
        <v>1925.2</v>
      </c>
      <c r="M23" s="42">
        <v>1846.7</v>
      </c>
      <c r="N23" s="40">
        <v>0.5</v>
      </c>
      <c r="O23" s="40">
        <f>P23+R23</f>
        <v>1936.8</v>
      </c>
      <c r="P23" s="40">
        <v>1936.3</v>
      </c>
      <c r="Q23" s="40">
        <v>1858.8</v>
      </c>
      <c r="R23" s="40">
        <v>0.5</v>
      </c>
      <c r="S23" s="76">
        <v>1980</v>
      </c>
      <c r="T23" s="103">
        <v>2050</v>
      </c>
      <c r="U23" s="2"/>
    </row>
    <row r="24" spans="1:21" ht="14.25" customHeight="1">
      <c r="A24" s="141"/>
      <c r="B24" s="143"/>
      <c r="C24" s="145"/>
      <c r="D24" s="179"/>
      <c r="E24" s="151"/>
      <c r="F24" s="114" t="s">
        <v>79</v>
      </c>
      <c r="G24" s="92">
        <f>H24+J24</f>
        <v>28.014</v>
      </c>
      <c r="H24" s="92">
        <v>28.014</v>
      </c>
      <c r="I24" s="92">
        <v>1.413</v>
      </c>
      <c r="J24" s="55"/>
      <c r="K24" s="126">
        <f>L24+N24</f>
        <v>32.2</v>
      </c>
      <c r="L24" s="126">
        <v>32.2</v>
      </c>
      <c r="M24" s="126">
        <v>2.1</v>
      </c>
      <c r="N24" s="126"/>
      <c r="O24" s="55">
        <f>P24+R24</f>
        <v>0</v>
      </c>
      <c r="P24" s="55">
        <v>0</v>
      </c>
      <c r="Q24" s="55">
        <v>0</v>
      </c>
      <c r="R24" s="55"/>
      <c r="S24" s="76">
        <v>35</v>
      </c>
      <c r="T24" s="103">
        <v>40</v>
      </c>
      <c r="U24" s="2"/>
    </row>
    <row r="25" spans="1:21" ht="14.25" customHeight="1">
      <c r="A25" s="141"/>
      <c r="B25" s="143"/>
      <c r="C25" s="145"/>
      <c r="D25" s="179"/>
      <c r="E25" s="157"/>
      <c r="F25" s="5" t="s">
        <v>46</v>
      </c>
      <c r="G25" s="92">
        <f>SUM(G23:G24)</f>
        <v>1756.1139999999998</v>
      </c>
      <c r="H25" s="92">
        <f>SUM(H23:H24)</f>
        <v>1748.514</v>
      </c>
      <c r="I25" s="92">
        <f>SUM(I23:I24)</f>
        <v>1283.313</v>
      </c>
      <c r="J25" s="92">
        <f>SUM(J23:J24)</f>
        <v>7.6</v>
      </c>
      <c r="K25" s="126">
        <f aca="true" t="shared" si="4" ref="K25:T25">SUM(K23:K24)</f>
        <v>1957.9</v>
      </c>
      <c r="L25" s="126">
        <f t="shared" si="4"/>
        <v>1957.4</v>
      </c>
      <c r="M25" s="126">
        <f t="shared" si="4"/>
        <v>1848.8</v>
      </c>
      <c r="N25" s="126">
        <f t="shared" si="4"/>
        <v>0.5</v>
      </c>
      <c r="O25" s="55">
        <f t="shared" si="4"/>
        <v>1936.8</v>
      </c>
      <c r="P25" s="55">
        <f t="shared" si="4"/>
        <v>1936.3</v>
      </c>
      <c r="Q25" s="55">
        <f t="shared" si="4"/>
        <v>1858.8</v>
      </c>
      <c r="R25" s="55">
        <f t="shared" si="4"/>
        <v>0.5</v>
      </c>
      <c r="S25" s="55">
        <f t="shared" si="4"/>
        <v>2015</v>
      </c>
      <c r="T25" s="127">
        <f t="shared" si="4"/>
        <v>2090</v>
      </c>
      <c r="U25" s="2"/>
    </row>
    <row r="26" spans="1:21" ht="12.75" customHeight="1">
      <c r="A26" s="141" t="s">
        <v>12</v>
      </c>
      <c r="B26" s="143" t="s">
        <v>12</v>
      </c>
      <c r="C26" s="145" t="s">
        <v>19</v>
      </c>
      <c r="D26" s="179" t="s">
        <v>20</v>
      </c>
      <c r="E26" s="151" t="s">
        <v>40</v>
      </c>
      <c r="F26" s="15" t="s">
        <v>15</v>
      </c>
      <c r="G26" s="92">
        <f aca="true" t="shared" si="5" ref="G26:G31">H26+J26</f>
        <v>547.169</v>
      </c>
      <c r="H26" s="92">
        <v>543.769</v>
      </c>
      <c r="I26" s="40">
        <v>379.5</v>
      </c>
      <c r="J26" s="40">
        <v>3.4</v>
      </c>
      <c r="K26" s="92">
        <f aca="true" t="shared" si="6" ref="K26:K37">L26+N26</f>
        <v>605.617</v>
      </c>
      <c r="L26" s="92">
        <v>596.117</v>
      </c>
      <c r="M26" s="40">
        <v>532.2</v>
      </c>
      <c r="N26" s="40">
        <v>9.5</v>
      </c>
      <c r="O26" s="92">
        <f aca="true" t="shared" si="7" ref="O26:O31">P26+R26</f>
        <v>630.817</v>
      </c>
      <c r="P26" s="92">
        <v>621.317</v>
      </c>
      <c r="Q26" s="92">
        <v>551.972</v>
      </c>
      <c r="R26" s="40">
        <v>9.5</v>
      </c>
      <c r="S26" s="40">
        <v>620</v>
      </c>
      <c r="T26" s="63">
        <v>650</v>
      </c>
      <c r="U26" s="2"/>
    </row>
    <row r="27" spans="1:21" ht="12.75" customHeight="1">
      <c r="A27" s="141"/>
      <c r="B27" s="143"/>
      <c r="C27" s="145"/>
      <c r="D27" s="179"/>
      <c r="E27" s="151"/>
      <c r="F27" s="15" t="s">
        <v>42</v>
      </c>
      <c r="G27" s="92">
        <f t="shared" si="5"/>
        <v>79.331</v>
      </c>
      <c r="H27" s="92">
        <v>76.131</v>
      </c>
      <c r="I27" s="55">
        <v>1.3</v>
      </c>
      <c r="J27" s="55">
        <v>3.2</v>
      </c>
      <c r="K27" s="92">
        <f t="shared" si="6"/>
        <v>63.383</v>
      </c>
      <c r="L27" s="92">
        <v>59.183</v>
      </c>
      <c r="M27" s="40">
        <v>5.5</v>
      </c>
      <c r="N27" s="40">
        <v>4.2</v>
      </c>
      <c r="O27" s="92">
        <f t="shared" si="7"/>
        <v>86.583</v>
      </c>
      <c r="P27" s="92">
        <v>84.283</v>
      </c>
      <c r="Q27" s="55">
        <v>3.1</v>
      </c>
      <c r="R27" s="55">
        <v>2.3</v>
      </c>
      <c r="S27" s="40">
        <v>65</v>
      </c>
      <c r="T27" s="63">
        <v>69</v>
      </c>
      <c r="U27" s="2"/>
    </row>
    <row r="28" spans="1:21" ht="12.75" customHeight="1">
      <c r="A28" s="141"/>
      <c r="B28" s="143"/>
      <c r="C28" s="145"/>
      <c r="D28" s="179"/>
      <c r="E28" s="151"/>
      <c r="F28" s="16" t="s">
        <v>16</v>
      </c>
      <c r="G28" s="55">
        <f t="shared" si="5"/>
        <v>4.4</v>
      </c>
      <c r="H28" s="55">
        <v>4.4</v>
      </c>
      <c r="I28" s="55"/>
      <c r="J28" s="55"/>
      <c r="K28" s="40">
        <f t="shared" si="6"/>
        <v>1.65</v>
      </c>
      <c r="L28" s="40">
        <v>1.65</v>
      </c>
      <c r="M28" s="40"/>
      <c r="N28" s="40"/>
      <c r="O28" s="92">
        <f t="shared" si="7"/>
        <v>2.2</v>
      </c>
      <c r="P28" s="92">
        <v>2.2</v>
      </c>
      <c r="Q28" s="129"/>
      <c r="R28" s="129"/>
      <c r="S28" s="55">
        <v>1.7</v>
      </c>
      <c r="T28" s="63">
        <v>1.75</v>
      </c>
      <c r="U28" s="2"/>
    </row>
    <row r="29" spans="1:21" ht="12.75" customHeight="1">
      <c r="A29" s="141"/>
      <c r="B29" s="143"/>
      <c r="C29" s="145"/>
      <c r="D29" s="179"/>
      <c r="E29" s="151"/>
      <c r="F29" s="15" t="s">
        <v>51</v>
      </c>
      <c r="G29" s="55">
        <f t="shared" si="5"/>
        <v>1.1</v>
      </c>
      <c r="H29" s="56">
        <v>1.1</v>
      </c>
      <c r="I29" s="56"/>
      <c r="J29" s="56"/>
      <c r="K29" s="40">
        <f t="shared" si="6"/>
        <v>1.1</v>
      </c>
      <c r="L29" s="41">
        <v>1.1</v>
      </c>
      <c r="M29" s="41"/>
      <c r="N29" s="41"/>
      <c r="O29" s="92">
        <f t="shared" si="7"/>
        <v>0.7</v>
      </c>
      <c r="P29" s="95">
        <v>0.7</v>
      </c>
      <c r="Q29" s="135"/>
      <c r="R29" s="135"/>
      <c r="S29" s="55">
        <v>1.2</v>
      </c>
      <c r="T29" s="63">
        <v>1.25</v>
      </c>
      <c r="U29" s="2"/>
    </row>
    <row r="30" spans="1:21" ht="12.75" customHeight="1">
      <c r="A30" s="141"/>
      <c r="B30" s="143"/>
      <c r="C30" s="145"/>
      <c r="D30" s="179"/>
      <c r="E30" s="151"/>
      <c r="F30" s="15" t="s">
        <v>52</v>
      </c>
      <c r="G30" s="55">
        <f t="shared" si="5"/>
        <v>0</v>
      </c>
      <c r="H30" s="56">
        <v>0</v>
      </c>
      <c r="I30" s="56"/>
      <c r="J30" s="56"/>
      <c r="K30" s="40">
        <f t="shared" si="6"/>
        <v>0</v>
      </c>
      <c r="L30" s="41">
        <v>0</v>
      </c>
      <c r="M30" s="41"/>
      <c r="N30" s="41"/>
      <c r="O30" s="92">
        <f t="shared" si="7"/>
        <v>0</v>
      </c>
      <c r="P30" s="95">
        <v>0</v>
      </c>
      <c r="Q30" s="135"/>
      <c r="R30" s="135"/>
      <c r="S30" s="55">
        <v>0</v>
      </c>
      <c r="T30" s="74">
        <v>0</v>
      </c>
      <c r="U30" s="2"/>
    </row>
    <row r="31" spans="1:21" ht="12.75" customHeight="1">
      <c r="A31" s="141"/>
      <c r="B31" s="143"/>
      <c r="C31" s="145"/>
      <c r="D31" s="179"/>
      <c r="E31" s="151"/>
      <c r="F31" s="15" t="s">
        <v>50</v>
      </c>
      <c r="G31" s="55">
        <f t="shared" si="5"/>
        <v>1.6</v>
      </c>
      <c r="H31" s="56">
        <v>1.6</v>
      </c>
      <c r="I31" s="56"/>
      <c r="J31" s="56"/>
      <c r="K31" s="40">
        <f t="shared" si="6"/>
        <v>1.8</v>
      </c>
      <c r="L31" s="41">
        <v>1.8</v>
      </c>
      <c r="M31" s="41"/>
      <c r="N31" s="41"/>
      <c r="O31" s="92">
        <f t="shared" si="7"/>
        <v>1.8</v>
      </c>
      <c r="P31" s="95">
        <v>1.8</v>
      </c>
      <c r="Q31" s="135"/>
      <c r="R31" s="135"/>
      <c r="S31" s="55">
        <v>1.85</v>
      </c>
      <c r="T31" s="74">
        <v>1.9</v>
      </c>
      <c r="U31" s="2"/>
    </row>
    <row r="32" spans="1:21" ht="12.75" customHeight="1">
      <c r="A32" s="141"/>
      <c r="B32" s="143"/>
      <c r="C32" s="145"/>
      <c r="D32" s="179"/>
      <c r="E32" s="157"/>
      <c r="F32" s="5" t="s">
        <v>46</v>
      </c>
      <c r="G32" s="55">
        <f aca="true" t="shared" si="8" ref="G32:T32">SUM(G26:G31)</f>
        <v>633.6</v>
      </c>
      <c r="H32" s="55">
        <f t="shared" si="8"/>
        <v>627</v>
      </c>
      <c r="I32" s="55">
        <f t="shared" si="8"/>
        <v>380.8</v>
      </c>
      <c r="J32" s="55">
        <f t="shared" si="8"/>
        <v>6.6</v>
      </c>
      <c r="K32" s="42">
        <f t="shared" si="8"/>
        <v>673.55</v>
      </c>
      <c r="L32" s="42">
        <f t="shared" si="8"/>
        <v>659.8499999999999</v>
      </c>
      <c r="M32" s="42">
        <f t="shared" si="8"/>
        <v>537.7</v>
      </c>
      <c r="N32" s="42">
        <f t="shared" si="8"/>
        <v>13.7</v>
      </c>
      <c r="O32" s="55">
        <f t="shared" si="8"/>
        <v>722.1</v>
      </c>
      <c r="P32" s="55">
        <f t="shared" si="8"/>
        <v>710.3000000000001</v>
      </c>
      <c r="Q32" s="55">
        <f t="shared" si="8"/>
        <v>555.072</v>
      </c>
      <c r="R32" s="55">
        <f t="shared" si="8"/>
        <v>11.8</v>
      </c>
      <c r="S32" s="55">
        <f t="shared" si="8"/>
        <v>689.7500000000001</v>
      </c>
      <c r="T32" s="80">
        <f t="shared" si="8"/>
        <v>723.9</v>
      </c>
      <c r="U32" s="2"/>
    </row>
    <row r="33" spans="1:21" ht="14.25" customHeight="1">
      <c r="A33" s="141" t="s">
        <v>12</v>
      </c>
      <c r="B33" s="167" t="s">
        <v>12</v>
      </c>
      <c r="C33" s="145" t="s">
        <v>21</v>
      </c>
      <c r="D33" s="179" t="s">
        <v>64</v>
      </c>
      <c r="E33" s="164" t="s">
        <v>40</v>
      </c>
      <c r="F33" s="16" t="s">
        <v>15</v>
      </c>
      <c r="G33" s="42">
        <f>H33+J33</f>
        <v>51</v>
      </c>
      <c r="H33" s="42">
        <v>14.5</v>
      </c>
      <c r="I33" s="42"/>
      <c r="J33" s="42">
        <v>36.5</v>
      </c>
      <c r="K33" s="42">
        <f t="shared" si="6"/>
        <v>12.5</v>
      </c>
      <c r="L33" s="42">
        <v>12.5</v>
      </c>
      <c r="M33" s="42"/>
      <c r="N33" s="42"/>
      <c r="O33" s="42">
        <f>P33+R33</f>
        <v>12.5</v>
      </c>
      <c r="P33" s="42">
        <v>12.5</v>
      </c>
      <c r="Q33" s="42"/>
      <c r="R33" s="42"/>
      <c r="S33" s="40">
        <v>13.5</v>
      </c>
      <c r="T33" s="63">
        <v>14</v>
      </c>
      <c r="U33" s="2"/>
    </row>
    <row r="34" spans="1:21" ht="14.25" customHeight="1">
      <c r="A34" s="141"/>
      <c r="B34" s="168"/>
      <c r="C34" s="145"/>
      <c r="D34" s="179"/>
      <c r="E34" s="165"/>
      <c r="F34" s="16" t="s">
        <v>18</v>
      </c>
      <c r="G34" s="42">
        <f>H34+J34</f>
        <v>0</v>
      </c>
      <c r="H34" s="42"/>
      <c r="I34" s="42"/>
      <c r="J34" s="42"/>
      <c r="K34" s="42">
        <f t="shared" si="6"/>
        <v>0</v>
      </c>
      <c r="L34" s="42"/>
      <c r="M34" s="42"/>
      <c r="N34" s="42"/>
      <c r="O34" s="42">
        <f>P34+R34</f>
        <v>0</v>
      </c>
      <c r="P34" s="42"/>
      <c r="Q34" s="42"/>
      <c r="R34" s="42"/>
      <c r="S34" s="40"/>
      <c r="T34" s="63"/>
      <c r="U34" s="2"/>
    </row>
    <row r="35" spans="1:21" ht="14.25" customHeight="1">
      <c r="A35" s="141"/>
      <c r="B35" s="142"/>
      <c r="C35" s="145"/>
      <c r="D35" s="179"/>
      <c r="E35" s="166"/>
      <c r="F35" s="5" t="s">
        <v>46</v>
      </c>
      <c r="G35" s="42">
        <f>SUM(G33:G34)</f>
        <v>51</v>
      </c>
      <c r="H35" s="46">
        <f>SUM(H33:H34)</f>
        <v>14.5</v>
      </c>
      <c r="I35" s="46">
        <f>SUM(I33:I34)</f>
        <v>0</v>
      </c>
      <c r="J35" s="46">
        <f>SUM(J33:J34)</f>
        <v>36.5</v>
      </c>
      <c r="K35" s="46">
        <f aca="true" t="shared" si="9" ref="K35:T35">SUM(K33:K34)</f>
        <v>12.5</v>
      </c>
      <c r="L35" s="46">
        <f t="shared" si="9"/>
        <v>12.5</v>
      </c>
      <c r="M35" s="46">
        <f t="shared" si="9"/>
        <v>0</v>
      </c>
      <c r="N35" s="46">
        <f t="shared" si="9"/>
        <v>0</v>
      </c>
      <c r="O35" s="46">
        <f>SUM(O33:O34)</f>
        <v>12.5</v>
      </c>
      <c r="P35" s="46">
        <f>SUM(P33:P34)</f>
        <v>12.5</v>
      </c>
      <c r="Q35" s="46">
        <f>SUM(Q33:Q34)</f>
        <v>0</v>
      </c>
      <c r="R35" s="46">
        <f>SUM(R33:R34)</f>
        <v>0</v>
      </c>
      <c r="S35" s="46">
        <f t="shared" si="9"/>
        <v>13.5</v>
      </c>
      <c r="T35" s="64">
        <f t="shared" si="9"/>
        <v>14</v>
      </c>
      <c r="U35" s="2"/>
    </row>
    <row r="36" spans="1:21" ht="14.25" customHeight="1">
      <c r="A36" s="141" t="s">
        <v>12</v>
      </c>
      <c r="B36" s="143" t="s">
        <v>12</v>
      </c>
      <c r="C36" s="145" t="s">
        <v>22</v>
      </c>
      <c r="D36" s="179" t="s">
        <v>65</v>
      </c>
      <c r="E36" s="164" t="s">
        <v>40</v>
      </c>
      <c r="F36" s="11" t="s">
        <v>15</v>
      </c>
      <c r="G36" s="42">
        <f>H36+J36</f>
        <v>3</v>
      </c>
      <c r="H36" s="42">
        <v>3</v>
      </c>
      <c r="I36" s="42"/>
      <c r="J36" s="42"/>
      <c r="K36" s="42">
        <f t="shared" si="6"/>
        <v>3</v>
      </c>
      <c r="L36" s="42">
        <v>3</v>
      </c>
      <c r="M36" s="42"/>
      <c r="N36" s="42"/>
      <c r="O36" s="55">
        <f>P36+R36</f>
        <v>1</v>
      </c>
      <c r="P36" s="55">
        <v>1</v>
      </c>
      <c r="Q36" s="42"/>
      <c r="R36" s="42"/>
      <c r="S36" s="40">
        <v>3.5</v>
      </c>
      <c r="T36" s="63">
        <v>3.5</v>
      </c>
      <c r="U36" s="2"/>
    </row>
    <row r="37" spans="1:21" ht="14.25" customHeight="1">
      <c r="A37" s="141"/>
      <c r="B37" s="143"/>
      <c r="C37" s="145"/>
      <c r="D37" s="179"/>
      <c r="E37" s="165"/>
      <c r="F37" s="11" t="s">
        <v>18</v>
      </c>
      <c r="G37" s="42">
        <f>H37+J37</f>
        <v>0</v>
      </c>
      <c r="H37" s="42"/>
      <c r="I37" s="42"/>
      <c r="J37" s="42"/>
      <c r="K37" s="42">
        <f t="shared" si="6"/>
        <v>0</v>
      </c>
      <c r="L37" s="81"/>
      <c r="M37" s="42"/>
      <c r="N37" s="42"/>
      <c r="O37" s="42">
        <f>P37+R37</f>
        <v>0</v>
      </c>
      <c r="P37" s="42"/>
      <c r="Q37" s="42"/>
      <c r="R37" s="42"/>
      <c r="S37" s="40"/>
      <c r="T37" s="63"/>
      <c r="U37" s="2"/>
    </row>
    <row r="38" spans="1:21" ht="14.25" customHeight="1">
      <c r="A38" s="141"/>
      <c r="B38" s="143"/>
      <c r="C38" s="145"/>
      <c r="D38" s="179"/>
      <c r="E38" s="166"/>
      <c r="F38" s="5" t="s">
        <v>46</v>
      </c>
      <c r="G38" s="42">
        <f>SUM(G36:G37)</f>
        <v>3</v>
      </c>
      <c r="H38" s="42">
        <f>SUM(H36:H37)</f>
        <v>3</v>
      </c>
      <c r="I38" s="42">
        <f>SUM(I36:I37)</f>
        <v>0</v>
      </c>
      <c r="J38" s="42">
        <f>SUM(J36:J37)</f>
        <v>0</v>
      </c>
      <c r="K38" s="42">
        <f aca="true" t="shared" si="10" ref="K38:T38">SUM(K36:K37)</f>
        <v>3</v>
      </c>
      <c r="L38" s="93">
        <f t="shared" si="10"/>
        <v>3</v>
      </c>
      <c r="M38" s="42">
        <f t="shared" si="10"/>
        <v>0</v>
      </c>
      <c r="N38" s="42">
        <f t="shared" si="10"/>
        <v>0</v>
      </c>
      <c r="O38" s="42">
        <f t="shared" si="10"/>
        <v>1</v>
      </c>
      <c r="P38" s="42">
        <f t="shared" si="10"/>
        <v>1</v>
      </c>
      <c r="Q38" s="42">
        <f t="shared" si="10"/>
        <v>0</v>
      </c>
      <c r="R38" s="42">
        <f t="shared" si="10"/>
        <v>0</v>
      </c>
      <c r="S38" s="42">
        <f t="shared" si="10"/>
        <v>3.5</v>
      </c>
      <c r="T38" s="80">
        <f t="shared" si="10"/>
        <v>3.5</v>
      </c>
      <c r="U38" s="2"/>
    </row>
    <row r="39" spans="1:21" ht="14.25" customHeight="1">
      <c r="A39" s="141" t="s">
        <v>12</v>
      </c>
      <c r="B39" s="143" t="s">
        <v>12</v>
      </c>
      <c r="C39" s="145" t="s">
        <v>23</v>
      </c>
      <c r="D39" s="179" t="s">
        <v>68</v>
      </c>
      <c r="E39" s="164" t="s">
        <v>40</v>
      </c>
      <c r="F39" s="11" t="s">
        <v>15</v>
      </c>
      <c r="G39" s="42">
        <f>H39+J39</f>
        <v>69.7</v>
      </c>
      <c r="H39" s="42">
        <v>69.7</v>
      </c>
      <c r="I39" s="42">
        <v>50.8</v>
      </c>
      <c r="J39" s="42"/>
      <c r="K39" s="42">
        <f>L39+N39</f>
        <v>67</v>
      </c>
      <c r="L39" s="42">
        <v>67</v>
      </c>
      <c r="M39" s="42">
        <v>61.7</v>
      </c>
      <c r="N39" s="42"/>
      <c r="O39" s="42">
        <f>P39+R39</f>
        <v>65.8</v>
      </c>
      <c r="P39" s="42">
        <v>65.8</v>
      </c>
      <c r="Q39" s="42">
        <v>60.3</v>
      </c>
      <c r="R39" s="42"/>
      <c r="S39" s="40">
        <v>70</v>
      </c>
      <c r="T39" s="63">
        <v>75</v>
      </c>
      <c r="U39" s="2"/>
    </row>
    <row r="40" spans="1:21" ht="14.25" customHeight="1">
      <c r="A40" s="141"/>
      <c r="B40" s="143"/>
      <c r="C40" s="145"/>
      <c r="D40" s="179"/>
      <c r="E40" s="165"/>
      <c r="F40" s="11" t="s">
        <v>18</v>
      </c>
      <c r="G40" s="42">
        <f>H40+J40</f>
        <v>0</v>
      </c>
      <c r="H40" s="42"/>
      <c r="I40" s="42"/>
      <c r="J40" s="42"/>
      <c r="K40" s="42">
        <f>L40+N40</f>
        <v>0</v>
      </c>
      <c r="L40" s="42"/>
      <c r="M40" s="42"/>
      <c r="N40" s="42"/>
      <c r="O40" s="42">
        <f>P40+R40</f>
        <v>0</v>
      </c>
      <c r="P40" s="42"/>
      <c r="Q40" s="42"/>
      <c r="R40" s="42"/>
      <c r="S40" s="42"/>
      <c r="T40" s="78"/>
      <c r="U40" s="2"/>
    </row>
    <row r="41" spans="1:21" ht="14.25" customHeight="1" thickBot="1">
      <c r="A41" s="141"/>
      <c r="B41" s="143"/>
      <c r="C41" s="146"/>
      <c r="D41" s="180"/>
      <c r="E41" s="178"/>
      <c r="F41" s="6" t="s">
        <v>46</v>
      </c>
      <c r="G41" s="42">
        <f>SUM(G39:G40)</f>
        <v>69.7</v>
      </c>
      <c r="H41" s="46">
        <f>SUM(H39:H40)</f>
        <v>69.7</v>
      </c>
      <c r="I41" s="46">
        <f>SUM(I39:I40)</f>
        <v>50.8</v>
      </c>
      <c r="J41" s="46">
        <f>SUM(J39:J40)</f>
        <v>0</v>
      </c>
      <c r="K41" s="46">
        <f aca="true" t="shared" si="11" ref="K41:T41">SUM(K39:K40)</f>
        <v>67</v>
      </c>
      <c r="L41" s="46">
        <f t="shared" si="11"/>
        <v>67</v>
      </c>
      <c r="M41" s="46">
        <f t="shared" si="11"/>
        <v>61.7</v>
      </c>
      <c r="N41" s="46">
        <f t="shared" si="11"/>
        <v>0</v>
      </c>
      <c r="O41" s="46">
        <f>SUM(O39:O40)</f>
        <v>65.8</v>
      </c>
      <c r="P41" s="46">
        <f>SUM(P39:P40)</f>
        <v>65.8</v>
      </c>
      <c r="Q41" s="46">
        <f>SUM(Q39:Q40)</f>
        <v>60.3</v>
      </c>
      <c r="R41" s="46">
        <f>SUM(R39:R40)</f>
        <v>0</v>
      </c>
      <c r="S41" s="46">
        <f t="shared" si="11"/>
        <v>70</v>
      </c>
      <c r="T41" s="64">
        <f t="shared" si="11"/>
        <v>75</v>
      </c>
      <c r="U41" s="2"/>
    </row>
    <row r="42" spans="1:21" ht="12.75" customHeight="1">
      <c r="A42" s="141" t="s">
        <v>12</v>
      </c>
      <c r="B42" s="143" t="s">
        <v>12</v>
      </c>
      <c r="C42" s="145" t="s">
        <v>82</v>
      </c>
      <c r="D42" s="179" t="s">
        <v>84</v>
      </c>
      <c r="E42" s="164" t="s">
        <v>40</v>
      </c>
      <c r="F42" s="11" t="s">
        <v>85</v>
      </c>
      <c r="G42" s="42">
        <f>H42+J42</f>
        <v>0</v>
      </c>
      <c r="H42" s="42">
        <v>0</v>
      </c>
      <c r="I42" s="42">
        <v>0</v>
      </c>
      <c r="J42" s="42"/>
      <c r="K42" s="42">
        <f>L42+N42</f>
        <v>0</v>
      </c>
      <c r="L42" s="42">
        <v>0</v>
      </c>
      <c r="M42" s="42">
        <v>0</v>
      </c>
      <c r="N42" s="42"/>
      <c r="O42" s="42">
        <f>P42+R42</f>
        <v>32.2</v>
      </c>
      <c r="P42" s="42">
        <v>32.2</v>
      </c>
      <c r="Q42" s="42">
        <v>2.1</v>
      </c>
      <c r="R42" s="42"/>
      <c r="S42" s="40">
        <v>70</v>
      </c>
      <c r="T42" s="63">
        <v>75</v>
      </c>
      <c r="U42" s="2"/>
    </row>
    <row r="43" spans="1:21" ht="12.75" customHeight="1">
      <c r="A43" s="141"/>
      <c r="B43" s="143"/>
      <c r="C43" s="145"/>
      <c r="D43" s="179"/>
      <c r="E43" s="165"/>
      <c r="F43" s="11" t="s">
        <v>18</v>
      </c>
      <c r="G43" s="42">
        <f>H43+J43</f>
        <v>0</v>
      </c>
      <c r="H43" s="42"/>
      <c r="I43" s="42"/>
      <c r="J43" s="42"/>
      <c r="K43" s="42">
        <f>L43+N43</f>
        <v>0</v>
      </c>
      <c r="L43" s="42"/>
      <c r="M43" s="42"/>
      <c r="N43" s="42"/>
      <c r="O43" s="42">
        <f>P43+R43</f>
        <v>0</v>
      </c>
      <c r="P43" s="42"/>
      <c r="Q43" s="42"/>
      <c r="R43" s="42"/>
      <c r="S43" s="42"/>
      <c r="T43" s="78"/>
      <c r="U43" s="2"/>
    </row>
    <row r="44" spans="1:21" ht="12.75" customHeight="1" thickBot="1">
      <c r="A44" s="141"/>
      <c r="B44" s="143"/>
      <c r="C44" s="146"/>
      <c r="D44" s="180"/>
      <c r="E44" s="178"/>
      <c r="F44" s="6" t="s">
        <v>46</v>
      </c>
      <c r="G44" s="42">
        <f aca="true" t="shared" si="12" ref="G44:T44">SUM(G42:G43)</f>
        <v>0</v>
      </c>
      <c r="H44" s="46">
        <f t="shared" si="12"/>
        <v>0</v>
      </c>
      <c r="I44" s="46">
        <f t="shared" si="12"/>
        <v>0</v>
      </c>
      <c r="J44" s="46">
        <f t="shared" si="12"/>
        <v>0</v>
      </c>
      <c r="K44" s="46">
        <f t="shared" si="12"/>
        <v>0</v>
      </c>
      <c r="L44" s="46">
        <f t="shared" si="12"/>
        <v>0</v>
      </c>
      <c r="M44" s="46">
        <f t="shared" si="12"/>
        <v>0</v>
      </c>
      <c r="N44" s="46">
        <f t="shared" si="12"/>
        <v>0</v>
      </c>
      <c r="O44" s="46">
        <f t="shared" si="12"/>
        <v>32.2</v>
      </c>
      <c r="P44" s="46">
        <f t="shared" si="12"/>
        <v>32.2</v>
      </c>
      <c r="Q44" s="46">
        <f t="shared" si="12"/>
        <v>2.1</v>
      </c>
      <c r="R44" s="46">
        <f t="shared" si="12"/>
        <v>0</v>
      </c>
      <c r="S44" s="46">
        <f t="shared" si="12"/>
        <v>70</v>
      </c>
      <c r="T44" s="64">
        <f t="shared" si="12"/>
        <v>75</v>
      </c>
      <c r="U44" s="2"/>
    </row>
    <row r="45" spans="1:21" ht="12.75" customHeight="1">
      <c r="A45" s="141" t="s">
        <v>12</v>
      </c>
      <c r="B45" s="143" t="s">
        <v>12</v>
      </c>
      <c r="C45" s="145" t="s">
        <v>83</v>
      </c>
      <c r="D45" s="179" t="s">
        <v>86</v>
      </c>
      <c r="E45" s="164" t="s">
        <v>40</v>
      </c>
      <c r="F45" s="11" t="s">
        <v>15</v>
      </c>
      <c r="G45" s="42">
        <f>H45+J45</f>
        <v>0</v>
      </c>
      <c r="H45" s="42">
        <v>0</v>
      </c>
      <c r="I45" s="42">
        <v>0</v>
      </c>
      <c r="J45" s="42"/>
      <c r="K45" s="42">
        <f>L45+N45</f>
        <v>0</v>
      </c>
      <c r="L45" s="42">
        <v>0</v>
      </c>
      <c r="M45" s="42">
        <v>0</v>
      </c>
      <c r="N45" s="42"/>
      <c r="O45" s="42">
        <f>P45+R45</f>
        <v>80</v>
      </c>
      <c r="P45" s="42">
        <v>80</v>
      </c>
      <c r="Q45" s="42">
        <v>78.8</v>
      </c>
      <c r="R45" s="42"/>
      <c r="S45" s="40">
        <v>70</v>
      </c>
      <c r="T45" s="63">
        <v>75</v>
      </c>
      <c r="U45" s="2"/>
    </row>
    <row r="46" spans="1:21" ht="12.75" customHeight="1">
      <c r="A46" s="141"/>
      <c r="B46" s="143"/>
      <c r="C46" s="145"/>
      <c r="D46" s="179"/>
      <c r="E46" s="165"/>
      <c r="F46" s="11" t="s">
        <v>18</v>
      </c>
      <c r="G46" s="42">
        <f>H46+J46</f>
        <v>0</v>
      </c>
      <c r="H46" s="42"/>
      <c r="I46" s="42"/>
      <c r="J46" s="42"/>
      <c r="K46" s="42">
        <f>L46+N46</f>
        <v>0</v>
      </c>
      <c r="L46" s="42"/>
      <c r="M46" s="42"/>
      <c r="N46" s="42"/>
      <c r="O46" s="42">
        <f>P46+R46</f>
        <v>0</v>
      </c>
      <c r="P46" s="42"/>
      <c r="Q46" s="42"/>
      <c r="R46" s="42"/>
      <c r="S46" s="42"/>
      <c r="T46" s="78"/>
      <c r="U46" s="2"/>
    </row>
    <row r="47" spans="1:21" ht="12.75" customHeight="1" thickBot="1">
      <c r="A47" s="141"/>
      <c r="B47" s="143"/>
      <c r="C47" s="146"/>
      <c r="D47" s="180"/>
      <c r="E47" s="165"/>
      <c r="F47" s="6" t="s">
        <v>46</v>
      </c>
      <c r="G47" s="130">
        <f aca="true" t="shared" si="13" ref="G47:T47">SUM(G45:G46)</f>
        <v>0</v>
      </c>
      <c r="H47" s="131">
        <f t="shared" si="13"/>
        <v>0</v>
      </c>
      <c r="I47" s="131">
        <f t="shared" si="13"/>
        <v>0</v>
      </c>
      <c r="J47" s="131">
        <f t="shared" si="13"/>
        <v>0</v>
      </c>
      <c r="K47" s="131">
        <f t="shared" si="13"/>
        <v>0</v>
      </c>
      <c r="L47" s="131">
        <f t="shared" si="13"/>
        <v>0</v>
      </c>
      <c r="M47" s="131">
        <f t="shared" si="13"/>
        <v>0</v>
      </c>
      <c r="N47" s="131">
        <f t="shared" si="13"/>
        <v>0</v>
      </c>
      <c r="O47" s="131">
        <f t="shared" si="13"/>
        <v>80</v>
      </c>
      <c r="P47" s="131">
        <f t="shared" si="13"/>
        <v>80</v>
      </c>
      <c r="Q47" s="131">
        <f t="shared" si="13"/>
        <v>78.8</v>
      </c>
      <c r="R47" s="131">
        <f t="shared" si="13"/>
        <v>0</v>
      </c>
      <c r="S47" s="131">
        <f t="shared" si="13"/>
        <v>70</v>
      </c>
      <c r="T47" s="132">
        <f t="shared" si="13"/>
        <v>75</v>
      </c>
      <c r="U47" s="2"/>
    </row>
    <row r="48" spans="1:21" ht="12.75" customHeight="1" thickBot="1">
      <c r="A48" s="7" t="s">
        <v>12</v>
      </c>
      <c r="B48" s="8" t="s">
        <v>12</v>
      </c>
      <c r="C48" s="170" t="s">
        <v>24</v>
      </c>
      <c r="D48" s="171"/>
      <c r="E48" s="171"/>
      <c r="F48" s="171"/>
      <c r="G48" s="133">
        <f>SUM(G22+G25+G32+G35+G38+G41+G44+G47)</f>
        <v>3410.7569999999996</v>
      </c>
      <c r="H48" s="133">
        <f aca="true" t="shared" si="14" ref="H48:T48">SUM(H22+H25+H32+H35+H38+H41+H44+H47)</f>
        <v>3320.9469999999997</v>
      </c>
      <c r="I48" s="133">
        <f t="shared" si="14"/>
        <v>2154.213</v>
      </c>
      <c r="J48" s="133">
        <f t="shared" si="14"/>
        <v>89.81</v>
      </c>
      <c r="K48" s="133">
        <f t="shared" si="14"/>
        <v>3668.9000000000005</v>
      </c>
      <c r="L48" s="133">
        <f t="shared" si="14"/>
        <v>3624</v>
      </c>
      <c r="M48" s="133">
        <f t="shared" si="14"/>
        <v>3078.3</v>
      </c>
      <c r="N48" s="133">
        <f t="shared" si="14"/>
        <v>44.9</v>
      </c>
      <c r="O48" s="133">
        <f t="shared" si="14"/>
        <v>3776.1259999999997</v>
      </c>
      <c r="P48" s="133">
        <f t="shared" si="14"/>
        <v>3730.4260000000004</v>
      </c>
      <c r="Q48" s="133">
        <f t="shared" si="14"/>
        <v>3123.8720000000003</v>
      </c>
      <c r="R48" s="133">
        <f t="shared" si="14"/>
        <v>45.7</v>
      </c>
      <c r="S48" s="133">
        <f t="shared" si="14"/>
        <v>3899.75</v>
      </c>
      <c r="T48" s="134">
        <f t="shared" si="14"/>
        <v>4054.5</v>
      </c>
      <c r="U48" s="2"/>
    </row>
    <row r="49" spans="1:21" ht="14.25" customHeight="1" thickBot="1">
      <c r="A49" s="9" t="s">
        <v>12</v>
      </c>
      <c r="B49" s="153" t="s">
        <v>25</v>
      </c>
      <c r="C49" s="154"/>
      <c r="D49" s="154"/>
      <c r="E49" s="154"/>
      <c r="F49" s="221"/>
      <c r="G49" s="99">
        <f>SUM(G48)</f>
        <v>3410.7569999999996</v>
      </c>
      <c r="H49" s="99">
        <f>SUM(H48)</f>
        <v>3320.9469999999997</v>
      </c>
      <c r="I49" s="99">
        <f>SUM(I48)</f>
        <v>2154.213</v>
      </c>
      <c r="J49" s="99">
        <f>SUM(J48)</f>
        <v>89.81</v>
      </c>
      <c r="K49" s="99">
        <f aca="true" t="shared" si="15" ref="K49:T49">SUM(K48)</f>
        <v>3668.9000000000005</v>
      </c>
      <c r="L49" s="99">
        <f t="shared" si="15"/>
        <v>3624</v>
      </c>
      <c r="M49" s="99">
        <f t="shared" si="15"/>
        <v>3078.3</v>
      </c>
      <c r="N49" s="100">
        <f t="shared" si="15"/>
        <v>44.9</v>
      </c>
      <c r="O49" s="99">
        <f t="shared" si="15"/>
        <v>3776.1259999999997</v>
      </c>
      <c r="P49" s="99">
        <f t="shared" si="15"/>
        <v>3730.4260000000004</v>
      </c>
      <c r="Q49" s="99">
        <f t="shared" si="15"/>
        <v>3123.8720000000003</v>
      </c>
      <c r="R49" s="99">
        <f t="shared" si="15"/>
        <v>45.7</v>
      </c>
      <c r="S49" s="100">
        <f t="shared" si="15"/>
        <v>3899.75</v>
      </c>
      <c r="T49" s="101">
        <f t="shared" si="15"/>
        <v>4054.5</v>
      </c>
      <c r="U49" s="25"/>
    </row>
    <row r="50" spans="1:21" ht="15.75" customHeight="1" thickBot="1">
      <c r="A50" s="10" t="s">
        <v>17</v>
      </c>
      <c r="B50" s="218" t="s">
        <v>26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/>
      <c r="U50" s="2"/>
    </row>
    <row r="51" spans="1:21" ht="15.75" customHeight="1" thickBot="1">
      <c r="A51" s="122" t="s">
        <v>17</v>
      </c>
      <c r="B51" s="123" t="s">
        <v>12</v>
      </c>
      <c r="C51" s="222" t="s">
        <v>47</v>
      </c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4"/>
      <c r="U51" s="2"/>
    </row>
    <row r="52" spans="1:21" ht="13.5" customHeight="1">
      <c r="A52" s="158" t="s">
        <v>17</v>
      </c>
      <c r="B52" s="177" t="s">
        <v>12</v>
      </c>
      <c r="C52" s="160" t="s">
        <v>12</v>
      </c>
      <c r="D52" s="169" t="s">
        <v>27</v>
      </c>
      <c r="E52" s="156" t="s">
        <v>40</v>
      </c>
      <c r="F52" s="79" t="s">
        <v>15</v>
      </c>
      <c r="G52" s="45">
        <f aca="true" t="shared" si="16" ref="G52:G59">H52+J52</f>
        <v>205</v>
      </c>
      <c r="H52" s="86">
        <v>205</v>
      </c>
      <c r="I52" s="49">
        <v>115.5</v>
      </c>
      <c r="J52" s="49">
        <v>0</v>
      </c>
      <c r="K52" s="86">
        <f>L52+N52</f>
        <v>224.8</v>
      </c>
      <c r="L52" s="86">
        <v>223.9</v>
      </c>
      <c r="M52" s="86">
        <v>164.4</v>
      </c>
      <c r="N52" s="86">
        <v>0.9</v>
      </c>
      <c r="O52" s="86">
        <f aca="true" t="shared" si="17" ref="O52:O59">P52+R52</f>
        <v>231.3</v>
      </c>
      <c r="P52" s="86">
        <v>230.4</v>
      </c>
      <c r="Q52" s="49">
        <v>166.1</v>
      </c>
      <c r="R52" s="49">
        <v>0.9</v>
      </c>
      <c r="S52" s="49">
        <v>230</v>
      </c>
      <c r="T52" s="82">
        <v>240</v>
      </c>
      <c r="U52" s="2"/>
    </row>
    <row r="53" spans="1:21" ht="13.5" customHeight="1">
      <c r="A53" s="140"/>
      <c r="B53" s="168"/>
      <c r="C53" s="144"/>
      <c r="D53" s="147"/>
      <c r="E53" s="151"/>
      <c r="F53" s="89" t="s">
        <v>15</v>
      </c>
      <c r="G53" s="55">
        <f t="shared" si="16"/>
        <v>7.7</v>
      </c>
      <c r="H53" s="55">
        <v>6.7</v>
      </c>
      <c r="I53" s="94"/>
      <c r="J53" s="53">
        <v>1</v>
      </c>
      <c r="K53" s="55">
        <f>L53+N53</f>
        <v>3.9</v>
      </c>
      <c r="L53" s="55">
        <v>3.9</v>
      </c>
      <c r="M53" s="55"/>
      <c r="N53" s="55"/>
      <c r="O53" s="55">
        <f t="shared" si="17"/>
        <v>4.1</v>
      </c>
      <c r="P53" s="55">
        <v>4.1</v>
      </c>
      <c r="Q53" s="94"/>
      <c r="R53" s="53"/>
      <c r="S53" s="53">
        <v>4</v>
      </c>
      <c r="T53" s="85">
        <v>4.5</v>
      </c>
      <c r="U53" s="2"/>
    </row>
    <row r="54" spans="1:21" ht="13.5" customHeight="1">
      <c r="A54" s="141"/>
      <c r="B54" s="168"/>
      <c r="C54" s="145"/>
      <c r="D54" s="147"/>
      <c r="E54" s="151"/>
      <c r="F54" s="90" t="s">
        <v>42</v>
      </c>
      <c r="G54" s="55">
        <f t="shared" si="16"/>
        <v>6.5</v>
      </c>
      <c r="H54" s="55">
        <v>6.5</v>
      </c>
      <c r="I54" s="56"/>
      <c r="J54" s="46"/>
      <c r="K54" s="55">
        <f>L54+N54</f>
        <v>3</v>
      </c>
      <c r="L54" s="55">
        <v>3</v>
      </c>
      <c r="M54" s="55"/>
      <c r="N54" s="55"/>
      <c r="O54" s="55">
        <f t="shared" si="17"/>
        <v>6</v>
      </c>
      <c r="P54" s="55">
        <v>6</v>
      </c>
      <c r="Q54" s="56"/>
      <c r="R54" s="46"/>
      <c r="S54" s="46">
        <v>3</v>
      </c>
      <c r="T54" s="64">
        <v>3</v>
      </c>
      <c r="U54" s="2"/>
    </row>
    <row r="55" spans="1:21" ht="13.5" customHeight="1">
      <c r="A55" s="141"/>
      <c r="B55" s="168"/>
      <c r="C55" s="145"/>
      <c r="D55" s="147"/>
      <c r="E55" s="151"/>
      <c r="F55" s="90" t="s">
        <v>51</v>
      </c>
      <c r="G55" s="55">
        <f t="shared" si="16"/>
        <v>4.5</v>
      </c>
      <c r="H55" s="56">
        <v>4.5</v>
      </c>
      <c r="I55" s="56"/>
      <c r="J55" s="46"/>
      <c r="K55" s="56">
        <f>L55+N55</f>
        <v>3</v>
      </c>
      <c r="L55" s="56">
        <v>3</v>
      </c>
      <c r="M55" s="56"/>
      <c r="N55" s="56"/>
      <c r="O55" s="56">
        <f t="shared" si="17"/>
        <v>16.12</v>
      </c>
      <c r="P55" s="56">
        <v>16.12</v>
      </c>
      <c r="Q55" s="56"/>
      <c r="R55" s="46"/>
      <c r="S55" s="46">
        <v>3</v>
      </c>
      <c r="T55" s="64">
        <v>3</v>
      </c>
      <c r="U55" s="2"/>
    </row>
    <row r="56" spans="1:21" ht="12" customHeight="1">
      <c r="A56" s="141"/>
      <c r="B56" s="168"/>
      <c r="C56" s="145"/>
      <c r="D56" s="148"/>
      <c r="E56" s="151"/>
      <c r="F56" s="90" t="s">
        <v>16</v>
      </c>
      <c r="G56" s="55">
        <f t="shared" si="16"/>
        <v>0.25</v>
      </c>
      <c r="H56" s="56">
        <v>0.25</v>
      </c>
      <c r="I56" s="56"/>
      <c r="J56" s="46"/>
      <c r="K56" s="56">
        <f aca="true" t="shared" si="18" ref="K56:K76">L56+N56</f>
        <v>0.2</v>
      </c>
      <c r="L56" s="56">
        <v>0.2</v>
      </c>
      <c r="M56" s="56"/>
      <c r="N56" s="56"/>
      <c r="O56" s="56">
        <f t="shared" si="17"/>
        <v>0.21</v>
      </c>
      <c r="P56" s="56">
        <v>0.21</v>
      </c>
      <c r="Q56" s="56"/>
      <c r="R56" s="46"/>
      <c r="S56" s="41">
        <v>0.2</v>
      </c>
      <c r="T56" s="65">
        <v>0.2</v>
      </c>
      <c r="U56" s="2"/>
    </row>
    <row r="57" spans="1:21" ht="12" customHeight="1">
      <c r="A57" s="141"/>
      <c r="B57" s="168"/>
      <c r="C57" s="145"/>
      <c r="D57" s="148"/>
      <c r="E57" s="151"/>
      <c r="F57" s="90" t="s">
        <v>72</v>
      </c>
      <c r="G57" s="55">
        <f t="shared" si="16"/>
        <v>1.51</v>
      </c>
      <c r="H57" s="56">
        <v>1.51</v>
      </c>
      <c r="I57" s="56"/>
      <c r="J57" s="46"/>
      <c r="K57" s="56">
        <f t="shared" si="18"/>
        <v>0.2</v>
      </c>
      <c r="L57" s="56">
        <v>0.2</v>
      </c>
      <c r="M57" s="56"/>
      <c r="N57" s="56"/>
      <c r="O57" s="95">
        <f t="shared" si="17"/>
        <v>0.222</v>
      </c>
      <c r="P57" s="95">
        <v>0.222</v>
      </c>
      <c r="Q57" s="56"/>
      <c r="R57" s="46"/>
      <c r="S57" s="41"/>
      <c r="T57" s="65"/>
      <c r="U57" s="2"/>
    </row>
    <row r="58" spans="1:21" ht="12" customHeight="1">
      <c r="A58" s="141"/>
      <c r="B58" s="168"/>
      <c r="C58" s="145"/>
      <c r="D58" s="148"/>
      <c r="E58" s="151"/>
      <c r="F58" s="90" t="s">
        <v>80</v>
      </c>
      <c r="G58" s="55">
        <f t="shared" si="16"/>
        <v>0</v>
      </c>
      <c r="H58" s="56"/>
      <c r="I58" s="56"/>
      <c r="J58" s="46"/>
      <c r="K58" s="56">
        <f t="shared" si="18"/>
        <v>0.3</v>
      </c>
      <c r="L58" s="56">
        <v>0.3</v>
      </c>
      <c r="M58" s="56"/>
      <c r="N58" s="56"/>
      <c r="O58" s="56">
        <f t="shared" si="17"/>
        <v>0</v>
      </c>
      <c r="P58" s="56">
        <v>0</v>
      </c>
      <c r="Q58" s="56"/>
      <c r="R58" s="46"/>
      <c r="S58" s="41">
        <v>0.5</v>
      </c>
      <c r="T58" s="65">
        <v>0.5</v>
      </c>
      <c r="U58" s="2"/>
    </row>
    <row r="59" spans="1:21" ht="12" customHeight="1">
      <c r="A59" s="141"/>
      <c r="B59" s="168"/>
      <c r="C59" s="145"/>
      <c r="D59" s="148"/>
      <c r="E59" s="151"/>
      <c r="F59" s="90" t="s">
        <v>59</v>
      </c>
      <c r="G59" s="55">
        <f t="shared" si="16"/>
        <v>0.4</v>
      </c>
      <c r="H59" s="56">
        <v>0.4</v>
      </c>
      <c r="I59" s="56"/>
      <c r="J59" s="46"/>
      <c r="K59" s="56">
        <f t="shared" si="18"/>
        <v>0</v>
      </c>
      <c r="L59" s="56"/>
      <c r="M59" s="56"/>
      <c r="N59" s="56"/>
      <c r="O59" s="56">
        <f t="shared" si="17"/>
        <v>0.2</v>
      </c>
      <c r="P59" s="56">
        <v>0.2</v>
      </c>
      <c r="Q59" s="56"/>
      <c r="R59" s="46"/>
      <c r="S59" s="41"/>
      <c r="T59" s="65"/>
      <c r="U59" s="2"/>
    </row>
    <row r="60" spans="1:21" ht="12.75" customHeight="1" thickBot="1">
      <c r="A60" s="141"/>
      <c r="B60" s="142"/>
      <c r="C60" s="145"/>
      <c r="D60" s="148"/>
      <c r="E60" s="157"/>
      <c r="F60" s="91" t="s">
        <v>46</v>
      </c>
      <c r="G60" s="92">
        <f>SUM(G52:G59)</f>
        <v>225.85999999999999</v>
      </c>
      <c r="H60" s="95">
        <f>SUM(H52:H59)</f>
        <v>224.85999999999999</v>
      </c>
      <c r="I60" s="56">
        <f>SUM(I52:I56)</f>
        <v>115.5</v>
      </c>
      <c r="J60" s="46">
        <f>SUM(J52:J56)</f>
        <v>1</v>
      </c>
      <c r="K60" s="56">
        <f>SUM(K52:K59)</f>
        <v>235.4</v>
      </c>
      <c r="L60" s="56">
        <f aca="true" t="shared" si="19" ref="L60:T60">SUM(L52:L59)</f>
        <v>234.5</v>
      </c>
      <c r="M60" s="56">
        <f t="shared" si="19"/>
        <v>164.4</v>
      </c>
      <c r="N60" s="56">
        <f t="shared" si="19"/>
        <v>0.9</v>
      </c>
      <c r="O60" s="95">
        <f t="shared" si="19"/>
        <v>258.15199999999993</v>
      </c>
      <c r="P60" s="95">
        <f t="shared" si="19"/>
        <v>257.25199999999995</v>
      </c>
      <c r="Q60" s="56">
        <f t="shared" si="19"/>
        <v>166.1</v>
      </c>
      <c r="R60" s="56">
        <f t="shared" si="19"/>
        <v>0.9</v>
      </c>
      <c r="S60" s="56">
        <f t="shared" si="19"/>
        <v>240.7</v>
      </c>
      <c r="T60" s="128">
        <f t="shared" si="19"/>
        <v>251.2</v>
      </c>
      <c r="U60" s="2"/>
    </row>
    <row r="61" spans="1:21" ht="14.25" customHeight="1">
      <c r="A61" s="141" t="s">
        <v>17</v>
      </c>
      <c r="B61" s="167" t="s">
        <v>12</v>
      </c>
      <c r="C61" s="145" t="s">
        <v>17</v>
      </c>
      <c r="D61" s="148" t="s">
        <v>48</v>
      </c>
      <c r="E61" s="156" t="s">
        <v>40</v>
      </c>
      <c r="F61" s="90" t="s">
        <v>15</v>
      </c>
      <c r="G61" s="55">
        <f aca="true" t="shared" si="20" ref="G61:G67">H61+J61</f>
        <v>122.6</v>
      </c>
      <c r="H61" s="56">
        <v>122</v>
      </c>
      <c r="I61" s="56">
        <v>80.6</v>
      </c>
      <c r="J61" s="46">
        <v>0.6</v>
      </c>
      <c r="K61" s="56">
        <f t="shared" si="18"/>
        <v>136.2</v>
      </c>
      <c r="L61" s="56">
        <v>136.2</v>
      </c>
      <c r="M61" s="56">
        <v>114.3</v>
      </c>
      <c r="N61" s="56"/>
      <c r="O61" s="56">
        <f aca="true" t="shared" si="21" ref="O61:O67">P61+R61</f>
        <v>136.2</v>
      </c>
      <c r="P61" s="56">
        <v>136.2</v>
      </c>
      <c r="Q61" s="56">
        <v>114.3</v>
      </c>
      <c r="R61" s="46"/>
      <c r="S61" s="41">
        <v>150</v>
      </c>
      <c r="T61" s="65">
        <v>170</v>
      </c>
      <c r="U61" s="2"/>
    </row>
    <row r="62" spans="1:21" ht="14.25" customHeight="1">
      <c r="A62" s="141"/>
      <c r="B62" s="168"/>
      <c r="C62" s="145"/>
      <c r="D62" s="148"/>
      <c r="E62" s="151"/>
      <c r="F62" s="90" t="s">
        <v>15</v>
      </c>
      <c r="G62" s="55">
        <f t="shared" si="20"/>
        <v>1.5</v>
      </c>
      <c r="H62" s="56">
        <v>1.5</v>
      </c>
      <c r="I62" s="56"/>
      <c r="J62" s="46"/>
      <c r="K62" s="56">
        <f t="shared" si="18"/>
        <v>1.6</v>
      </c>
      <c r="L62" s="56">
        <v>1.6</v>
      </c>
      <c r="M62" s="56"/>
      <c r="N62" s="56"/>
      <c r="O62" s="56">
        <f t="shared" si="21"/>
        <v>1.6</v>
      </c>
      <c r="P62" s="56">
        <v>1.6</v>
      </c>
      <c r="Q62" s="56"/>
      <c r="R62" s="46"/>
      <c r="S62" s="41">
        <v>1.8</v>
      </c>
      <c r="T62" s="65">
        <v>2</v>
      </c>
      <c r="U62" s="2"/>
    </row>
    <row r="63" spans="1:21" ht="14.25" customHeight="1">
      <c r="A63" s="141"/>
      <c r="B63" s="168"/>
      <c r="C63" s="145"/>
      <c r="D63" s="148"/>
      <c r="E63" s="151"/>
      <c r="F63" s="90" t="s">
        <v>42</v>
      </c>
      <c r="G63" s="55">
        <f t="shared" si="20"/>
        <v>0.7</v>
      </c>
      <c r="H63" s="56">
        <v>0.7</v>
      </c>
      <c r="I63" s="56"/>
      <c r="J63" s="46"/>
      <c r="K63" s="56">
        <f t="shared" si="18"/>
        <v>0.5</v>
      </c>
      <c r="L63" s="56">
        <v>0.5</v>
      </c>
      <c r="M63" s="56"/>
      <c r="N63" s="56"/>
      <c r="O63" s="56">
        <f t="shared" si="21"/>
        <v>0.5</v>
      </c>
      <c r="P63" s="56">
        <v>0.5</v>
      </c>
      <c r="Q63" s="56"/>
      <c r="R63" s="46"/>
      <c r="S63" s="41">
        <v>0.5</v>
      </c>
      <c r="T63" s="65">
        <v>0.5</v>
      </c>
      <c r="U63" s="2"/>
    </row>
    <row r="64" spans="1:21" ht="14.25" customHeight="1">
      <c r="A64" s="141"/>
      <c r="B64" s="168"/>
      <c r="C64" s="145"/>
      <c r="D64" s="148"/>
      <c r="E64" s="151"/>
      <c r="F64" s="90" t="s">
        <v>51</v>
      </c>
      <c r="G64" s="55">
        <f t="shared" si="20"/>
        <v>10.35</v>
      </c>
      <c r="H64" s="56">
        <v>10.35</v>
      </c>
      <c r="I64" s="56"/>
      <c r="J64" s="46"/>
      <c r="K64" s="56">
        <f t="shared" si="18"/>
        <v>10.3</v>
      </c>
      <c r="L64" s="56">
        <v>10.3</v>
      </c>
      <c r="M64" s="56"/>
      <c r="N64" s="56"/>
      <c r="O64" s="56">
        <f t="shared" si="21"/>
        <v>10.28</v>
      </c>
      <c r="P64" s="56">
        <v>10.28</v>
      </c>
      <c r="Q64" s="56"/>
      <c r="R64" s="46"/>
      <c r="S64" s="41">
        <v>10.3</v>
      </c>
      <c r="T64" s="65">
        <v>10.3</v>
      </c>
      <c r="U64" s="2"/>
    </row>
    <row r="65" spans="1:21" s="33" customFormat="1" ht="12" customHeight="1">
      <c r="A65" s="141"/>
      <c r="B65" s="168"/>
      <c r="C65" s="145"/>
      <c r="D65" s="148"/>
      <c r="E65" s="151"/>
      <c r="F65" s="11" t="s">
        <v>59</v>
      </c>
      <c r="G65" s="42">
        <f t="shared" si="20"/>
        <v>0</v>
      </c>
      <c r="H65" s="46">
        <v>0</v>
      </c>
      <c r="I65" s="46"/>
      <c r="J65" s="46"/>
      <c r="K65" s="46">
        <f t="shared" si="18"/>
        <v>0</v>
      </c>
      <c r="L65" s="46"/>
      <c r="M65" s="46"/>
      <c r="N65" s="46"/>
      <c r="O65" s="46">
        <f t="shared" si="21"/>
        <v>0</v>
      </c>
      <c r="P65" s="46"/>
      <c r="Q65" s="46"/>
      <c r="R65" s="46"/>
      <c r="S65" s="41">
        <v>0</v>
      </c>
      <c r="T65" s="65"/>
      <c r="U65" s="34"/>
    </row>
    <row r="66" spans="1:21" ht="14.25" customHeight="1">
      <c r="A66" s="141"/>
      <c r="B66" s="168"/>
      <c r="C66" s="145"/>
      <c r="D66" s="148"/>
      <c r="E66" s="151"/>
      <c r="F66" s="11" t="s">
        <v>16</v>
      </c>
      <c r="G66" s="42">
        <f t="shared" si="20"/>
        <v>0.14</v>
      </c>
      <c r="H66" s="46">
        <v>0.14</v>
      </c>
      <c r="I66" s="46"/>
      <c r="J66" s="46"/>
      <c r="K66" s="46">
        <f t="shared" si="18"/>
        <v>0.1</v>
      </c>
      <c r="L66" s="46">
        <v>0.1</v>
      </c>
      <c r="M66" s="46"/>
      <c r="N66" s="46"/>
      <c r="O66" s="46">
        <f t="shared" si="21"/>
        <v>0.12</v>
      </c>
      <c r="P66" s="46">
        <v>0.12</v>
      </c>
      <c r="Q66" s="46"/>
      <c r="R66" s="46"/>
      <c r="S66" s="41">
        <v>0.1</v>
      </c>
      <c r="T66" s="65">
        <v>0.1</v>
      </c>
      <c r="U66" s="2"/>
    </row>
    <row r="67" spans="1:21" ht="13.5" customHeight="1">
      <c r="A67" s="141"/>
      <c r="B67" s="168"/>
      <c r="C67" s="145"/>
      <c r="D67" s="148"/>
      <c r="E67" s="151"/>
      <c r="F67" s="15" t="s">
        <v>50</v>
      </c>
      <c r="G67" s="42">
        <f t="shared" si="20"/>
        <v>0.5</v>
      </c>
      <c r="H67" s="46">
        <v>0.5</v>
      </c>
      <c r="I67" s="46"/>
      <c r="J67" s="46"/>
      <c r="K67" s="46">
        <f t="shared" si="18"/>
        <v>0.5</v>
      </c>
      <c r="L67" s="46">
        <v>0.5</v>
      </c>
      <c r="M67" s="46"/>
      <c r="N67" s="46"/>
      <c r="O67" s="46">
        <f t="shared" si="21"/>
        <v>1</v>
      </c>
      <c r="P67" s="46">
        <v>1</v>
      </c>
      <c r="Q67" s="46"/>
      <c r="R67" s="46"/>
      <c r="S67" s="41">
        <v>0.5</v>
      </c>
      <c r="T67" s="65">
        <v>0.5</v>
      </c>
      <c r="U67" s="2"/>
    </row>
    <row r="68" spans="1:21" ht="11.25" customHeight="1">
      <c r="A68" s="141"/>
      <c r="B68" s="142"/>
      <c r="C68" s="145"/>
      <c r="D68" s="148"/>
      <c r="E68" s="157"/>
      <c r="F68" s="5" t="s">
        <v>46</v>
      </c>
      <c r="G68" s="42">
        <f>SUM(G61:G67)</f>
        <v>135.79</v>
      </c>
      <c r="H68" s="42">
        <f>SUM(H61:H67)</f>
        <v>135.19</v>
      </c>
      <c r="I68" s="42">
        <f>SUM(I61:I67)</f>
        <v>80.6</v>
      </c>
      <c r="J68" s="42">
        <f>SUM(J61:J67)</f>
        <v>0.6</v>
      </c>
      <c r="K68" s="42">
        <f aca="true" t="shared" si="22" ref="K68:T68">SUM(K61:K67)</f>
        <v>149.2</v>
      </c>
      <c r="L68" s="42">
        <f t="shared" si="22"/>
        <v>149.2</v>
      </c>
      <c r="M68" s="42">
        <f t="shared" si="22"/>
        <v>114.3</v>
      </c>
      <c r="N68" s="42">
        <f t="shared" si="22"/>
        <v>0</v>
      </c>
      <c r="O68" s="42">
        <f t="shared" si="22"/>
        <v>149.7</v>
      </c>
      <c r="P68" s="42">
        <f t="shared" si="22"/>
        <v>149.7</v>
      </c>
      <c r="Q68" s="42">
        <f t="shared" si="22"/>
        <v>114.3</v>
      </c>
      <c r="R68" s="42">
        <f t="shared" si="22"/>
        <v>0</v>
      </c>
      <c r="S68" s="42">
        <f t="shared" si="22"/>
        <v>163.20000000000002</v>
      </c>
      <c r="T68" s="80">
        <f t="shared" si="22"/>
        <v>183.4</v>
      </c>
      <c r="U68" s="2"/>
    </row>
    <row r="69" spans="1:21" ht="13.5" customHeight="1">
      <c r="A69" s="141" t="s">
        <v>17</v>
      </c>
      <c r="B69" s="167" t="s">
        <v>12</v>
      </c>
      <c r="C69" s="145" t="s">
        <v>19</v>
      </c>
      <c r="D69" s="148" t="s">
        <v>28</v>
      </c>
      <c r="E69" s="164" t="s">
        <v>40</v>
      </c>
      <c r="F69" s="11" t="s">
        <v>15</v>
      </c>
      <c r="G69" s="42">
        <f>H69+J69</f>
        <v>118.8</v>
      </c>
      <c r="H69" s="46">
        <v>116.3</v>
      </c>
      <c r="I69" s="46">
        <v>66.7</v>
      </c>
      <c r="J69" s="46">
        <v>2.5</v>
      </c>
      <c r="K69" s="46">
        <f t="shared" si="18"/>
        <v>123.3</v>
      </c>
      <c r="L69" s="46">
        <v>123.3</v>
      </c>
      <c r="M69" s="46">
        <v>94</v>
      </c>
      <c r="N69" s="46"/>
      <c r="O69" s="46">
        <f>P69+R69</f>
        <v>125.4</v>
      </c>
      <c r="P69" s="46">
        <v>125.4</v>
      </c>
      <c r="Q69" s="46">
        <v>94</v>
      </c>
      <c r="R69" s="46">
        <v>0</v>
      </c>
      <c r="S69" s="41">
        <v>128</v>
      </c>
      <c r="T69" s="65">
        <v>132</v>
      </c>
      <c r="U69" s="2"/>
    </row>
    <row r="70" spans="1:21" ht="13.5" customHeight="1">
      <c r="A70" s="141"/>
      <c r="B70" s="168"/>
      <c r="C70" s="145"/>
      <c r="D70" s="148"/>
      <c r="E70" s="165"/>
      <c r="F70" s="11" t="s">
        <v>42</v>
      </c>
      <c r="G70" s="42">
        <f>H70+J70</f>
        <v>4.8</v>
      </c>
      <c r="H70" s="46">
        <v>3</v>
      </c>
      <c r="I70" s="46"/>
      <c r="J70" s="46">
        <v>1.8</v>
      </c>
      <c r="K70" s="46">
        <f t="shared" si="18"/>
        <v>3.5</v>
      </c>
      <c r="L70" s="46">
        <v>2.6</v>
      </c>
      <c r="M70" s="46"/>
      <c r="N70" s="46">
        <v>0.9</v>
      </c>
      <c r="O70" s="46">
        <f>P70+R70</f>
        <v>3.5</v>
      </c>
      <c r="P70" s="46">
        <v>2.6</v>
      </c>
      <c r="Q70" s="46"/>
      <c r="R70" s="46">
        <v>0.9</v>
      </c>
      <c r="S70" s="41">
        <v>3</v>
      </c>
      <c r="T70" s="65">
        <v>5</v>
      </c>
      <c r="U70" s="2"/>
    </row>
    <row r="71" spans="1:21" ht="13.5" customHeight="1">
      <c r="A71" s="141"/>
      <c r="B71" s="168"/>
      <c r="C71" s="145"/>
      <c r="D71" s="148"/>
      <c r="E71" s="165"/>
      <c r="F71" s="11" t="s">
        <v>51</v>
      </c>
      <c r="G71" s="42">
        <f>H71+J71</f>
        <v>15.1</v>
      </c>
      <c r="H71" s="46">
        <v>15.1</v>
      </c>
      <c r="I71" s="46"/>
      <c r="J71" s="46"/>
      <c r="K71" s="46">
        <f t="shared" si="18"/>
        <v>1.5</v>
      </c>
      <c r="L71" s="46">
        <v>1.5</v>
      </c>
      <c r="M71" s="46"/>
      <c r="N71" s="46"/>
      <c r="O71" s="112">
        <f>P71+R71</f>
        <v>17.55</v>
      </c>
      <c r="P71" s="112">
        <v>17.55</v>
      </c>
      <c r="Q71" s="46"/>
      <c r="R71" s="46"/>
      <c r="S71" s="41">
        <v>2</v>
      </c>
      <c r="T71" s="65">
        <v>2</v>
      </c>
      <c r="U71" s="2"/>
    </row>
    <row r="72" spans="1:21" ht="13.5" customHeight="1">
      <c r="A72" s="141"/>
      <c r="B72" s="168"/>
      <c r="C72" s="145"/>
      <c r="D72" s="148"/>
      <c r="E72" s="165"/>
      <c r="F72" s="11" t="s">
        <v>56</v>
      </c>
      <c r="G72" s="42">
        <f>H72+J72</f>
        <v>8.1</v>
      </c>
      <c r="H72" s="46">
        <v>8.1</v>
      </c>
      <c r="I72" s="46"/>
      <c r="J72" s="46"/>
      <c r="K72" s="46">
        <f t="shared" si="18"/>
        <v>0</v>
      </c>
      <c r="L72" s="46"/>
      <c r="M72" s="46"/>
      <c r="N72" s="46"/>
      <c r="O72" s="112">
        <f>P72+R72</f>
        <v>1</v>
      </c>
      <c r="P72" s="112">
        <v>1</v>
      </c>
      <c r="Q72" s="46"/>
      <c r="R72" s="46"/>
      <c r="S72" s="41"/>
      <c r="T72" s="65"/>
      <c r="U72" s="2"/>
    </row>
    <row r="73" spans="1:21" ht="13.5" customHeight="1">
      <c r="A73" s="141"/>
      <c r="B73" s="168"/>
      <c r="C73" s="145"/>
      <c r="D73" s="148"/>
      <c r="E73" s="165"/>
      <c r="F73" s="11" t="s">
        <v>16</v>
      </c>
      <c r="G73" s="113">
        <f>H73+J73</f>
        <v>0.326</v>
      </c>
      <c r="H73" s="112">
        <v>0.326</v>
      </c>
      <c r="I73" s="46"/>
      <c r="J73" s="46"/>
      <c r="K73" s="46">
        <f t="shared" si="18"/>
        <v>0.3</v>
      </c>
      <c r="L73" s="46">
        <v>0.3</v>
      </c>
      <c r="M73" s="46"/>
      <c r="N73" s="46"/>
      <c r="O73" s="112">
        <f>P73+R73</f>
        <v>0.373</v>
      </c>
      <c r="P73" s="112">
        <v>0.373</v>
      </c>
      <c r="Q73" s="46"/>
      <c r="R73" s="46"/>
      <c r="S73" s="41">
        <v>0.4</v>
      </c>
      <c r="T73" s="65">
        <v>0.4</v>
      </c>
      <c r="U73" s="2"/>
    </row>
    <row r="74" spans="1:21" ht="13.5" customHeight="1">
      <c r="A74" s="141"/>
      <c r="B74" s="142"/>
      <c r="C74" s="145"/>
      <c r="D74" s="148"/>
      <c r="E74" s="166"/>
      <c r="F74" s="5" t="s">
        <v>46</v>
      </c>
      <c r="G74" s="113">
        <f>SUM(G69:G73)</f>
        <v>147.12599999999998</v>
      </c>
      <c r="H74" s="113">
        <f>SUM(H69:H73)</f>
        <v>142.826</v>
      </c>
      <c r="I74" s="42">
        <f>SUM(I69:I73)</f>
        <v>66.7</v>
      </c>
      <c r="J74" s="42">
        <f>SUM(J69:J73)</f>
        <v>4.3</v>
      </c>
      <c r="K74" s="42">
        <f aca="true" t="shared" si="23" ref="K74:T74">SUM(K69:K73)</f>
        <v>128.60000000000002</v>
      </c>
      <c r="L74" s="42">
        <f t="shared" si="23"/>
        <v>127.69999999999999</v>
      </c>
      <c r="M74" s="42">
        <f t="shared" si="23"/>
        <v>94</v>
      </c>
      <c r="N74" s="42">
        <f t="shared" si="23"/>
        <v>0.9</v>
      </c>
      <c r="O74" s="113">
        <f t="shared" si="23"/>
        <v>147.823</v>
      </c>
      <c r="P74" s="113">
        <f t="shared" si="23"/>
        <v>146.923</v>
      </c>
      <c r="Q74" s="42">
        <f t="shared" si="23"/>
        <v>94</v>
      </c>
      <c r="R74" s="42">
        <f t="shared" si="23"/>
        <v>0.9</v>
      </c>
      <c r="S74" s="42">
        <f t="shared" si="23"/>
        <v>133.4</v>
      </c>
      <c r="T74" s="80">
        <f t="shared" si="23"/>
        <v>139.4</v>
      </c>
      <c r="U74" s="2"/>
    </row>
    <row r="75" spans="1:21" ht="12.75" customHeight="1">
      <c r="A75" s="141" t="s">
        <v>17</v>
      </c>
      <c r="B75" s="167" t="s">
        <v>12</v>
      </c>
      <c r="C75" s="145" t="s">
        <v>21</v>
      </c>
      <c r="D75" s="148" t="s">
        <v>67</v>
      </c>
      <c r="E75" s="164" t="s">
        <v>40</v>
      </c>
      <c r="F75" s="11" t="s">
        <v>15</v>
      </c>
      <c r="G75" s="42">
        <f>H75+J75</f>
        <v>29.2</v>
      </c>
      <c r="H75" s="46">
        <v>29.2</v>
      </c>
      <c r="I75" s="46"/>
      <c r="J75" s="46"/>
      <c r="K75" s="46">
        <f t="shared" si="18"/>
        <v>15.3</v>
      </c>
      <c r="L75" s="46">
        <v>15.3</v>
      </c>
      <c r="M75" s="46"/>
      <c r="N75" s="46"/>
      <c r="O75" s="46">
        <f>P75+R75</f>
        <v>17.4</v>
      </c>
      <c r="P75" s="46">
        <v>17.4</v>
      </c>
      <c r="Q75" s="46"/>
      <c r="R75" s="46"/>
      <c r="S75" s="41">
        <v>23</v>
      </c>
      <c r="T75" s="65">
        <v>23</v>
      </c>
      <c r="U75" s="2"/>
    </row>
    <row r="76" spans="1:21" ht="12.75" customHeight="1">
      <c r="A76" s="141"/>
      <c r="B76" s="168"/>
      <c r="C76" s="145"/>
      <c r="D76" s="148"/>
      <c r="E76" s="165"/>
      <c r="F76" s="11" t="s">
        <v>18</v>
      </c>
      <c r="G76" s="42">
        <f>H76+J76</f>
        <v>0</v>
      </c>
      <c r="H76" s="46"/>
      <c r="I76" s="46"/>
      <c r="J76" s="46"/>
      <c r="K76" s="46">
        <f t="shared" si="18"/>
        <v>0</v>
      </c>
      <c r="L76" s="46"/>
      <c r="M76" s="46"/>
      <c r="N76" s="46"/>
      <c r="O76" s="46">
        <f>P76+R76</f>
        <v>0</v>
      </c>
      <c r="P76" s="46"/>
      <c r="Q76" s="46"/>
      <c r="R76" s="46"/>
      <c r="S76" s="41"/>
      <c r="T76" s="65"/>
      <c r="U76" s="2"/>
    </row>
    <row r="77" spans="1:21" ht="12.75" customHeight="1">
      <c r="A77" s="141"/>
      <c r="B77" s="142"/>
      <c r="C77" s="145"/>
      <c r="D77" s="148"/>
      <c r="E77" s="166"/>
      <c r="F77" s="5" t="s">
        <v>46</v>
      </c>
      <c r="G77" s="42">
        <f>SUM(G75:G76)</f>
        <v>29.2</v>
      </c>
      <c r="H77" s="46">
        <f>SUM(H75:H76)</f>
        <v>29.2</v>
      </c>
      <c r="I77" s="46">
        <f>SUM(I75:I76)</f>
        <v>0</v>
      </c>
      <c r="J77" s="46">
        <f>SUM(J75:J76)</f>
        <v>0</v>
      </c>
      <c r="K77" s="46">
        <f aca="true" t="shared" si="24" ref="K77:T77">SUM(K75:K76)</f>
        <v>15.3</v>
      </c>
      <c r="L77" s="46">
        <f t="shared" si="24"/>
        <v>15.3</v>
      </c>
      <c r="M77" s="46">
        <f t="shared" si="24"/>
        <v>0</v>
      </c>
      <c r="N77" s="46">
        <f t="shared" si="24"/>
        <v>0</v>
      </c>
      <c r="O77" s="46">
        <f>SUM(O75:O76)</f>
        <v>17.4</v>
      </c>
      <c r="P77" s="46">
        <f>SUM(P75:P76)</f>
        <v>17.4</v>
      </c>
      <c r="Q77" s="46">
        <f>SUM(Q75:Q76)</f>
        <v>0</v>
      </c>
      <c r="R77" s="46">
        <f>SUM(R75:R76)</f>
        <v>0</v>
      </c>
      <c r="S77" s="46">
        <f t="shared" si="24"/>
        <v>23</v>
      </c>
      <c r="T77" s="64">
        <f t="shared" si="24"/>
        <v>23</v>
      </c>
      <c r="U77" s="2"/>
    </row>
    <row r="78" spans="1:21" ht="16.5" customHeight="1">
      <c r="A78" s="141" t="s">
        <v>17</v>
      </c>
      <c r="B78" s="167" t="s">
        <v>12</v>
      </c>
      <c r="C78" s="145" t="s">
        <v>22</v>
      </c>
      <c r="D78" s="148" t="s">
        <v>66</v>
      </c>
      <c r="E78" s="164" t="s">
        <v>40</v>
      </c>
      <c r="F78" s="11" t="s">
        <v>15</v>
      </c>
      <c r="G78" s="42">
        <f>H78+J78</f>
        <v>18.9</v>
      </c>
      <c r="H78" s="46">
        <v>18.9</v>
      </c>
      <c r="I78" s="46">
        <v>14.2</v>
      </c>
      <c r="J78" s="46"/>
      <c r="K78" s="46">
        <f>L78+N78</f>
        <v>20.9</v>
      </c>
      <c r="L78" s="46">
        <v>20.9</v>
      </c>
      <c r="M78" s="46">
        <v>19.6</v>
      </c>
      <c r="N78" s="46"/>
      <c r="O78" s="46">
        <f>P78+R78</f>
        <v>21.3</v>
      </c>
      <c r="P78" s="46">
        <v>21.3</v>
      </c>
      <c r="Q78" s="46">
        <v>19.9</v>
      </c>
      <c r="R78" s="46"/>
      <c r="S78" s="41">
        <v>22</v>
      </c>
      <c r="T78" s="65">
        <v>25</v>
      </c>
      <c r="U78" s="2"/>
    </row>
    <row r="79" spans="1:21" ht="16.5" customHeight="1">
      <c r="A79" s="141"/>
      <c r="B79" s="168"/>
      <c r="C79" s="145"/>
      <c r="D79" s="148"/>
      <c r="E79" s="165"/>
      <c r="F79" s="11" t="s">
        <v>18</v>
      </c>
      <c r="G79" s="42">
        <f>H79+J79</f>
        <v>0</v>
      </c>
      <c r="H79" s="46"/>
      <c r="I79" s="46"/>
      <c r="J79" s="46"/>
      <c r="K79" s="46">
        <f>L79+N79</f>
        <v>0</v>
      </c>
      <c r="L79" s="46"/>
      <c r="M79" s="46"/>
      <c r="N79" s="46"/>
      <c r="O79" s="46">
        <f>P79+R79</f>
        <v>0</v>
      </c>
      <c r="P79" s="46"/>
      <c r="Q79" s="46"/>
      <c r="R79" s="46"/>
      <c r="S79" s="41"/>
      <c r="T79" s="65"/>
      <c r="U79" s="2"/>
    </row>
    <row r="80" spans="1:21" ht="16.5" customHeight="1" thickBot="1">
      <c r="A80" s="141"/>
      <c r="B80" s="142"/>
      <c r="C80" s="146"/>
      <c r="D80" s="149"/>
      <c r="E80" s="178"/>
      <c r="F80" s="6" t="s">
        <v>46</v>
      </c>
      <c r="G80" s="42">
        <f>SUM(G78:G79)</f>
        <v>18.9</v>
      </c>
      <c r="H80" s="46">
        <f>SUM(H78:H79)</f>
        <v>18.9</v>
      </c>
      <c r="I80" s="46">
        <f>SUM(I78:I79)</f>
        <v>14.2</v>
      </c>
      <c r="J80" s="46">
        <f>SUM(J78:J79)</f>
        <v>0</v>
      </c>
      <c r="K80" s="46">
        <f aca="true" t="shared" si="25" ref="K80:T80">SUM(K78:K79)</f>
        <v>20.9</v>
      </c>
      <c r="L80" s="46">
        <f t="shared" si="25"/>
        <v>20.9</v>
      </c>
      <c r="M80" s="46">
        <f t="shared" si="25"/>
        <v>19.6</v>
      </c>
      <c r="N80" s="46">
        <f t="shared" si="25"/>
        <v>0</v>
      </c>
      <c r="O80" s="46">
        <f t="shared" si="25"/>
        <v>21.3</v>
      </c>
      <c r="P80" s="46">
        <f t="shared" si="25"/>
        <v>21.3</v>
      </c>
      <c r="Q80" s="46">
        <f t="shared" si="25"/>
        <v>19.9</v>
      </c>
      <c r="R80" s="46">
        <f t="shared" si="25"/>
        <v>0</v>
      </c>
      <c r="S80" s="46">
        <f t="shared" si="25"/>
        <v>22</v>
      </c>
      <c r="T80" s="64">
        <f t="shared" si="25"/>
        <v>25</v>
      </c>
      <c r="U80" s="2"/>
    </row>
    <row r="81" spans="1:21" ht="16.5" customHeight="1" thickBot="1">
      <c r="A81" s="7" t="s">
        <v>17</v>
      </c>
      <c r="B81" s="8" t="s">
        <v>12</v>
      </c>
      <c r="C81" s="170" t="s">
        <v>29</v>
      </c>
      <c r="D81" s="171"/>
      <c r="E81" s="171"/>
      <c r="F81" s="171"/>
      <c r="G81" s="117">
        <f>SUM(G60+G68+G74+G77+G80)</f>
        <v>556.876</v>
      </c>
      <c r="H81" s="44">
        <f>SUM(H60+H68+H74+H77+H80)</f>
        <v>550.976</v>
      </c>
      <c r="I81" s="44">
        <f>SUM(I60+I68+I74+I77+I80)</f>
        <v>277</v>
      </c>
      <c r="J81" s="44">
        <f>SUM(J60+J68+J74+J77+J80)</f>
        <v>5.9</v>
      </c>
      <c r="K81" s="44">
        <f aca="true" t="shared" si="26" ref="K81:T81">SUM(K60+K68+K74+K77+K80)</f>
        <v>549.4</v>
      </c>
      <c r="L81" s="44">
        <f t="shared" si="26"/>
        <v>547.5999999999999</v>
      </c>
      <c r="M81" s="44">
        <f t="shared" si="26"/>
        <v>392.3</v>
      </c>
      <c r="N81" s="44">
        <f t="shared" si="26"/>
        <v>1.8</v>
      </c>
      <c r="O81" s="88">
        <f t="shared" si="26"/>
        <v>594.3749999999999</v>
      </c>
      <c r="P81" s="88">
        <f t="shared" si="26"/>
        <v>592.5749999999999</v>
      </c>
      <c r="Q81" s="44">
        <f t="shared" si="26"/>
        <v>394.29999999999995</v>
      </c>
      <c r="R81" s="44">
        <f t="shared" si="26"/>
        <v>1.8</v>
      </c>
      <c r="S81" s="44">
        <f t="shared" si="26"/>
        <v>582.3</v>
      </c>
      <c r="T81" s="77">
        <f t="shared" si="26"/>
        <v>622</v>
      </c>
      <c r="U81" s="25"/>
    </row>
    <row r="82" spans="1:21" ht="16.5" customHeight="1" thickBot="1">
      <c r="A82" s="12" t="s">
        <v>17</v>
      </c>
      <c r="B82" s="153" t="s">
        <v>25</v>
      </c>
      <c r="C82" s="154"/>
      <c r="D82" s="154"/>
      <c r="E82" s="154"/>
      <c r="F82" s="154"/>
      <c r="G82" s="118">
        <f>SUM(G81)</f>
        <v>556.876</v>
      </c>
      <c r="H82" s="116">
        <f>SUM(H81)</f>
        <v>550.976</v>
      </c>
      <c r="I82" s="48">
        <f>SUM(I81)</f>
        <v>277</v>
      </c>
      <c r="J82" s="48">
        <f>SUM(J81)</f>
        <v>5.9</v>
      </c>
      <c r="K82" s="48">
        <f aca="true" t="shared" si="27" ref="K82:T82">SUM(K81)</f>
        <v>549.4</v>
      </c>
      <c r="L82" s="48">
        <f t="shared" si="27"/>
        <v>547.5999999999999</v>
      </c>
      <c r="M82" s="48">
        <f t="shared" si="27"/>
        <v>392.3</v>
      </c>
      <c r="N82" s="48">
        <f t="shared" si="27"/>
        <v>1.8</v>
      </c>
      <c r="O82" s="137">
        <f t="shared" si="27"/>
        <v>594.3749999999999</v>
      </c>
      <c r="P82" s="137">
        <f t="shared" si="27"/>
        <v>592.5749999999999</v>
      </c>
      <c r="Q82" s="48">
        <f t="shared" si="27"/>
        <v>394.29999999999995</v>
      </c>
      <c r="R82" s="48">
        <f t="shared" si="27"/>
        <v>1.8</v>
      </c>
      <c r="S82" s="48">
        <f t="shared" si="27"/>
        <v>582.3</v>
      </c>
      <c r="T82" s="102">
        <f t="shared" si="27"/>
        <v>622</v>
      </c>
      <c r="U82" s="25"/>
    </row>
    <row r="83" spans="1:21" ht="28.5" customHeight="1" thickBot="1">
      <c r="A83" s="10" t="s">
        <v>19</v>
      </c>
      <c r="B83" s="181" t="s">
        <v>30</v>
      </c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236"/>
      <c r="U83" s="2"/>
    </row>
    <row r="84" spans="1:21" ht="15" customHeight="1" thickBot="1">
      <c r="A84" s="3" t="s">
        <v>19</v>
      </c>
      <c r="B84" s="4" t="s">
        <v>12</v>
      </c>
      <c r="C84" s="237" t="s">
        <v>31</v>
      </c>
      <c r="D84" s="238"/>
      <c r="E84" s="238"/>
      <c r="F84" s="238"/>
      <c r="G84" s="223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9"/>
      <c r="U84" s="2"/>
    </row>
    <row r="85" spans="1:21" ht="14.25" customHeight="1">
      <c r="A85" s="158" t="s">
        <v>19</v>
      </c>
      <c r="B85" s="177" t="s">
        <v>12</v>
      </c>
      <c r="C85" s="160" t="s">
        <v>12</v>
      </c>
      <c r="D85" s="169" t="s">
        <v>32</v>
      </c>
      <c r="E85" s="176" t="s">
        <v>40</v>
      </c>
      <c r="F85" s="79" t="s">
        <v>15</v>
      </c>
      <c r="G85" s="42">
        <f>H85+J85</f>
        <v>6</v>
      </c>
      <c r="H85" s="49">
        <v>6</v>
      </c>
      <c r="I85" s="49"/>
      <c r="J85" s="49"/>
      <c r="K85" s="49">
        <f>L85+N85</f>
        <v>6.5</v>
      </c>
      <c r="L85" s="49">
        <v>6.5</v>
      </c>
      <c r="M85" s="49"/>
      <c r="N85" s="49"/>
      <c r="O85" s="49">
        <f>P85+R85</f>
        <v>6.5</v>
      </c>
      <c r="P85" s="49">
        <v>6.5</v>
      </c>
      <c r="Q85" s="49"/>
      <c r="R85" s="49"/>
      <c r="S85" s="70">
        <v>7</v>
      </c>
      <c r="T85" s="71">
        <v>7.5</v>
      </c>
      <c r="U85" s="2"/>
    </row>
    <row r="86" spans="1:21" ht="14.25" customHeight="1">
      <c r="A86" s="141"/>
      <c r="B86" s="168"/>
      <c r="C86" s="145"/>
      <c r="D86" s="148"/>
      <c r="E86" s="165"/>
      <c r="F86" s="11" t="s">
        <v>18</v>
      </c>
      <c r="G86" s="42">
        <f>H86+J86</f>
        <v>0</v>
      </c>
      <c r="H86" s="46"/>
      <c r="I86" s="46"/>
      <c r="J86" s="46"/>
      <c r="K86" s="46">
        <f>L86+N86</f>
        <v>0</v>
      </c>
      <c r="L86" s="46"/>
      <c r="M86" s="46"/>
      <c r="N86" s="46"/>
      <c r="O86" s="46">
        <f>P86+R86</f>
        <v>0</v>
      </c>
      <c r="P86" s="46"/>
      <c r="Q86" s="46"/>
      <c r="R86" s="46"/>
      <c r="S86" s="66"/>
      <c r="T86" s="67"/>
      <c r="U86" s="2"/>
    </row>
    <row r="87" spans="1:21" ht="14.25" customHeight="1">
      <c r="A87" s="141"/>
      <c r="B87" s="142"/>
      <c r="C87" s="145"/>
      <c r="D87" s="148"/>
      <c r="E87" s="166"/>
      <c r="F87" s="5" t="s">
        <v>46</v>
      </c>
      <c r="G87" s="42">
        <f>SUM(G85:G86)</f>
        <v>6</v>
      </c>
      <c r="H87" s="46">
        <f>SUM(H85:H86)</f>
        <v>6</v>
      </c>
      <c r="I87" s="46">
        <f>SUM(I85:I86)</f>
        <v>0</v>
      </c>
      <c r="J87" s="46">
        <f>SUM(J85:J86)</f>
        <v>0</v>
      </c>
      <c r="K87" s="46">
        <f aca="true" t="shared" si="28" ref="K87:T87">SUM(K85:K86)</f>
        <v>6.5</v>
      </c>
      <c r="L87" s="46">
        <f t="shared" si="28"/>
        <v>6.5</v>
      </c>
      <c r="M87" s="46">
        <f t="shared" si="28"/>
        <v>0</v>
      </c>
      <c r="N87" s="46">
        <f t="shared" si="28"/>
        <v>0</v>
      </c>
      <c r="O87" s="46">
        <f>SUM(O85:O86)</f>
        <v>6.5</v>
      </c>
      <c r="P87" s="46">
        <f>SUM(P85:P86)</f>
        <v>6.5</v>
      </c>
      <c r="Q87" s="46">
        <f>SUM(Q85:Q86)</f>
        <v>0</v>
      </c>
      <c r="R87" s="46">
        <f>SUM(R85:R86)</f>
        <v>0</v>
      </c>
      <c r="S87" s="66">
        <f t="shared" si="28"/>
        <v>7</v>
      </c>
      <c r="T87" s="67">
        <f t="shared" si="28"/>
        <v>7.5</v>
      </c>
      <c r="U87" s="2"/>
    </row>
    <row r="88" spans="1:21" ht="14.25" customHeight="1">
      <c r="A88" s="140" t="s">
        <v>19</v>
      </c>
      <c r="B88" s="142" t="s">
        <v>12</v>
      </c>
      <c r="C88" s="144" t="s">
        <v>17</v>
      </c>
      <c r="D88" s="147" t="s">
        <v>33</v>
      </c>
      <c r="E88" s="150" t="s">
        <v>40</v>
      </c>
      <c r="F88" s="11" t="s">
        <v>15</v>
      </c>
      <c r="G88" s="42">
        <f>H88+J88</f>
        <v>6.8</v>
      </c>
      <c r="H88" s="46">
        <v>6.8</v>
      </c>
      <c r="I88" s="46"/>
      <c r="J88" s="46"/>
      <c r="K88" s="46">
        <f>L88+N88</f>
        <v>7.8</v>
      </c>
      <c r="L88" s="46">
        <v>7.8</v>
      </c>
      <c r="M88" s="46"/>
      <c r="N88" s="46"/>
      <c r="O88" s="46">
        <f>P88+R88</f>
        <v>7.8</v>
      </c>
      <c r="P88" s="46">
        <v>7.8</v>
      </c>
      <c r="Q88" s="46"/>
      <c r="R88" s="46"/>
      <c r="S88" s="68">
        <v>8</v>
      </c>
      <c r="T88" s="69">
        <v>8.5</v>
      </c>
      <c r="U88" s="2"/>
    </row>
    <row r="89" spans="1:21" ht="14.25" customHeight="1">
      <c r="A89" s="141"/>
      <c r="B89" s="143"/>
      <c r="C89" s="145"/>
      <c r="D89" s="148"/>
      <c r="E89" s="151"/>
      <c r="F89" s="11" t="s">
        <v>51</v>
      </c>
      <c r="G89" s="42">
        <f>H89+J89</f>
        <v>0</v>
      </c>
      <c r="H89" s="46"/>
      <c r="I89" s="46"/>
      <c r="J89" s="46"/>
      <c r="K89" s="46">
        <f>L89+N89</f>
        <v>0</v>
      </c>
      <c r="L89" s="46"/>
      <c r="M89" s="46"/>
      <c r="N89" s="46"/>
      <c r="O89" s="46">
        <f>P89+R89</f>
        <v>0</v>
      </c>
      <c r="P89" s="46"/>
      <c r="Q89" s="46"/>
      <c r="R89" s="46"/>
      <c r="S89" s="68"/>
      <c r="T89" s="69"/>
      <c r="U89" s="2"/>
    </row>
    <row r="90" spans="1:21" ht="14.25" customHeight="1">
      <c r="A90" s="141"/>
      <c r="B90" s="143"/>
      <c r="C90" s="145"/>
      <c r="D90" s="148"/>
      <c r="E90" s="151"/>
      <c r="F90" s="11" t="s">
        <v>56</v>
      </c>
      <c r="G90" s="42">
        <f>H90+J90</f>
        <v>0</v>
      </c>
      <c r="H90" s="46"/>
      <c r="I90" s="46"/>
      <c r="J90" s="46"/>
      <c r="K90" s="46">
        <f>L90+N90</f>
        <v>0</v>
      </c>
      <c r="L90" s="46"/>
      <c r="M90" s="46"/>
      <c r="N90" s="46"/>
      <c r="O90" s="46">
        <f>P90+R90</f>
        <v>0</v>
      </c>
      <c r="P90" s="46"/>
      <c r="Q90" s="46"/>
      <c r="R90" s="46"/>
      <c r="S90" s="68"/>
      <c r="T90" s="69"/>
      <c r="U90" s="2"/>
    </row>
    <row r="91" spans="1:21" ht="14.25" customHeight="1">
      <c r="A91" s="141"/>
      <c r="B91" s="143"/>
      <c r="C91" s="145"/>
      <c r="D91" s="148"/>
      <c r="E91" s="157"/>
      <c r="F91" s="5" t="s">
        <v>46</v>
      </c>
      <c r="G91" s="42">
        <f>SUM(G88:G90)</f>
        <v>6.8</v>
      </c>
      <c r="H91" s="46">
        <f>SUM(H88:H90)</f>
        <v>6.8</v>
      </c>
      <c r="I91" s="46">
        <f>SUM(I88:I89)</f>
        <v>0</v>
      </c>
      <c r="J91" s="46">
        <f>SUM(J88:J89)</f>
        <v>0</v>
      </c>
      <c r="K91" s="46">
        <f aca="true" t="shared" si="29" ref="K91:T91">SUM(K88:K89)</f>
        <v>7.8</v>
      </c>
      <c r="L91" s="46">
        <f t="shared" si="29"/>
        <v>7.8</v>
      </c>
      <c r="M91" s="46">
        <f t="shared" si="29"/>
        <v>0</v>
      </c>
      <c r="N91" s="46">
        <f t="shared" si="29"/>
        <v>0</v>
      </c>
      <c r="O91" s="46">
        <f>SUM(O88:O90)</f>
        <v>7.8</v>
      </c>
      <c r="P91" s="46">
        <f>SUM(P88:P90)</f>
        <v>7.8</v>
      </c>
      <c r="Q91" s="46">
        <f>SUM(Q88:Q89)</f>
        <v>0</v>
      </c>
      <c r="R91" s="46">
        <f>SUM(R88:R89)</f>
        <v>0</v>
      </c>
      <c r="S91" s="66">
        <f t="shared" si="29"/>
        <v>8</v>
      </c>
      <c r="T91" s="67">
        <f t="shared" si="29"/>
        <v>8.5</v>
      </c>
      <c r="U91" s="2"/>
    </row>
    <row r="92" spans="1:21" ht="15" customHeight="1">
      <c r="A92" s="140" t="s">
        <v>19</v>
      </c>
      <c r="B92" s="142" t="s">
        <v>12</v>
      </c>
      <c r="C92" s="145" t="s">
        <v>19</v>
      </c>
      <c r="D92" s="148" t="s">
        <v>34</v>
      </c>
      <c r="E92" s="150" t="s">
        <v>40</v>
      </c>
      <c r="F92" s="11" t="s">
        <v>15</v>
      </c>
      <c r="G92" s="42">
        <f>H92+J92</f>
        <v>16.7</v>
      </c>
      <c r="H92" s="46">
        <v>16.7</v>
      </c>
      <c r="I92" s="46">
        <v>12.5</v>
      </c>
      <c r="J92" s="46"/>
      <c r="K92" s="46">
        <f>L92+N92</f>
        <v>17.1</v>
      </c>
      <c r="L92" s="46">
        <v>17.1</v>
      </c>
      <c r="M92" s="46">
        <v>16.1</v>
      </c>
      <c r="N92" s="46"/>
      <c r="O92" s="46">
        <f>P92+R92</f>
        <v>17.9</v>
      </c>
      <c r="P92" s="46">
        <v>17.9</v>
      </c>
      <c r="Q92" s="46">
        <v>16.7</v>
      </c>
      <c r="R92" s="46"/>
      <c r="S92" s="68">
        <v>18</v>
      </c>
      <c r="T92" s="69">
        <v>19</v>
      </c>
      <c r="U92" s="2"/>
    </row>
    <row r="93" spans="1:21" ht="15" customHeight="1">
      <c r="A93" s="141"/>
      <c r="B93" s="143"/>
      <c r="C93" s="145"/>
      <c r="D93" s="148"/>
      <c r="E93" s="151"/>
      <c r="F93" s="11" t="s">
        <v>18</v>
      </c>
      <c r="G93" s="42">
        <f>H93+J93</f>
        <v>0</v>
      </c>
      <c r="H93" s="46"/>
      <c r="I93" s="46"/>
      <c r="J93" s="46"/>
      <c r="K93" s="46">
        <f>L93+N93</f>
        <v>0</v>
      </c>
      <c r="L93" s="46"/>
      <c r="M93" s="46"/>
      <c r="N93" s="46"/>
      <c r="O93" s="46">
        <f>P93+R93</f>
        <v>0</v>
      </c>
      <c r="P93" s="46"/>
      <c r="Q93" s="46"/>
      <c r="R93" s="46"/>
      <c r="S93" s="68"/>
      <c r="T93" s="69"/>
      <c r="U93" s="2"/>
    </row>
    <row r="94" spans="1:21" ht="15" customHeight="1" thickBot="1">
      <c r="A94" s="141"/>
      <c r="B94" s="143"/>
      <c r="C94" s="145"/>
      <c r="D94" s="148"/>
      <c r="E94" s="152"/>
      <c r="F94" s="6" t="s">
        <v>46</v>
      </c>
      <c r="G94" s="42">
        <f>SUM(G92:G93)</f>
        <v>16.7</v>
      </c>
      <c r="H94" s="46">
        <f>SUM(H92:H93)</f>
        <v>16.7</v>
      </c>
      <c r="I94" s="46">
        <f>SUM(I92:I93)</f>
        <v>12.5</v>
      </c>
      <c r="J94" s="46">
        <f>SUM(J92:J93)</f>
        <v>0</v>
      </c>
      <c r="K94" s="46">
        <f aca="true" t="shared" si="30" ref="K94:T94">SUM(K92:K93)</f>
        <v>17.1</v>
      </c>
      <c r="L94" s="46">
        <f t="shared" si="30"/>
        <v>17.1</v>
      </c>
      <c r="M94" s="46">
        <f t="shared" si="30"/>
        <v>16.1</v>
      </c>
      <c r="N94" s="46">
        <f t="shared" si="30"/>
        <v>0</v>
      </c>
      <c r="O94" s="46">
        <f t="shared" si="30"/>
        <v>17.9</v>
      </c>
      <c r="P94" s="46">
        <f t="shared" si="30"/>
        <v>17.9</v>
      </c>
      <c r="Q94" s="46">
        <f t="shared" si="30"/>
        <v>16.7</v>
      </c>
      <c r="R94" s="46">
        <f t="shared" si="30"/>
        <v>0</v>
      </c>
      <c r="S94" s="66">
        <f t="shared" si="30"/>
        <v>18</v>
      </c>
      <c r="T94" s="67">
        <f t="shared" si="30"/>
        <v>19</v>
      </c>
      <c r="U94" s="2"/>
    </row>
    <row r="95" spans="1:21" ht="13.5" customHeight="1">
      <c r="A95" s="140" t="s">
        <v>19</v>
      </c>
      <c r="B95" s="142" t="s">
        <v>12</v>
      </c>
      <c r="C95" s="144" t="s">
        <v>21</v>
      </c>
      <c r="D95" s="147" t="s">
        <v>62</v>
      </c>
      <c r="E95" s="150" t="s">
        <v>40</v>
      </c>
      <c r="F95" s="11" t="s">
        <v>15</v>
      </c>
      <c r="G95" s="42">
        <f>H95+J95</f>
        <v>0.2</v>
      </c>
      <c r="H95" s="46">
        <v>0.2</v>
      </c>
      <c r="I95" s="46"/>
      <c r="J95" s="46"/>
      <c r="K95" s="84">
        <f>L95+N95</f>
        <v>0.3</v>
      </c>
      <c r="L95" s="84">
        <v>0.3</v>
      </c>
      <c r="M95" s="62"/>
      <c r="N95" s="62"/>
      <c r="O95" s="46">
        <f>P95+R95</f>
        <v>0.3</v>
      </c>
      <c r="P95" s="46">
        <v>0.3</v>
      </c>
      <c r="Q95" s="46"/>
      <c r="R95" s="46"/>
      <c r="S95" s="68">
        <v>0.3</v>
      </c>
      <c r="T95" s="69">
        <v>0.3</v>
      </c>
      <c r="U95" s="2"/>
    </row>
    <row r="96" spans="1:21" ht="13.5" customHeight="1">
      <c r="A96" s="141"/>
      <c r="B96" s="143"/>
      <c r="C96" s="145"/>
      <c r="D96" s="148"/>
      <c r="E96" s="151"/>
      <c r="F96" s="11" t="s">
        <v>51</v>
      </c>
      <c r="G96" s="113">
        <f>H96+J96</f>
        <v>0.867</v>
      </c>
      <c r="H96" s="112">
        <v>0.867</v>
      </c>
      <c r="I96" s="112">
        <v>0.041</v>
      </c>
      <c r="J96" s="46"/>
      <c r="K96" s="96">
        <f>L96+N96</f>
        <v>0.9</v>
      </c>
      <c r="L96" s="96">
        <v>0.9</v>
      </c>
      <c r="M96" s="96"/>
      <c r="N96" s="62"/>
      <c r="O96" s="112">
        <f>P96+R96</f>
        <v>0.895</v>
      </c>
      <c r="P96" s="112">
        <v>0.895</v>
      </c>
      <c r="Q96" s="112"/>
      <c r="R96" s="46"/>
      <c r="S96" s="68">
        <v>0.9</v>
      </c>
      <c r="T96" s="69">
        <v>0.9</v>
      </c>
      <c r="U96" s="2"/>
    </row>
    <row r="97" spans="1:21" ht="14.25" customHeight="1" thickBot="1">
      <c r="A97" s="141"/>
      <c r="B97" s="143"/>
      <c r="C97" s="146"/>
      <c r="D97" s="149"/>
      <c r="E97" s="152"/>
      <c r="F97" s="6" t="s">
        <v>46</v>
      </c>
      <c r="G97" s="113">
        <f>SUM(G95:G96)</f>
        <v>1.067</v>
      </c>
      <c r="H97" s="112">
        <f>SUM(H95:H96)</f>
        <v>1.067</v>
      </c>
      <c r="I97" s="112">
        <f>SUM(I95:I96)</f>
        <v>0.041</v>
      </c>
      <c r="J97" s="46">
        <f>SUM(J95:J96)</f>
        <v>0</v>
      </c>
      <c r="K97" s="96">
        <f aca="true" t="shared" si="31" ref="K97:T97">SUM(K95:K96)</f>
        <v>1.2</v>
      </c>
      <c r="L97" s="96">
        <f t="shared" si="31"/>
        <v>1.2</v>
      </c>
      <c r="M97" s="96">
        <f t="shared" si="31"/>
        <v>0</v>
      </c>
      <c r="N97" s="84">
        <f t="shared" si="31"/>
        <v>0</v>
      </c>
      <c r="O97" s="112">
        <f t="shared" si="31"/>
        <v>1.195</v>
      </c>
      <c r="P97" s="112">
        <f t="shared" si="31"/>
        <v>1.195</v>
      </c>
      <c r="Q97" s="112">
        <f t="shared" si="31"/>
        <v>0</v>
      </c>
      <c r="R97" s="46">
        <f t="shared" si="31"/>
        <v>0</v>
      </c>
      <c r="S97" s="66">
        <f t="shared" si="31"/>
        <v>1.2</v>
      </c>
      <c r="T97" s="67">
        <f t="shared" si="31"/>
        <v>1.2</v>
      </c>
      <c r="U97" s="2"/>
    </row>
    <row r="98" spans="1:21" ht="14.25" customHeight="1" thickBot="1">
      <c r="A98" s="7" t="s">
        <v>19</v>
      </c>
      <c r="B98" s="8" t="s">
        <v>12</v>
      </c>
      <c r="C98" s="170" t="s">
        <v>29</v>
      </c>
      <c r="D98" s="171"/>
      <c r="E98" s="171"/>
      <c r="F98" s="171"/>
      <c r="G98" s="120">
        <f>SUM(G87+G91+G94+G97)</f>
        <v>30.567</v>
      </c>
      <c r="H98" s="88">
        <f>SUM(H87+H91+H94+H97)</f>
        <v>30.567</v>
      </c>
      <c r="I98" s="88">
        <f>SUM(I87+I91+I94+I97)</f>
        <v>12.541</v>
      </c>
      <c r="J98" s="44">
        <f>SUM(J87+J91+J94+J97)</f>
        <v>0</v>
      </c>
      <c r="K98" s="97">
        <f aca="true" t="shared" si="32" ref="K98:T98">SUM(K87+K91+K94+K97)</f>
        <v>32.6</v>
      </c>
      <c r="L98" s="97">
        <f t="shared" si="32"/>
        <v>32.6</v>
      </c>
      <c r="M98" s="97">
        <f t="shared" si="32"/>
        <v>16.1</v>
      </c>
      <c r="N98" s="83">
        <f t="shared" si="32"/>
        <v>0</v>
      </c>
      <c r="O98" s="88">
        <f t="shared" si="32"/>
        <v>33.395</v>
      </c>
      <c r="P98" s="88">
        <f t="shared" si="32"/>
        <v>33.395</v>
      </c>
      <c r="Q98" s="88">
        <f t="shared" si="32"/>
        <v>16.7</v>
      </c>
      <c r="R98" s="44">
        <f t="shared" si="32"/>
        <v>0</v>
      </c>
      <c r="S98" s="44">
        <f t="shared" si="32"/>
        <v>34.2</v>
      </c>
      <c r="T98" s="77">
        <f t="shared" si="32"/>
        <v>36.2</v>
      </c>
      <c r="U98" s="25"/>
    </row>
    <row r="99" spans="1:21" ht="13.5" customHeight="1" thickBot="1">
      <c r="A99" s="12" t="s">
        <v>19</v>
      </c>
      <c r="B99" s="153" t="s">
        <v>25</v>
      </c>
      <c r="C99" s="154"/>
      <c r="D99" s="154"/>
      <c r="E99" s="154"/>
      <c r="F99" s="154"/>
      <c r="G99" s="121">
        <f>SUM(G98)</f>
        <v>30.567</v>
      </c>
      <c r="H99" s="119">
        <f>SUM(H98)</f>
        <v>30.567</v>
      </c>
      <c r="I99" s="50">
        <f>SUM(I98)</f>
        <v>12.541</v>
      </c>
      <c r="J99" s="50">
        <f aca="true" t="shared" si="33" ref="J99:R99">SUM(J98)</f>
        <v>0</v>
      </c>
      <c r="K99" s="98">
        <f t="shared" si="33"/>
        <v>32.6</v>
      </c>
      <c r="L99" s="98">
        <f t="shared" si="33"/>
        <v>32.6</v>
      </c>
      <c r="M99" s="98">
        <f t="shared" si="33"/>
        <v>16.1</v>
      </c>
      <c r="N99" s="50">
        <f t="shared" si="33"/>
        <v>0</v>
      </c>
      <c r="O99" s="98">
        <f t="shared" si="33"/>
        <v>33.395</v>
      </c>
      <c r="P99" s="98">
        <f t="shared" si="33"/>
        <v>33.395</v>
      </c>
      <c r="Q99" s="98">
        <f t="shared" si="33"/>
        <v>16.7</v>
      </c>
      <c r="R99" s="50">
        <f t="shared" si="33"/>
        <v>0</v>
      </c>
      <c r="S99" s="50">
        <f>SUM(S98)</f>
        <v>34.2</v>
      </c>
      <c r="T99" s="75">
        <f>SUM(T98)</f>
        <v>36.2</v>
      </c>
      <c r="U99" s="25"/>
    </row>
    <row r="100" spans="1:21" ht="14.25" customHeight="1" thickBot="1">
      <c r="A100" s="10" t="s">
        <v>21</v>
      </c>
      <c r="B100" s="181" t="s">
        <v>35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236"/>
      <c r="U100" s="2"/>
    </row>
    <row r="101" spans="1:21" ht="14.25" customHeight="1" thickBot="1">
      <c r="A101" s="122" t="s">
        <v>21</v>
      </c>
      <c r="B101" s="123" t="s">
        <v>12</v>
      </c>
      <c r="C101" s="222" t="s">
        <v>55</v>
      </c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4"/>
      <c r="U101" s="2"/>
    </row>
    <row r="102" spans="1:21" ht="13.5" customHeight="1">
      <c r="A102" s="158" t="s">
        <v>21</v>
      </c>
      <c r="B102" s="159" t="s">
        <v>12</v>
      </c>
      <c r="C102" s="160" t="s">
        <v>12</v>
      </c>
      <c r="D102" s="169" t="s">
        <v>36</v>
      </c>
      <c r="E102" s="156" t="s">
        <v>40</v>
      </c>
      <c r="F102" s="26" t="s">
        <v>37</v>
      </c>
      <c r="G102" s="45">
        <f>H102+J102</f>
        <v>12.2</v>
      </c>
      <c r="H102" s="49">
        <v>12.2</v>
      </c>
      <c r="I102" s="49">
        <v>8.1</v>
      </c>
      <c r="J102" s="49"/>
      <c r="K102" s="49">
        <f>L102+N102</f>
        <v>13.8</v>
      </c>
      <c r="L102" s="49">
        <v>13.8</v>
      </c>
      <c r="M102" s="49">
        <v>13.6</v>
      </c>
      <c r="N102" s="49"/>
      <c r="O102" s="49">
        <f>P102+R102</f>
        <v>14.3</v>
      </c>
      <c r="P102" s="49">
        <v>14.3</v>
      </c>
      <c r="Q102" s="49">
        <v>13.6</v>
      </c>
      <c r="R102" s="49"/>
      <c r="S102" s="70">
        <v>16</v>
      </c>
      <c r="T102" s="71">
        <v>18</v>
      </c>
      <c r="U102" s="2"/>
    </row>
    <row r="103" spans="1:21" ht="13.5" customHeight="1">
      <c r="A103" s="141"/>
      <c r="B103" s="143"/>
      <c r="C103" s="144"/>
      <c r="D103" s="147"/>
      <c r="E103" s="151"/>
      <c r="F103" s="17" t="s">
        <v>15</v>
      </c>
      <c r="G103" s="42">
        <f>H103+J103</f>
        <v>2.2</v>
      </c>
      <c r="H103" s="53">
        <v>2.2</v>
      </c>
      <c r="I103" s="53">
        <v>1.7</v>
      </c>
      <c r="J103" s="53"/>
      <c r="K103" s="53">
        <f>L103+N103</f>
        <v>2.1</v>
      </c>
      <c r="L103" s="53">
        <v>2.1</v>
      </c>
      <c r="M103" s="53">
        <v>0.3</v>
      </c>
      <c r="N103" s="53"/>
      <c r="O103" s="53">
        <f>P103+R103</f>
        <v>2.1</v>
      </c>
      <c r="P103" s="53">
        <v>2.1</v>
      </c>
      <c r="Q103" s="53">
        <v>0.2</v>
      </c>
      <c r="R103" s="53"/>
      <c r="S103" s="72">
        <v>0</v>
      </c>
      <c r="T103" s="73">
        <v>0</v>
      </c>
      <c r="U103" s="2"/>
    </row>
    <row r="104" spans="1:21" ht="13.5" customHeight="1">
      <c r="A104" s="141"/>
      <c r="B104" s="143"/>
      <c r="C104" s="145"/>
      <c r="D104" s="148"/>
      <c r="E104" s="151"/>
      <c r="F104" s="11" t="s">
        <v>18</v>
      </c>
      <c r="G104" s="42">
        <f>H104+J104</f>
        <v>0</v>
      </c>
      <c r="H104" s="46"/>
      <c r="I104" s="46"/>
      <c r="J104" s="46"/>
      <c r="K104" s="46">
        <f>L104+N104</f>
        <v>0</v>
      </c>
      <c r="L104" s="46"/>
      <c r="M104" s="46"/>
      <c r="N104" s="46"/>
      <c r="O104" s="46">
        <f>P104+R104</f>
        <v>0</v>
      </c>
      <c r="P104" s="46"/>
      <c r="Q104" s="46"/>
      <c r="R104" s="46"/>
      <c r="S104" s="46"/>
      <c r="T104" s="64"/>
      <c r="U104" s="2"/>
    </row>
    <row r="105" spans="1:21" ht="15" customHeight="1">
      <c r="A105" s="141"/>
      <c r="B105" s="143"/>
      <c r="C105" s="145"/>
      <c r="D105" s="148"/>
      <c r="E105" s="157"/>
      <c r="F105" s="5" t="s">
        <v>46</v>
      </c>
      <c r="G105" s="40">
        <f>SUM(G102:G104)</f>
        <v>14.399999999999999</v>
      </c>
      <c r="H105" s="41">
        <f>SUM(H102:H104)</f>
        <v>14.399999999999999</v>
      </c>
      <c r="I105" s="41">
        <f>SUM(I102:I104)</f>
        <v>9.799999999999999</v>
      </c>
      <c r="J105" s="41">
        <f>SUM(J102:J104)</f>
        <v>0</v>
      </c>
      <c r="K105" s="41">
        <f aca="true" t="shared" si="34" ref="K105:T105">SUM(K102:K104)</f>
        <v>15.9</v>
      </c>
      <c r="L105" s="41">
        <f t="shared" si="34"/>
        <v>15.9</v>
      </c>
      <c r="M105" s="41">
        <f t="shared" si="34"/>
        <v>13.9</v>
      </c>
      <c r="N105" s="41">
        <f t="shared" si="34"/>
        <v>0</v>
      </c>
      <c r="O105" s="41">
        <f>SUM(O102:O104)</f>
        <v>16.400000000000002</v>
      </c>
      <c r="P105" s="41">
        <f>SUM(P102:P104)</f>
        <v>16.400000000000002</v>
      </c>
      <c r="Q105" s="41">
        <f>SUM(Q102:Q104)</f>
        <v>13.799999999999999</v>
      </c>
      <c r="R105" s="41">
        <f>SUM(R102:R104)</f>
        <v>0</v>
      </c>
      <c r="S105" s="41">
        <f t="shared" si="34"/>
        <v>16</v>
      </c>
      <c r="T105" s="65">
        <f t="shared" si="34"/>
        <v>18</v>
      </c>
      <c r="U105" s="2"/>
    </row>
    <row r="106" spans="1:21" ht="13.5" customHeight="1">
      <c r="A106" s="141" t="s">
        <v>21</v>
      </c>
      <c r="B106" s="167" t="s">
        <v>12</v>
      </c>
      <c r="C106" s="145" t="s">
        <v>17</v>
      </c>
      <c r="D106" s="148" t="s">
        <v>49</v>
      </c>
      <c r="E106" s="164" t="s">
        <v>40</v>
      </c>
      <c r="F106" s="11" t="s">
        <v>15</v>
      </c>
      <c r="G106" s="40">
        <f>H106+J106</f>
        <v>0</v>
      </c>
      <c r="H106" s="41"/>
      <c r="I106" s="41"/>
      <c r="J106" s="41"/>
      <c r="K106" s="53">
        <f>L106+N106</f>
        <v>0</v>
      </c>
      <c r="L106" s="41"/>
      <c r="M106" s="41"/>
      <c r="N106" s="41"/>
      <c r="O106" s="41">
        <f>P106+R106</f>
        <v>0</v>
      </c>
      <c r="P106" s="41"/>
      <c r="Q106" s="41"/>
      <c r="R106" s="41"/>
      <c r="S106" s="68">
        <v>0</v>
      </c>
      <c r="T106" s="65">
        <v>0</v>
      </c>
      <c r="U106" s="2"/>
    </row>
    <row r="107" spans="1:21" ht="10.5" customHeight="1">
      <c r="A107" s="141"/>
      <c r="B107" s="168"/>
      <c r="C107" s="145"/>
      <c r="D107" s="148"/>
      <c r="E107" s="165"/>
      <c r="F107" s="11" t="s">
        <v>18</v>
      </c>
      <c r="G107" s="40">
        <f>H107+J107</f>
        <v>0</v>
      </c>
      <c r="H107" s="41"/>
      <c r="I107" s="41"/>
      <c r="J107" s="41"/>
      <c r="K107" s="53">
        <f>L107+N107</f>
        <v>0</v>
      </c>
      <c r="L107" s="41"/>
      <c r="M107" s="41"/>
      <c r="N107" s="41"/>
      <c r="O107" s="41">
        <f>P107+R107</f>
        <v>0</v>
      </c>
      <c r="P107" s="41"/>
      <c r="Q107" s="41"/>
      <c r="R107" s="41"/>
      <c r="S107" s="41"/>
      <c r="T107" s="65"/>
      <c r="U107" s="2"/>
    </row>
    <row r="108" spans="1:21" ht="13.5" customHeight="1">
      <c r="A108" s="141"/>
      <c r="B108" s="168"/>
      <c r="C108" s="146"/>
      <c r="D108" s="148"/>
      <c r="E108" s="165"/>
      <c r="F108" s="24" t="s">
        <v>81</v>
      </c>
      <c r="G108" s="55">
        <f>H108+J108</f>
        <v>16</v>
      </c>
      <c r="H108" s="56">
        <v>16</v>
      </c>
      <c r="I108" s="109"/>
      <c r="J108" s="109"/>
      <c r="K108" s="53">
        <f>L108+N108</f>
        <v>27</v>
      </c>
      <c r="L108" s="41">
        <v>27</v>
      </c>
      <c r="M108" s="41"/>
      <c r="N108" s="41"/>
      <c r="O108" s="56">
        <f>P108+R108</f>
        <v>27</v>
      </c>
      <c r="P108" s="56">
        <v>27</v>
      </c>
      <c r="Q108" s="109"/>
      <c r="R108" s="109"/>
      <c r="S108" s="41"/>
      <c r="T108" s="65"/>
      <c r="U108" s="2"/>
    </row>
    <row r="109" spans="1:21" ht="13.5" customHeight="1">
      <c r="A109" s="141"/>
      <c r="B109" s="168"/>
      <c r="C109" s="146"/>
      <c r="D109" s="148"/>
      <c r="E109" s="165"/>
      <c r="F109" s="24" t="s">
        <v>50</v>
      </c>
      <c r="G109" s="55">
        <f>H109+J109</f>
        <v>21.4</v>
      </c>
      <c r="H109" s="56">
        <v>21.4</v>
      </c>
      <c r="I109" s="109"/>
      <c r="J109" s="109"/>
      <c r="K109" s="53">
        <f>L109+N109</f>
        <v>28.7</v>
      </c>
      <c r="L109" s="41">
        <v>28.7</v>
      </c>
      <c r="M109" s="41"/>
      <c r="N109" s="41"/>
      <c r="O109" s="95">
        <f>P109+R109</f>
        <v>11.741</v>
      </c>
      <c r="P109" s="95">
        <v>11.741</v>
      </c>
      <c r="Q109" s="109"/>
      <c r="R109" s="109"/>
      <c r="S109" s="41"/>
      <c r="T109" s="65"/>
      <c r="U109" s="2"/>
    </row>
    <row r="110" spans="1:21" ht="13.5" customHeight="1">
      <c r="A110" s="141"/>
      <c r="B110" s="142"/>
      <c r="C110" s="146"/>
      <c r="D110" s="148"/>
      <c r="E110" s="166"/>
      <c r="F110" s="6" t="s">
        <v>46</v>
      </c>
      <c r="G110" s="40">
        <f>SUM(G106+G107+G108+G109)</f>
        <v>37.4</v>
      </c>
      <c r="H110" s="40">
        <f>SUM(H106+H107+H108+H109)</f>
        <v>37.4</v>
      </c>
      <c r="I110" s="40">
        <f>SUM(I106+I107+I108+I109)</f>
        <v>0</v>
      </c>
      <c r="J110" s="40">
        <f>SUM(J106+J107+J108+J109)</f>
        <v>0</v>
      </c>
      <c r="K110" s="40">
        <f>SUM(K106+K107+K108+K109)</f>
        <v>55.7</v>
      </c>
      <c r="L110" s="40">
        <f aca="true" t="shared" si="35" ref="L110:T110">SUM(L106+L107+L108+L109)</f>
        <v>55.7</v>
      </c>
      <c r="M110" s="40">
        <f t="shared" si="35"/>
        <v>0</v>
      </c>
      <c r="N110" s="40">
        <f t="shared" si="35"/>
        <v>0</v>
      </c>
      <c r="O110" s="92">
        <f t="shared" si="35"/>
        <v>38.741</v>
      </c>
      <c r="P110" s="92">
        <f t="shared" si="35"/>
        <v>38.741</v>
      </c>
      <c r="Q110" s="40">
        <f t="shared" si="35"/>
        <v>0</v>
      </c>
      <c r="R110" s="40">
        <f t="shared" si="35"/>
        <v>0</v>
      </c>
      <c r="S110" s="40">
        <f t="shared" si="35"/>
        <v>0</v>
      </c>
      <c r="T110" s="74">
        <f t="shared" si="35"/>
        <v>0</v>
      </c>
      <c r="U110" s="2"/>
    </row>
    <row r="111" spans="1:21" ht="13.5" customHeight="1">
      <c r="A111" s="141" t="s">
        <v>21</v>
      </c>
      <c r="B111" s="167" t="s">
        <v>12</v>
      </c>
      <c r="C111" s="145" t="s">
        <v>19</v>
      </c>
      <c r="D111" s="147" t="s">
        <v>41</v>
      </c>
      <c r="E111" s="165" t="s">
        <v>40</v>
      </c>
      <c r="F111" s="11" t="s">
        <v>15</v>
      </c>
      <c r="G111" s="40">
        <f>H111+J111</f>
        <v>24.7</v>
      </c>
      <c r="H111" s="41">
        <v>24.7</v>
      </c>
      <c r="I111" s="41">
        <v>15.9</v>
      </c>
      <c r="J111" s="41"/>
      <c r="K111" s="41">
        <f>L111+N111</f>
        <v>27.7</v>
      </c>
      <c r="L111" s="41">
        <v>27.7</v>
      </c>
      <c r="M111" s="41">
        <v>23.6</v>
      </c>
      <c r="N111" s="41"/>
      <c r="O111" s="87">
        <f>P111+R111</f>
        <v>28.7</v>
      </c>
      <c r="P111" s="87">
        <v>28.7</v>
      </c>
      <c r="Q111" s="41">
        <v>24.6</v>
      </c>
      <c r="R111" s="41"/>
      <c r="S111" s="68">
        <v>29</v>
      </c>
      <c r="T111" s="65">
        <v>32</v>
      </c>
      <c r="U111" s="2"/>
    </row>
    <row r="112" spans="1:21" ht="13.5" customHeight="1">
      <c r="A112" s="141"/>
      <c r="B112" s="168"/>
      <c r="C112" s="145"/>
      <c r="D112" s="148"/>
      <c r="E112" s="165"/>
      <c r="F112" s="11" t="s">
        <v>16</v>
      </c>
      <c r="G112" s="40">
        <f>H112+J112</f>
        <v>0.1</v>
      </c>
      <c r="H112" s="41">
        <v>0.1</v>
      </c>
      <c r="I112" s="41"/>
      <c r="J112" s="41"/>
      <c r="K112" s="41">
        <f>L112+N112</f>
        <v>0.1</v>
      </c>
      <c r="L112" s="41">
        <v>0.1</v>
      </c>
      <c r="M112" s="41"/>
      <c r="N112" s="41"/>
      <c r="O112" s="87">
        <f>P112+R112</f>
        <v>0.111</v>
      </c>
      <c r="P112" s="87">
        <v>0.111</v>
      </c>
      <c r="Q112" s="41"/>
      <c r="R112" s="41"/>
      <c r="S112" s="41">
        <v>0.1</v>
      </c>
      <c r="T112" s="65">
        <v>0.1</v>
      </c>
      <c r="U112" s="2"/>
    </row>
    <row r="113" spans="1:21" ht="12.75" customHeight="1" thickBot="1">
      <c r="A113" s="141"/>
      <c r="B113" s="142"/>
      <c r="C113" s="146"/>
      <c r="D113" s="149"/>
      <c r="E113" s="178"/>
      <c r="F113" s="6" t="s">
        <v>46</v>
      </c>
      <c r="G113" s="40">
        <f>SUM(G111:G112)</f>
        <v>24.8</v>
      </c>
      <c r="H113" s="40">
        <f>SUM(H111:H112)</f>
        <v>24.8</v>
      </c>
      <c r="I113" s="40">
        <f>SUM(I111:I112)</f>
        <v>15.9</v>
      </c>
      <c r="J113" s="40">
        <f>SUM(J111:J112)</f>
        <v>0</v>
      </c>
      <c r="K113" s="40">
        <f aca="true" t="shared" si="36" ref="K113:T113">SUM(K111:K112)</f>
        <v>27.8</v>
      </c>
      <c r="L113" s="40">
        <f t="shared" si="36"/>
        <v>27.8</v>
      </c>
      <c r="M113" s="40">
        <f t="shared" si="36"/>
        <v>23.6</v>
      </c>
      <c r="N113" s="40">
        <f t="shared" si="36"/>
        <v>0</v>
      </c>
      <c r="O113" s="92">
        <f t="shared" si="36"/>
        <v>28.811</v>
      </c>
      <c r="P113" s="92">
        <f t="shared" si="36"/>
        <v>28.811</v>
      </c>
      <c r="Q113" s="40">
        <f t="shared" si="36"/>
        <v>24.6</v>
      </c>
      <c r="R113" s="40">
        <f t="shared" si="36"/>
        <v>0</v>
      </c>
      <c r="S113" s="40">
        <f t="shared" si="36"/>
        <v>29.1</v>
      </c>
      <c r="T113" s="74">
        <f t="shared" si="36"/>
        <v>32.1</v>
      </c>
      <c r="U113" s="2"/>
    </row>
    <row r="114" spans="1:21" ht="12.75" customHeight="1" thickBot="1">
      <c r="A114" s="27" t="s">
        <v>21</v>
      </c>
      <c r="B114" s="28" t="s">
        <v>12</v>
      </c>
      <c r="C114" s="170" t="s">
        <v>29</v>
      </c>
      <c r="D114" s="171"/>
      <c r="E114" s="171"/>
      <c r="F114" s="171"/>
      <c r="G114" s="57">
        <f>SUM(G105+G110+G113)</f>
        <v>76.6</v>
      </c>
      <c r="H114" s="57">
        <f>SUM(H105+H110+H113)</f>
        <v>76.6</v>
      </c>
      <c r="I114" s="57">
        <f>SUM(I105+I110+I113)</f>
        <v>25.7</v>
      </c>
      <c r="J114" s="57">
        <f aca="true" t="shared" si="37" ref="J114:T114">SUM(J105+J110+J113)</f>
        <v>0</v>
      </c>
      <c r="K114" s="57">
        <f t="shared" si="37"/>
        <v>99.4</v>
      </c>
      <c r="L114" s="57">
        <f t="shared" si="37"/>
        <v>99.4</v>
      </c>
      <c r="M114" s="57">
        <f t="shared" si="37"/>
        <v>37.5</v>
      </c>
      <c r="N114" s="57">
        <f t="shared" si="37"/>
        <v>0</v>
      </c>
      <c r="O114" s="139">
        <f t="shared" si="37"/>
        <v>83.952</v>
      </c>
      <c r="P114" s="139">
        <f t="shared" si="37"/>
        <v>83.952</v>
      </c>
      <c r="Q114" s="57">
        <f t="shared" si="37"/>
        <v>38.4</v>
      </c>
      <c r="R114" s="57">
        <f t="shared" si="37"/>
        <v>0</v>
      </c>
      <c r="S114" s="57">
        <f t="shared" si="37"/>
        <v>45.1</v>
      </c>
      <c r="T114" s="58">
        <f t="shared" si="37"/>
        <v>50.1</v>
      </c>
      <c r="U114" s="2"/>
    </row>
    <row r="115" spans="1:21" ht="14.25" customHeight="1" thickBot="1">
      <c r="A115" s="124" t="s">
        <v>21</v>
      </c>
      <c r="B115" s="125" t="s">
        <v>17</v>
      </c>
      <c r="C115" s="173" t="s">
        <v>57</v>
      </c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5"/>
      <c r="U115" s="2"/>
    </row>
    <row r="116" spans="1:21" ht="15" customHeight="1">
      <c r="A116" s="158" t="s">
        <v>21</v>
      </c>
      <c r="B116" s="159" t="s">
        <v>17</v>
      </c>
      <c r="C116" s="160" t="s">
        <v>12</v>
      </c>
      <c r="D116" s="169" t="s">
        <v>60</v>
      </c>
      <c r="E116" s="230" t="s">
        <v>40</v>
      </c>
      <c r="F116" s="26" t="s">
        <v>37</v>
      </c>
      <c r="G116" s="45">
        <f>H116+J116</f>
        <v>0</v>
      </c>
      <c r="H116" s="49">
        <v>0</v>
      </c>
      <c r="I116" s="49"/>
      <c r="J116" s="49"/>
      <c r="K116" s="49">
        <f>L116+N116</f>
        <v>0</v>
      </c>
      <c r="L116" s="49"/>
      <c r="M116" s="49"/>
      <c r="N116" s="49"/>
      <c r="O116" s="49">
        <f>P116+R116</f>
        <v>0</v>
      </c>
      <c r="P116" s="49">
        <v>0</v>
      </c>
      <c r="Q116" s="51"/>
      <c r="R116" s="51"/>
      <c r="S116" s="70"/>
      <c r="T116" s="71"/>
      <c r="U116" s="2"/>
    </row>
    <row r="117" spans="1:21" ht="15" customHeight="1">
      <c r="A117" s="141"/>
      <c r="B117" s="143"/>
      <c r="C117" s="145"/>
      <c r="D117" s="148"/>
      <c r="E117" s="231"/>
      <c r="F117" s="11" t="s">
        <v>61</v>
      </c>
      <c r="G117" s="42">
        <f>H117+J117</f>
        <v>0</v>
      </c>
      <c r="H117" s="46"/>
      <c r="I117" s="46"/>
      <c r="J117" s="46"/>
      <c r="K117" s="46">
        <f>L117+N117</f>
        <v>0</v>
      </c>
      <c r="L117" s="46">
        <v>0</v>
      </c>
      <c r="M117" s="46"/>
      <c r="N117" s="46"/>
      <c r="O117" s="46">
        <f>P117+R117</f>
        <v>0</v>
      </c>
      <c r="P117" s="46">
        <v>0</v>
      </c>
      <c r="Q117" s="47"/>
      <c r="R117" s="47"/>
      <c r="S117" s="46">
        <v>0</v>
      </c>
      <c r="T117" s="64">
        <v>0</v>
      </c>
      <c r="U117" s="2"/>
    </row>
    <row r="118" spans="1:21" ht="15" customHeight="1">
      <c r="A118" s="141"/>
      <c r="B118" s="143"/>
      <c r="C118" s="145"/>
      <c r="D118" s="148"/>
      <c r="E118" s="232"/>
      <c r="F118" s="5" t="s">
        <v>46</v>
      </c>
      <c r="G118" s="40">
        <f aca="true" t="shared" si="38" ref="G118:T118">SUM(G116:G117)</f>
        <v>0</v>
      </c>
      <c r="H118" s="41">
        <f t="shared" si="38"/>
        <v>0</v>
      </c>
      <c r="I118" s="41">
        <f t="shared" si="38"/>
        <v>0</v>
      </c>
      <c r="J118" s="41">
        <f t="shared" si="38"/>
        <v>0</v>
      </c>
      <c r="K118" s="41">
        <f t="shared" si="38"/>
        <v>0</v>
      </c>
      <c r="L118" s="41">
        <f t="shared" si="38"/>
        <v>0</v>
      </c>
      <c r="M118" s="41">
        <f t="shared" si="38"/>
        <v>0</v>
      </c>
      <c r="N118" s="41">
        <f t="shared" si="38"/>
        <v>0</v>
      </c>
      <c r="O118" s="41">
        <f t="shared" si="38"/>
        <v>0</v>
      </c>
      <c r="P118" s="41">
        <f t="shared" si="38"/>
        <v>0</v>
      </c>
      <c r="Q118" s="41">
        <f t="shared" si="38"/>
        <v>0</v>
      </c>
      <c r="R118" s="41">
        <f t="shared" si="38"/>
        <v>0</v>
      </c>
      <c r="S118" s="41">
        <f t="shared" si="38"/>
        <v>0</v>
      </c>
      <c r="T118" s="65">
        <f t="shared" si="38"/>
        <v>0</v>
      </c>
      <c r="U118" s="2"/>
    </row>
    <row r="119" spans="1:21" ht="13.5" customHeight="1">
      <c r="A119" s="140" t="s">
        <v>21</v>
      </c>
      <c r="B119" s="142" t="s">
        <v>17</v>
      </c>
      <c r="C119" s="144" t="s">
        <v>17</v>
      </c>
      <c r="D119" s="147" t="s">
        <v>58</v>
      </c>
      <c r="E119" s="151" t="s">
        <v>40</v>
      </c>
      <c r="F119" s="29" t="s">
        <v>50</v>
      </c>
      <c r="G119" s="52">
        <f>H119+J119</f>
        <v>0</v>
      </c>
      <c r="H119" s="53"/>
      <c r="I119" s="53"/>
      <c r="J119" s="53"/>
      <c r="K119" s="53">
        <f>L119+N119</f>
        <v>0</v>
      </c>
      <c r="L119" s="53">
        <v>0</v>
      </c>
      <c r="M119" s="53"/>
      <c r="N119" s="53"/>
      <c r="O119" s="53">
        <f>P119+R119</f>
        <v>0</v>
      </c>
      <c r="P119" s="53"/>
      <c r="Q119" s="54"/>
      <c r="R119" s="54"/>
      <c r="S119" s="72">
        <v>0</v>
      </c>
      <c r="T119" s="73">
        <v>0</v>
      </c>
      <c r="U119" s="2"/>
    </row>
    <row r="120" spans="1:21" ht="13.5" customHeight="1">
      <c r="A120" s="141"/>
      <c r="B120" s="143"/>
      <c r="C120" s="144"/>
      <c r="D120" s="147"/>
      <c r="E120" s="151"/>
      <c r="F120" s="30" t="s">
        <v>15</v>
      </c>
      <c r="G120" s="52">
        <f>H120+J120</f>
        <v>0</v>
      </c>
      <c r="H120" s="53"/>
      <c r="I120" s="53"/>
      <c r="J120" s="53"/>
      <c r="K120" s="53">
        <f>L120+N120</f>
        <v>0</v>
      </c>
      <c r="L120" s="53"/>
      <c r="M120" s="53"/>
      <c r="N120" s="53"/>
      <c r="O120" s="53">
        <f>P120+R120</f>
        <v>0</v>
      </c>
      <c r="P120" s="53"/>
      <c r="Q120" s="54"/>
      <c r="R120" s="54"/>
      <c r="S120" s="72">
        <v>0</v>
      </c>
      <c r="T120" s="73">
        <v>0</v>
      </c>
      <c r="U120" s="2"/>
    </row>
    <row r="121" spans="1:21" ht="13.5" customHeight="1">
      <c r="A121" s="141"/>
      <c r="B121" s="143"/>
      <c r="C121" s="145"/>
      <c r="D121" s="148"/>
      <c r="E121" s="151"/>
      <c r="F121" s="11" t="s">
        <v>18</v>
      </c>
      <c r="G121" s="42">
        <f>H121+J121</f>
        <v>0</v>
      </c>
      <c r="H121" s="46"/>
      <c r="I121" s="46"/>
      <c r="J121" s="46"/>
      <c r="K121" s="46">
        <f>L121+N121</f>
        <v>0</v>
      </c>
      <c r="L121" s="46"/>
      <c r="M121" s="46"/>
      <c r="N121" s="46"/>
      <c r="O121" s="46">
        <f>P121+R121</f>
        <v>0</v>
      </c>
      <c r="P121" s="46"/>
      <c r="Q121" s="47"/>
      <c r="R121" s="47"/>
      <c r="S121" s="46"/>
      <c r="T121" s="64"/>
      <c r="U121" s="2"/>
    </row>
    <row r="122" spans="1:21" ht="13.5" customHeight="1" thickBot="1">
      <c r="A122" s="141"/>
      <c r="B122" s="143"/>
      <c r="C122" s="145"/>
      <c r="D122" s="148"/>
      <c r="E122" s="157"/>
      <c r="F122" s="5" t="s">
        <v>46</v>
      </c>
      <c r="G122" s="40">
        <f aca="true" t="shared" si="39" ref="G122:T122">SUM(G119:G121)</f>
        <v>0</v>
      </c>
      <c r="H122" s="41">
        <f t="shared" si="39"/>
        <v>0</v>
      </c>
      <c r="I122" s="41">
        <f t="shared" si="39"/>
        <v>0</v>
      </c>
      <c r="J122" s="41">
        <f t="shared" si="39"/>
        <v>0</v>
      </c>
      <c r="K122" s="41">
        <f t="shared" si="39"/>
        <v>0</v>
      </c>
      <c r="L122" s="41">
        <f t="shared" si="39"/>
        <v>0</v>
      </c>
      <c r="M122" s="41">
        <f t="shared" si="39"/>
        <v>0</v>
      </c>
      <c r="N122" s="41">
        <f t="shared" si="39"/>
        <v>0</v>
      </c>
      <c r="O122" s="41">
        <f t="shared" si="39"/>
        <v>0</v>
      </c>
      <c r="P122" s="41">
        <f t="shared" si="39"/>
        <v>0</v>
      </c>
      <c r="Q122" s="41">
        <f t="shared" si="39"/>
        <v>0</v>
      </c>
      <c r="R122" s="41">
        <f t="shared" si="39"/>
        <v>0</v>
      </c>
      <c r="S122" s="41">
        <f t="shared" si="39"/>
        <v>0</v>
      </c>
      <c r="T122" s="65">
        <f t="shared" si="39"/>
        <v>0</v>
      </c>
      <c r="U122" s="2"/>
    </row>
    <row r="123" spans="1:21" ht="15.75" customHeight="1" thickBot="1">
      <c r="A123" s="27" t="s">
        <v>21</v>
      </c>
      <c r="B123" s="28" t="s">
        <v>17</v>
      </c>
      <c r="C123" s="170" t="s">
        <v>29</v>
      </c>
      <c r="D123" s="171"/>
      <c r="E123" s="171"/>
      <c r="F123" s="172"/>
      <c r="G123" s="57">
        <f>SUM(G118+G122)</f>
        <v>0</v>
      </c>
      <c r="H123" s="57">
        <f aca="true" t="shared" si="40" ref="H123:T123">SUM(H118+H122)</f>
        <v>0</v>
      </c>
      <c r="I123" s="57">
        <f t="shared" si="40"/>
        <v>0</v>
      </c>
      <c r="J123" s="57">
        <f t="shared" si="40"/>
        <v>0</v>
      </c>
      <c r="K123" s="57">
        <f t="shared" si="40"/>
        <v>0</v>
      </c>
      <c r="L123" s="57">
        <f t="shared" si="40"/>
        <v>0</v>
      </c>
      <c r="M123" s="57">
        <f t="shared" si="40"/>
        <v>0</v>
      </c>
      <c r="N123" s="57">
        <f t="shared" si="40"/>
        <v>0</v>
      </c>
      <c r="O123" s="57">
        <f t="shared" si="40"/>
        <v>0</v>
      </c>
      <c r="P123" s="57">
        <f t="shared" si="40"/>
        <v>0</v>
      </c>
      <c r="Q123" s="57">
        <f t="shared" si="40"/>
        <v>0</v>
      </c>
      <c r="R123" s="57">
        <f t="shared" si="40"/>
        <v>0</v>
      </c>
      <c r="S123" s="57">
        <f t="shared" si="40"/>
        <v>0</v>
      </c>
      <c r="T123" s="58">
        <f t="shared" si="40"/>
        <v>0</v>
      </c>
      <c r="U123" s="2"/>
    </row>
    <row r="124" spans="1:21" ht="15.75" customHeight="1" thickBot="1">
      <c r="A124" s="12" t="s">
        <v>21</v>
      </c>
      <c r="B124" s="153" t="s">
        <v>25</v>
      </c>
      <c r="C124" s="154"/>
      <c r="D124" s="154"/>
      <c r="E124" s="154"/>
      <c r="F124" s="155"/>
      <c r="G124" s="59">
        <f aca="true" t="shared" si="41" ref="G124:T124">SUM(G114+G123)</f>
        <v>76.6</v>
      </c>
      <c r="H124" s="59">
        <f t="shared" si="41"/>
        <v>76.6</v>
      </c>
      <c r="I124" s="59">
        <f t="shared" si="41"/>
        <v>25.7</v>
      </c>
      <c r="J124" s="59">
        <f t="shared" si="41"/>
        <v>0</v>
      </c>
      <c r="K124" s="59">
        <f t="shared" si="41"/>
        <v>99.4</v>
      </c>
      <c r="L124" s="59">
        <f t="shared" si="41"/>
        <v>99.4</v>
      </c>
      <c r="M124" s="59">
        <f t="shared" si="41"/>
        <v>37.5</v>
      </c>
      <c r="N124" s="59">
        <f t="shared" si="41"/>
        <v>0</v>
      </c>
      <c r="O124" s="136">
        <f t="shared" si="41"/>
        <v>83.952</v>
      </c>
      <c r="P124" s="136">
        <f t="shared" si="41"/>
        <v>83.952</v>
      </c>
      <c r="Q124" s="59">
        <f t="shared" si="41"/>
        <v>38.4</v>
      </c>
      <c r="R124" s="59">
        <f t="shared" si="41"/>
        <v>0</v>
      </c>
      <c r="S124" s="59">
        <f t="shared" si="41"/>
        <v>45.1</v>
      </c>
      <c r="T124" s="60">
        <f t="shared" si="41"/>
        <v>50.1</v>
      </c>
      <c r="U124" s="25"/>
    </row>
    <row r="125" spans="1:34" ht="15.75" customHeight="1" thickBot="1">
      <c r="A125" s="161" t="s">
        <v>38</v>
      </c>
      <c r="B125" s="162"/>
      <c r="C125" s="162"/>
      <c r="D125" s="162"/>
      <c r="E125" s="162"/>
      <c r="F125" s="163"/>
      <c r="G125" s="106">
        <f aca="true" t="shared" si="42" ref="G125:T125">SUM(G49+G82+G99+G124)</f>
        <v>4074.7999999999997</v>
      </c>
      <c r="H125" s="106">
        <f t="shared" si="42"/>
        <v>3979.0899999999997</v>
      </c>
      <c r="I125" s="106">
        <f t="shared" si="42"/>
        <v>2469.454</v>
      </c>
      <c r="J125" s="61">
        <f t="shared" si="42"/>
        <v>95.71000000000001</v>
      </c>
      <c r="K125" s="61">
        <f t="shared" si="42"/>
        <v>4350.3</v>
      </c>
      <c r="L125" s="61">
        <f t="shared" si="42"/>
        <v>4303.6</v>
      </c>
      <c r="M125" s="61">
        <f t="shared" si="42"/>
        <v>3524.2000000000003</v>
      </c>
      <c r="N125" s="61">
        <f t="shared" si="42"/>
        <v>46.699999999999996</v>
      </c>
      <c r="O125" s="106">
        <f t="shared" si="42"/>
        <v>4487.848</v>
      </c>
      <c r="P125" s="106">
        <f t="shared" si="42"/>
        <v>4440.348000000001</v>
      </c>
      <c r="Q125" s="61">
        <f t="shared" si="42"/>
        <v>3573.2720000000004</v>
      </c>
      <c r="R125" s="61">
        <f t="shared" si="42"/>
        <v>47.5</v>
      </c>
      <c r="S125" s="61">
        <f t="shared" si="42"/>
        <v>4561.35</v>
      </c>
      <c r="T125" s="61">
        <f t="shared" si="42"/>
        <v>4762.8</v>
      </c>
      <c r="U125" s="25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s="23" customFormat="1" ht="12.75">
      <c r="A126" s="21"/>
      <c r="B126" s="21"/>
      <c r="C126" s="21"/>
      <c r="E126" s="22"/>
      <c r="G126" s="31"/>
      <c r="H126" s="31"/>
      <c r="I126" s="31"/>
      <c r="J126" s="31"/>
      <c r="L126" s="31"/>
      <c r="M126" s="31"/>
      <c r="N126" s="31"/>
      <c r="O126" s="31"/>
      <c r="P126" s="32"/>
      <c r="Q126" s="32"/>
      <c r="R126" s="32"/>
      <c r="T126" s="22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ht="12.75" customHeight="1">
      <c r="A127" s="2"/>
      <c r="B127" s="2"/>
      <c r="C127" s="2"/>
      <c r="D127" s="21" t="s">
        <v>43</v>
      </c>
      <c r="E127" s="13"/>
      <c r="P127" s="36"/>
      <c r="Q127" s="36"/>
      <c r="R127" s="36"/>
      <c r="S127" s="22" t="s">
        <v>39</v>
      </c>
      <c r="T127" s="13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.75" customHeight="1">
      <c r="A128" s="2"/>
      <c r="B128" s="2"/>
      <c r="C128" s="2"/>
      <c r="D128" s="21"/>
      <c r="E128" s="13"/>
      <c r="P128" s="36"/>
      <c r="Q128" s="36"/>
      <c r="R128" s="36"/>
      <c r="S128" s="22"/>
      <c r="T128" s="1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 customHeight="1">
      <c r="A129" s="2"/>
      <c r="B129" s="2"/>
      <c r="C129" s="2"/>
      <c r="D129" s="21"/>
      <c r="E129" s="13"/>
      <c r="P129" s="36"/>
      <c r="Q129" s="36"/>
      <c r="R129" s="36"/>
      <c r="S129" s="22"/>
      <c r="T129" s="13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 customHeight="1">
      <c r="A130" s="2"/>
      <c r="B130" s="2"/>
      <c r="C130" s="2"/>
      <c r="D130" s="21"/>
      <c r="E130" s="13"/>
      <c r="P130" s="36"/>
      <c r="Q130" s="36"/>
      <c r="R130" s="36"/>
      <c r="S130" s="22"/>
      <c r="T130" s="1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.75" customHeight="1">
      <c r="A131" s="2"/>
      <c r="B131" s="2"/>
      <c r="C131" s="2"/>
      <c r="D131" s="21"/>
      <c r="E131" s="13"/>
      <c r="P131" s="36"/>
      <c r="Q131" s="36"/>
      <c r="R131" s="36"/>
      <c r="S131" s="22"/>
      <c r="T131" s="13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 customHeight="1">
      <c r="A132" s="2"/>
      <c r="B132" s="2"/>
      <c r="C132" s="2"/>
      <c r="D132" s="21"/>
      <c r="E132" s="13"/>
      <c r="P132" s="36"/>
      <c r="Q132" s="36"/>
      <c r="R132" s="36"/>
      <c r="S132" s="22"/>
      <c r="T132" s="1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9" ht="11.25">
      <c r="A133" s="2"/>
      <c r="B133" s="2"/>
      <c r="C133" s="2"/>
      <c r="D133" s="2"/>
      <c r="E133" s="2"/>
      <c r="F133" s="2"/>
      <c r="G133" s="34"/>
      <c r="H133" s="34"/>
      <c r="I133" s="34"/>
    </row>
    <row r="134" spans="1:9" ht="11.25">
      <c r="A134" s="2"/>
      <c r="B134" s="2"/>
      <c r="C134" s="2"/>
      <c r="D134" s="2"/>
      <c r="E134" s="2"/>
      <c r="F134" s="2"/>
      <c r="G134" s="34"/>
      <c r="H134" s="34"/>
      <c r="I134" s="34"/>
    </row>
    <row r="135" spans="1:9" ht="11.25">
      <c r="A135" s="2"/>
      <c r="B135" s="2"/>
      <c r="C135" s="2"/>
      <c r="D135" s="2"/>
      <c r="E135" s="2"/>
      <c r="F135" s="2"/>
      <c r="G135" s="34"/>
      <c r="H135" s="34"/>
      <c r="I135" s="34"/>
    </row>
    <row r="136" spans="1:9" ht="11.25">
      <c r="A136" s="2"/>
      <c r="B136" s="2"/>
      <c r="C136" s="2"/>
      <c r="D136" s="2"/>
      <c r="E136" s="2"/>
      <c r="F136" s="2"/>
      <c r="G136" s="34"/>
      <c r="H136" s="34"/>
      <c r="I136" s="34"/>
    </row>
    <row r="137" spans="1:9" ht="11.25">
      <c r="A137" s="2"/>
      <c r="B137" s="2"/>
      <c r="C137" s="2"/>
      <c r="D137" s="2"/>
      <c r="E137" s="2"/>
      <c r="F137" s="2"/>
      <c r="G137" s="34"/>
      <c r="H137" s="34"/>
      <c r="I137" s="34"/>
    </row>
    <row r="138" spans="1:9" ht="11.25">
      <c r="A138" s="2"/>
      <c r="B138" s="2"/>
      <c r="C138" s="2"/>
      <c r="D138" s="2"/>
      <c r="E138" s="2"/>
      <c r="F138" s="2"/>
      <c r="G138" s="34"/>
      <c r="H138" s="34"/>
      <c r="I138" s="34"/>
    </row>
    <row r="139" spans="1:9" ht="11.25">
      <c r="A139" s="2"/>
      <c r="B139" s="2"/>
      <c r="C139" s="2"/>
      <c r="D139" s="2"/>
      <c r="E139" s="2"/>
      <c r="F139" s="2"/>
      <c r="G139" s="34"/>
      <c r="H139" s="34"/>
      <c r="I139" s="34"/>
    </row>
    <row r="140" spans="1:9" ht="11.25">
      <c r="A140" s="2"/>
      <c r="B140" s="2"/>
      <c r="C140" s="2"/>
      <c r="D140" s="2"/>
      <c r="E140" s="2"/>
      <c r="F140" s="2"/>
      <c r="G140" s="34"/>
      <c r="H140" s="34"/>
      <c r="I140" s="34"/>
    </row>
    <row r="141" spans="1:9" ht="11.25">
      <c r="A141" s="2"/>
      <c r="B141" s="2"/>
      <c r="C141" s="2"/>
      <c r="D141" s="2"/>
      <c r="E141" s="2"/>
      <c r="F141" s="2"/>
      <c r="G141" s="34"/>
      <c r="H141" s="34"/>
      <c r="I141" s="34"/>
    </row>
    <row r="142" spans="1:9" ht="11.25">
      <c r="A142" s="2"/>
      <c r="B142" s="2"/>
      <c r="C142" s="2"/>
      <c r="D142" s="2"/>
      <c r="E142" s="2"/>
      <c r="F142" s="2"/>
      <c r="G142" s="34"/>
      <c r="H142" s="34"/>
      <c r="I142" s="34"/>
    </row>
    <row r="143" spans="1:9" ht="11.25">
      <c r="A143" s="2"/>
      <c r="B143" s="2"/>
      <c r="C143" s="2"/>
      <c r="D143" s="2"/>
      <c r="E143" s="2"/>
      <c r="F143" s="2"/>
      <c r="G143" s="34"/>
      <c r="H143" s="34"/>
      <c r="I143" s="34"/>
    </row>
    <row r="144" spans="1:9" ht="11.25">
      <c r="A144" s="2"/>
      <c r="B144" s="2"/>
      <c r="C144" s="2"/>
      <c r="D144" s="2"/>
      <c r="E144" s="2"/>
      <c r="F144" s="2"/>
      <c r="G144" s="34"/>
      <c r="H144" s="34"/>
      <c r="I144" s="34"/>
    </row>
    <row r="145" spans="1:9" ht="11.25">
      <c r="A145" s="2"/>
      <c r="B145" s="2"/>
      <c r="C145" s="2"/>
      <c r="D145" s="2"/>
      <c r="E145" s="2"/>
      <c r="F145" s="2"/>
      <c r="G145" s="34"/>
      <c r="H145" s="34"/>
      <c r="I145" s="34"/>
    </row>
    <row r="146" spans="1:9" ht="11.25">
      <c r="A146" s="2"/>
      <c r="B146" s="2"/>
      <c r="C146" s="2"/>
      <c r="D146" s="2"/>
      <c r="E146" s="2"/>
      <c r="F146" s="2"/>
      <c r="G146" s="34"/>
      <c r="H146" s="34"/>
      <c r="I146" s="34"/>
    </row>
    <row r="147" spans="1:9" ht="11.25">
      <c r="A147" s="2"/>
      <c r="B147" s="2"/>
      <c r="C147" s="2"/>
      <c r="D147" s="2"/>
      <c r="E147" s="2"/>
      <c r="F147" s="2"/>
      <c r="G147" s="34"/>
      <c r="H147" s="34"/>
      <c r="I147" s="34"/>
    </row>
    <row r="148" spans="1:9" ht="11.25">
      <c r="A148" s="2"/>
      <c r="B148" s="2"/>
      <c r="C148" s="2"/>
      <c r="D148" s="2"/>
      <c r="E148" s="2"/>
      <c r="F148" s="2"/>
      <c r="G148" s="34"/>
      <c r="H148" s="34"/>
      <c r="I148" s="34"/>
    </row>
    <row r="149" spans="1:9" ht="11.25">
      <c r="A149" s="2"/>
      <c r="B149" s="2"/>
      <c r="C149" s="2"/>
      <c r="D149" s="2"/>
      <c r="E149" s="2"/>
      <c r="F149" s="2"/>
      <c r="G149" s="34"/>
      <c r="H149" s="34"/>
      <c r="I149" s="34"/>
    </row>
    <row r="150" spans="1:9" ht="11.25">
      <c r="A150" s="2"/>
      <c r="B150" s="2"/>
      <c r="C150" s="2"/>
      <c r="D150" s="2"/>
      <c r="E150" s="2"/>
      <c r="F150" s="2"/>
      <c r="G150" s="34"/>
      <c r="H150" s="34"/>
      <c r="I150" s="34"/>
    </row>
    <row r="151" spans="1:9" ht="11.25">
      <c r="A151" s="2"/>
      <c r="B151" s="2"/>
      <c r="C151" s="2"/>
      <c r="D151" s="2"/>
      <c r="E151" s="2"/>
      <c r="F151" s="2"/>
      <c r="G151" s="34"/>
      <c r="H151" s="34"/>
      <c r="I151" s="34"/>
    </row>
    <row r="152" spans="1:9" ht="11.25">
      <c r="A152" s="2"/>
      <c r="B152" s="2"/>
      <c r="C152" s="2"/>
      <c r="D152" s="2"/>
      <c r="E152" s="2"/>
      <c r="F152" s="2"/>
      <c r="G152" s="34"/>
      <c r="H152" s="34"/>
      <c r="I152" s="34"/>
    </row>
    <row r="153" spans="1:9" ht="11.25">
      <c r="A153" s="2"/>
      <c r="B153" s="2"/>
      <c r="C153" s="2"/>
      <c r="D153" s="2"/>
      <c r="E153" s="2"/>
      <c r="F153" s="2"/>
      <c r="G153" s="34"/>
      <c r="H153" s="34"/>
      <c r="I153" s="34"/>
    </row>
    <row r="154" spans="1:9" ht="11.25">
      <c r="A154" s="2"/>
      <c r="B154" s="2"/>
      <c r="C154" s="2"/>
      <c r="D154" s="2"/>
      <c r="E154" s="2"/>
      <c r="F154" s="2"/>
      <c r="G154" s="34"/>
      <c r="H154" s="34"/>
      <c r="I154" s="34"/>
    </row>
    <row r="155" spans="1:9" ht="11.25">
      <c r="A155" s="2"/>
      <c r="B155" s="2"/>
      <c r="C155" s="2"/>
      <c r="D155" s="2"/>
      <c r="E155" s="2"/>
      <c r="F155" s="2"/>
      <c r="G155" s="34"/>
      <c r="H155" s="34"/>
      <c r="I155" s="34"/>
    </row>
    <row r="156" spans="1:9" ht="11.25">
      <c r="A156" s="2"/>
      <c r="B156" s="2"/>
      <c r="C156" s="2"/>
      <c r="D156" s="2"/>
      <c r="E156" s="2"/>
      <c r="F156" s="2"/>
      <c r="G156" s="34"/>
      <c r="H156" s="34"/>
      <c r="I156" s="34"/>
    </row>
    <row r="157" spans="1:9" ht="11.25">
      <c r="A157" s="2"/>
      <c r="B157" s="2"/>
      <c r="C157" s="2"/>
      <c r="D157" s="2"/>
      <c r="E157" s="2"/>
      <c r="F157" s="2"/>
      <c r="G157" s="34"/>
      <c r="H157" s="34"/>
      <c r="I157" s="34"/>
    </row>
    <row r="158" spans="1:9" ht="11.25">
      <c r="A158" s="2"/>
      <c r="B158" s="2"/>
      <c r="C158" s="2"/>
      <c r="D158" s="2"/>
      <c r="E158" s="2"/>
      <c r="F158" s="2"/>
      <c r="G158" s="34"/>
      <c r="H158" s="34"/>
      <c r="I158" s="34"/>
    </row>
    <row r="159" spans="1:9" ht="11.25">
      <c r="A159" s="2"/>
      <c r="B159" s="2"/>
      <c r="C159" s="2"/>
      <c r="D159" s="2"/>
      <c r="E159" s="2"/>
      <c r="F159" s="2"/>
      <c r="G159" s="34"/>
      <c r="H159" s="34"/>
      <c r="I159" s="34"/>
    </row>
    <row r="160" spans="1:9" ht="11.25">
      <c r="A160" s="2"/>
      <c r="B160" s="2"/>
      <c r="C160" s="2"/>
      <c r="D160" s="2"/>
      <c r="E160" s="2"/>
      <c r="F160" s="2"/>
      <c r="G160" s="34"/>
      <c r="H160" s="34"/>
      <c r="I160" s="34"/>
    </row>
    <row r="161" spans="1:9" ht="11.25">
      <c r="A161" s="2"/>
      <c r="B161" s="2"/>
      <c r="C161" s="2"/>
      <c r="D161" s="2"/>
      <c r="E161" s="2"/>
      <c r="F161" s="2"/>
      <c r="G161" s="34"/>
      <c r="H161" s="34"/>
      <c r="I161" s="34"/>
    </row>
    <row r="162" spans="1:9" ht="11.25">
      <c r="A162" s="2"/>
      <c r="B162" s="2"/>
      <c r="C162" s="2"/>
      <c r="D162" s="2"/>
      <c r="E162" s="2"/>
      <c r="F162" s="2"/>
      <c r="G162" s="34"/>
      <c r="H162" s="34"/>
      <c r="I162" s="34"/>
    </row>
    <row r="163" spans="1:9" ht="11.25">
      <c r="A163" s="2"/>
      <c r="B163" s="2"/>
      <c r="C163" s="2"/>
      <c r="D163" s="2"/>
      <c r="E163" s="2"/>
      <c r="F163" s="2"/>
      <c r="G163" s="34"/>
      <c r="H163" s="34"/>
      <c r="I163" s="34"/>
    </row>
    <row r="164" spans="1:9" ht="11.25">
      <c r="A164" s="2"/>
      <c r="B164" s="2"/>
      <c r="C164" s="2"/>
      <c r="D164" s="2"/>
      <c r="E164" s="2"/>
      <c r="F164" s="2"/>
      <c r="G164" s="34"/>
      <c r="H164" s="34"/>
      <c r="I164" s="34"/>
    </row>
    <row r="165" spans="1:9" ht="11.25">
      <c r="A165" s="2"/>
      <c r="B165" s="2"/>
      <c r="C165" s="2"/>
      <c r="D165" s="2"/>
      <c r="E165" s="2"/>
      <c r="F165" s="2"/>
      <c r="G165" s="34"/>
      <c r="H165" s="34"/>
      <c r="I165" s="34"/>
    </row>
    <row r="166" spans="1:9" ht="11.25">
      <c r="A166" s="2"/>
      <c r="B166" s="2"/>
      <c r="C166" s="2"/>
      <c r="D166" s="2"/>
      <c r="E166" s="2"/>
      <c r="F166" s="2"/>
      <c r="G166" s="34"/>
      <c r="H166" s="34"/>
      <c r="I166" s="34"/>
    </row>
    <row r="167" spans="1:9" ht="11.25">
      <c r="A167" s="2"/>
      <c r="B167" s="2"/>
      <c r="C167" s="2"/>
      <c r="D167" s="2"/>
      <c r="E167" s="2"/>
      <c r="F167" s="2"/>
      <c r="G167" s="34"/>
      <c r="H167" s="34"/>
      <c r="I167" s="34"/>
    </row>
    <row r="168" spans="1:9" ht="11.25">
      <c r="A168" s="2"/>
      <c r="B168" s="2"/>
      <c r="C168" s="2"/>
      <c r="D168" s="2"/>
      <c r="E168" s="2"/>
      <c r="F168" s="2"/>
      <c r="G168" s="34"/>
      <c r="H168" s="34"/>
      <c r="I168" s="34"/>
    </row>
    <row r="169" spans="1:9" ht="11.25">
      <c r="A169" s="2"/>
      <c r="B169" s="2"/>
      <c r="C169" s="2"/>
      <c r="D169" s="2"/>
      <c r="E169" s="2"/>
      <c r="F169" s="2"/>
      <c r="G169" s="34"/>
      <c r="H169" s="34"/>
      <c r="I169" s="34"/>
    </row>
    <row r="170" spans="1:9" ht="11.25">
      <c r="A170" s="2"/>
      <c r="B170" s="2"/>
      <c r="C170" s="2"/>
      <c r="D170" s="2"/>
      <c r="E170" s="2"/>
      <c r="F170" s="2"/>
      <c r="G170" s="34"/>
      <c r="H170" s="34"/>
      <c r="I170" s="34"/>
    </row>
    <row r="171" spans="1:9" ht="11.25">
      <c r="A171" s="2"/>
      <c r="B171" s="2"/>
      <c r="C171" s="2"/>
      <c r="D171" s="2"/>
      <c r="E171" s="2"/>
      <c r="F171" s="2"/>
      <c r="G171" s="34"/>
      <c r="H171" s="34"/>
      <c r="I171" s="34"/>
    </row>
    <row r="172" spans="1:9" ht="11.25">
      <c r="A172" s="2"/>
      <c r="B172" s="2"/>
      <c r="C172" s="2"/>
      <c r="D172" s="2"/>
      <c r="E172" s="2"/>
      <c r="F172" s="2"/>
      <c r="G172" s="34"/>
      <c r="H172" s="34"/>
      <c r="I172" s="34"/>
    </row>
    <row r="173" spans="1:4" ht="11.25">
      <c r="A173" s="2"/>
      <c r="B173" s="2"/>
      <c r="C173" s="2"/>
      <c r="D173" s="2"/>
    </row>
    <row r="174" spans="1:4" ht="11.25">
      <c r="A174" s="2"/>
      <c r="B174" s="2"/>
      <c r="C174" s="2"/>
      <c r="D174" s="2"/>
    </row>
    <row r="175" spans="1:4" ht="11.25">
      <c r="A175" s="2"/>
      <c r="B175" s="2"/>
      <c r="C175" s="2"/>
      <c r="D175" s="2"/>
    </row>
    <row r="176" spans="1:4" ht="11.25">
      <c r="A176" s="2"/>
      <c r="B176" s="2"/>
      <c r="C176" s="2"/>
      <c r="D176" s="2"/>
    </row>
    <row r="177" spans="1:4" ht="11.25">
      <c r="A177" s="2"/>
      <c r="B177" s="2"/>
      <c r="C177" s="2"/>
      <c r="D177" s="2"/>
    </row>
    <row r="178" spans="1:4" ht="11.25">
      <c r="A178" s="2"/>
      <c r="B178" s="2"/>
      <c r="C178" s="2"/>
      <c r="D178" s="2"/>
    </row>
    <row r="179" spans="1:4" ht="11.25">
      <c r="A179" s="2"/>
      <c r="B179" s="2"/>
      <c r="C179" s="2"/>
      <c r="D179" s="2"/>
    </row>
    <row r="180" spans="1:4" ht="11.25">
      <c r="A180" s="2"/>
      <c r="B180" s="2"/>
      <c r="C180" s="2"/>
      <c r="D180" s="2"/>
    </row>
    <row r="181" spans="1:4" ht="11.25">
      <c r="A181" s="2"/>
      <c r="B181" s="2"/>
      <c r="C181" s="2"/>
      <c r="D181" s="2"/>
    </row>
    <row r="182" spans="1:4" ht="11.25">
      <c r="A182" s="2"/>
      <c r="B182" s="2"/>
      <c r="C182" s="2"/>
      <c r="D182" s="2"/>
    </row>
  </sheetData>
  <sheetProtection/>
  <mergeCells count="157">
    <mergeCell ref="A42:A44"/>
    <mergeCell ref="B42:B44"/>
    <mergeCell ref="C42:C44"/>
    <mergeCell ref="D42:D44"/>
    <mergeCell ref="E42:E44"/>
    <mergeCell ref="A45:A47"/>
    <mergeCell ref="B45:B47"/>
    <mergeCell ref="C45:C47"/>
    <mergeCell ref="D45:D47"/>
    <mergeCell ref="E45:E47"/>
    <mergeCell ref="C114:F114"/>
    <mergeCell ref="E116:E118"/>
    <mergeCell ref="A7:A9"/>
    <mergeCell ref="C101:T101"/>
    <mergeCell ref="B100:T100"/>
    <mergeCell ref="B99:F99"/>
    <mergeCell ref="C98:F98"/>
    <mergeCell ref="C84:T84"/>
    <mergeCell ref="B83:T83"/>
    <mergeCell ref="B82:F82"/>
    <mergeCell ref="C81:F81"/>
    <mergeCell ref="C51:T51"/>
    <mergeCell ref="A1:T1"/>
    <mergeCell ref="A2:T2"/>
    <mergeCell ref="A3:T3"/>
    <mergeCell ref="A4:T4"/>
    <mergeCell ref="A5:T5"/>
    <mergeCell ref="A6:T6"/>
    <mergeCell ref="B7:B9"/>
    <mergeCell ref="C7:C9"/>
    <mergeCell ref="D7:D9"/>
    <mergeCell ref="E7:E9"/>
    <mergeCell ref="C111:C113"/>
    <mergeCell ref="D111:D113"/>
    <mergeCell ref="E111:E113"/>
    <mergeCell ref="B50:T50"/>
    <mergeCell ref="B49:F49"/>
    <mergeCell ref="C48:F48"/>
    <mergeCell ref="L8:M8"/>
    <mergeCell ref="N8:N9"/>
    <mergeCell ref="O8:O9"/>
    <mergeCell ref="F7:F9"/>
    <mergeCell ref="G7:J7"/>
    <mergeCell ref="K7:N7"/>
    <mergeCell ref="O7:R7"/>
    <mergeCell ref="P8:Q8"/>
    <mergeCell ref="R8:R9"/>
    <mergeCell ref="D14:D22"/>
    <mergeCell ref="E14:E22"/>
    <mergeCell ref="A10:T10"/>
    <mergeCell ref="A11:T11"/>
    <mergeCell ref="S7:S9"/>
    <mergeCell ref="T7:T9"/>
    <mergeCell ref="G8:G9"/>
    <mergeCell ref="H8:I8"/>
    <mergeCell ref="J8:J9"/>
    <mergeCell ref="K8:K9"/>
    <mergeCell ref="E23:E25"/>
    <mergeCell ref="A23:A25"/>
    <mergeCell ref="B23:B25"/>
    <mergeCell ref="C23:C25"/>
    <mergeCell ref="D23:D25"/>
    <mergeCell ref="B12:T12"/>
    <mergeCell ref="C13:T13"/>
    <mergeCell ref="A14:A22"/>
    <mergeCell ref="B14:B22"/>
    <mergeCell ref="C14:C22"/>
    <mergeCell ref="E33:E35"/>
    <mergeCell ref="A33:A35"/>
    <mergeCell ref="B33:B35"/>
    <mergeCell ref="C33:C35"/>
    <mergeCell ref="D33:D35"/>
    <mergeCell ref="E26:E32"/>
    <mergeCell ref="A26:A32"/>
    <mergeCell ref="B26:B32"/>
    <mergeCell ref="C26:C32"/>
    <mergeCell ref="D26:D32"/>
    <mergeCell ref="E39:E41"/>
    <mergeCell ref="A39:A41"/>
    <mergeCell ref="B39:B41"/>
    <mergeCell ref="C39:C41"/>
    <mergeCell ref="D39:D41"/>
    <mergeCell ref="E36:E38"/>
    <mergeCell ref="A36:A38"/>
    <mergeCell ref="B36:B38"/>
    <mergeCell ref="C36:C38"/>
    <mergeCell ref="D36:D38"/>
    <mergeCell ref="E52:E60"/>
    <mergeCell ref="A52:A60"/>
    <mergeCell ref="B52:B60"/>
    <mergeCell ref="C52:C60"/>
    <mergeCell ref="D52:D60"/>
    <mergeCell ref="E69:E74"/>
    <mergeCell ref="A69:A74"/>
    <mergeCell ref="B69:B74"/>
    <mergeCell ref="C69:C74"/>
    <mergeCell ref="D69:D74"/>
    <mergeCell ref="E61:E68"/>
    <mergeCell ref="A61:A68"/>
    <mergeCell ref="B61:B68"/>
    <mergeCell ref="C61:C68"/>
    <mergeCell ref="D61:D68"/>
    <mergeCell ref="E78:E80"/>
    <mergeCell ref="A78:A80"/>
    <mergeCell ref="B78:B80"/>
    <mergeCell ref="C78:C80"/>
    <mergeCell ref="D78:D80"/>
    <mergeCell ref="E75:E77"/>
    <mergeCell ref="A75:A77"/>
    <mergeCell ref="B75:B77"/>
    <mergeCell ref="C75:C77"/>
    <mergeCell ref="D75:D77"/>
    <mergeCell ref="E85:E87"/>
    <mergeCell ref="A85:A87"/>
    <mergeCell ref="B85:B87"/>
    <mergeCell ref="C85:C87"/>
    <mergeCell ref="D85:D87"/>
    <mergeCell ref="E92:E94"/>
    <mergeCell ref="A92:A94"/>
    <mergeCell ref="B92:B94"/>
    <mergeCell ref="C92:C94"/>
    <mergeCell ref="D92:D94"/>
    <mergeCell ref="E88:E91"/>
    <mergeCell ref="A88:A91"/>
    <mergeCell ref="B88:B91"/>
    <mergeCell ref="C88:C91"/>
    <mergeCell ref="D88:D91"/>
    <mergeCell ref="D102:D105"/>
    <mergeCell ref="C123:F123"/>
    <mergeCell ref="C115:T115"/>
    <mergeCell ref="A116:A118"/>
    <mergeCell ref="B116:B118"/>
    <mergeCell ref="C116:C118"/>
    <mergeCell ref="A119:A122"/>
    <mergeCell ref="B119:B122"/>
    <mergeCell ref="C119:C122"/>
    <mergeCell ref="D119:D122"/>
    <mergeCell ref="A125:F125"/>
    <mergeCell ref="E106:E110"/>
    <mergeCell ref="A106:A110"/>
    <mergeCell ref="B106:B110"/>
    <mergeCell ref="C106:C110"/>
    <mergeCell ref="D106:D110"/>
    <mergeCell ref="A111:A113"/>
    <mergeCell ref="B111:B113"/>
    <mergeCell ref="D116:D118"/>
    <mergeCell ref="E119:E122"/>
    <mergeCell ref="A95:A97"/>
    <mergeCell ref="B95:B97"/>
    <mergeCell ref="C95:C97"/>
    <mergeCell ref="D95:D97"/>
    <mergeCell ref="E95:E97"/>
    <mergeCell ref="B124:F124"/>
    <mergeCell ref="E102:E105"/>
    <mergeCell ref="A102:A105"/>
    <mergeCell ref="B102:B105"/>
    <mergeCell ref="C102:C105"/>
  </mergeCells>
  <printOptions/>
  <pageMargins left="0.03937007874015748" right="0" top="0.15748031496062992" bottom="0" header="0.31496062992125984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2019-12-16T06:01:54Z</cp:lastPrinted>
  <dcterms:created xsi:type="dcterms:W3CDTF">1996-10-14T23:33:28Z</dcterms:created>
  <dcterms:modified xsi:type="dcterms:W3CDTF">2019-12-16T06:02:34Z</dcterms:modified>
  <cp:category/>
  <cp:version/>
  <cp:contentType/>
  <cp:contentStatus/>
</cp:coreProperties>
</file>