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24519"/>
</workbook>
</file>

<file path=xl/calcChain.xml><?xml version="1.0" encoding="utf-8"?>
<calcChain xmlns="http://schemas.openxmlformats.org/spreadsheetml/2006/main">
  <c r="T184" i="1"/>
  <c r="S184"/>
  <c r="R184"/>
  <c r="Q184"/>
  <c r="P184"/>
  <c r="N184"/>
  <c r="M184"/>
  <c r="L184"/>
  <c r="J184"/>
  <c r="I184"/>
  <c r="H184"/>
  <c r="O183"/>
  <c r="K183"/>
  <c r="G183"/>
  <c r="O182"/>
  <c r="O184" s="1"/>
  <c r="K182"/>
  <c r="K184" s="1"/>
  <c r="G182"/>
  <c r="G184" s="1"/>
  <c r="O144"/>
  <c r="K144"/>
  <c r="H145"/>
  <c r="I145"/>
  <c r="J145"/>
  <c r="L145"/>
  <c r="M145"/>
  <c r="N145"/>
  <c r="P145"/>
  <c r="Q145"/>
  <c r="R145"/>
  <c r="S145"/>
  <c r="T145"/>
  <c r="G144"/>
  <c r="O109"/>
  <c r="K109"/>
  <c r="T110"/>
  <c r="H110"/>
  <c r="I110"/>
  <c r="J110"/>
  <c r="L110"/>
  <c r="M110"/>
  <c r="N110"/>
  <c r="P110"/>
  <c r="Q110"/>
  <c r="R110"/>
  <c r="S110"/>
  <c r="G109"/>
  <c r="H30"/>
  <c r="I30"/>
  <c r="J30"/>
  <c r="L30"/>
  <c r="M30"/>
  <c r="N30"/>
  <c r="P30"/>
  <c r="Q30"/>
  <c r="R30"/>
  <c r="S30"/>
  <c r="T30"/>
  <c r="O29"/>
  <c r="K29"/>
  <c r="G29"/>
  <c r="O22"/>
  <c r="K22"/>
  <c r="H23"/>
  <c r="I23"/>
  <c r="J23"/>
  <c r="L23"/>
  <c r="M23"/>
  <c r="N23"/>
  <c r="P23"/>
  <c r="Q23"/>
  <c r="R23"/>
  <c r="S23"/>
  <c r="T23"/>
  <c r="G22"/>
  <c r="T169"/>
  <c r="S169"/>
  <c r="R169"/>
  <c r="Q169"/>
  <c r="P169"/>
  <c r="N169"/>
  <c r="M169"/>
  <c r="L169"/>
  <c r="J169"/>
  <c r="I169"/>
  <c r="H169"/>
  <c r="O168"/>
  <c r="K168"/>
  <c r="G168"/>
  <c r="O167"/>
  <c r="O169" s="1"/>
  <c r="K167"/>
  <c r="G167"/>
  <c r="G169" s="1"/>
  <c r="O108"/>
  <c r="K108"/>
  <c r="G108"/>
  <c r="O107"/>
  <c r="K107"/>
  <c r="G107"/>
  <c r="Q38"/>
  <c r="R38"/>
  <c r="R34"/>
  <c r="N57"/>
  <c r="J181"/>
  <c r="I181"/>
  <c r="H181"/>
  <c r="G180"/>
  <c r="G179"/>
  <c r="J178"/>
  <c r="I178"/>
  <c r="H178"/>
  <c r="G177"/>
  <c r="G176"/>
  <c r="J175"/>
  <c r="J185" s="1"/>
  <c r="I175"/>
  <c r="H175"/>
  <c r="H185" s="1"/>
  <c r="G174"/>
  <c r="G173"/>
  <c r="J164"/>
  <c r="I164"/>
  <c r="H164"/>
  <c r="G163"/>
  <c r="G162"/>
  <c r="J161"/>
  <c r="I161"/>
  <c r="H161"/>
  <c r="G160"/>
  <c r="G159"/>
  <c r="G158"/>
  <c r="J157"/>
  <c r="I157"/>
  <c r="H157"/>
  <c r="G156"/>
  <c r="G155"/>
  <c r="G154"/>
  <c r="J153"/>
  <c r="I153"/>
  <c r="H153"/>
  <c r="G152"/>
  <c r="G151"/>
  <c r="G150"/>
  <c r="J149"/>
  <c r="I149"/>
  <c r="H149"/>
  <c r="G148"/>
  <c r="G147"/>
  <c r="G146"/>
  <c r="J165"/>
  <c r="I165"/>
  <c r="H165"/>
  <c r="G143"/>
  <c r="G142"/>
  <c r="G141"/>
  <c r="J138"/>
  <c r="I138"/>
  <c r="H138"/>
  <c r="G137"/>
  <c r="G136"/>
  <c r="G135"/>
  <c r="J134"/>
  <c r="I134"/>
  <c r="H134"/>
  <c r="G133"/>
  <c r="G132"/>
  <c r="G134" s="1"/>
  <c r="J131"/>
  <c r="I131"/>
  <c r="H131"/>
  <c r="G130"/>
  <c r="G129"/>
  <c r="J128"/>
  <c r="I128"/>
  <c r="H128"/>
  <c r="G127"/>
  <c r="G126"/>
  <c r="G125"/>
  <c r="J124"/>
  <c r="I124"/>
  <c r="H124"/>
  <c r="G123"/>
  <c r="G122"/>
  <c r="G121"/>
  <c r="J120"/>
  <c r="I120"/>
  <c r="H120"/>
  <c r="G119"/>
  <c r="G118"/>
  <c r="G120" s="1"/>
  <c r="J117"/>
  <c r="I117"/>
  <c r="I139" s="1"/>
  <c r="I170" s="1"/>
  <c r="H117"/>
  <c r="G116"/>
  <c r="G115"/>
  <c r="J94"/>
  <c r="I94"/>
  <c r="H94"/>
  <c r="G93"/>
  <c r="G92"/>
  <c r="J91"/>
  <c r="I91"/>
  <c r="H91"/>
  <c r="G90"/>
  <c r="G89"/>
  <c r="G88"/>
  <c r="J87"/>
  <c r="I87"/>
  <c r="H87"/>
  <c r="G86"/>
  <c r="G85"/>
  <c r="G84"/>
  <c r="J83"/>
  <c r="I83"/>
  <c r="H83"/>
  <c r="G82"/>
  <c r="G81"/>
  <c r="G80"/>
  <c r="J79"/>
  <c r="I79"/>
  <c r="H79"/>
  <c r="G78"/>
  <c r="G77"/>
  <c r="G76"/>
  <c r="J75"/>
  <c r="I75"/>
  <c r="H75"/>
  <c r="G74"/>
  <c r="G73"/>
  <c r="G72"/>
  <c r="G75" s="1"/>
  <c r="J71"/>
  <c r="J95" s="1"/>
  <c r="I71"/>
  <c r="I95" s="1"/>
  <c r="H71"/>
  <c r="H95" s="1"/>
  <c r="G70"/>
  <c r="G69"/>
  <c r="G71" s="1"/>
  <c r="J60"/>
  <c r="I60"/>
  <c r="H60"/>
  <c r="G59"/>
  <c r="G58"/>
  <c r="J57"/>
  <c r="I57"/>
  <c r="H57"/>
  <c r="G56"/>
  <c r="G55"/>
  <c r="J54"/>
  <c r="I54"/>
  <c r="H54"/>
  <c r="G53"/>
  <c r="G52"/>
  <c r="G51"/>
  <c r="G54" s="1"/>
  <c r="J50"/>
  <c r="I50"/>
  <c r="H50"/>
  <c r="G49"/>
  <c r="G48"/>
  <c r="G47"/>
  <c r="J46"/>
  <c r="I46"/>
  <c r="H46"/>
  <c r="G45"/>
  <c r="G44"/>
  <c r="G43"/>
  <c r="G46" s="1"/>
  <c r="J42"/>
  <c r="I42"/>
  <c r="H42"/>
  <c r="G41"/>
  <c r="G40"/>
  <c r="G39"/>
  <c r="J38"/>
  <c r="I38"/>
  <c r="H38"/>
  <c r="G37"/>
  <c r="G36"/>
  <c r="G35"/>
  <c r="J34"/>
  <c r="I34"/>
  <c r="H34"/>
  <c r="G33"/>
  <c r="G32"/>
  <c r="G31"/>
  <c r="G28"/>
  <c r="G27"/>
  <c r="G30" s="1"/>
  <c r="J26"/>
  <c r="I26"/>
  <c r="H26"/>
  <c r="G25"/>
  <c r="G24"/>
  <c r="G21"/>
  <c r="G20"/>
  <c r="J19"/>
  <c r="I19"/>
  <c r="H19"/>
  <c r="G18"/>
  <c r="G17"/>
  <c r="G16"/>
  <c r="G19" s="1"/>
  <c r="J15"/>
  <c r="J61" s="1"/>
  <c r="I15"/>
  <c r="I61" s="1"/>
  <c r="H15"/>
  <c r="H61" s="1"/>
  <c r="G14"/>
  <c r="G13"/>
  <c r="O18"/>
  <c r="T94"/>
  <c r="S94"/>
  <c r="R94"/>
  <c r="Q94"/>
  <c r="P94"/>
  <c r="N94"/>
  <c r="M94"/>
  <c r="L94"/>
  <c r="O93"/>
  <c r="K93"/>
  <c r="O92"/>
  <c r="O94" s="1"/>
  <c r="K92"/>
  <c r="K94" s="1"/>
  <c r="O52"/>
  <c r="L50"/>
  <c r="M50"/>
  <c r="N50"/>
  <c r="P50"/>
  <c r="Q50"/>
  <c r="R50"/>
  <c r="S50"/>
  <c r="T50"/>
  <c r="T91"/>
  <c r="S91"/>
  <c r="R91"/>
  <c r="Q91"/>
  <c r="P91"/>
  <c r="N91"/>
  <c r="M91"/>
  <c r="L91"/>
  <c r="O90"/>
  <c r="K90"/>
  <c r="O89"/>
  <c r="K89"/>
  <c r="O88"/>
  <c r="K88"/>
  <c r="K91" s="1"/>
  <c r="T60"/>
  <c r="S60"/>
  <c r="R60"/>
  <c r="Q60"/>
  <c r="P60"/>
  <c r="N60"/>
  <c r="M60"/>
  <c r="L60"/>
  <c r="O59"/>
  <c r="K59"/>
  <c r="O58"/>
  <c r="O60" s="1"/>
  <c r="K58"/>
  <c r="T181"/>
  <c r="S181"/>
  <c r="R181"/>
  <c r="Q181"/>
  <c r="P181"/>
  <c r="N181"/>
  <c r="M181"/>
  <c r="L181"/>
  <c r="O180"/>
  <c r="K180"/>
  <c r="O179"/>
  <c r="K179"/>
  <c r="T194"/>
  <c r="S194"/>
  <c r="R194"/>
  <c r="Q194"/>
  <c r="P194"/>
  <c r="N194"/>
  <c r="M194"/>
  <c r="L194"/>
  <c r="J194"/>
  <c r="I194"/>
  <c r="H194"/>
  <c r="O193"/>
  <c r="O194" s="1"/>
  <c r="K193"/>
  <c r="K194" s="1"/>
  <c r="G193"/>
  <c r="G194" s="1"/>
  <c r="T164"/>
  <c r="S164"/>
  <c r="R164"/>
  <c r="Q164"/>
  <c r="P164"/>
  <c r="N164"/>
  <c r="M164"/>
  <c r="L164"/>
  <c r="O163"/>
  <c r="K163"/>
  <c r="O162"/>
  <c r="K162"/>
  <c r="O189"/>
  <c r="L161"/>
  <c r="M161"/>
  <c r="N161"/>
  <c r="P161"/>
  <c r="Q161"/>
  <c r="R161"/>
  <c r="S161"/>
  <c r="T161"/>
  <c r="O143"/>
  <c r="K143"/>
  <c r="T138"/>
  <c r="S138"/>
  <c r="R138"/>
  <c r="Q138"/>
  <c r="P138"/>
  <c r="N138"/>
  <c r="M138"/>
  <c r="L138"/>
  <c r="O137"/>
  <c r="K137"/>
  <c r="O136"/>
  <c r="K136"/>
  <c r="O135"/>
  <c r="K135"/>
  <c r="T87"/>
  <c r="S87"/>
  <c r="R87"/>
  <c r="Q87"/>
  <c r="P87"/>
  <c r="N87"/>
  <c r="M87"/>
  <c r="L87"/>
  <c r="O86"/>
  <c r="K86"/>
  <c r="O85"/>
  <c r="K85"/>
  <c r="O84"/>
  <c r="K84"/>
  <c r="O49"/>
  <c r="K49"/>
  <c r="J106"/>
  <c r="J111" s="1"/>
  <c r="I106"/>
  <c r="I111" s="1"/>
  <c r="H106"/>
  <c r="H111" s="1"/>
  <c r="G105"/>
  <c r="G104"/>
  <c r="O119"/>
  <c r="K159"/>
  <c r="O126"/>
  <c r="K126"/>
  <c r="O159"/>
  <c r="O64"/>
  <c r="K64"/>
  <c r="G64"/>
  <c r="T134"/>
  <c r="S134"/>
  <c r="R134"/>
  <c r="Q134"/>
  <c r="P134"/>
  <c r="N134"/>
  <c r="M134"/>
  <c r="L134"/>
  <c r="O133"/>
  <c r="K133"/>
  <c r="O132"/>
  <c r="K132"/>
  <c r="T57"/>
  <c r="S57"/>
  <c r="R57"/>
  <c r="Q57"/>
  <c r="P57"/>
  <c r="M57"/>
  <c r="L57"/>
  <c r="O56"/>
  <c r="K56"/>
  <c r="O55"/>
  <c r="K55"/>
  <c r="T83"/>
  <c r="S83"/>
  <c r="R83"/>
  <c r="Q83"/>
  <c r="P83"/>
  <c r="N83"/>
  <c r="M83"/>
  <c r="L83"/>
  <c r="O82"/>
  <c r="K82"/>
  <c r="O81"/>
  <c r="K81"/>
  <c r="O80"/>
  <c r="K80"/>
  <c r="T79"/>
  <c r="S79"/>
  <c r="R79"/>
  <c r="Q79"/>
  <c r="P79"/>
  <c r="N79"/>
  <c r="M79"/>
  <c r="L79"/>
  <c r="O78"/>
  <c r="K78"/>
  <c r="O77"/>
  <c r="K77"/>
  <c r="O76"/>
  <c r="K76"/>
  <c r="T54"/>
  <c r="S54"/>
  <c r="R54"/>
  <c r="Q54"/>
  <c r="P54"/>
  <c r="N54"/>
  <c r="M54"/>
  <c r="L54"/>
  <c r="O53"/>
  <c r="K53"/>
  <c r="O51"/>
  <c r="K51"/>
  <c r="O48"/>
  <c r="K48"/>
  <c r="O47"/>
  <c r="K47"/>
  <c r="T46"/>
  <c r="S46"/>
  <c r="R46"/>
  <c r="Q46"/>
  <c r="P46"/>
  <c r="N46"/>
  <c r="M46"/>
  <c r="L46"/>
  <c r="O45"/>
  <c r="K45"/>
  <c r="O44"/>
  <c r="K44"/>
  <c r="O43"/>
  <c r="K43"/>
  <c r="T42"/>
  <c r="S42"/>
  <c r="R42"/>
  <c r="Q42"/>
  <c r="P42"/>
  <c r="N42"/>
  <c r="M42"/>
  <c r="L42"/>
  <c r="O41"/>
  <c r="K41"/>
  <c r="O40"/>
  <c r="K40"/>
  <c r="O39"/>
  <c r="K39"/>
  <c r="T38"/>
  <c r="S38"/>
  <c r="P38"/>
  <c r="N38"/>
  <c r="M38"/>
  <c r="L38"/>
  <c r="O37"/>
  <c r="K37"/>
  <c r="O36"/>
  <c r="K36"/>
  <c r="O35"/>
  <c r="K35"/>
  <c r="H101"/>
  <c r="H102" s="1"/>
  <c r="I101"/>
  <c r="I102" s="1"/>
  <c r="J101"/>
  <c r="J102" s="1"/>
  <c r="L101"/>
  <c r="L102" s="1"/>
  <c r="M101"/>
  <c r="M102" s="1"/>
  <c r="N101"/>
  <c r="N102" s="1"/>
  <c r="P101"/>
  <c r="P102" s="1"/>
  <c r="Q101"/>
  <c r="Q102" s="1"/>
  <c r="R101"/>
  <c r="R102" s="1"/>
  <c r="S101"/>
  <c r="S102" s="1"/>
  <c r="T101"/>
  <c r="T102" s="1"/>
  <c r="J66"/>
  <c r="J67" s="1"/>
  <c r="I66"/>
  <c r="I67" s="1"/>
  <c r="H66"/>
  <c r="G66" s="1"/>
  <c r="G67" s="1"/>
  <c r="G65"/>
  <c r="G63"/>
  <c r="O160"/>
  <c r="K160"/>
  <c r="O158"/>
  <c r="O161" s="1"/>
  <c r="K158"/>
  <c r="K161" s="1"/>
  <c r="O130"/>
  <c r="K130"/>
  <c r="T131"/>
  <c r="S131"/>
  <c r="R131"/>
  <c r="Q131"/>
  <c r="P131"/>
  <c r="N131"/>
  <c r="M131"/>
  <c r="L131"/>
  <c r="O129"/>
  <c r="K129"/>
  <c r="O28"/>
  <c r="T178"/>
  <c r="S178"/>
  <c r="R178"/>
  <c r="Q178"/>
  <c r="P178"/>
  <c r="N178"/>
  <c r="M178"/>
  <c r="L178"/>
  <c r="O177"/>
  <c r="K177"/>
  <c r="O176"/>
  <c r="K176"/>
  <c r="O174"/>
  <c r="K174"/>
  <c r="O32"/>
  <c r="K32"/>
  <c r="K28"/>
  <c r="S15"/>
  <c r="T75"/>
  <c r="S75"/>
  <c r="R75"/>
  <c r="Q75"/>
  <c r="P75"/>
  <c r="N75"/>
  <c r="M75"/>
  <c r="L75"/>
  <c r="O74"/>
  <c r="K74"/>
  <c r="O73"/>
  <c r="K73"/>
  <c r="O72"/>
  <c r="K72"/>
  <c r="L157"/>
  <c r="M157"/>
  <c r="N157"/>
  <c r="P157"/>
  <c r="Q157"/>
  <c r="R157"/>
  <c r="S157"/>
  <c r="T157"/>
  <c r="K13"/>
  <c r="O13"/>
  <c r="K14"/>
  <c r="O14"/>
  <c r="L15"/>
  <c r="M15"/>
  <c r="N15"/>
  <c r="P15"/>
  <c r="Q15"/>
  <c r="R15"/>
  <c r="T15"/>
  <c r="K16"/>
  <c r="O16"/>
  <c r="K17"/>
  <c r="O17"/>
  <c r="K18"/>
  <c r="L19"/>
  <c r="M19"/>
  <c r="N19"/>
  <c r="P19"/>
  <c r="Q19"/>
  <c r="R19"/>
  <c r="S19"/>
  <c r="T19"/>
  <c r="L124"/>
  <c r="M124"/>
  <c r="N124"/>
  <c r="P124"/>
  <c r="Q124"/>
  <c r="R124"/>
  <c r="S124"/>
  <c r="T124"/>
  <c r="H201"/>
  <c r="I201"/>
  <c r="J201"/>
  <c r="L201"/>
  <c r="M201"/>
  <c r="N201"/>
  <c r="P201"/>
  <c r="Q201"/>
  <c r="R201"/>
  <c r="S201"/>
  <c r="T201"/>
  <c r="O155"/>
  <c r="K155"/>
  <c r="O156"/>
  <c r="K156"/>
  <c r="O154"/>
  <c r="K154"/>
  <c r="T153"/>
  <c r="S153"/>
  <c r="R153"/>
  <c r="Q153"/>
  <c r="P153"/>
  <c r="N153"/>
  <c r="M153"/>
  <c r="L153"/>
  <c r="O152"/>
  <c r="K152"/>
  <c r="O151"/>
  <c r="K151"/>
  <c r="O150"/>
  <c r="K150"/>
  <c r="T149"/>
  <c r="T165" s="1"/>
  <c r="S149"/>
  <c r="R149"/>
  <c r="Q149"/>
  <c r="P149"/>
  <c r="N149"/>
  <c r="N165" s="1"/>
  <c r="M149"/>
  <c r="M165" s="1"/>
  <c r="L149"/>
  <c r="L165" s="1"/>
  <c r="O148"/>
  <c r="K148"/>
  <c r="O147"/>
  <c r="K147"/>
  <c r="O146"/>
  <c r="K146"/>
  <c r="O142"/>
  <c r="K142"/>
  <c r="O141"/>
  <c r="K141"/>
  <c r="K145" s="1"/>
  <c r="O50" l="1"/>
  <c r="G15"/>
  <c r="G57"/>
  <c r="G181"/>
  <c r="G117"/>
  <c r="H139"/>
  <c r="H170" s="1"/>
  <c r="J139"/>
  <c r="J170" s="1"/>
  <c r="G124"/>
  <c r="I185"/>
  <c r="G34"/>
  <c r="G149"/>
  <c r="G157"/>
  <c r="G178"/>
  <c r="K169"/>
  <c r="G23"/>
  <c r="Q165"/>
  <c r="G79"/>
  <c r="G110"/>
  <c r="K110"/>
  <c r="O110"/>
  <c r="P165"/>
  <c r="R165"/>
  <c r="O145"/>
  <c r="G145"/>
  <c r="S165"/>
  <c r="G26"/>
  <c r="G153"/>
  <c r="G42"/>
  <c r="G175"/>
  <c r="G185" s="1"/>
  <c r="G128"/>
  <c r="G38"/>
  <c r="J96"/>
  <c r="G161"/>
  <c r="G164"/>
  <c r="G50"/>
  <c r="G60"/>
  <c r="I96"/>
  <c r="G83"/>
  <c r="G87"/>
  <c r="G91"/>
  <c r="G94"/>
  <c r="G131"/>
  <c r="G138"/>
  <c r="K60"/>
  <c r="O181"/>
  <c r="O164"/>
  <c r="K50"/>
  <c r="O91"/>
  <c r="K181"/>
  <c r="O138"/>
  <c r="K164"/>
  <c r="K157"/>
  <c r="G106"/>
  <c r="G111" s="1"/>
  <c r="K87"/>
  <c r="K138"/>
  <c r="O87"/>
  <c r="H186"/>
  <c r="J186"/>
  <c r="O57"/>
  <c r="O134"/>
  <c r="I186"/>
  <c r="K57"/>
  <c r="K134"/>
  <c r="O79"/>
  <c r="O83"/>
  <c r="O42"/>
  <c r="O46"/>
  <c r="O54"/>
  <c r="O157"/>
  <c r="K131"/>
  <c r="K83"/>
  <c r="K79"/>
  <c r="O38"/>
  <c r="K46"/>
  <c r="K54"/>
  <c r="K42"/>
  <c r="K38"/>
  <c r="H67"/>
  <c r="H96" s="1"/>
  <c r="O178"/>
  <c r="O15"/>
  <c r="K15"/>
  <c r="O19"/>
  <c r="O131"/>
  <c r="O75"/>
  <c r="K178"/>
  <c r="K19"/>
  <c r="K75"/>
  <c r="O149"/>
  <c r="O153"/>
  <c r="K149"/>
  <c r="K153"/>
  <c r="J206"/>
  <c r="J207" s="1"/>
  <c r="I206"/>
  <c r="I207" s="1"/>
  <c r="H206"/>
  <c r="H207" s="1"/>
  <c r="G205"/>
  <c r="J200"/>
  <c r="I200"/>
  <c r="H200"/>
  <c r="G199"/>
  <c r="G201" s="1"/>
  <c r="G100"/>
  <c r="G99"/>
  <c r="T192"/>
  <c r="S192"/>
  <c r="R192"/>
  <c r="Q192"/>
  <c r="P192"/>
  <c r="N192"/>
  <c r="M192"/>
  <c r="L192"/>
  <c r="J192"/>
  <c r="I192"/>
  <c r="H192"/>
  <c r="O191"/>
  <c r="K191"/>
  <c r="G191"/>
  <c r="T71"/>
  <c r="T95" s="1"/>
  <c r="S71"/>
  <c r="S95" s="1"/>
  <c r="R71"/>
  <c r="R95" s="1"/>
  <c r="Q71"/>
  <c r="Q95" s="1"/>
  <c r="P71"/>
  <c r="P95" s="1"/>
  <c r="N71"/>
  <c r="N95" s="1"/>
  <c r="M71"/>
  <c r="M95" s="1"/>
  <c r="L71"/>
  <c r="L95" s="1"/>
  <c r="O70"/>
  <c r="K70"/>
  <c r="O69"/>
  <c r="K69"/>
  <c r="P206"/>
  <c r="P207" s="1"/>
  <c r="O100"/>
  <c r="K100"/>
  <c r="O99"/>
  <c r="O101" s="1"/>
  <c r="O102" s="1"/>
  <c r="K99"/>
  <c r="K101" s="1"/>
  <c r="K102" s="1"/>
  <c r="L26"/>
  <c r="M26"/>
  <c r="N26"/>
  <c r="P26"/>
  <c r="Q26"/>
  <c r="R26"/>
  <c r="S26"/>
  <c r="T26"/>
  <c r="K24"/>
  <c r="O24"/>
  <c r="G165" l="1"/>
  <c r="O165"/>
  <c r="K165"/>
  <c r="G139"/>
  <c r="G95"/>
  <c r="G61"/>
  <c r="G186"/>
  <c r="G101"/>
  <c r="G102" s="1"/>
  <c r="K192"/>
  <c r="H112"/>
  <c r="J112"/>
  <c r="I112"/>
  <c r="G192"/>
  <c r="O192"/>
  <c r="K71"/>
  <c r="K95" s="1"/>
  <c r="G206"/>
  <c r="G207" s="1"/>
  <c r="G200"/>
  <c r="O71"/>
  <c r="O95" s="1"/>
  <c r="H208"/>
  <c r="I208"/>
  <c r="J208"/>
  <c r="L206"/>
  <c r="M206"/>
  <c r="N206"/>
  <c r="P208"/>
  <c r="Q206"/>
  <c r="R206"/>
  <c r="S206"/>
  <c r="T206"/>
  <c r="H202"/>
  <c r="I202"/>
  <c r="J202"/>
  <c r="L202"/>
  <c r="M202"/>
  <c r="N202"/>
  <c r="P202"/>
  <c r="Q202"/>
  <c r="R202"/>
  <c r="S202"/>
  <c r="T202"/>
  <c r="L200"/>
  <c r="M200"/>
  <c r="N200"/>
  <c r="P200"/>
  <c r="Q200"/>
  <c r="R200"/>
  <c r="S200"/>
  <c r="T200"/>
  <c r="H190"/>
  <c r="H195" s="1"/>
  <c r="I190"/>
  <c r="I195" s="1"/>
  <c r="J190"/>
  <c r="J195" s="1"/>
  <c r="L190"/>
  <c r="L195" s="1"/>
  <c r="M190"/>
  <c r="M195" s="1"/>
  <c r="N190"/>
  <c r="N195" s="1"/>
  <c r="O190"/>
  <c r="P190"/>
  <c r="P195" s="1"/>
  <c r="Q190"/>
  <c r="Q195" s="1"/>
  <c r="R190"/>
  <c r="R195" s="1"/>
  <c r="S190"/>
  <c r="S195" s="1"/>
  <c r="T190"/>
  <c r="T195" s="1"/>
  <c r="L175"/>
  <c r="L185" s="1"/>
  <c r="M175"/>
  <c r="M185" s="1"/>
  <c r="N175"/>
  <c r="N185" s="1"/>
  <c r="P175"/>
  <c r="P185" s="1"/>
  <c r="Q175"/>
  <c r="Q185" s="1"/>
  <c r="R175"/>
  <c r="R185" s="1"/>
  <c r="S175"/>
  <c r="S185" s="1"/>
  <c r="T175"/>
  <c r="T185" s="1"/>
  <c r="L128"/>
  <c r="M128"/>
  <c r="N128"/>
  <c r="P128"/>
  <c r="Q128"/>
  <c r="R128"/>
  <c r="S128"/>
  <c r="T128"/>
  <c r="L120"/>
  <c r="M120"/>
  <c r="N120"/>
  <c r="P120"/>
  <c r="Q120"/>
  <c r="R120"/>
  <c r="S120"/>
  <c r="T120"/>
  <c r="L117"/>
  <c r="M117"/>
  <c r="N117"/>
  <c r="P117"/>
  <c r="Q117"/>
  <c r="R117"/>
  <c r="S117"/>
  <c r="T117"/>
  <c r="L106"/>
  <c r="L111" s="1"/>
  <c r="M106"/>
  <c r="M111" s="1"/>
  <c r="N106"/>
  <c r="N111" s="1"/>
  <c r="P106"/>
  <c r="P111" s="1"/>
  <c r="Q106"/>
  <c r="Q111" s="1"/>
  <c r="R106"/>
  <c r="R111" s="1"/>
  <c r="S106"/>
  <c r="S111" s="1"/>
  <c r="T106"/>
  <c r="T111" s="1"/>
  <c r="O127"/>
  <c r="K127"/>
  <c r="O125"/>
  <c r="K125"/>
  <c r="G189"/>
  <c r="O65"/>
  <c r="O63"/>
  <c r="K65"/>
  <c r="K63"/>
  <c r="O25"/>
  <c r="O21"/>
  <c r="O33"/>
  <c r="K33"/>
  <c r="O105"/>
  <c r="O104"/>
  <c r="O116"/>
  <c r="O118"/>
  <c r="O115"/>
  <c r="O117" s="1"/>
  <c r="K116"/>
  <c r="O122"/>
  <c r="O123"/>
  <c r="O121"/>
  <c r="O173"/>
  <c r="K173"/>
  <c r="K175" s="1"/>
  <c r="K185" s="1"/>
  <c r="O199"/>
  <c r="O205"/>
  <c r="O31"/>
  <c r="O27"/>
  <c r="O30" s="1"/>
  <c r="O20"/>
  <c r="K205"/>
  <c r="K199"/>
  <c r="K189"/>
  <c r="K122"/>
  <c r="K123"/>
  <c r="K119"/>
  <c r="K121"/>
  <c r="K118"/>
  <c r="K115"/>
  <c r="K105"/>
  <c r="K104"/>
  <c r="L34"/>
  <c r="M34"/>
  <c r="N34"/>
  <c r="P34"/>
  <c r="Q34"/>
  <c r="S34"/>
  <c r="T34"/>
  <c r="K25"/>
  <c r="K21"/>
  <c r="K31"/>
  <c r="K27"/>
  <c r="K30" s="1"/>
  <c r="K20"/>
  <c r="T66"/>
  <c r="T67" s="1"/>
  <c r="S66"/>
  <c r="S67" s="1"/>
  <c r="R66"/>
  <c r="R67" s="1"/>
  <c r="Q66"/>
  <c r="Q67" s="1"/>
  <c r="P66"/>
  <c r="N66"/>
  <c r="N67" s="1"/>
  <c r="M66"/>
  <c r="M67" s="1"/>
  <c r="L66"/>
  <c r="L67" s="1"/>
  <c r="O195" l="1"/>
  <c r="G96"/>
  <c r="K23"/>
  <c r="O23"/>
  <c r="G170"/>
  <c r="O206"/>
  <c r="O207" s="1"/>
  <c r="S139"/>
  <c r="S170" s="1"/>
  <c r="Q139"/>
  <c r="Q170" s="1"/>
  <c r="N139"/>
  <c r="N170" s="1"/>
  <c r="L139"/>
  <c r="L170" s="1"/>
  <c r="T139"/>
  <c r="T170" s="1"/>
  <c r="R139"/>
  <c r="R170" s="1"/>
  <c r="P139"/>
  <c r="P170" s="1"/>
  <c r="M139"/>
  <c r="M170" s="1"/>
  <c r="S61"/>
  <c r="S96" s="1"/>
  <c r="Q61"/>
  <c r="Q96" s="1"/>
  <c r="N61"/>
  <c r="L61"/>
  <c r="L96" s="1"/>
  <c r="T61"/>
  <c r="T96" s="1"/>
  <c r="R61"/>
  <c r="R96" s="1"/>
  <c r="P61"/>
  <c r="M61"/>
  <c r="K26"/>
  <c r="O26"/>
  <c r="O34"/>
  <c r="K117"/>
  <c r="M96"/>
  <c r="P186"/>
  <c r="K34"/>
  <c r="T112"/>
  <c r="Q186"/>
  <c r="L186"/>
  <c r="S112"/>
  <c r="S186"/>
  <c r="R186"/>
  <c r="N112"/>
  <c r="K186"/>
  <c r="N186"/>
  <c r="G112"/>
  <c r="K124"/>
  <c r="Q207"/>
  <c r="Q208" s="1"/>
  <c r="N207"/>
  <c r="N208" s="1"/>
  <c r="O124"/>
  <c r="R112"/>
  <c r="P112"/>
  <c r="M112"/>
  <c r="R207"/>
  <c r="R208" s="1"/>
  <c r="M207"/>
  <c r="M208" s="1"/>
  <c r="Q112"/>
  <c r="L112"/>
  <c r="L207"/>
  <c r="L208" s="1"/>
  <c r="O201"/>
  <c r="O202" s="1"/>
  <c r="K201"/>
  <c r="K202" s="1"/>
  <c r="T207"/>
  <c r="T208" s="1"/>
  <c r="S207"/>
  <c r="S208" s="1"/>
  <c r="M186"/>
  <c r="T196"/>
  <c r="R196"/>
  <c r="P196"/>
  <c r="N196"/>
  <c r="L196"/>
  <c r="I196"/>
  <c r="I209" s="1"/>
  <c r="O66"/>
  <c r="O67" s="1"/>
  <c r="S196"/>
  <c r="Q196"/>
  <c r="O196"/>
  <c r="M196"/>
  <c r="J196"/>
  <c r="J209" s="1"/>
  <c r="H196"/>
  <c r="H209" s="1"/>
  <c r="K106"/>
  <c r="K111" s="1"/>
  <c r="T186"/>
  <c r="O175"/>
  <c r="O185" s="1"/>
  <c r="K190"/>
  <c r="K195" s="1"/>
  <c r="K206"/>
  <c r="O106"/>
  <c r="O111" s="1"/>
  <c r="O208"/>
  <c r="O200"/>
  <c r="K200"/>
  <c r="O128"/>
  <c r="K128"/>
  <c r="O120"/>
  <c r="O139" s="1"/>
  <c r="O170" s="1"/>
  <c r="K120"/>
  <c r="P67"/>
  <c r="G190"/>
  <c r="G195" s="1"/>
  <c r="K66"/>
  <c r="K67" s="1"/>
  <c r="G202"/>
  <c r="G208"/>
  <c r="O61" l="1"/>
  <c r="K139"/>
  <c r="K170" s="1"/>
  <c r="K61"/>
  <c r="K96" s="1"/>
  <c r="S209"/>
  <c r="M209"/>
  <c r="Q209"/>
  <c r="L209"/>
  <c r="T209"/>
  <c r="R209"/>
  <c r="N96"/>
  <c r="N209" s="1"/>
  <c r="O112"/>
  <c r="O186"/>
  <c r="K112"/>
  <c r="P96"/>
  <c r="P209" s="1"/>
  <c r="K207"/>
  <c r="K208" s="1"/>
  <c r="K196"/>
  <c r="G196"/>
  <c r="K209" l="1"/>
  <c r="O96"/>
  <c r="O209" s="1"/>
  <c r="G209"/>
</calcChain>
</file>

<file path=xl/sharedStrings.xml><?xml version="1.0" encoding="utf-8"?>
<sst xmlns="http://schemas.openxmlformats.org/spreadsheetml/2006/main" count="529" uniqueCount="121">
  <si>
    <r>
      <t xml:space="preserve">            EKONOMINĖS PLĖTROS PROGRAMOS                                                                  </t>
    </r>
    <r>
      <rPr>
        <sz val="11"/>
        <rFont val="Times New Roman"/>
        <family val="1"/>
        <charset val="186"/>
      </rPr>
      <t xml:space="preserve">  </t>
    </r>
  </si>
  <si>
    <t>TIKSLŲ, PROGRAMŲ TIKSLŲ, UŽDAVINIŲ IR PRIEMONIŲ IŠLAIDŲ SUVESTINĖ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</si>
  <si>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</si>
  <si>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</si>
  <si>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</si>
  <si>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</si>
  <si>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</si>
  <si>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</si>
  <si>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</si>
  <si>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</si>
  <si>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</si>
  <si>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</si>
  <si>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05 programa - ekonominės plėtros programa</t>
  </si>
  <si>
    <t>01</t>
  </si>
  <si>
    <t>Prižiūrėti ir modernizuoti Rietavo savivaldybės vietinės reikšmės kelius, stovėjimo aikšteles, visuomeninio susisiekimo infrastruktūros objektus</t>
  </si>
  <si>
    <t>Vykdyti Rietavo savivaldybės susisiekimo sistemos plėtrą tiesiant naujas ir rekonstruojant esamas gatves. Gerinti eismo saugumo sąlygas</t>
  </si>
  <si>
    <t>188747184</t>
  </si>
  <si>
    <t>SB</t>
  </si>
  <si>
    <t>iš viso</t>
  </si>
  <si>
    <t>02</t>
  </si>
  <si>
    <t>03</t>
  </si>
  <si>
    <t xml:space="preserve">Tverų miestelio Kovo 8 - osios gatvės  rekonstrukcija                                               </t>
  </si>
  <si>
    <t>04</t>
  </si>
  <si>
    <t>05</t>
  </si>
  <si>
    <t>06</t>
  </si>
  <si>
    <t>Kulių g. rekonstrukcija</t>
  </si>
  <si>
    <t>07</t>
  </si>
  <si>
    <t>Iš viso uždaviniui</t>
  </si>
  <si>
    <t>Atlikti kasmetinius kelių priežiūros ir remonto darbus. Vykdyti savivaldybės vietinės reikšmės kelių priežiūros ir plėtros programą</t>
  </si>
  <si>
    <t xml:space="preserve">Rietavo savivaldybės vietinės reikšmės  kelių ir gatvių priežiūra ir taisymas </t>
  </si>
  <si>
    <t>Vykdyti Savivaldybės eismo saugumo programą</t>
  </si>
  <si>
    <t>Iš viso tikslui</t>
  </si>
  <si>
    <t>Prižiūrėti ir modernizuoti Rietavo savivaldybės inžinerinės infrastruktūros objektus</t>
  </si>
  <si>
    <t>Kelti žmonių gyvenimo lygį</t>
  </si>
  <si>
    <t xml:space="preserve">SB </t>
  </si>
  <si>
    <t xml:space="preserve">Kt.  </t>
  </si>
  <si>
    <t>Rietavo savivaldybės gyvenviečių  tvarkymas</t>
  </si>
  <si>
    <t>Plėtoti Savivaldybės infrastruktūrą</t>
  </si>
  <si>
    <t>Renovuoti bendrojo lavinimo įstaigas ir Savivaldybei priklausančius pastatus</t>
  </si>
  <si>
    <t xml:space="preserve">Rietavo L. Ivinskio gimnazijos sporto salės priestato statyba                                                      </t>
  </si>
  <si>
    <t>SB (VIP)</t>
  </si>
  <si>
    <t xml:space="preserve">Pastato, esančio Parko g. 10, rekonstrukcija (Meno mokykla)                                   </t>
  </si>
  <si>
    <t>Plėtoti gyvenamąjį socialinį būstą</t>
  </si>
  <si>
    <t>Daugiabučių namų ir jų aplinkos modernizavimas</t>
  </si>
  <si>
    <t xml:space="preserve">Teikti paramą daugiabučių namų savininkų bendrijoms jų valdomų namų techniniams defektams pašalinti, bendrojo naudojimo objektams atnaujinti, namams prižūrėti, remontuoti </t>
  </si>
  <si>
    <t>Finansiškai prisidėti prie Rietavo savivaldybės daugiabučių renovacijos</t>
  </si>
  <si>
    <t>Verslo plėtros užtikrinimas Savivaldybėje</t>
  </si>
  <si>
    <t xml:space="preserve">Teikti paramą verslininkams </t>
  </si>
  <si>
    <t>Smulkaus ir vidutinio verslo rėmimas</t>
  </si>
  <si>
    <t>Mokymų ir konsultacijų paslaugų pirkimas</t>
  </si>
  <si>
    <t>Kelti darbuotojų kompetenciją</t>
  </si>
  <si>
    <t>Iš viso programai</t>
  </si>
  <si>
    <t>Programos koordinatorius</t>
  </si>
  <si>
    <t>Juozas Albauskas</t>
  </si>
  <si>
    <t>Gyvenamojo būsto patalpų rekonstravimas, remontas, socialinio būsto plėtra</t>
  </si>
  <si>
    <t>Kt. (VB)</t>
  </si>
  <si>
    <t>Telšių regiono atliekų tvarkymo sistemos plėtra</t>
  </si>
  <si>
    <t>Sutvarkyti Rietavo savivaldybės viešąsias erdves</t>
  </si>
  <si>
    <t>Viešosios erdvės su prieigomis sutvarkymas Rietavo miesto Laisvės gatvėje, įrengiant žemės ūkio produktų turgelį</t>
  </si>
  <si>
    <t>Poilsio ir rekreacijos zonos įrengimas šalia Rietavo kunigaikščių Oginskių dvarvietės</t>
  </si>
  <si>
    <t>Kt.</t>
  </si>
  <si>
    <t>Rietavo kunigaikščių Oginskių dvarvietės sutvarkymas ir pritaikymas bendruomenės poreikiams, naujų paslaugų teikimui</t>
  </si>
  <si>
    <t xml:space="preserve">SB (KPPP) </t>
  </si>
  <si>
    <t>Daugėdų sen. Gudalių gatvės rekonstravimas</t>
  </si>
  <si>
    <t>Rietavo miesto L. Ivinskio g. rekonstravimas</t>
  </si>
  <si>
    <t>Skirti Savivaldybės biudžeto lėšų projektų rėmimui (TVIC)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</si>
  <si>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</si>
  <si>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tūkst. Eur</t>
  </si>
  <si>
    <t>Įgyvendinti energinio efektyvumo didinimo daugiabučiuose namuose programą</t>
  </si>
  <si>
    <t>SB (ES)</t>
  </si>
  <si>
    <t>Jūros upės kraštovaizdžio formavimas gamtinio karkaso teritorijoje Rietavo mieste</t>
  </si>
  <si>
    <t xml:space="preserve">SB (ES) </t>
  </si>
  <si>
    <t>08</t>
  </si>
  <si>
    <t>Rietavo savivalybės Tverų seniūnijos Piliakalnio gatvės kapitalinis remontas</t>
  </si>
  <si>
    <t>09</t>
  </si>
  <si>
    <t>Rietavo savivaldybės Medingėnų seniūnijos Gėlių ir Mokyklos gatvių rekonstrukcija</t>
  </si>
  <si>
    <t>10</t>
  </si>
  <si>
    <t>11</t>
  </si>
  <si>
    <t>12</t>
  </si>
  <si>
    <t>Rietavo savivaldybės Tverų seniūnijos Tauravo kaimo Tverų, Dvaro ir Jurginų gatvių kapitalinis remontas</t>
  </si>
  <si>
    <t>Rietavo seniūnijos Girėnų, Labardžių ir Žadvainų kaimų gatvių apšvietimo įrengimas</t>
  </si>
  <si>
    <t>Rietavo savivaldybės Daugėdų seniūnijos Gudalių gatvės apšvietimo įrengimas</t>
  </si>
  <si>
    <t>Rietavo miesto Žemaitės ir Naujalio gatvių kapitalinis remontas įrengiant pėsčiųjų ir dviratininkų taką</t>
  </si>
  <si>
    <t>Administracinio pastato Laisvės a. 3, Rietave, atnaujinimas</t>
  </si>
  <si>
    <t>Dalies pastato Plungės g. 18, Rietave, pritaikymas socialinio būsto paskirčiai</t>
  </si>
  <si>
    <t>Socialinių paslaugų infrastruktūros plėtra (Plungės g. 18, Rietavas)</t>
  </si>
  <si>
    <t>SB (VB)</t>
  </si>
  <si>
    <t>Europos Sąjungos lėšomis įgyvendintų projektų draudimas, statybos leidimai, elektros rinkliavos mokesčiai</t>
  </si>
  <si>
    <t>13</t>
  </si>
  <si>
    <t>Rietavo savivaldybės Medingėnų sen. Užpelių k. Užpelių ir Kalnelio gatvių dangos kapitalinis remontas</t>
  </si>
  <si>
    <t>Pastato Budrikių k. remontas ir pritaikymas bendruomenės poreikiams</t>
  </si>
  <si>
    <t>SB (KPPP)</t>
  </si>
  <si>
    <t>SB (pask.)</t>
  </si>
  <si>
    <t>2020 m. projektas</t>
  </si>
  <si>
    <t>02 strateginis tikslas - skatinti žemės ūkio modernizavimą, sukurti verslui plėtotis palankią aplinką, formuoti turizmui patrauklaus krašto įvaizdį</t>
  </si>
  <si>
    <t>SB (pask)</t>
  </si>
  <si>
    <t>Rietavo miesto Pamiškės g. techninių parametrų gerinimas</t>
  </si>
  <si>
    <t>Rietavo miesto viešųjų erdvių kompleksinis sutvarkymas</t>
  </si>
  <si>
    <t>Modernios edukacinės aplinkos kūrimas Rietavo Lauryno Ivinskio gimnazijoje</t>
  </si>
  <si>
    <t>Telšių regiono savivaldybes jungiančių turizmo trasų infrastruktūros plėtra</t>
  </si>
  <si>
    <t>Savarankiško gyvenimo namų steigimas Rietave (Plungės g. 18)</t>
  </si>
  <si>
    <t>Dalies išlaidų kompensavimas įrengiant daugiabučių namų  kiemuose automobilių stovėjimo aikšteles</t>
  </si>
  <si>
    <t>Rietavo miesto pėsčiųjų ir dviračių tako Aušros alėjoje įrengimas</t>
  </si>
  <si>
    <t>Rietavo miesto Palangos ir Taikos g. apšvietimo įrengimas</t>
  </si>
  <si>
    <t>Rietavo seniūnijos Gintaro gatvės pėsčiųjų tako apšvietimas</t>
  </si>
  <si>
    <t>2019 M.  RIETAVO SAVIVALDYBĖS ADMINISTRACIJOS</t>
  </si>
  <si>
    <t>2018 m. išlaidos</t>
  </si>
  <si>
    <t>2019 m. išlaidų projektas</t>
  </si>
  <si>
    <t>2019 m. patvirtinta Taryboje</t>
  </si>
  <si>
    <t>2021 m. projektas</t>
  </si>
  <si>
    <t>Rietavo sen. Giliogirio kaimo gatvių apšvietimo įrengimas (paskolos dengimas)</t>
  </si>
  <si>
    <t>Rietavo miesto Vatušių gatvės apšvietimo įrengimas (paskolos dengimas)</t>
  </si>
  <si>
    <t>Rietavo miesto Daržų g. nuo Žaliosios g. iki Palangos g. rekonstrukscija</t>
  </si>
  <si>
    <t>Pėsčiųjų ir dviračių tako Rietavo savivaldybės Rietavo miesto ir Vatušių kaimo Klaipėdos gatvės dalyje tiesimas</t>
  </si>
  <si>
    <t>Rietavo miesto apleistos teritorijos L. Ivinskio g. 16 atnaujinimas ir plėtra</t>
  </si>
  <si>
    <t>Pelaičių gyvenvietės vandentiekio ir nuotekų tinklų įrengimas. Vandentvarka Medingėnuose ir kitos infrastruktūros inventorizacija</t>
  </si>
  <si>
    <t>Rietavo L. Ivinskio gimnazijos bendrabučio remontas (Savivaldybės patalpos Žalioji g. 23, Rietave)</t>
  </si>
  <si>
    <t>Sudaryti sąlygas kokybiškai ir laiku įgyvendinti Savivaldybės tikslus</t>
  </si>
  <si>
    <t>Rietavo savivaldybės strateginiam plėtros planui iki 2027 metų parengti</t>
  </si>
  <si>
    <t xml:space="preserve">Pelaičių kelio (RT-0120) rekonstrukcija                                               </t>
  </si>
  <si>
    <t>Savivaldybės ir socialinio būsto plėtra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</si>
</sst>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11" fillId="4" borderId="26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/>
    </xf>
    <xf numFmtId="49" fontId="11" fillId="5" borderId="28" xfId="0" applyNumberFormat="1" applyFont="1" applyFill="1" applyBorder="1" applyAlignment="1">
      <alignment horizontal="center" vertical="top"/>
    </xf>
    <xf numFmtId="164" fontId="6" fillId="0" borderId="32" xfId="0" applyNumberFormat="1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right" vertical="top" wrapText="1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top"/>
    </xf>
    <xf numFmtId="49" fontId="9" fillId="5" borderId="18" xfId="0" applyNumberFormat="1" applyFont="1" applyFill="1" applyBorder="1" applyAlignment="1">
      <alignment horizontal="center" vertical="top"/>
    </xf>
    <xf numFmtId="49" fontId="9" fillId="4" borderId="26" xfId="0" applyNumberFormat="1" applyFont="1" applyFill="1" applyBorder="1" applyAlignment="1">
      <alignment horizontal="center" vertical="top"/>
    </xf>
    <xf numFmtId="49" fontId="11" fillId="4" borderId="23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center" vertical="top"/>
    </xf>
    <xf numFmtId="49" fontId="11" fillId="5" borderId="26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164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top" wrapText="1"/>
    </xf>
    <xf numFmtId="0" fontId="6" fillId="8" borderId="34" xfId="0" applyFont="1" applyFill="1" applyBorder="1" applyAlignment="1">
      <alignment horizontal="center" vertical="top" wrapText="1"/>
    </xf>
    <xf numFmtId="164" fontId="6" fillId="8" borderId="33" xfId="0" applyNumberFormat="1" applyFont="1" applyFill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top"/>
    </xf>
    <xf numFmtId="49" fontId="3" fillId="4" borderId="23" xfId="0" applyNumberFormat="1" applyFont="1" applyFill="1" applyBorder="1" applyAlignment="1">
      <alignment vertical="top"/>
    </xf>
    <xf numFmtId="0" fontId="13" fillId="0" borderId="0" xfId="0" applyFont="1" applyAlignment="1">
      <alignment horizontal="center" vertical="top"/>
    </xf>
    <xf numFmtId="0" fontId="8" fillId="0" borderId="0" xfId="0" applyFont="1" applyAlignment="1"/>
    <xf numFmtId="0" fontId="13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8" borderId="38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64" fontId="6" fillId="8" borderId="34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vertical="top"/>
    </xf>
    <xf numFmtId="164" fontId="2" fillId="6" borderId="11" xfId="0" applyNumberFormat="1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vertical="center" textRotation="90" wrapText="1"/>
    </xf>
    <xf numFmtId="164" fontId="2" fillId="8" borderId="31" xfId="0" applyNumberFormat="1" applyFont="1" applyFill="1" applyBorder="1" applyAlignment="1">
      <alignment horizontal="center" vertical="center"/>
    </xf>
    <xf numFmtId="164" fontId="2" fillId="8" borderId="39" xfId="0" applyNumberFormat="1" applyFont="1" applyFill="1" applyBorder="1" applyAlignment="1">
      <alignment horizontal="center" vertical="center"/>
    </xf>
    <xf numFmtId="164" fontId="2" fillId="6" borderId="31" xfId="0" applyNumberFormat="1" applyFont="1" applyFill="1" applyBorder="1" applyAlignment="1">
      <alignment horizontal="center" vertical="center"/>
    </xf>
    <xf numFmtId="164" fontId="15" fillId="6" borderId="39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2" fontId="3" fillId="6" borderId="46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top"/>
    </xf>
    <xf numFmtId="2" fontId="2" fillId="8" borderId="31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top"/>
    </xf>
    <xf numFmtId="2" fontId="2" fillId="8" borderId="3" xfId="0" applyNumberFormat="1" applyFont="1" applyFill="1" applyBorder="1" applyAlignment="1">
      <alignment horizontal="center" vertical="center"/>
    </xf>
    <xf numFmtId="2" fontId="3" fillId="8" borderId="46" xfId="0" applyNumberFormat="1" applyFont="1" applyFill="1" applyBorder="1" applyAlignment="1">
      <alignment horizontal="center" vertical="top"/>
    </xf>
    <xf numFmtId="2" fontId="2" fillId="0" borderId="32" xfId="0" applyNumberFormat="1" applyFont="1" applyFill="1" applyBorder="1" applyAlignment="1">
      <alignment horizontal="center" vertical="center"/>
    </xf>
    <xf numFmtId="2" fontId="2" fillId="8" borderId="39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2" fillId="6" borderId="39" xfId="0" applyNumberFormat="1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top"/>
    </xf>
    <xf numFmtId="2" fontId="3" fillId="3" borderId="28" xfId="0" applyNumberFormat="1" applyFont="1" applyFill="1" applyBorder="1" applyAlignment="1">
      <alignment horizontal="center" vertical="top"/>
    </xf>
    <xf numFmtId="2" fontId="3" fillId="8" borderId="11" xfId="0" applyNumberFormat="1" applyFont="1" applyFill="1" applyBorder="1" applyAlignment="1">
      <alignment horizontal="center" vertical="top"/>
    </xf>
    <xf numFmtId="164" fontId="2" fillId="6" borderId="32" xfId="0" applyNumberFormat="1" applyFont="1" applyFill="1" applyBorder="1" applyAlignment="1">
      <alignment horizontal="center" vertical="center"/>
    </xf>
    <xf numFmtId="164" fontId="2" fillId="6" borderId="39" xfId="0" applyNumberFormat="1" applyFont="1" applyFill="1" applyBorder="1" applyAlignment="1">
      <alignment horizontal="center" vertical="center"/>
    </xf>
    <xf numFmtId="164" fontId="2" fillId="8" borderId="32" xfId="0" applyNumberFormat="1" applyFont="1" applyFill="1" applyBorder="1" applyAlignment="1">
      <alignment horizontal="center" vertical="center"/>
    </xf>
    <xf numFmtId="165" fontId="2" fillId="8" borderId="32" xfId="0" applyNumberFormat="1" applyFont="1" applyFill="1" applyBorder="1" applyAlignment="1">
      <alignment horizontal="center" vertical="center"/>
    </xf>
    <xf numFmtId="165" fontId="2" fillId="8" borderId="11" xfId="0" applyNumberFormat="1" applyFont="1" applyFill="1" applyBorder="1" applyAlignment="1">
      <alignment horizontal="center" vertical="center"/>
    </xf>
    <xf numFmtId="165" fontId="2" fillId="8" borderId="39" xfId="0" applyNumberFormat="1" applyFont="1" applyFill="1" applyBorder="1" applyAlignment="1">
      <alignment horizontal="center" vertical="center"/>
    </xf>
    <xf numFmtId="165" fontId="3" fillId="6" borderId="11" xfId="0" applyNumberFormat="1" applyFont="1" applyFill="1" applyBorder="1" applyAlignment="1">
      <alignment horizontal="center" vertical="top"/>
    </xf>
    <xf numFmtId="165" fontId="2" fillId="6" borderId="39" xfId="0" applyNumberFormat="1" applyFont="1" applyFill="1" applyBorder="1" applyAlignment="1">
      <alignment horizontal="center" vertical="center"/>
    </xf>
    <xf numFmtId="165" fontId="2" fillId="6" borderId="11" xfId="0" applyNumberFormat="1" applyFont="1" applyFill="1" applyBorder="1" applyAlignment="1">
      <alignment horizontal="center" vertical="center"/>
    </xf>
    <xf numFmtId="165" fontId="3" fillId="6" borderId="17" xfId="0" applyNumberFormat="1" applyFont="1" applyFill="1" applyBorder="1" applyAlignment="1">
      <alignment horizontal="center" vertical="top"/>
    </xf>
    <xf numFmtId="165" fontId="3" fillId="6" borderId="46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center"/>
    </xf>
    <xf numFmtId="2" fontId="2" fillId="6" borderId="31" xfId="0" applyNumberFormat="1" applyFont="1" applyFill="1" applyBorder="1" applyAlignment="1">
      <alignment horizontal="center" vertical="center"/>
    </xf>
    <xf numFmtId="0" fontId="17" fillId="8" borderId="0" xfId="0" applyFont="1" applyFill="1" applyAlignment="1">
      <alignment vertical="top"/>
    </xf>
    <xf numFmtId="164" fontId="6" fillId="8" borderId="32" xfId="0" applyNumberFormat="1" applyFont="1" applyFill="1" applyBorder="1" applyAlignment="1">
      <alignment horizontal="center" vertical="center"/>
    </xf>
    <xf numFmtId="49" fontId="11" fillId="5" borderId="23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65" fontId="3" fillId="8" borderId="11" xfId="0" applyNumberFormat="1" applyFont="1" applyFill="1" applyBorder="1" applyAlignment="1">
      <alignment horizontal="center" vertical="top"/>
    </xf>
    <xf numFmtId="165" fontId="3" fillId="3" borderId="28" xfId="0" applyNumberFormat="1" applyFont="1" applyFill="1" applyBorder="1" applyAlignment="1">
      <alignment horizontal="center" vertical="top"/>
    </xf>
    <xf numFmtId="164" fontId="6" fillId="8" borderId="39" xfId="0" applyNumberFormat="1" applyFont="1" applyFill="1" applyBorder="1" applyAlignment="1">
      <alignment horizontal="center" vertical="center"/>
    </xf>
    <xf numFmtId="164" fontId="6" fillId="8" borderId="40" xfId="0" applyNumberFormat="1" applyFont="1" applyFill="1" applyBorder="1" applyAlignment="1">
      <alignment horizontal="center" vertical="center"/>
    </xf>
    <xf numFmtId="164" fontId="6" fillId="8" borderId="11" xfId="0" applyNumberFormat="1" applyFont="1" applyFill="1" applyBorder="1" applyAlignment="1">
      <alignment horizontal="center" vertical="center"/>
    </xf>
    <xf numFmtId="165" fontId="2" fillId="6" borderId="32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32" xfId="0" applyNumberFormat="1" applyFont="1" applyFill="1" applyBorder="1" applyAlignment="1">
      <alignment horizontal="center" vertical="center"/>
    </xf>
    <xf numFmtId="2" fontId="6" fillId="8" borderId="32" xfId="0" applyNumberFormat="1" applyFont="1" applyFill="1" applyBorder="1" applyAlignment="1">
      <alignment horizontal="center" vertical="center"/>
    </xf>
    <xf numFmtId="165" fontId="6" fillId="6" borderId="11" xfId="0" applyNumberFormat="1" applyFont="1" applyFill="1" applyBorder="1" applyAlignment="1">
      <alignment horizontal="center" vertical="center"/>
    </xf>
    <xf numFmtId="165" fontId="2" fillId="8" borderId="31" xfId="0" applyNumberFormat="1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 vertical="center"/>
    </xf>
    <xf numFmtId="2" fontId="6" fillId="8" borderId="31" xfId="0" applyNumberFormat="1" applyFont="1" applyFill="1" applyBorder="1" applyAlignment="1">
      <alignment horizontal="center" vertical="center"/>
    </xf>
    <xf numFmtId="2" fontId="6" fillId="6" borderId="39" xfId="0" applyNumberFormat="1" applyFont="1" applyFill="1" applyBorder="1" applyAlignment="1">
      <alignment horizontal="center" vertical="center"/>
    </xf>
    <xf numFmtId="165" fontId="6" fillId="6" borderId="39" xfId="0" applyNumberFormat="1" applyFont="1" applyFill="1" applyBorder="1" applyAlignment="1">
      <alignment horizontal="center" vertical="center"/>
    </xf>
    <xf numFmtId="164" fontId="6" fillId="8" borderId="31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top"/>
    </xf>
    <xf numFmtId="164" fontId="9" fillId="6" borderId="17" xfId="0" applyNumberFormat="1" applyFont="1" applyFill="1" applyBorder="1" applyAlignment="1">
      <alignment horizontal="center" vertical="top"/>
    </xf>
    <xf numFmtId="164" fontId="3" fillId="6" borderId="11" xfId="0" applyNumberFormat="1" applyFont="1" applyFill="1" applyBorder="1" applyAlignment="1">
      <alignment horizontal="center" vertical="top"/>
    </xf>
    <xf numFmtId="164" fontId="3" fillId="6" borderId="17" xfId="0" applyNumberFormat="1" applyFont="1" applyFill="1" applyBorder="1" applyAlignment="1">
      <alignment horizontal="center" vertical="top"/>
    </xf>
    <xf numFmtId="165" fontId="3" fillId="8" borderId="17" xfId="0" applyNumberFormat="1" applyFont="1" applyFill="1" applyBorder="1" applyAlignment="1">
      <alignment horizontal="center" vertical="top"/>
    </xf>
    <xf numFmtId="165" fontId="3" fillId="8" borderId="46" xfId="0" applyNumberFormat="1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2" fontId="3" fillId="8" borderId="17" xfId="0" applyNumberFormat="1" applyFont="1" applyFill="1" applyBorder="1" applyAlignment="1">
      <alignment horizontal="center" vertical="top"/>
    </xf>
    <xf numFmtId="2" fontId="3" fillId="8" borderId="18" xfId="0" applyNumberFormat="1" applyFont="1" applyFill="1" applyBorder="1" applyAlignment="1">
      <alignment horizontal="center" vertical="top"/>
    </xf>
    <xf numFmtId="0" fontId="2" fillId="8" borderId="0" xfId="0" applyFont="1" applyFill="1" applyAlignment="1">
      <alignment vertical="top"/>
    </xf>
    <xf numFmtId="165" fontId="3" fillId="9" borderId="28" xfId="0" applyNumberFormat="1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center"/>
    </xf>
    <xf numFmtId="2" fontId="3" fillId="8" borderId="11" xfId="0" applyNumberFormat="1" applyFont="1" applyFill="1" applyBorder="1" applyAlignment="1">
      <alignment horizontal="center" vertical="center"/>
    </xf>
    <xf numFmtId="49" fontId="9" fillId="5" borderId="29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2" fontId="3" fillId="8" borderId="31" xfId="0" applyNumberFormat="1" applyFont="1" applyFill="1" applyBorder="1" applyAlignment="1">
      <alignment horizontal="center" vertical="center"/>
    </xf>
    <xf numFmtId="2" fontId="3" fillId="8" borderId="39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49" fontId="11" fillId="5" borderId="27" xfId="0" applyNumberFormat="1" applyFont="1" applyFill="1" applyBorder="1" applyAlignment="1">
      <alignment horizontal="center" vertical="top"/>
    </xf>
    <xf numFmtId="49" fontId="11" fillId="5" borderId="43" xfId="0" applyNumberFormat="1" applyFont="1" applyFill="1" applyBorder="1" applyAlignment="1">
      <alignment horizontal="center" vertical="top"/>
    </xf>
    <xf numFmtId="164" fontId="6" fillId="8" borderId="38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64" fontId="9" fillId="6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2" fontId="2" fillId="6" borderId="51" xfId="0" applyNumberFormat="1" applyFont="1" applyFill="1" applyBorder="1" applyAlignment="1">
      <alignment horizontal="center" vertical="center"/>
    </xf>
    <xf numFmtId="2" fontId="2" fillId="6" borderId="52" xfId="0" applyNumberFormat="1" applyFont="1" applyFill="1" applyBorder="1" applyAlignment="1">
      <alignment horizontal="center" vertical="center"/>
    </xf>
    <xf numFmtId="2" fontId="2" fillId="6" borderId="53" xfId="0" applyNumberFormat="1" applyFont="1" applyFill="1" applyBorder="1" applyAlignment="1">
      <alignment horizontal="center" vertical="center"/>
    </xf>
    <xf numFmtId="2" fontId="2" fillId="8" borderId="52" xfId="0" applyNumberFormat="1" applyFont="1" applyFill="1" applyBorder="1" applyAlignment="1">
      <alignment horizontal="center" vertical="center"/>
    </xf>
    <xf numFmtId="2" fontId="2" fillId="6" borderId="52" xfId="0" applyNumberFormat="1" applyFont="1" applyFill="1" applyBorder="1" applyAlignment="1">
      <alignment horizontal="center" vertical="top"/>
    </xf>
    <xf numFmtId="2" fontId="2" fillId="6" borderId="53" xfId="0" applyNumberFormat="1" applyFont="1" applyFill="1" applyBorder="1" applyAlignment="1">
      <alignment horizontal="center" vertical="top"/>
    </xf>
    <xf numFmtId="0" fontId="6" fillId="8" borderId="0" xfId="0" applyFont="1" applyFill="1" applyBorder="1" applyAlignment="1">
      <alignment horizontal="center" vertical="top"/>
    </xf>
    <xf numFmtId="165" fontId="3" fillId="8" borderId="21" xfId="0" applyNumberFormat="1" applyFont="1" applyFill="1" applyBorder="1" applyAlignment="1">
      <alignment horizontal="center" vertical="top"/>
    </xf>
    <xf numFmtId="2" fontId="3" fillId="6" borderId="52" xfId="0" applyNumberFormat="1" applyFont="1" applyFill="1" applyBorder="1" applyAlignment="1">
      <alignment vertical="top"/>
    </xf>
    <xf numFmtId="2" fontId="3" fillId="6" borderId="52" xfId="0" applyNumberFormat="1" applyFont="1" applyFill="1" applyBorder="1" applyAlignment="1">
      <alignment horizontal="center" vertical="top"/>
    </xf>
    <xf numFmtId="2" fontId="2" fillId="8" borderId="54" xfId="0" applyNumberFormat="1" applyFont="1" applyFill="1" applyBorder="1" applyAlignment="1">
      <alignment horizontal="center" vertical="top"/>
    </xf>
    <xf numFmtId="2" fontId="2" fillId="8" borderId="52" xfId="0" applyNumberFormat="1" applyFont="1" applyFill="1" applyBorder="1" applyAlignment="1">
      <alignment horizontal="center" vertical="top"/>
    </xf>
    <xf numFmtId="2" fontId="3" fillId="8" borderId="52" xfId="0" applyNumberFormat="1" applyFont="1" applyFill="1" applyBorder="1" applyAlignment="1">
      <alignment horizontal="center" vertical="top"/>
    </xf>
    <xf numFmtId="2" fontId="3" fillId="6" borderId="21" xfId="0" applyNumberFormat="1" applyFont="1" applyFill="1" applyBorder="1" applyAlignment="1">
      <alignment horizontal="center" vertical="top"/>
    </xf>
    <xf numFmtId="2" fontId="2" fillId="6" borderId="54" xfId="0" applyNumberFormat="1" applyFont="1" applyFill="1" applyBorder="1" applyAlignment="1">
      <alignment horizontal="center" vertical="top"/>
    </xf>
    <xf numFmtId="2" fontId="3" fillId="8" borderId="55" xfId="0" applyNumberFormat="1" applyFont="1" applyFill="1" applyBorder="1" applyAlignment="1">
      <alignment horizontal="center" vertical="top"/>
    </xf>
    <xf numFmtId="2" fontId="2" fillId="8" borderId="53" xfId="0" applyNumberFormat="1" applyFont="1" applyFill="1" applyBorder="1" applyAlignment="1">
      <alignment horizontal="center" vertical="center"/>
    </xf>
    <xf numFmtId="2" fontId="3" fillId="6" borderId="55" xfId="0" applyNumberFormat="1" applyFont="1" applyFill="1" applyBorder="1" applyAlignment="1">
      <alignment horizontal="center" vertical="top"/>
    </xf>
    <xf numFmtId="2" fontId="2" fillId="8" borderId="51" xfId="0" applyNumberFormat="1" applyFont="1" applyFill="1" applyBorder="1" applyAlignment="1">
      <alignment horizontal="center" vertical="center"/>
    </xf>
    <xf numFmtId="2" fontId="3" fillId="8" borderId="21" xfId="0" applyNumberFormat="1" applyFont="1" applyFill="1" applyBorder="1" applyAlignment="1">
      <alignment horizontal="center" vertical="top"/>
    </xf>
    <xf numFmtId="49" fontId="3" fillId="4" borderId="10" xfId="0" applyNumberFormat="1" applyFont="1" applyFill="1" applyBorder="1" applyAlignment="1">
      <alignment vertical="top"/>
    </xf>
    <xf numFmtId="2" fontId="3" fillId="6" borderId="21" xfId="0" applyNumberFormat="1" applyFont="1" applyFill="1" applyBorder="1" applyAlignment="1">
      <alignment horizontal="center" vertical="center"/>
    </xf>
    <xf numFmtId="2" fontId="6" fillId="6" borderId="51" xfId="0" applyNumberFormat="1" applyFont="1" applyFill="1" applyBorder="1" applyAlignment="1">
      <alignment horizontal="center" vertical="center"/>
    </xf>
    <xf numFmtId="2" fontId="6" fillId="6" borderId="52" xfId="0" applyNumberFormat="1" applyFont="1" applyFill="1" applyBorder="1" applyAlignment="1">
      <alignment horizontal="center" vertical="center"/>
    </xf>
    <xf numFmtId="164" fontId="2" fillId="6" borderId="51" xfId="0" applyNumberFormat="1" applyFont="1" applyFill="1" applyBorder="1" applyAlignment="1">
      <alignment horizontal="center" vertical="center"/>
    </xf>
    <xf numFmtId="164" fontId="2" fillId="6" borderId="52" xfId="0" applyNumberFormat="1" applyFont="1" applyFill="1" applyBorder="1" applyAlignment="1">
      <alignment horizontal="center" vertical="center"/>
    </xf>
    <xf numFmtId="164" fontId="2" fillId="8" borderId="51" xfId="0" applyNumberFormat="1" applyFont="1" applyFill="1" applyBorder="1" applyAlignment="1">
      <alignment horizontal="center" vertical="center"/>
    </xf>
    <xf numFmtId="164" fontId="2" fillId="8" borderId="52" xfId="0" applyNumberFormat="1" applyFont="1" applyFill="1" applyBorder="1" applyAlignment="1">
      <alignment horizontal="center" vertical="center"/>
    </xf>
    <xf numFmtId="164" fontId="6" fillId="8" borderId="51" xfId="0" applyNumberFormat="1" applyFont="1" applyFill="1" applyBorder="1" applyAlignment="1">
      <alignment horizontal="center" vertical="center"/>
    </xf>
    <xf numFmtId="164" fontId="6" fillId="8" borderId="52" xfId="0" applyNumberFormat="1" applyFont="1" applyFill="1" applyBorder="1" applyAlignment="1">
      <alignment horizontal="center" vertical="center"/>
    </xf>
    <xf numFmtId="164" fontId="9" fillId="6" borderId="52" xfId="0" applyNumberFormat="1" applyFont="1" applyFill="1" applyBorder="1" applyAlignment="1">
      <alignment horizontal="center" vertical="top"/>
    </xf>
    <xf numFmtId="164" fontId="9" fillId="6" borderId="21" xfId="0" applyNumberFormat="1" applyFont="1" applyFill="1" applyBorder="1" applyAlignment="1">
      <alignment horizontal="center" vertical="top"/>
    </xf>
    <xf numFmtId="2" fontId="3" fillId="6" borderId="19" xfId="0" applyNumberFormat="1" applyFont="1" applyFill="1" applyBorder="1" applyAlignment="1">
      <alignment horizontal="center" vertical="top"/>
    </xf>
    <xf numFmtId="2" fontId="3" fillId="3" borderId="57" xfId="0" applyNumberFormat="1" applyFont="1" applyFill="1" applyBorder="1" applyAlignment="1">
      <alignment horizontal="center" vertical="top"/>
    </xf>
    <xf numFmtId="49" fontId="12" fillId="5" borderId="35" xfId="0" applyNumberFormat="1" applyFont="1" applyFill="1" applyBorder="1" applyAlignment="1">
      <alignment horizontal="right" vertical="top"/>
    </xf>
    <xf numFmtId="49" fontId="12" fillId="5" borderId="36" xfId="0" applyNumberFormat="1" applyFont="1" applyFill="1" applyBorder="1" applyAlignment="1">
      <alignment horizontal="right" vertical="top"/>
    </xf>
    <xf numFmtId="49" fontId="9" fillId="4" borderId="14" xfId="0" applyNumberFormat="1" applyFont="1" applyFill="1" applyBorder="1" applyAlignment="1">
      <alignment horizontal="center" vertical="top"/>
    </xf>
    <xf numFmtId="49" fontId="9" fillId="5" borderId="11" xfId="0" applyNumberFormat="1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5" borderId="31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textRotation="90"/>
    </xf>
    <xf numFmtId="49" fontId="8" fillId="0" borderId="31" xfId="0" applyNumberFormat="1" applyFont="1" applyBorder="1" applyAlignment="1">
      <alignment horizontal="left" textRotation="90"/>
    </xf>
    <xf numFmtId="0" fontId="10" fillId="5" borderId="23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0" fontId="10" fillId="5" borderId="48" xfId="0" applyFont="1" applyFill="1" applyBorder="1" applyAlignment="1">
      <alignment horizontal="left" vertical="top" wrapText="1"/>
    </xf>
    <xf numFmtId="49" fontId="12" fillId="4" borderId="45" xfId="0" applyNumberFormat="1" applyFont="1" applyFill="1" applyBorder="1" applyAlignment="1">
      <alignment horizontal="right" vertical="top"/>
    </xf>
    <xf numFmtId="49" fontId="12" fillId="4" borderId="41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4" borderId="48" xfId="0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center" textRotation="90"/>
    </xf>
    <xf numFmtId="49" fontId="8" fillId="0" borderId="31" xfId="0" applyNumberFormat="1" applyFont="1" applyBorder="1" applyAlignment="1">
      <alignment horizontal="left" vertical="center" textRotation="90"/>
    </xf>
    <xf numFmtId="49" fontId="8" fillId="0" borderId="17" xfId="0" applyNumberFormat="1" applyFont="1" applyBorder="1" applyAlignment="1">
      <alignment horizontal="left" textRotation="90"/>
    </xf>
    <xf numFmtId="0" fontId="7" fillId="8" borderId="17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7" fillId="8" borderId="31" xfId="0" applyFont="1" applyFill="1" applyBorder="1" applyAlignment="1">
      <alignment horizontal="left" vertical="top" wrapText="1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49" fontId="9" fillId="4" borderId="30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12" fillId="5" borderId="49" xfId="0" applyNumberFormat="1" applyFont="1" applyFill="1" applyBorder="1" applyAlignment="1">
      <alignment horizontal="right" vertical="top"/>
    </xf>
    <xf numFmtId="49" fontId="12" fillId="5" borderId="50" xfId="0" applyNumberFormat="1" applyFont="1" applyFill="1" applyBorder="1" applyAlignment="1">
      <alignment horizontal="right" vertical="top"/>
    </xf>
    <xf numFmtId="49" fontId="8" fillId="0" borderId="4" xfId="0" applyNumberFormat="1" applyFont="1" applyBorder="1" applyAlignment="1">
      <alignment horizontal="left" textRotation="90"/>
    </xf>
    <xf numFmtId="49" fontId="8" fillId="0" borderId="17" xfId="0" applyNumberFormat="1" applyFont="1" applyBorder="1" applyAlignment="1">
      <alignment horizontal="left" vertical="center" textRotation="90"/>
    </xf>
    <xf numFmtId="0" fontId="10" fillId="4" borderId="23" xfId="0" applyFont="1" applyFill="1" applyBorder="1" applyAlignment="1">
      <alignment horizontal="left" wrapText="1"/>
    </xf>
    <xf numFmtId="0" fontId="10" fillId="4" borderId="24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48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right" vertical="top"/>
    </xf>
    <xf numFmtId="0" fontId="12" fillId="3" borderId="24" xfId="0" applyFont="1" applyFill="1" applyBorder="1" applyAlignment="1">
      <alignment horizontal="right" vertical="top"/>
    </xf>
    <xf numFmtId="0" fontId="12" fillId="3" borderId="25" xfId="0" applyFont="1" applyFill="1" applyBorder="1" applyAlignment="1">
      <alignment horizontal="right" vertical="top"/>
    </xf>
    <xf numFmtId="49" fontId="12" fillId="4" borderId="42" xfId="0" applyNumberFormat="1" applyFont="1" applyFill="1" applyBorder="1" applyAlignment="1">
      <alignment horizontal="right" vertical="top"/>
    </xf>
    <xf numFmtId="49" fontId="9" fillId="4" borderId="2" xfId="0" applyNumberFormat="1" applyFont="1" applyFill="1" applyBorder="1" applyAlignment="1">
      <alignment horizontal="center" vertical="top"/>
    </xf>
    <xf numFmtId="49" fontId="9" fillId="5" borderId="4" xfId="0" applyNumberFormat="1" applyFont="1" applyFill="1" applyBorder="1" applyAlignment="1">
      <alignment horizontal="center" vertical="top"/>
    </xf>
    <xf numFmtId="49" fontId="12" fillId="4" borderId="27" xfId="0" applyNumberFormat="1" applyFont="1" applyFill="1" applyBorder="1" applyAlignment="1">
      <alignment horizontal="right" vertical="top"/>
    </xf>
    <xf numFmtId="49" fontId="12" fillId="4" borderId="24" xfId="0" applyNumberFormat="1" applyFont="1" applyFill="1" applyBorder="1" applyAlignment="1">
      <alignment horizontal="right" vertical="top"/>
    </xf>
    <xf numFmtId="49" fontId="12" fillId="4" borderId="25" xfId="0" applyNumberFormat="1" applyFont="1" applyFill="1" applyBorder="1" applyAlignment="1">
      <alignment horizontal="right" vertical="top"/>
    </xf>
    <xf numFmtId="0" fontId="10" fillId="5" borderId="1" xfId="0" applyFont="1" applyFill="1" applyBorder="1" applyAlignment="1">
      <alignment horizontal="left" vertical="top" wrapText="1"/>
    </xf>
    <xf numFmtId="0" fontId="10" fillId="5" borderId="56" xfId="0" applyFont="1" applyFill="1" applyBorder="1" applyAlignment="1">
      <alignment horizontal="left" vertical="top" wrapText="1"/>
    </xf>
    <xf numFmtId="49" fontId="10" fillId="4" borderId="23" xfId="0" applyNumberFormat="1" applyFont="1" applyFill="1" applyBorder="1" applyAlignment="1">
      <alignment horizontal="left" vertical="center"/>
    </xf>
    <xf numFmtId="49" fontId="10" fillId="4" borderId="24" xfId="0" applyNumberFormat="1" applyFont="1" applyFill="1" applyBorder="1" applyAlignment="1">
      <alignment horizontal="left" vertical="center"/>
    </xf>
    <xf numFmtId="49" fontId="10" fillId="4" borderId="48" xfId="0" applyNumberFormat="1" applyFont="1" applyFill="1" applyBorder="1" applyAlignment="1">
      <alignment horizontal="left" vertical="center"/>
    </xf>
    <xf numFmtId="49" fontId="12" fillId="4" borderId="44" xfId="0" applyNumberFormat="1" applyFont="1" applyFill="1" applyBorder="1" applyAlignment="1">
      <alignment horizontal="right" vertical="top"/>
    </xf>
    <xf numFmtId="49" fontId="12" fillId="4" borderId="1" xfId="0" applyNumberFormat="1" applyFont="1" applyFill="1" applyBorder="1" applyAlignment="1">
      <alignment horizontal="right" vertical="top"/>
    </xf>
    <xf numFmtId="49" fontId="12" fillId="4" borderId="47" xfId="0" applyNumberFormat="1" applyFont="1" applyFill="1" applyBorder="1" applyAlignment="1">
      <alignment horizontal="right" vertical="top"/>
    </xf>
    <xf numFmtId="0" fontId="7" fillId="8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/>
    </xf>
    <xf numFmtId="49" fontId="10" fillId="2" borderId="23" xfId="0" applyNumberFormat="1" applyFont="1" applyFill="1" applyBorder="1" applyAlignment="1">
      <alignment horizontal="left" vertical="top" wrapText="1"/>
    </xf>
    <xf numFmtId="49" fontId="10" fillId="2" borderId="24" xfId="0" applyNumberFormat="1" applyFont="1" applyFill="1" applyBorder="1" applyAlignment="1">
      <alignment horizontal="left" vertical="top" wrapText="1"/>
    </xf>
    <xf numFmtId="49" fontId="10" fillId="2" borderId="48" xfId="0" applyNumberFormat="1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3" borderId="48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49" fontId="12" fillId="5" borderId="37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5" fillId="8" borderId="20" xfId="0" applyFont="1" applyFill="1" applyBorder="1" applyAlignment="1">
      <alignment horizontal="center" vertical="center" textRotation="90" wrapText="1"/>
    </xf>
    <xf numFmtId="0" fontId="15" fillId="8" borderId="16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49" fontId="12" fillId="4" borderId="29" xfId="0" applyNumberFormat="1" applyFont="1" applyFill="1" applyBorder="1" applyAlignment="1">
      <alignment horizontal="right" vertical="top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0"/>
  <sheetViews>
    <sheetView tabSelected="1" topLeftCell="A184" workbookViewId="0">
      <selection activeCell="R209" sqref="R209"/>
    </sheetView>
  </sheetViews>
  <sheetFormatPr defaultColWidth="19.42578125" defaultRowHeight="12"/>
  <cols>
    <col min="1" max="3" width="3.28515625" style="3" customWidth="1"/>
    <col min="4" max="4" width="34.28515625" style="28" customWidth="1"/>
    <col min="5" max="5" width="3.140625" style="26" customWidth="1"/>
    <col min="6" max="6" width="12.28515625" style="3" customWidth="1"/>
    <col min="7" max="7" width="8.28515625" style="1" customWidth="1"/>
    <col min="8" max="8" width="7.140625" style="1" customWidth="1"/>
    <col min="9" max="9" width="5.42578125" style="1" customWidth="1"/>
    <col min="10" max="10" width="8.7109375" style="1" customWidth="1"/>
    <col min="11" max="11" width="8" style="1" customWidth="1"/>
    <col min="12" max="12" width="7.140625" style="1" customWidth="1"/>
    <col min="13" max="13" width="5.85546875" style="1" customWidth="1"/>
    <col min="14" max="14" width="8.5703125" style="1" customWidth="1"/>
    <col min="15" max="15" width="8.140625" style="102" customWidth="1"/>
    <col min="16" max="16" width="7.140625" style="1" customWidth="1"/>
    <col min="17" max="17" width="5.85546875" style="1" customWidth="1"/>
    <col min="18" max="18" width="8" style="1" customWidth="1"/>
    <col min="19" max="19" width="9.42578125" style="1" customWidth="1"/>
    <col min="20" max="20" width="9.140625" style="1" customWidth="1"/>
    <col min="21" max="21" width="0.7109375" style="3" customWidth="1"/>
    <col min="22" max="22" width="4.140625" style="3" customWidth="1"/>
    <col min="23" max="79" width="9.42578125" style="3" customWidth="1"/>
    <col min="80" max="16384" width="19.42578125" style="3"/>
  </cols>
  <sheetData>
    <row r="1" spans="1:21" s="1" customFormat="1" ht="12.75">
      <c r="A1" s="232" t="s">
        <v>66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1" s="30" customFormat="1" ht="15.75" customHeight="1">
      <c r="A2" s="233" t="s">
        <v>105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1" s="2" customFormat="1" ht="15.75" customHeight="1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1:21" s="1" customFormat="1" ht="15.75" customHeight="1">
      <c r="A4" s="234" t="s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</row>
    <row r="5" spans="1:21" ht="21" customHeight="1" thickBot="1">
      <c r="A5" s="235" t="s">
        <v>67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</row>
    <row r="6" spans="1:21" ht="15" customHeight="1">
      <c r="A6" s="236" t="s">
        <v>2</v>
      </c>
      <c r="B6" s="239" t="s">
        <v>3</v>
      </c>
      <c r="C6" s="239" t="s">
        <v>4</v>
      </c>
      <c r="D6" s="242" t="s">
        <v>5</v>
      </c>
      <c r="E6" s="245" t="s">
        <v>6</v>
      </c>
      <c r="F6" s="250" t="s">
        <v>7</v>
      </c>
      <c r="G6" s="253" t="s">
        <v>106</v>
      </c>
      <c r="H6" s="254"/>
      <c r="I6" s="254"/>
      <c r="J6" s="255"/>
      <c r="K6" s="253" t="s">
        <v>107</v>
      </c>
      <c r="L6" s="254"/>
      <c r="M6" s="254"/>
      <c r="N6" s="255"/>
      <c r="O6" s="253" t="s">
        <v>108</v>
      </c>
      <c r="P6" s="254"/>
      <c r="Q6" s="254"/>
      <c r="R6" s="255"/>
      <c r="S6" s="256" t="s">
        <v>93</v>
      </c>
      <c r="T6" s="256" t="s">
        <v>109</v>
      </c>
      <c r="U6" s="4"/>
    </row>
    <row r="7" spans="1:21" ht="15" customHeight="1">
      <c r="A7" s="237"/>
      <c r="B7" s="240"/>
      <c r="C7" s="240"/>
      <c r="D7" s="243"/>
      <c r="E7" s="246"/>
      <c r="F7" s="251"/>
      <c r="G7" s="229" t="s">
        <v>8</v>
      </c>
      <c r="H7" s="219" t="s">
        <v>9</v>
      </c>
      <c r="I7" s="219"/>
      <c r="J7" s="223" t="s">
        <v>10</v>
      </c>
      <c r="K7" s="229" t="s">
        <v>8</v>
      </c>
      <c r="L7" s="219" t="s">
        <v>9</v>
      </c>
      <c r="M7" s="219"/>
      <c r="N7" s="223" t="s">
        <v>10</v>
      </c>
      <c r="O7" s="248" t="s">
        <v>8</v>
      </c>
      <c r="P7" s="219" t="s">
        <v>9</v>
      </c>
      <c r="Q7" s="219"/>
      <c r="R7" s="223" t="s">
        <v>10</v>
      </c>
      <c r="S7" s="257"/>
      <c r="T7" s="257"/>
      <c r="U7" s="4"/>
    </row>
    <row r="8" spans="1:21" ht="86.25" customHeight="1" thickBot="1">
      <c r="A8" s="238"/>
      <c r="B8" s="241"/>
      <c r="C8" s="241"/>
      <c r="D8" s="244"/>
      <c r="E8" s="247"/>
      <c r="F8" s="252"/>
      <c r="G8" s="230"/>
      <c r="H8" s="35" t="s">
        <v>8</v>
      </c>
      <c r="I8" s="36" t="s">
        <v>11</v>
      </c>
      <c r="J8" s="224"/>
      <c r="K8" s="230"/>
      <c r="L8" s="35" t="s">
        <v>8</v>
      </c>
      <c r="M8" s="36" t="s">
        <v>11</v>
      </c>
      <c r="N8" s="224"/>
      <c r="O8" s="249"/>
      <c r="P8" s="35" t="s">
        <v>8</v>
      </c>
      <c r="Q8" s="36" t="s">
        <v>11</v>
      </c>
      <c r="R8" s="224"/>
      <c r="S8" s="258"/>
      <c r="T8" s="258"/>
      <c r="U8" s="4"/>
    </row>
    <row r="9" spans="1:21" ht="18" customHeight="1" thickBot="1">
      <c r="A9" s="220" t="s">
        <v>94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4"/>
    </row>
    <row r="10" spans="1:21" ht="18" customHeight="1" thickBot="1">
      <c r="A10" s="225" t="s">
        <v>12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7"/>
      <c r="U10" s="4"/>
    </row>
    <row r="11" spans="1:21" ht="18" customHeight="1" thickBot="1">
      <c r="A11" s="5" t="s">
        <v>13</v>
      </c>
      <c r="B11" s="228" t="s">
        <v>14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6"/>
      <c r="U11" s="4"/>
    </row>
    <row r="12" spans="1:21" ht="18" customHeight="1" thickBot="1">
      <c r="A12" s="6" t="s">
        <v>13</v>
      </c>
      <c r="B12" s="114" t="s">
        <v>13</v>
      </c>
      <c r="C12" s="169" t="s">
        <v>15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1"/>
      <c r="U12" s="4"/>
    </row>
    <row r="13" spans="1:21" ht="13.5" customHeight="1">
      <c r="A13" s="186" t="s">
        <v>13</v>
      </c>
      <c r="B13" s="164" t="s">
        <v>13</v>
      </c>
      <c r="C13" s="188" t="s">
        <v>13</v>
      </c>
      <c r="D13" s="190" t="s">
        <v>119</v>
      </c>
      <c r="E13" s="167" t="s">
        <v>16</v>
      </c>
      <c r="F13" s="19" t="s">
        <v>17</v>
      </c>
      <c r="G13" s="48">
        <f>H13+J13</f>
        <v>0</v>
      </c>
      <c r="H13" s="48"/>
      <c r="I13" s="48"/>
      <c r="J13" s="48"/>
      <c r="K13" s="55">
        <f>L13+N13</f>
        <v>1</v>
      </c>
      <c r="L13" s="55"/>
      <c r="M13" s="55"/>
      <c r="N13" s="55">
        <v>1</v>
      </c>
      <c r="O13" s="53">
        <f>P13+R13</f>
        <v>1</v>
      </c>
      <c r="P13" s="53"/>
      <c r="Q13" s="53"/>
      <c r="R13" s="53">
        <v>1</v>
      </c>
      <c r="S13" s="55"/>
      <c r="T13" s="122"/>
      <c r="U13" s="4"/>
    </row>
    <row r="14" spans="1:21" ht="13.5" customHeight="1">
      <c r="A14" s="158"/>
      <c r="B14" s="159"/>
      <c r="C14" s="188"/>
      <c r="D14" s="190"/>
      <c r="E14" s="167"/>
      <c r="F14" s="11" t="s">
        <v>62</v>
      </c>
      <c r="G14" s="44">
        <f>H14+J14</f>
        <v>16.399999999999999</v>
      </c>
      <c r="H14" s="44"/>
      <c r="I14" s="44"/>
      <c r="J14" s="44">
        <v>16.399999999999999</v>
      </c>
      <c r="K14" s="42">
        <f>L14+N14</f>
        <v>179.5</v>
      </c>
      <c r="L14" s="42"/>
      <c r="M14" s="42"/>
      <c r="N14" s="42">
        <v>179.5</v>
      </c>
      <c r="O14" s="45">
        <f>P14+R14</f>
        <v>0</v>
      </c>
      <c r="P14" s="45"/>
      <c r="Q14" s="45"/>
      <c r="R14" s="45">
        <v>0</v>
      </c>
      <c r="S14" s="42">
        <v>395</v>
      </c>
      <c r="T14" s="123">
        <v>394</v>
      </c>
      <c r="U14" s="4"/>
    </row>
    <row r="15" spans="1:21" ht="13.5" customHeight="1">
      <c r="A15" s="158"/>
      <c r="B15" s="159"/>
      <c r="C15" s="160"/>
      <c r="D15" s="165"/>
      <c r="E15" s="168"/>
      <c r="F15" s="9" t="s">
        <v>18</v>
      </c>
      <c r="G15" s="44">
        <f t="shared" ref="G15:J15" si="0">SUM(G13:G14)</f>
        <v>16.399999999999999</v>
      </c>
      <c r="H15" s="44">
        <f t="shared" si="0"/>
        <v>0</v>
      </c>
      <c r="I15" s="44">
        <f t="shared" si="0"/>
        <v>0</v>
      </c>
      <c r="J15" s="44">
        <f t="shared" si="0"/>
        <v>16.399999999999999</v>
      </c>
      <c r="K15" s="43">
        <f t="shared" ref="K15:S15" si="1">SUM(K13:K14)</f>
        <v>180.5</v>
      </c>
      <c r="L15" s="43">
        <f t="shared" si="1"/>
        <v>0</v>
      </c>
      <c r="M15" s="43">
        <f t="shared" si="1"/>
        <v>0</v>
      </c>
      <c r="N15" s="43">
        <f t="shared" si="1"/>
        <v>180.5</v>
      </c>
      <c r="O15" s="44">
        <f t="shared" si="1"/>
        <v>1</v>
      </c>
      <c r="P15" s="44">
        <f t="shared" si="1"/>
        <v>0</v>
      </c>
      <c r="Q15" s="44">
        <f t="shared" si="1"/>
        <v>0</v>
      </c>
      <c r="R15" s="44">
        <f t="shared" si="1"/>
        <v>1</v>
      </c>
      <c r="S15" s="43">
        <f t="shared" si="1"/>
        <v>395</v>
      </c>
      <c r="T15" s="123">
        <f>SUM(T13:T14)</f>
        <v>394</v>
      </c>
      <c r="U15" s="4"/>
    </row>
    <row r="16" spans="1:21" ht="13.5" customHeight="1">
      <c r="A16" s="186" t="s">
        <v>13</v>
      </c>
      <c r="B16" s="164" t="s">
        <v>13</v>
      </c>
      <c r="C16" s="187" t="s">
        <v>19</v>
      </c>
      <c r="D16" s="189" t="s">
        <v>21</v>
      </c>
      <c r="E16" s="180" t="s">
        <v>16</v>
      </c>
      <c r="F16" s="22" t="s">
        <v>34</v>
      </c>
      <c r="G16" s="44">
        <f>H16+J16</f>
        <v>11.5</v>
      </c>
      <c r="H16" s="43"/>
      <c r="I16" s="43"/>
      <c r="J16" s="43">
        <v>11.5</v>
      </c>
      <c r="K16" s="42">
        <f>L16+N16</f>
        <v>0</v>
      </c>
      <c r="L16" s="42"/>
      <c r="M16" s="42"/>
      <c r="N16" s="42">
        <v>0</v>
      </c>
      <c r="O16" s="45">
        <f>P16+R16</f>
        <v>0</v>
      </c>
      <c r="P16" s="42"/>
      <c r="Q16" s="42"/>
      <c r="R16" s="42">
        <v>0</v>
      </c>
      <c r="S16" s="42"/>
      <c r="T16" s="123"/>
      <c r="U16" s="4"/>
    </row>
    <row r="17" spans="1:21" ht="13.5" customHeight="1">
      <c r="A17" s="186"/>
      <c r="B17" s="164"/>
      <c r="C17" s="188"/>
      <c r="D17" s="190"/>
      <c r="E17" s="167"/>
      <c r="F17" s="22" t="s">
        <v>40</v>
      </c>
      <c r="G17" s="44">
        <f>H17+J17</f>
        <v>164.5</v>
      </c>
      <c r="H17" s="44"/>
      <c r="I17" s="44"/>
      <c r="J17" s="44">
        <v>164.5</v>
      </c>
      <c r="K17" s="45">
        <f>L17+N17</f>
        <v>0</v>
      </c>
      <c r="L17" s="45"/>
      <c r="M17" s="45"/>
      <c r="N17" s="45">
        <v>0</v>
      </c>
      <c r="O17" s="45">
        <f>P17+R17</f>
        <v>0</v>
      </c>
      <c r="P17" s="45"/>
      <c r="Q17" s="45"/>
      <c r="R17" s="45">
        <v>0</v>
      </c>
      <c r="S17" s="42"/>
      <c r="T17" s="123"/>
      <c r="U17" s="4"/>
    </row>
    <row r="18" spans="1:21" ht="13.5" customHeight="1">
      <c r="A18" s="158"/>
      <c r="B18" s="159"/>
      <c r="C18" s="188"/>
      <c r="D18" s="190"/>
      <c r="E18" s="167"/>
      <c r="F18" s="11" t="s">
        <v>62</v>
      </c>
      <c r="G18" s="63">
        <f>H18+J18</f>
        <v>1.113</v>
      </c>
      <c r="H18" s="63"/>
      <c r="I18" s="63"/>
      <c r="J18" s="63">
        <v>1.113</v>
      </c>
      <c r="K18" s="45">
        <f>L18+N18</f>
        <v>0</v>
      </c>
      <c r="L18" s="45"/>
      <c r="M18" s="45"/>
      <c r="N18" s="45"/>
      <c r="O18" s="62">
        <f>P18+R18</f>
        <v>0</v>
      </c>
      <c r="P18" s="62"/>
      <c r="Q18" s="62"/>
      <c r="R18" s="62">
        <v>0</v>
      </c>
      <c r="S18" s="42">
        <v>0</v>
      </c>
      <c r="T18" s="123">
        <v>0</v>
      </c>
      <c r="U18" s="4"/>
    </row>
    <row r="19" spans="1:21" ht="13.5" customHeight="1">
      <c r="A19" s="158"/>
      <c r="B19" s="159"/>
      <c r="C19" s="160"/>
      <c r="D19" s="165"/>
      <c r="E19" s="168"/>
      <c r="F19" s="9" t="s">
        <v>18</v>
      </c>
      <c r="G19" s="63">
        <f t="shared" ref="G19:J19" si="2">SUM(G16:G18)</f>
        <v>177.113</v>
      </c>
      <c r="H19" s="63">
        <f t="shared" si="2"/>
        <v>0</v>
      </c>
      <c r="I19" s="63">
        <f t="shared" si="2"/>
        <v>0</v>
      </c>
      <c r="J19" s="63">
        <f t="shared" si="2"/>
        <v>177.113</v>
      </c>
      <c r="K19" s="42">
        <f t="shared" ref="K19:T19" si="3">SUM(K16:K18)</f>
        <v>0</v>
      </c>
      <c r="L19" s="42">
        <f t="shared" si="3"/>
        <v>0</v>
      </c>
      <c r="M19" s="42">
        <f t="shared" si="3"/>
        <v>0</v>
      </c>
      <c r="N19" s="42">
        <f t="shared" si="3"/>
        <v>0</v>
      </c>
      <c r="O19" s="62">
        <f t="shared" si="3"/>
        <v>0</v>
      </c>
      <c r="P19" s="62">
        <f t="shared" si="3"/>
        <v>0</v>
      </c>
      <c r="Q19" s="62">
        <f t="shared" si="3"/>
        <v>0</v>
      </c>
      <c r="R19" s="62">
        <f t="shared" si="3"/>
        <v>0</v>
      </c>
      <c r="S19" s="42">
        <f t="shared" si="3"/>
        <v>0</v>
      </c>
      <c r="T19" s="124">
        <f t="shared" si="3"/>
        <v>0</v>
      </c>
      <c r="U19" s="4"/>
    </row>
    <row r="20" spans="1:21" ht="13.5" customHeight="1">
      <c r="A20" s="186" t="s">
        <v>13</v>
      </c>
      <c r="B20" s="164" t="s">
        <v>13</v>
      </c>
      <c r="C20" s="160" t="s">
        <v>20</v>
      </c>
      <c r="D20" s="165" t="s">
        <v>110</v>
      </c>
      <c r="E20" s="167" t="s">
        <v>16</v>
      </c>
      <c r="F20" s="22" t="s">
        <v>95</v>
      </c>
      <c r="G20" s="44">
        <f>H20+J20</f>
        <v>54.2</v>
      </c>
      <c r="H20" s="44"/>
      <c r="I20" s="44"/>
      <c r="J20" s="44">
        <v>54.2</v>
      </c>
      <c r="K20" s="42">
        <f>L20+N20</f>
        <v>0</v>
      </c>
      <c r="L20" s="42"/>
      <c r="M20" s="42"/>
      <c r="N20" s="42">
        <v>0</v>
      </c>
      <c r="O20" s="45">
        <f>P20+R20</f>
        <v>0</v>
      </c>
      <c r="P20" s="45"/>
      <c r="Q20" s="45"/>
      <c r="R20" s="45">
        <v>0</v>
      </c>
      <c r="S20" s="42"/>
      <c r="T20" s="123"/>
      <c r="U20" s="4"/>
    </row>
    <row r="21" spans="1:21" ht="13.5" customHeight="1">
      <c r="A21" s="186"/>
      <c r="B21" s="164"/>
      <c r="C21" s="160"/>
      <c r="D21" s="165"/>
      <c r="E21" s="167"/>
      <c r="F21" s="22" t="s">
        <v>34</v>
      </c>
      <c r="G21" s="44">
        <f>H21+J21</f>
        <v>0.3</v>
      </c>
      <c r="H21" s="44"/>
      <c r="I21" s="44"/>
      <c r="J21" s="44">
        <v>0.3</v>
      </c>
      <c r="K21" s="42">
        <f t="shared" ref="K21:K22" si="4">L21+N21</f>
        <v>0</v>
      </c>
      <c r="L21" s="42"/>
      <c r="M21" s="42"/>
      <c r="N21" s="42"/>
      <c r="O21" s="45">
        <f>P21+R21</f>
        <v>0</v>
      </c>
      <c r="P21" s="45"/>
      <c r="Q21" s="45"/>
      <c r="R21" s="45">
        <v>0</v>
      </c>
      <c r="S21" s="42"/>
      <c r="T21" s="123"/>
      <c r="U21" s="4"/>
    </row>
    <row r="22" spans="1:21" ht="13.5" customHeight="1">
      <c r="A22" s="186"/>
      <c r="B22" s="164"/>
      <c r="C22" s="160"/>
      <c r="D22" s="165"/>
      <c r="E22" s="167"/>
      <c r="F22" s="11" t="s">
        <v>62</v>
      </c>
      <c r="G22" s="44">
        <f>H22+J22</f>
        <v>0</v>
      </c>
      <c r="H22" s="44"/>
      <c r="I22" s="44"/>
      <c r="J22" s="44"/>
      <c r="K22" s="42">
        <f t="shared" si="4"/>
        <v>15</v>
      </c>
      <c r="L22" s="42"/>
      <c r="M22" s="42"/>
      <c r="N22" s="42">
        <v>15</v>
      </c>
      <c r="O22" s="45">
        <f>P22+R22</f>
        <v>0</v>
      </c>
      <c r="P22" s="45"/>
      <c r="Q22" s="45"/>
      <c r="R22" s="45"/>
      <c r="S22" s="42">
        <v>19.2</v>
      </c>
      <c r="T22" s="123">
        <v>20</v>
      </c>
      <c r="U22" s="4"/>
    </row>
    <row r="23" spans="1:21" ht="13.5" customHeight="1">
      <c r="A23" s="158"/>
      <c r="B23" s="159"/>
      <c r="C23" s="161"/>
      <c r="D23" s="166"/>
      <c r="E23" s="168"/>
      <c r="F23" s="9" t="s">
        <v>18</v>
      </c>
      <c r="G23" s="44">
        <f>SUM(G20:G22)</f>
        <v>54.5</v>
      </c>
      <c r="H23" s="44">
        <f t="shared" ref="H23:T23" si="5">SUM(H20:H22)</f>
        <v>0</v>
      </c>
      <c r="I23" s="44">
        <f t="shared" si="5"/>
        <v>0</v>
      </c>
      <c r="J23" s="44">
        <f t="shared" si="5"/>
        <v>54.5</v>
      </c>
      <c r="K23" s="44">
        <f t="shared" si="5"/>
        <v>15</v>
      </c>
      <c r="L23" s="44">
        <f t="shared" si="5"/>
        <v>0</v>
      </c>
      <c r="M23" s="44">
        <f t="shared" si="5"/>
        <v>0</v>
      </c>
      <c r="N23" s="44">
        <f t="shared" si="5"/>
        <v>15</v>
      </c>
      <c r="O23" s="44">
        <f t="shared" si="5"/>
        <v>0</v>
      </c>
      <c r="P23" s="44">
        <f t="shared" si="5"/>
        <v>0</v>
      </c>
      <c r="Q23" s="44">
        <f t="shared" si="5"/>
        <v>0</v>
      </c>
      <c r="R23" s="44">
        <f t="shared" si="5"/>
        <v>0</v>
      </c>
      <c r="S23" s="44">
        <f t="shared" si="5"/>
        <v>19.2</v>
      </c>
      <c r="T23" s="125">
        <f t="shared" si="5"/>
        <v>20</v>
      </c>
      <c r="U23" s="4"/>
    </row>
    <row r="24" spans="1:21" ht="13.5" customHeight="1">
      <c r="A24" s="186" t="s">
        <v>13</v>
      </c>
      <c r="B24" s="164" t="s">
        <v>13</v>
      </c>
      <c r="C24" s="160" t="s">
        <v>22</v>
      </c>
      <c r="D24" s="165" t="s">
        <v>25</v>
      </c>
      <c r="E24" s="167" t="s">
        <v>16</v>
      </c>
      <c r="F24" s="11" t="s">
        <v>62</v>
      </c>
      <c r="G24" s="44">
        <f>H24+J24</f>
        <v>0</v>
      </c>
      <c r="H24" s="43"/>
      <c r="I24" s="43"/>
      <c r="J24" s="43"/>
      <c r="K24" s="42">
        <f>L24+N24</f>
        <v>0</v>
      </c>
      <c r="L24" s="42"/>
      <c r="M24" s="42"/>
      <c r="N24" s="42"/>
      <c r="O24" s="45">
        <f>P24+R24</f>
        <v>0</v>
      </c>
      <c r="P24" s="42"/>
      <c r="Q24" s="42"/>
      <c r="R24" s="42"/>
      <c r="S24" s="45">
        <v>500</v>
      </c>
      <c r="T24" s="125">
        <v>200</v>
      </c>
      <c r="U24" s="4"/>
    </row>
    <row r="25" spans="1:21" ht="13.5" customHeight="1">
      <c r="A25" s="186"/>
      <c r="B25" s="164"/>
      <c r="C25" s="160"/>
      <c r="D25" s="165"/>
      <c r="E25" s="167"/>
      <c r="F25" s="22" t="s">
        <v>71</v>
      </c>
      <c r="G25" s="44">
        <f>H25+J25</f>
        <v>0</v>
      </c>
      <c r="H25" s="43"/>
      <c r="I25" s="43"/>
      <c r="J25" s="43"/>
      <c r="K25" s="42">
        <f t="shared" ref="K25" si="6">L25+N25</f>
        <v>0</v>
      </c>
      <c r="L25" s="42"/>
      <c r="M25" s="42"/>
      <c r="N25" s="42"/>
      <c r="O25" s="45">
        <f>P25+R25</f>
        <v>0</v>
      </c>
      <c r="P25" s="42"/>
      <c r="Q25" s="42"/>
      <c r="R25" s="42"/>
      <c r="S25" s="45"/>
      <c r="T25" s="125"/>
      <c r="U25" s="4"/>
    </row>
    <row r="26" spans="1:21" ht="13.5" customHeight="1">
      <c r="A26" s="158"/>
      <c r="B26" s="159"/>
      <c r="C26" s="161"/>
      <c r="D26" s="166"/>
      <c r="E26" s="168"/>
      <c r="F26" s="9" t="s">
        <v>18</v>
      </c>
      <c r="G26" s="44">
        <f t="shared" ref="G26:J26" si="7">SUM(G24:G25)</f>
        <v>0</v>
      </c>
      <c r="H26" s="43">
        <f t="shared" si="7"/>
        <v>0</v>
      </c>
      <c r="I26" s="43">
        <f t="shared" si="7"/>
        <v>0</v>
      </c>
      <c r="J26" s="43">
        <f t="shared" si="7"/>
        <v>0</v>
      </c>
      <c r="K26" s="43">
        <f t="shared" ref="K26:T26" si="8">SUM(K24:K25)</f>
        <v>0</v>
      </c>
      <c r="L26" s="43">
        <f t="shared" si="8"/>
        <v>0</v>
      </c>
      <c r="M26" s="43">
        <f t="shared" si="8"/>
        <v>0</v>
      </c>
      <c r="N26" s="43">
        <f t="shared" si="8"/>
        <v>0</v>
      </c>
      <c r="O26" s="44">
        <f t="shared" si="8"/>
        <v>0</v>
      </c>
      <c r="P26" s="43">
        <f t="shared" si="8"/>
        <v>0</v>
      </c>
      <c r="Q26" s="43">
        <f t="shared" si="8"/>
        <v>0</v>
      </c>
      <c r="R26" s="43">
        <f t="shared" si="8"/>
        <v>0</v>
      </c>
      <c r="S26" s="43">
        <f t="shared" si="8"/>
        <v>500</v>
      </c>
      <c r="T26" s="123">
        <f t="shared" si="8"/>
        <v>200</v>
      </c>
      <c r="U26" s="4"/>
    </row>
    <row r="27" spans="1:21" ht="13.5" customHeight="1">
      <c r="A27" s="184" t="s">
        <v>13</v>
      </c>
      <c r="B27" s="162" t="s">
        <v>13</v>
      </c>
      <c r="C27" s="187" t="s">
        <v>23</v>
      </c>
      <c r="D27" s="181" t="s">
        <v>111</v>
      </c>
      <c r="E27" s="167" t="s">
        <v>16</v>
      </c>
      <c r="F27" s="22" t="s">
        <v>34</v>
      </c>
      <c r="G27" s="44">
        <f>H27+J27</f>
        <v>0.2</v>
      </c>
      <c r="H27" s="44"/>
      <c r="I27" s="43"/>
      <c r="J27" s="43">
        <v>0.2</v>
      </c>
      <c r="K27" s="42">
        <f>L27+N27</f>
        <v>0</v>
      </c>
      <c r="L27" s="43"/>
      <c r="M27" s="43"/>
      <c r="N27" s="43"/>
      <c r="O27" s="45">
        <f>P27+R27</f>
        <v>0</v>
      </c>
      <c r="P27" s="44"/>
      <c r="Q27" s="43"/>
      <c r="R27" s="43">
        <v>0</v>
      </c>
      <c r="S27" s="43"/>
      <c r="T27" s="126"/>
      <c r="U27" s="4"/>
    </row>
    <row r="28" spans="1:21" ht="13.5" customHeight="1">
      <c r="A28" s="185"/>
      <c r="B28" s="163"/>
      <c r="C28" s="188"/>
      <c r="D28" s="182"/>
      <c r="E28" s="167"/>
      <c r="F28" s="31" t="s">
        <v>95</v>
      </c>
      <c r="G28" s="44">
        <f>H28+J28</f>
        <v>53.9</v>
      </c>
      <c r="H28" s="43"/>
      <c r="I28" s="43"/>
      <c r="J28" s="43">
        <v>53.9</v>
      </c>
      <c r="K28" s="42">
        <f t="shared" ref="K28:K29" si="9">L28+N28</f>
        <v>0</v>
      </c>
      <c r="L28" s="43"/>
      <c r="M28" s="43"/>
      <c r="N28" s="43">
        <v>0</v>
      </c>
      <c r="O28" s="45">
        <f>P28+R28</f>
        <v>0</v>
      </c>
      <c r="P28" s="43"/>
      <c r="Q28" s="43"/>
      <c r="R28" s="43">
        <v>0</v>
      </c>
      <c r="S28" s="43"/>
      <c r="T28" s="126"/>
      <c r="U28" s="4"/>
    </row>
    <row r="29" spans="1:21" ht="13.5" customHeight="1">
      <c r="A29" s="185"/>
      <c r="B29" s="163"/>
      <c r="C29" s="188"/>
      <c r="D29" s="182"/>
      <c r="E29" s="167"/>
      <c r="F29" s="11" t="s">
        <v>62</v>
      </c>
      <c r="G29" s="44">
        <f>H29+J29</f>
        <v>0</v>
      </c>
      <c r="H29" s="43"/>
      <c r="I29" s="43"/>
      <c r="J29" s="43"/>
      <c r="K29" s="42">
        <f t="shared" si="9"/>
        <v>15</v>
      </c>
      <c r="L29" s="42"/>
      <c r="M29" s="42"/>
      <c r="N29" s="42">
        <v>15</v>
      </c>
      <c r="O29" s="45">
        <f>P29+R29</f>
        <v>0</v>
      </c>
      <c r="P29" s="42"/>
      <c r="Q29" s="42"/>
      <c r="R29" s="42"/>
      <c r="S29" s="42">
        <v>18.899999999999999</v>
      </c>
      <c r="T29" s="127">
        <v>20</v>
      </c>
      <c r="U29" s="4"/>
    </row>
    <row r="30" spans="1:21" ht="13.5" customHeight="1">
      <c r="A30" s="186"/>
      <c r="B30" s="164"/>
      <c r="C30" s="160"/>
      <c r="D30" s="183"/>
      <c r="E30" s="168"/>
      <c r="F30" s="9" t="s">
        <v>18</v>
      </c>
      <c r="G30" s="44">
        <f>SUM(G27:G29)</f>
        <v>54.1</v>
      </c>
      <c r="H30" s="44">
        <f t="shared" ref="H30:T30" si="10">SUM(H27:H29)</f>
        <v>0</v>
      </c>
      <c r="I30" s="44">
        <f t="shared" si="10"/>
        <v>0</v>
      </c>
      <c r="J30" s="44">
        <f t="shared" si="10"/>
        <v>54.1</v>
      </c>
      <c r="K30" s="44">
        <f t="shared" si="10"/>
        <v>15</v>
      </c>
      <c r="L30" s="44">
        <f t="shared" si="10"/>
        <v>0</v>
      </c>
      <c r="M30" s="44">
        <f t="shared" si="10"/>
        <v>0</v>
      </c>
      <c r="N30" s="44">
        <f t="shared" si="10"/>
        <v>15</v>
      </c>
      <c r="O30" s="44">
        <f t="shared" si="10"/>
        <v>0</v>
      </c>
      <c r="P30" s="44">
        <f t="shared" si="10"/>
        <v>0</v>
      </c>
      <c r="Q30" s="44">
        <f t="shared" si="10"/>
        <v>0</v>
      </c>
      <c r="R30" s="44">
        <f t="shared" si="10"/>
        <v>0</v>
      </c>
      <c r="S30" s="44">
        <f t="shared" si="10"/>
        <v>18.899999999999999</v>
      </c>
      <c r="T30" s="125">
        <f t="shared" si="10"/>
        <v>20</v>
      </c>
      <c r="U30" s="4"/>
    </row>
    <row r="31" spans="1:21" ht="13.5" customHeight="1">
      <c r="A31" s="184" t="s">
        <v>13</v>
      </c>
      <c r="B31" s="162" t="s">
        <v>13</v>
      </c>
      <c r="C31" s="187" t="s">
        <v>24</v>
      </c>
      <c r="D31" s="181" t="s">
        <v>63</v>
      </c>
      <c r="E31" s="180" t="s">
        <v>16</v>
      </c>
      <c r="F31" s="31" t="s">
        <v>62</v>
      </c>
      <c r="G31" s="63">
        <f>H31+J31</f>
        <v>5.9160000000000004</v>
      </c>
      <c r="H31" s="67"/>
      <c r="I31" s="43"/>
      <c r="J31" s="67">
        <v>5.9160000000000004</v>
      </c>
      <c r="K31" s="42">
        <f>L31+N31</f>
        <v>0</v>
      </c>
      <c r="L31" s="42"/>
      <c r="M31" s="42"/>
      <c r="N31" s="42"/>
      <c r="O31" s="62">
        <f>P31+R31</f>
        <v>0</v>
      </c>
      <c r="P31" s="81"/>
      <c r="Q31" s="42"/>
      <c r="R31" s="81">
        <v>0</v>
      </c>
      <c r="S31" s="42">
        <v>0</v>
      </c>
      <c r="T31" s="124">
        <v>0</v>
      </c>
      <c r="U31" s="4"/>
    </row>
    <row r="32" spans="1:21" ht="13.5" customHeight="1">
      <c r="A32" s="185"/>
      <c r="B32" s="163"/>
      <c r="C32" s="188"/>
      <c r="D32" s="182"/>
      <c r="E32" s="167"/>
      <c r="F32" s="22" t="s">
        <v>71</v>
      </c>
      <c r="G32" s="63">
        <f>H32+J32</f>
        <v>23.318999999999999</v>
      </c>
      <c r="H32" s="67"/>
      <c r="I32" s="43"/>
      <c r="J32" s="67">
        <v>23.318999999999999</v>
      </c>
      <c r="K32" s="42">
        <f>L32+N32</f>
        <v>0</v>
      </c>
      <c r="L32" s="42"/>
      <c r="M32" s="42"/>
      <c r="N32" s="42"/>
      <c r="O32" s="62">
        <f>P32+R32</f>
        <v>0</v>
      </c>
      <c r="P32" s="81"/>
      <c r="Q32" s="42"/>
      <c r="R32" s="81">
        <v>0</v>
      </c>
      <c r="S32" s="42"/>
      <c r="T32" s="124"/>
      <c r="U32" s="4"/>
    </row>
    <row r="33" spans="1:21" ht="13.5" customHeight="1">
      <c r="A33" s="185"/>
      <c r="B33" s="163"/>
      <c r="C33" s="188"/>
      <c r="D33" s="182"/>
      <c r="E33" s="167"/>
      <c r="F33" s="128" t="s">
        <v>17</v>
      </c>
      <c r="G33" s="63">
        <f>H33+J33</f>
        <v>0.2</v>
      </c>
      <c r="H33" s="67"/>
      <c r="I33" s="43"/>
      <c r="J33" s="43">
        <v>0.2</v>
      </c>
      <c r="K33" s="42">
        <f>L33+N33</f>
        <v>0</v>
      </c>
      <c r="L33" s="42"/>
      <c r="M33" s="42"/>
      <c r="N33" s="42"/>
      <c r="O33" s="62">
        <f>P33+R33</f>
        <v>0</v>
      </c>
      <c r="P33" s="81"/>
      <c r="Q33" s="42"/>
      <c r="R33" s="42">
        <v>0</v>
      </c>
      <c r="S33" s="42"/>
      <c r="T33" s="124"/>
      <c r="U33" s="4"/>
    </row>
    <row r="34" spans="1:21" ht="13.5" customHeight="1">
      <c r="A34" s="185"/>
      <c r="B34" s="163"/>
      <c r="C34" s="160"/>
      <c r="D34" s="183"/>
      <c r="E34" s="168"/>
      <c r="F34" s="9" t="s">
        <v>18</v>
      </c>
      <c r="G34" s="63">
        <f t="shared" ref="G34:J34" si="11">SUM(G31:G33)</f>
        <v>29.434999999999999</v>
      </c>
      <c r="H34" s="67">
        <f t="shared" si="11"/>
        <v>0</v>
      </c>
      <c r="I34" s="43">
        <f t="shared" si="11"/>
        <v>0</v>
      </c>
      <c r="J34" s="67">
        <f t="shared" si="11"/>
        <v>29.434999999999999</v>
      </c>
      <c r="K34" s="43">
        <f t="shared" ref="K34:T34" si="12">SUM(K31:K33)</f>
        <v>0</v>
      </c>
      <c r="L34" s="43">
        <f t="shared" si="12"/>
        <v>0</v>
      </c>
      <c r="M34" s="43">
        <f t="shared" si="12"/>
        <v>0</v>
      </c>
      <c r="N34" s="43">
        <f t="shared" si="12"/>
        <v>0</v>
      </c>
      <c r="O34" s="63">
        <f t="shared" si="12"/>
        <v>0</v>
      </c>
      <c r="P34" s="67">
        <f t="shared" si="12"/>
        <v>0</v>
      </c>
      <c r="Q34" s="43">
        <f t="shared" si="12"/>
        <v>0</v>
      </c>
      <c r="R34" s="43">
        <f t="shared" si="12"/>
        <v>0</v>
      </c>
      <c r="S34" s="43">
        <f t="shared" si="12"/>
        <v>0</v>
      </c>
      <c r="T34" s="123">
        <f t="shared" si="12"/>
        <v>0</v>
      </c>
      <c r="U34" s="4"/>
    </row>
    <row r="35" spans="1:21" ht="13.5" customHeight="1">
      <c r="A35" s="184" t="s">
        <v>13</v>
      </c>
      <c r="B35" s="162" t="s">
        <v>13</v>
      </c>
      <c r="C35" s="187" t="s">
        <v>26</v>
      </c>
      <c r="D35" s="181" t="s">
        <v>73</v>
      </c>
      <c r="E35" s="180" t="s">
        <v>16</v>
      </c>
      <c r="F35" s="31" t="s">
        <v>62</v>
      </c>
      <c r="G35" s="63">
        <f>H35+J35</f>
        <v>22.228000000000002</v>
      </c>
      <c r="H35" s="63"/>
      <c r="I35" s="63"/>
      <c r="J35" s="63">
        <v>22.228000000000002</v>
      </c>
      <c r="K35" s="42">
        <f>L35+N35</f>
        <v>0</v>
      </c>
      <c r="L35" s="42"/>
      <c r="M35" s="42"/>
      <c r="N35" s="42">
        <v>0</v>
      </c>
      <c r="O35" s="62">
        <f>P35+R35</f>
        <v>0</v>
      </c>
      <c r="P35" s="62"/>
      <c r="Q35" s="62"/>
      <c r="R35" s="62">
        <v>0</v>
      </c>
      <c r="S35" s="42">
        <v>0</v>
      </c>
      <c r="T35" s="124"/>
      <c r="U35" s="4"/>
    </row>
    <row r="36" spans="1:21" ht="13.5" customHeight="1">
      <c r="A36" s="185"/>
      <c r="B36" s="163"/>
      <c r="C36" s="188"/>
      <c r="D36" s="182"/>
      <c r="E36" s="167"/>
      <c r="F36" s="22" t="s">
        <v>71</v>
      </c>
      <c r="G36" s="63">
        <f>H36+J36</f>
        <v>94.201999999999998</v>
      </c>
      <c r="H36" s="63"/>
      <c r="I36" s="63"/>
      <c r="J36" s="63">
        <v>94.201999999999998</v>
      </c>
      <c r="K36" s="42">
        <f>L36+N36</f>
        <v>0</v>
      </c>
      <c r="L36" s="42"/>
      <c r="M36" s="42"/>
      <c r="N36" s="42">
        <v>0</v>
      </c>
      <c r="O36" s="62">
        <f>P36+R36</f>
        <v>0</v>
      </c>
      <c r="P36" s="62"/>
      <c r="Q36" s="62"/>
      <c r="R36" s="62">
        <v>0</v>
      </c>
      <c r="S36" s="42">
        <v>0</v>
      </c>
      <c r="T36" s="124"/>
      <c r="U36" s="4"/>
    </row>
    <row r="37" spans="1:21" ht="13.5" customHeight="1">
      <c r="A37" s="185"/>
      <c r="B37" s="163"/>
      <c r="C37" s="188"/>
      <c r="D37" s="182"/>
      <c r="E37" s="167"/>
      <c r="F37" s="128" t="s">
        <v>92</v>
      </c>
      <c r="G37" s="63">
        <f>H37+J37</f>
        <v>40.200000000000003</v>
      </c>
      <c r="H37" s="63"/>
      <c r="I37" s="63"/>
      <c r="J37" s="63">
        <v>40.200000000000003</v>
      </c>
      <c r="K37" s="42">
        <f>L37+N37</f>
        <v>0</v>
      </c>
      <c r="L37" s="42"/>
      <c r="M37" s="42"/>
      <c r="N37" s="42"/>
      <c r="O37" s="62">
        <f>P37+R37</f>
        <v>0</v>
      </c>
      <c r="P37" s="62"/>
      <c r="Q37" s="62"/>
      <c r="R37" s="62">
        <v>0</v>
      </c>
      <c r="S37" s="42"/>
      <c r="T37" s="124"/>
      <c r="U37" s="4"/>
    </row>
    <row r="38" spans="1:21" ht="13.5" customHeight="1">
      <c r="A38" s="186"/>
      <c r="B38" s="164"/>
      <c r="C38" s="160"/>
      <c r="D38" s="183"/>
      <c r="E38" s="168"/>
      <c r="F38" s="9" t="s">
        <v>18</v>
      </c>
      <c r="G38" s="63">
        <f t="shared" ref="G38:J38" si="13">SUM(G35:G37)</f>
        <v>156.63</v>
      </c>
      <c r="H38" s="67">
        <f t="shared" si="13"/>
        <v>0</v>
      </c>
      <c r="I38" s="67">
        <f t="shared" si="13"/>
        <v>0</v>
      </c>
      <c r="J38" s="67">
        <f t="shared" si="13"/>
        <v>156.63</v>
      </c>
      <c r="K38" s="43">
        <f t="shared" ref="K38:T38" si="14">SUM(K35:K37)</f>
        <v>0</v>
      </c>
      <c r="L38" s="43">
        <f t="shared" si="14"/>
        <v>0</v>
      </c>
      <c r="M38" s="43">
        <f t="shared" si="14"/>
        <v>0</v>
      </c>
      <c r="N38" s="43">
        <f t="shared" si="14"/>
        <v>0</v>
      </c>
      <c r="O38" s="63">
        <f t="shared" si="14"/>
        <v>0</v>
      </c>
      <c r="P38" s="67">
        <f t="shared" si="14"/>
        <v>0</v>
      </c>
      <c r="Q38" s="67">
        <f t="shared" si="14"/>
        <v>0</v>
      </c>
      <c r="R38" s="67">
        <f t="shared" si="14"/>
        <v>0</v>
      </c>
      <c r="S38" s="43">
        <f t="shared" si="14"/>
        <v>0</v>
      </c>
      <c r="T38" s="123">
        <f t="shared" si="14"/>
        <v>0</v>
      </c>
      <c r="U38" s="4"/>
    </row>
    <row r="39" spans="1:21" ht="14.25" customHeight="1">
      <c r="A39" s="184" t="s">
        <v>13</v>
      </c>
      <c r="B39" s="162" t="s">
        <v>13</v>
      </c>
      <c r="C39" s="187" t="s">
        <v>72</v>
      </c>
      <c r="D39" s="181" t="s">
        <v>75</v>
      </c>
      <c r="E39" s="180" t="s">
        <v>16</v>
      </c>
      <c r="F39" s="31" t="s">
        <v>34</v>
      </c>
      <c r="G39" s="63">
        <f>H39+J39</f>
        <v>14.2</v>
      </c>
      <c r="H39" s="67"/>
      <c r="I39" s="43"/>
      <c r="J39" s="67">
        <v>14.2</v>
      </c>
      <c r="K39" s="42">
        <f>L39+N39</f>
        <v>0</v>
      </c>
      <c r="L39" s="42"/>
      <c r="M39" s="42"/>
      <c r="N39" s="42">
        <v>0</v>
      </c>
      <c r="O39" s="62">
        <f>P39+R39</f>
        <v>0</v>
      </c>
      <c r="P39" s="81"/>
      <c r="Q39" s="42"/>
      <c r="R39" s="81">
        <v>0</v>
      </c>
      <c r="S39" s="42">
        <v>0</v>
      </c>
      <c r="T39" s="124"/>
      <c r="U39" s="4"/>
    </row>
    <row r="40" spans="1:21" ht="14.25" customHeight="1">
      <c r="A40" s="185"/>
      <c r="B40" s="163"/>
      <c r="C40" s="188"/>
      <c r="D40" s="182"/>
      <c r="E40" s="167"/>
      <c r="F40" s="22" t="s">
        <v>71</v>
      </c>
      <c r="G40" s="63">
        <f>H40+J40</f>
        <v>113.967</v>
      </c>
      <c r="H40" s="67"/>
      <c r="I40" s="67"/>
      <c r="J40" s="67">
        <v>113.967</v>
      </c>
      <c r="K40" s="42">
        <f>L40+N40</f>
        <v>0</v>
      </c>
      <c r="L40" s="42"/>
      <c r="M40" s="42"/>
      <c r="N40" s="42">
        <v>0</v>
      </c>
      <c r="O40" s="62">
        <f>P40+R40</f>
        <v>0</v>
      </c>
      <c r="P40" s="81"/>
      <c r="Q40" s="81"/>
      <c r="R40" s="81">
        <v>0</v>
      </c>
      <c r="S40" s="42">
        <v>0</v>
      </c>
      <c r="T40" s="124"/>
      <c r="U40" s="4"/>
    </row>
    <row r="41" spans="1:21" ht="14.25" customHeight="1">
      <c r="A41" s="185"/>
      <c r="B41" s="163"/>
      <c r="C41" s="188"/>
      <c r="D41" s="182"/>
      <c r="E41" s="167"/>
      <c r="F41" s="31" t="s">
        <v>62</v>
      </c>
      <c r="G41" s="63">
        <f>H41+J41</f>
        <v>9.2309999999999999</v>
      </c>
      <c r="H41" s="67"/>
      <c r="I41" s="67"/>
      <c r="J41" s="63">
        <v>9.2309999999999999</v>
      </c>
      <c r="K41" s="42">
        <f>L41+N41</f>
        <v>0</v>
      </c>
      <c r="L41" s="42"/>
      <c r="M41" s="42"/>
      <c r="N41" s="42">
        <v>0</v>
      </c>
      <c r="O41" s="62">
        <f>P41+R41</f>
        <v>0</v>
      </c>
      <c r="P41" s="81"/>
      <c r="Q41" s="81"/>
      <c r="R41" s="62">
        <v>0</v>
      </c>
      <c r="S41" s="42"/>
      <c r="T41" s="124"/>
      <c r="U41" s="4"/>
    </row>
    <row r="42" spans="1:21" ht="14.25" customHeight="1">
      <c r="A42" s="186"/>
      <c r="B42" s="164"/>
      <c r="C42" s="160"/>
      <c r="D42" s="183"/>
      <c r="E42" s="168"/>
      <c r="F42" s="9" t="s">
        <v>18</v>
      </c>
      <c r="G42" s="63">
        <f t="shared" ref="G42:J42" si="15">SUM(G39:G41)</f>
        <v>137.398</v>
      </c>
      <c r="H42" s="67">
        <f t="shared" si="15"/>
        <v>0</v>
      </c>
      <c r="I42" s="67">
        <f t="shared" si="15"/>
        <v>0</v>
      </c>
      <c r="J42" s="67">
        <f t="shared" si="15"/>
        <v>137.398</v>
      </c>
      <c r="K42" s="43">
        <f t="shared" ref="K42:T42" si="16">SUM(K39:K41)</f>
        <v>0</v>
      </c>
      <c r="L42" s="43">
        <f t="shared" si="16"/>
        <v>0</v>
      </c>
      <c r="M42" s="43">
        <f t="shared" si="16"/>
        <v>0</v>
      </c>
      <c r="N42" s="43">
        <f t="shared" si="16"/>
        <v>0</v>
      </c>
      <c r="O42" s="63">
        <f t="shared" si="16"/>
        <v>0</v>
      </c>
      <c r="P42" s="67">
        <f t="shared" si="16"/>
        <v>0</v>
      </c>
      <c r="Q42" s="67">
        <f t="shared" si="16"/>
        <v>0</v>
      </c>
      <c r="R42" s="67">
        <f t="shared" si="16"/>
        <v>0</v>
      </c>
      <c r="S42" s="43">
        <f t="shared" si="16"/>
        <v>0</v>
      </c>
      <c r="T42" s="123">
        <f t="shared" si="16"/>
        <v>0</v>
      </c>
      <c r="U42" s="4"/>
    </row>
    <row r="43" spans="1:21" ht="13.5" customHeight="1">
      <c r="A43" s="184" t="s">
        <v>13</v>
      </c>
      <c r="B43" s="162" t="s">
        <v>13</v>
      </c>
      <c r="C43" s="187" t="s">
        <v>74</v>
      </c>
      <c r="D43" s="181" t="s">
        <v>79</v>
      </c>
      <c r="E43" s="180" t="s">
        <v>16</v>
      </c>
      <c r="F43" s="31" t="s">
        <v>34</v>
      </c>
      <c r="G43" s="44">
        <f>H43+J43</f>
        <v>89.8</v>
      </c>
      <c r="H43" s="44"/>
      <c r="I43" s="44"/>
      <c r="J43" s="44">
        <v>89.8</v>
      </c>
      <c r="K43" s="42">
        <f>L43+N43</f>
        <v>0</v>
      </c>
      <c r="L43" s="42"/>
      <c r="M43" s="42"/>
      <c r="N43" s="42">
        <v>0</v>
      </c>
      <c r="O43" s="45">
        <f>P43+R43</f>
        <v>0.4</v>
      </c>
      <c r="P43" s="45">
        <v>0</v>
      </c>
      <c r="Q43" s="45"/>
      <c r="R43" s="45">
        <v>0.4</v>
      </c>
      <c r="S43" s="42">
        <v>0</v>
      </c>
      <c r="T43" s="124"/>
      <c r="U43" s="4"/>
    </row>
    <row r="44" spans="1:21" ht="13.5" customHeight="1">
      <c r="A44" s="185"/>
      <c r="B44" s="163"/>
      <c r="C44" s="188"/>
      <c r="D44" s="182"/>
      <c r="E44" s="167"/>
      <c r="F44" s="22" t="s">
        <v>71</v>
      </c>
      <c r="G44" s="63">
        <f>H44+J44</f>
        <v>140.94399999999999</v>
      </c>
      <c r="H44" s="63"/>
      <c r="I44" s="63"/>
      <c r="J44" s="63">
        <v>140.94399999999999</v>
      </c>
      <c r="K44" s="42">
        <f>L44+N44</f>
        <v>0</v>
      </c>
      <c r="L44" s="42"/>
      <c r="M44" s="42"/>
      <c r="N44" s="42">
        <v>0</v>
      </c>
      <c r="O44" s="62">
        <f>P44+R44</f>
        <v>0</v>
      </c>
      <c r="P44" s="62"/>
      <c r="Q44" s="62"/>
      <c r="R44" s="62">
        <v>0</v>
      </c>
      <c r="S44" s="42">
        <v>0</v>
      </c>
      <c r="T44" s="124"/>
      <c r="U44" s="4"/>
    </row>
    <row r="45" spans="1:21" ht="13.5" customHeight="1">
      <c r="A45" s="185"/>
      <c r="B45" s="163"/>
      <c r="C45" s="188"/>
      <c r="D45" s="182"/>
      <c r="E45" s="167"/>
      <c r="F45" s="31" t="s">
        <v>62</v>
      </c>
      <c r="G45" s="63">
        <f>H45+J45</f>
        <v>55.094000000000001</v>
      </c>
      <c r="H45" s="67"/>
      <c r="I45" s="67"/>
      <c r="J45" s="63">
        <v>55.094000000000001</v>
      </c>
      <c r="K45" s="42">
        <f>L45+N45</f>
        <v>0</v>
      </c>
      <c r="L45" s="42"/>
      <c r="M45" s="42"/>
      <c r="N45" s="42">
        <v>0</v>
      </c>
      <c r="O45" s="62">
        <f>P45+R45</f>
        <v>0</v>
      </c>
      <c r="P45" s="81"/>
      <c r="Q45" s="81"/>
      <c r="R45" s="62">
        <v>0</v>
      </c>
      <c r="S45" s="42"/>
      <c r="T45" s="124"/>
      <c r="U45" s="4"/>
    </row>
    <row r="46" spans="1:21" ht="13.5" customHeight="1">
      <c r="A46" s="186"/>
      <c r="B46" s="164"/>
      <c r="C46" s="160"/>
      <c r="D46" s="183"/>
      <c r="E46" s="168"/>
      <c r="F46" s="9" t="s">
        <v>18</v>
      </c>
      <c r="G46" s="63">
        <f t="shared" ref="G46:J46" si="17">SUM(G43:G45)</f>
        <v>285.83799999999997</v>
      </c>
      <c r="H46" s="67">
        <f t="shared" si="17"/>
        <v>0</v>
      </c>
      <c r="I46" s="67">
        <f t="shared" si="17"/>
        <v>0</v>
      </c>
      <c r="J46" s="67">
        <f t="shared" si="17"/>
        <v>285.83799999999997</v>
      </c>
      <c r="K46" s="43">
        <f t="shared" ref="K46:T46" si="18">SUM(K43:K45)</f>
        <v>0</v>
      </c>
      <c r="L46" s="43">
        <f t="shared" si="18"/>
        <v>0</v>
      </c>
      <c r="M46" s="43">
        <f t="shared" si="18"/>
        <v>0</v>
      </c>
      <c r="N46" s="43">
        <f t="shared" si="18"/>
        <v>0</v>
      </c>
      <c r="O46" s="44">
        <f t="shared" si="18"/>
        <v>0.4</v>
      </c>
      <c r="P46" s="43">
        <f t="shared" si="18"/>
        <v>0</v>
      </c>
      <c r="Q46" s="43">
        <f t="shared" si="18"/>
        <v>0</v>
      </c>
      <c r="R46" s="43">
        <f t="shared" si="18"/>
        <v>0.4</v>
      </c>
      <c r="S46" s="43">
        <f t="shared" si="18"/>
        <v>0</v>
      </c>
      <c r="T46" s="123">
        <f t="shared" si="18"/>
        <v>0</v>
      </c>
      <c r="U46" s="4"/>
    </row>
    <row r="47" spans="1:21" ht="12.75" customHeight="1">
      <c r="A47" s="184" t="s">
        <v>13</v>
      </c>
      <c r="B47" s="162" t="s">
        <v>13</v>
      </c>
      <c r="C47" s="187" t="s">
        <v>76</v>
      </c>
      <c r="D47" s="181" t="s">
        <v>80</v>
      </c>
      <c r="E47" s="180" t="s">
        <v>16</v>
      </c>
      <c r="F47" s="31" t="s">
        <v>34</v>
      </c>
      <c r="G47" s="63">
        <f>H47+J47</f>
        <v>29.138999999999999</v>
      </c>
      <c r="H47" s="67"/>
      <c r="I47" s="67"/>
      <c r="J47" s="67">
        <v>29.138999999999999</v>
      </c>
      <c r="K47" s="42">
        <f>L47+N47</f>
        <v>0</v>
      </c>
      <c r="L47" s="42"/>
      <c r="M47" s="42"/>
      <c r="N47" s="42">
        <v>0</v>
      </c>
      <c r="O47" s="45">
        <f>P47+R47</f>
        <v>0</v>
      </c>
      <c r="P47" s="42"/>
      <c r="Q47" s="42"/>
      <c r="R47" s="42">
        <v>0</v>
      </c>
      <c r="S47" s="42">
        <v>0</v>
      </c>
      <c r="T47" s="124"/>
      <c r="U47" s="4"/>
    </row>
    <row r="48" spans="1:21" ht="12.75" customHeight="1">
      <c r="A48" s="185"/>
      <c r="B48" s="163"/>
      <c r="C48" s="188"/>
      <c r="D48" s="182"/>
      <c r="E48" s="167"/>
      <c r="F48" s="22" t="s">
        <v>71</v>
      </c>
      <c r="G48" s="63">
        <f>H48+J48</f>
        <v>109.633</v>
      </c>
      <c r="H48" s="67"/>
      <c r="I48" s="67"/>
      <c r="J48" s="63">
        <v>109.633</v>
      </c>
      <c r="K48" s="42">
        <f>L48+N48</f>
        <v>0</v>
      </c>
      <c r="L48" s="42"/>
      <c r="M48" s="42"/>
      <c r="N48" s="42">
        <v>0</v>
      </c>
      <c r="O48" s="45">
        <f>P48+R48</f>
        <v>109.7</v>
      </c>
      <c r="P48" s="42"/>
      <c r="Q48" s="42"/>
      <c r="R48" s="45">
        <v>109.7</v>
      </c>
      <c r="S48" s="42">
        <v>0</v>
      </c>
      <c r="T48" s="124"/>
      <c r="U48" s="4"/>
    </row>
    <row r="49" spans="1:21" ht="12.75" customHeight="1">
      <c r="A49" s="185"/>
      <c r="B49" s="163"/>
      <c r="C49" s="188"/>
      <c r="D49" s="182"/>
      <c r="E49" s="167"/>
      <c r="F49" s="31" t="s">
        <v>62</v>
      </c>
      <c r="G49" s="63">
        <f>H49+J49</f>
        <v>19.71</v>
      </c>
      <c r="H49" s="67"/>
      <c r="I49" s="67"/>
      <c r="J49" s="63">
        <v>19.71</v>
      </c>
      <c r="K49" s="42">
        <f t="shared" ref="K49" si="19">L49+N49</f>
        <v>0</v>
      </c>
      <c r="L49" s="42"/>
      <c r="M49" s="42"/>
      <c r="N49" s="42">
        <v>0</v>
      </c>
      <c r="O49" s="45">
        <f>P49+R49</f>
        <v>0</v>
      </c>
      <c r="P49" s="42"/>
      <c r="Q49" s="42"/>
      <c r="R49" s="45">
        <v>0</v>
      </c>
      <c r="S49" s="42"/>
      <c r="T49" s="124"/>
      <c r="U49" s="4"/>
    </row>
    <row r="50" spans="1:21" ht="12.75" customHeight="1">
      <c r="A50" s="186"/>
      <c r="B50" s="164"/>
      <c r="C50" s="160"/>
      <c r="D50" s="183"/>
      <c r="E50" s="168"/>
      <c r="F50" s="9" t="s">
        <v>18</v>
      </c>
      <c r="G50" s="63">
        <f t="shared" ref="G50:J50" si="20">SUM(G47:G49)</f>
        <v>158.482</v>
      </c>
      <c r="H50" s="67">
        <f t="shared" si="20"/>
        <v>0</v>
      </c>
      <c r="I50" s="67">
        <f t="shared" si="20"/>
        <v>0</v>
      </c>
      <c r="J50" s="67">
        <f t="shared" si="20"/>
        <v>158.482</v>
      </c>
      <c r="K50" s="43">
        <f t="shared" ref="K50:T50" si="21">SUM(K47:K49)</f>
        <v>0</v>
      </c>
      <c r="L50" s="43">
        <f t="shared" si="21"/>
        <v>0</v>
      </c>
      <c r="M50" s="43">
        <f t="shared" si="21"/>
        <v>0</v>
      </c>
      <c r="N50" s="43">
        <f t="shared" si="21"/>
        <v>0</v>
      </c>
      <c r="O50" s="44">
        <f t="shared" si="21"/>
        <v>109.7</v>
      </c>
      <c r="P50" s="43">
        <f t="shared" si="21"/>
        <v>0</v>
      </c>
      <c r="Q50" s="43">
        <f t="shared" si="21"/>
        <v>0</v>
      </c>
      <c r="R50" s="43">
        <f t="shared" si="21"/>
        <v>109.7</v>
      </c>
      <c r="S50" s="43">
        <f t="shared" si="21"/>
        <v>0</v>
      </c>
      <c r="T50" s="123">
        <f t="shared" si="21"/>
        <v>0</v>
      </c>
      <c r="U50" s="4"/>
    </row>
    <row r="51" spans="1:21" ht="11.25" customHeight="1">
      <c r="A51" s="184" t="s">
        <v>13</v>
      </c>
      <c r="B51" s="162" t="s">
        <v>13</v>
      </c>
      <c r="C51" s="187" t="s">
        <v>77</v>
      </c>
      <c r="D51" s="181" t="s">
        <v>81</v>
      </c>
      <c r="E51" s="180" t="s">
        <v>16</v>
      </c>
      <c r="F51" s="31" t="s">
        <v>62</v>
      </c>
      <c r="G51" s="63">
        <f>H51+J51</f>
        <v>0</v>
      </c>
      <c r="H51" s="63"/>
      <c r="I51" s="63"/>
      <c r="J51" s="63"/>
      <c r="K51" s="42">
        <f>L51+N51</f>
        <v>0</v>
      </c>
      <c r="L51" s="42"/>
      <c r="M51" s="42"/>
      <c r="N51" s="42">
        <v>0</v>
      </c>
      <c r="O51" s="45">
        <f>P51+R51</f>
        <v>0</v>
      </c>
      <c r="P51" s="45"/>
      <c r="Q51" s="45"/>
      <c r="R51" s="45"/>
      <c r="S51" s="42">
        <v>0</v>
      </c>
      <c r="T51" s="124"/>
      <c r="U51" s="4"/>
    </row>
    <row r="52" spans="1:21" ht="13.5" customHeight="1">
      <c r="A52" s="185"/>
      <c r="B52" s="163"/>
      <c r="C52" s="188"/>
      <c r="D52" s="182"/>
      <c r="E52" s="167"/>
      <c r="F52" s="22" t="s">
        <v>17</v>
      </c>
      <c r="G52" s="44">
        <f>H52+J52</f>
        <v>0.2</v>
      </c>
      <c r="H52" s="44"/>
      <c r="I52" s="44"/>
      <c r="J52" s="44">
        <v>0.2</v>
      </c>
      <c r="K52" s="42"/>
      <c r="L52" s="42"/>
      <c r="M52" s="42"/>
      <c r="N52" s="42"/>
      <c r="O52" s="45">
        <f>P52+R52</f>
        <v>0</v>
      </c>
      <c r="P52" s="45"/>
      <c r="Q52" s="45"/>
      <c r="R52" s="45">
        <v>0</v>
      </c>
      <c r="S52" s="42"/>
      <c r="T52" s="124"/>
      <c r="U52" s="4"/>
    </row>
    <row r="53" spans="1:21" ht="13.5" customHeight="1">
      <c r="A53" s="185"/>
      <c r="B53" s="163"/>
      <c r="C53" s="188"/>
      <c r="D53" s="182"/>
      <c r="E53" s="167"/>
      <c r="F53" s="22" t="s">
        <v>71</v>
      </c>
      <c r="G53" s="63">
        <f>H53+J53</f>
        <v>23.318999999999999</v>
      </c>
      <c r="H53" s="63"/>
      <c r="I53" s="63"/>
      <c r="J53" s="63">
        <v>23.318999999999999</v>
      </c>
      <c r="K53" s="42">
        <f>L53+N53</f>
        <v>0</v>
      </c>
      <c r="L53" s="42"/>
      <c r="M53" s="42"/>
      <c r="N53" s="42">
        <v>0</v>
      </c>
      <c r="O53" s="45">
        <f>P53+R53</f>
        <v>0</v>
      </c>
      <c r="P53" s="45"/>
      <c r="Q53" s="45"/>
      <c r="R53" s="45">
        <v>0</v>
      </c>
      <c r="S53" s="42">
        <v>0</v>
      </c>
      <c r="T53" s="124"/>
      <c r="U53" s="4"/>
    </row>
    <row r="54" spans="1:21" ht="13.5" customHeight="1">
      <c r="A54" s="186"/>
      <c r="B54" s="164"/>
      <c r="C54" s="160"/>
      <c r="D54" s="183"/>
      <c r="E54" s="168"/>
      <c r="F54" s="9" t="s">
        <v>18</v>
      </c>
      <c r="G54" s="63">
        <f t="shared" ref="G54:J54" si="22">SUM(G51:G53)</f>
        <v>23.518999999999998</v>
      </c>
      <c r="H54" s="63">
        <f t="shared" si="22"/>
        <v>0</v>
      </c>
      <c r="I54" s="63">
        <f t="shared" si="22"/>
        <v>0</v>
      </c>
      <c r="J54" s="63">
        <f t="shared" si="22"/>
        <v>23.518999999999998</v>
      </c>
      <c r="K54" s="43">
        <f t="shared" ref="K54:T54" si="23">SUM(K51:K53)</f>
        <v>0</v>
      </c>
      <c r="L54" s="43">
        <f t="shared" si="23"/>
        <v>0</v>
      </c>
      <c r="M54" s="43">
        <f t="shared" si="23"/>
        <v>0</v>
      </c>
      <c r="N54" s="43">
        <f t="shared" si="23"/>
        <v>0</v>
      </c>
      <c r="O54" s="44">
        <f t="shared" si="23"/>
        <v>0</v>
      </c>
      <c r="P54" s="44">
        <f t="shared" si="23"/>
        <v>0</v>
      </c>
      <c r="Q54" s="44">
        <f t="shared" si="23"/>
        <v>0</v>
      </c>
      <c r="R54" s="44">
        <f t="shared" si="23"/>
        <v>0</v>
      </c>
      <c r="S54" s="43">
        <f t="shared" si="23"/>
        <v>0</v>
      </c>
      <c r="T54" s="123">
        <f t="shared" si="23"/>
        <v>0</v>
      </c>
      <c r="U54" s="4"/>
    </row>
    <row r="55" spans="1:21" ht="14.25" customHeight="1">
      <c r="A55" s="184" t="s">
        <v>13</v>
      </c>
      <c r="B55" s="162" t="s">
        <v>13</v>
      </c>
      <c r="C55" s="187" t="s">
        <v>78</v>
      </c>
      <c r="D55" s="181" t="s">
        <v>89</v>
      </c>
      <c r="E55" s="180" t="s">
        <v>16</v>
      </c>
      <c r="F55" s="31" t="s">
        <v>62</v>
      </c>
      <c r="G55" s="63">
        <f>H55+J55</f>
        <v>15.866</v>
      </c>
      <c r="H55" s="67"/>
      <c r="I55" s="67"/>
      <c r="J55" s="63">
        <v>15.866</v>
      </c>
      <c r="K55" s="42">
        <f>L55+N55</f>
        <v>0</v>
      </c>
      <c r="L55" s="42"/>
      <c r="M55" s="42"/>
      <c r="N55" s="42">
        <v>0</v>
      </c>
      <c r="O55" s="45">
        <f>P55+R55</f>
        <v>0</v>
      </c>
      <c r="P55" s="42"/>
      <c r="Q55" s="42"/>
      <c r="R55" s="45">
        <v>0</v>
      </c>
      <c r="S55" s="42">
        <v>0</v>
      </c>
      <c r="T55" s="124"/>
      <c r="U55" s="4"/>
    </row>
    <row r="56" spans="1:21" ht="14.25" customHeight="1">
      <c r="A56" s="185"/>
      <c r="B56" s="163"/>
      <c r="C56" s="188"/>
      <c r="D56" s="182"/>
      <c r="E56" s="167"/>
      <c r="F56" s="22" t="s">
        <v>71</v>
      </c>
      <c r="G56" s="63">
        <f>H56+J56</f>
        <v>40.575000000000003</v>
      </c>
      <c r="H56" s="67"/>
      <c r="I56" s="67"/>
      <c r="J56" s="67">
        <v>40.575000000000003</v>
      </c>
      <c r="K56" s="42">
        <f>L56+N56</f>
        <v>0</v>
      </c>
      <c r="L56" s="42"/>
      <c r="M56" s="42"/>
      <c r="N56" s="42">
        <v>0</v>
      </c>
      <c r="O56" s="45">
        <f>P56+R56</f>
        <v>0</v>
      </c>
      <c r="P56" s="42"/>
      <c r="Q56" s="42"/>
      <c r="R56" s="42">
        <v>0</v>
      </c>
      <c r="S56" s="42">
        <v>0</v>
      </c>
      <c r="T56" s="124"/>
      <c r="U56" s="4"/>
    </row>
    <row r="57" spans="1:21" ht="14.25" customHeight="1">
      <c r="A57" s="186"/>
      <c r="B57" s="164"/>
      <c r="C57" s="160"/>
      <c r="D57" s="183"/>
      <c r="E57" s="168"/>
      <c r="F57" s="9" t="s">
        <v>18</v>
      </c>
      <c r="G57" s="63">
        <f t="shared" ref="G57:J57" si="24">SUM(G55:G56)</f>
        <v>56.441000000000003</v>
      </c>
      <c r="H57" s="67">
        <f t="shared" si="24"/>
        <v>0</v>
      </c>
      <c r="I57" s="67">
        <f t="shared" si="24"/>
        <v>0</v>
      </c>
      <c r="J57" s="67">
        <f t="shared" si="24"/>
        <v>56.441000000000003</v>
      </c>
      <c r="K57" s="43">
        <f t="shared" ref="K57:T57" si="25">SUM(K55:K56)</f>
        <v>0</v>
      </c>
      <c r="L57" s="43">
        <f t="shared" si="25"/>
        <v>0</v>
      </c>
      <c r="M57" s="43">
        <f t="shared" si="25"/>
        <v>0</v>
      </c>
      <c r="N57" s="43">
        <f t="shared" si="25"/>
        <v>0</v>
      </c>
      <c r="O57" s="44">
        <f t="shared" si="25"/>
        <v>0</v>
      </c>
      <c r="P57" s="43">
        <f t="shared" si="25"/>
        <v>0</v>
      </c>
      <c r="Q57" s="43">
        <f t="shared" si="25"/>
        <v>0</v>
      </c>
      <c r="R57" s="43">
        <f t="shared" si="25"/>
        <v>0</v>
      </c>
      <c r="S57" s="43">
        <f t="shared" si="25"/>
        <v>0</v>
      </c>
      <c r="T57" s="123">
        <f t="shared" si="25"/>
        <v>0</v>
      </c>
      <c r="U57" s="4"/>
    </row>
    <row r="58" spans="1:21" ht="14.25" customHeight="1">
      <c r="A58" s="184" t="s">
        <v>13</v>
      </c>
      <c r="B58" s="162" t="s">
        <v>13</v>
      </c>
      <c r="C58" s="187" t="s">
        <v>88</v>
      </c>
      <c r="D58" s="181" t="s">
        <v>103</v>
      </c>
      <c r="E58" s="180" t="s">
        <v>16</v>
      </c>
      <c r="F58" s="31" t="s">
        <v>62</v>
      </c>
      <c r="G58" s="63">
        <f>H58+J58</f>
        <v>4.8419999999999996</v>
      </c>
      <c r="H58" s="67"/>
      <c r="I58" s="67"/>
      <c r="J58" s="63">
        <v>4.8419999999999996</v>
      </c>
      <c r="K58" s="83">
        <f>L58+N58</f>
        <v>0</v>
      </c>
      <c r="L58" s="83"/>
      <c r="M58" s="83"/>
      <c r="N58" s="83"/>
      <c r="O58" s="45">
        <f>P58+R58</f>
        <v>0</v>
      </c>
      <c r="P58" s="42"/>
      <c r="Q58" s="42"/>
      <c r="R58" s="45">
        <v>0</v>
      </c>
      <c r="S58" s="42">
        <v>0</v>
      </c>
      <c r="T58" s="124"/>
      <c r="U58" s="4"/>
    </row>
    <row r="59" spans="1:21" ht="11.25" customHeight="1">
      <c r="A59" s="185"/>
      <c r="B59" s="163"/>
      <c r="C59" s="188"/>
      <c r="D59" s="182"/>
      <c r="E59" s="167"/>
      <c r="F59" s="22" t="s">
        <v>71</v>
      </c>
      <c r="G59" s="63">
        <f>H59+J59</f>
        <v>0</v>
      </c>
      <c r="H59" s="67"/>
      <c r="I59" s="67"/>
      <c r="J59" s="67"/>
      <c r="K59" s="83">
        <f>L59+N59</f>
        <v>0</v>
      </c>
      <c r="L59" s="83"/>
      <c r="M59" s="83"/>
      <c r="N59" s="83"/>
      <c r="O59" s="45">
        <f>P59+R59</f>
        <v>0</v>
      </c>
      <c r="P59" s="42"/>
      <c r="Q59" s="42"/>
      <c r="R59" s="42"/>
      <c r="S59" s="42">
        <v>0</v>
      </c>
      <c r="T59" s="124"/>
      <c r="U59" s="4"/>
    </row>
    <row r="60" spans="1:21" ht="13.5" customHeight="1">
      <c r="A60" s="186"/>
      <c r="B60" s="164"/>
      <c r="C60" s="160"/>
      <c r="D60" s="183"/>
      <c r="E60" s="168"/>
      <c r="F60" s="9" t="s">
        <v>18</v>
      </c>
      <c r="G60" s="63">
        <f t="shared" ref="G60:J60" si="26">SUM(G58:G59)</f>
        <v>4.8419999999999996</v>
      </c>
      <c r="H60" s="67">
        <f t="shared" si="26"/>
        <v>0</v>
      </c>
      <c r="I60" s="67">
        <f t="shared" si="26"/>
        <v>0</v>
      </c>
      <c r="J60" s="67">
        <f t="shared" si="26"/>
        <v>4.8419999999999996</v>
      </c>
      <c r="K60" s="82">
        <f t="shared" ref="K60:T60" si="27">SUM(K58:K59)</f>
        <v>0</v>
      </c>
      <c r="L60" s="82">
        <f t="shared" si="27"/>
        <v>0</v>
      </c>
      <c r="M60" s="82">
        <f t="shared" si="27"/>
        <v>0</v>
      </c>
      <c r="N60" s="82">
        <f t="shared" si="27"/>
        <v>0</v>
      </c>
      <c r="O60" s="44">
        <f t="shared" si="27"/>
        <v>0</v>
      </c>
      <c r="P60" s="43">
        <f t="shared" si="27"/>
        <v>0</v>
      </c>
      <c r="Q60" s="43">
        <f t="shared" si="27"/>
        <v>0</v>
      </c>
      <c r="R60" s="43">
        <f t="shared" si="27"/>
        <v>0</v>
      </c>
      <c r="S60" s="43">
        <f t="shared" si="27"/>
        <v>0</v>
      </c>
      <c r="T60" s="123">
        <f t="shared" si="27"/>
        <v>0</v>
      </c>
      <c r="U60" s="4"/>
    </row>
    <row r="61" spans="1:21" ht="14.25" customHeight="1" thickBot="1">
      <c r="A61" s="12" t="s">
        <v>13</v>
      </c>
      <c r="B61" s="13" t="s">
        <v>13</v>
      </c>
      <c r="C61" s="191" t="s">
        <v>27</v>
      </c>
      <c r="D61" s="192"/>
      <c r="E61" s="192"/>
      <c r="F61" s="192"/>
      <c r="G61" s="96">
        <f>G15+G19+G23+G26+G30+G34+G38+G42+G46+G50+G54+G57+G60</f>
        <v>1154.6980000000001</v>
      </c>
      <c r="H61" s="96">
        <f t="shared" ref="H61:T61" si="28">H15+H19+H23+H26+H30+H34+H38+H42+H46+H50+H54+H57+H60</f>
        <v>0</v>
      </c>
      <c r="I61" s="96">
        <f t="shared" si="28"/>
        <v>0</v>
      </c>
      <c r="J61" s="96">
        <f t="shared" si="28"/>
        <v>1154.6980000000001</v>
      </c>
      <c r="K61" s="96">
        <f t="shared" si="28"/>
        <v>210.5</v>
      </c>
      <c r="L61" s="96">
        <f t="shared" si="28"/>
        <v>0</v>
      </c>
      <c r="M61" s="96">
        <f t="shared" si="28"/>
        <v>0</v>
      </c>
      <c r="N61" s="96">
        <f t="shared" si="28"/>
        <v>210.5</v>
      </c>
      <c r="O61" s="100">
        <f t="shared" si="28"/>
        <v>111.10000000000001</v>
      </c>
      <c r="P61" s="100">
        <f t="shared" si="28"/>
        <v>0</v>
      </c>
      <c r="Q61" s="100">
        <f t="shared" si="28"/>
        <v>0</v>
      </c>
      <c r="R61" s="100">
        <f t="shared" si="28"/>
        <v>111.10000000000001</v>
      </c>
      <c r="S61" s="96">
        <f t="shared" si="28"/>
        <v>933.1</v>
      </c>
      <c r="T61" s="129">
        <f t="shared" si="28"/>
        <v>634</v>
      </c>
      <c r="U61" s="4"/>
    </row>
    <row r="62" spans="1:21" ht="14.25" customHeight="1" thickBot="1">
      <c r="A62" s="6" t="s">
        <v>13</v>
      </c>
      <c r="B62" s="114" t="s">
        <v>19</v>
      </c>
      <c r="C62" s="169" t="s">
        <v>28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1"/>
      <c r="U62" s="4"/>
    </row>
    <row r="63" spans="1:21" ht="11.25" customHeight="1">
      <c r="A63" s="184" t="s">
        <v>13</v>
      </c>
      <c r="B63" s="162" t="s">
        <v>19</v>
      </c>
      <c r="C63" s="187" t="s">
        <v>13</v>
      </c>
      <c r="D63" s="189" t="s">
        <v>29</v>
      </c>
      <c r="E63" s="193" t="s">
        <v>16</v>
      </c>
      <c r="F63" s="8" t="s">
        <v>17</v>
      </c>
      <c r="G63" s="42">
        <f>H63+J63</f>
        <v>0</v>
      </c>
      <c r="H63" s="43"/>
      <c r="I63" s="43"/>
      <c r="J63" s="43"/>
      <c r="K63" s="42">
        <f>L63+N63</f>
        <v>0</v>
      </c>
      <c r="L63" s="70"/>
      <c r="M63" s="70"/>
      <c r="N63" s="70"/>
      <c r="O63" s="45">
        <f>P63+R63</f>
        <v>0</v>
      </c>
      <c r="P63" s="44"/>
      <c r="Q63" s="43"/>
      <c r="R63" s="43"/>
      <c r="S63" s="70"/>
      <c r="T63" s="130"/>
      <c r="U63" s="4"/>
    </row>
    <row r="64" spans="1:21" ht="10.5" customHeight="1">
      <c r="A64" s="185"/>
      <c r="B64" s="163"/>
      <c r="C64" s="188"/>
      <c r="D64" s="190"/>
      <c r="E64" s="167"/>
      <c r="F64" s="73" t="s">
        <v>40</v>
      </c>
      <c r="G64" s="42">
        <f>H64+J64</f>
        <v>0</v>
      </c>
      <c r="H64" s="43"/>
      <c r="I64" s="43"/>
      <c r="J64" s="43"/>
      <c r="K64" s="42">
        <f>L64+N64</f>
        <v>0</v>
      </c>
      <c r="L64" s="70"/>
      <c r="M64" s="70"/>
      <c r="N64" s="70"/>
      <c r="O64" s="45">
        <f>P64+R64</f>
        <v>0</v>
      </c>
      <c r="P64" s="44"/>
      <c r="Q64" s="43"/>
      <c r="R64" s="43"/>
      <c r="S64" s="70"/>
      <c r="T64" s="130"/>
      <c r="U64" s="4"/>
    </row>
    <row r="65" spans="1:21" ht="13.5" customHeight="1">
      <c r="A65" s="185"/>
      <c r="B65" s="163"/>
      <c r="C65" s="188"/>
      <c r="D65" s="190"/>
      <c r="E65" s="167"/>
      <c r="F65" s="8" t="s">
        <v>91</v>
      </c>
      <c r="G65" s="42">
        <f>H65+J65</f>
        <v>135.97999999999999</v>
      </c>
      <c r="H65" s="43">
        <v>135.97999999999999</v>
      </c>
      <c r="I65" s="43"/>
      <c r="J65" s="43">
        <v>0</v>
      </c>
      <c r="K65" s="42">
        <f>L65+N65</f>
        <v>200</v>
      </c>
      <c r="L65" s="43">
        <v>200</v>
      </c>
      <c r="M65" s="43"/>
      <c r="N65" s="43"/>
      <c r="O65" s="45">
        <f>P65+R65</f>
        <v>0</v>
      </c>
      <c r="P65" s="43">
        <v>0</v>
      </c>
      <c r="Q65" s="43"/>
      <c r="R65" s="43">
        <v>0</v>
      </c>
      <c r="S65" s="43">
        <v>200</v>
      </c>
      <c r="T65" s="126">
        <v>200</v>
      </c>
      <c r="U65" s="4"/>
    </row>
    <row r="66" spans="1:21" ht="13.5" customHeight="1">
      <c r="A66" s="186"/>
      <c r="B66" s="164"/>
      <c r="C66" s="160"/>
      <c r="D66" s="165"/>
      <c r="E66" s="168"/>
      <c r="F66" s="9" t="s">
        <v>18</v>
      </c>
      <c r="G66" s="43">
        <f>H66+J66</f>
        <v>135.97999999999999</v>
      </c>
      <c r="H66" s="43">
        <f t="shared" ref="H66:J66" si="29">SUM(H63:H65)</f>
        <v>135.97999999999999</v>
      </c>
      <c r="I66" s="43">
        <f t="shared" si="29"/>
        <v>0</v>
      </c>
      <c r="J66" s="43">
        <f t="shared" si="29"/>
        <v>0</v>
      </c>
      <c r="K66" s="43">
        <f t="shared" ref="K66:T66" si="30">SUM(K63:K65)</f>
        <v>200</v>
      </c>
      <c r="L66" s="43">
        <f t="shared" si="30"/>
        <v>200</v>
      </c>
      <c r="M66" s="43">
        <f t="shared" si="30"/>
        <v>0</v>
      </c>
      <c r="N66" s="43">
        <f t="shared" si="30"/>
        <v>0</v>
      </c>
      <c r="O66" s="44">
        <f>P66+R66</f>
        <v>0</v>
      </c>
      <c r="P66" s="43">
        <f t="shared" si="30"/>
        <v>0</v>
      </c>
      <c r="Q66" s="43">
        <f t="shared" si="30"/>
        <v>0</v>
      </c>
      <c r="R66" s="43">
        <f t="shared" si="30"/>
        <v>0</v>
      </c>
      <c r="S66" s="43">
        <f t="shared" si="30"/>
        <v>200</v>
      </c>
      <c r="T66" s="123">
        <f t="shared" si="30"/>
        <v>200</v>
      </c>
      <c r="U66" s="4"/>
    </row>
    <row r="67" spans="1:21" ht="15" customHeight="1" thickBot="1">
      <c r="A67" s="12" t="s">
        <v>13</v>
      </c>
      <c r="B67" s="13" t="s">
        <v>19</v>
      </c>
      <c r="C67" s="156" t="s">
        <v>27</v>
      </c>
      <c r="D67" s="157"/>
      <c r="E67" s="157"/>
      <c r="F67" s="231"/>
      <c r="G67" s="47">
        <f t="shared" ref="G67:J67" si="31">G66</f>
        <v>135.97999999999999</v>
      </c>
      <c r="H67" s="47">
        <f t="shared" si="31"/>
        <v>135.97999999999999</v>
      </c>
      <c r="I67" s="47">
        <f t="shared" si="31"/>
        <v>0</v>
      </c>
      <c r="J67" s="47">
        <f t="shared" si="31"/>
        <v>0</v>
      </c>
      <c r="K67" s="47">
        <f t="shared" ref="K67:T67" si="32">K66</f>
        <v>200</v>
      </c>
      <c r="L67" s="47">
        <f t="shared" si="32"/>
        <v>200</v>
      </c>
      <c r="M67" s="47">
        <f t="shared" si="32"/>
        <v>0</v>
      </c>
      <c r="N67" s="47">
        <f t="shared" si="32"/>
        <v>0</v>
      </c>
      <c r="O67" s="58">
        <f t="shared" si="32"/>
        <v>0</v>
      </c>
      <c r="P67" s="47">
        <f t="shared" si="32"/>
        <v>0</v>
      </c>
      <c r="Q67" s="47">
        <f t="shared" si="32"/>
        <v>0</v>
      </c>
      <c r="R67" s="47">
        <f t="shared" si="32"/>
        <v>0</v>
      </c>
      <c r="S67" s="47">
        <f t="shared" si="32"/>
        <v>200</v>
      </c>
      <c r="T67" s="131">
        <f t="shared" si="32"/>
        <v>200</v>
      </c>
      <c r="U67" s="4"/>
    </row>
    <row r="68" spans="1:21" ht="15" customHeight="1" thickBot="1">
      <c r="A68" s="6" t="s">
        <v>13</v>
      </c>
      <c r="B68" s="114" t="s">
        <v>20</v>
      </c>
      <c r="C68" s="169" t="s">
        <v>30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1"/>
      <c r="U68" s="4"/>
    </row>
    <row r="69" spans="1:21" ht="11.25" customHeight="1">
      <c r="A69" s="158" t="s">
        <v>13</v>
      </c>
      <c r="B69" s="159" t="s">
        <v>20</v>
      </c>
      <c r="C69" s="160" t="s">
        <v>13</v>
      </c>
      <c r="D69" s="183" t="s">
        <v>64</v>
      </c>
      <c r="E69" s="167" t="s">
        <v>16</v>
      </c>
      <c r="F69" s="79" t="s">
        <v>55</v>
      </c>
      <c r="G69" s="48">
        <f t="shared" ref="G69:G70" si="33">H69+J69</f>
        <v>0</v>
      </c>
      <c r="H69" s="48"/>
      <c r="I69" s="48"/>
      <c r="J69" s="48"/>
      <c r="K69" s="53">
        <f t="shared" ref="K69:K70" si="34">L69+N69</f>
        <v>0</v>
      </c>
      <c r="L69" s="48"/>
      <c r="M69" s="48"/>
      <c r="N69" s="48"/>
      <c r="O69" s="53">
        <f t="shared" ref="O69:O70" si="35">P69+R69</f>
        <v>0</v>
      </c>
      <c r="P69" s="48"/>
      <c r="Q69" s="48"/>
      <c r="R69" s="48"/>
      <c r="S69" s="48"/>
      <c r="T69" s="132"/>
      <c r="U69" s="4"/>
    </row>
    <row r="70" spans="1:21" ht="11.25" customHeight="1">
      <c r="A70" s="158"/>
      <c r="B70" s="159"/>
      <c r="C70" s="160"/>
      <c r="D70" s="183"/>
      <c r="E70" s="167"/>
      <c r="F70" s="31" t="s">
        <v>62</v>
      </c>
      <c r="G70" s="44">
        <f t="shared" si="33"/>
        <v>0</v>
      </c>
      <c r="H70" s="44"/>
      <c r="I70" s="44"/>
      <c r="J70" s="44"/>
      <c r="K70" s="45">
        <f t="shared" si="34"/>
        <v>0</v>
      </c>
      <c r="L70" s="48"/>
      <c r="M70" s="48"/>
      <c r="N70" s="48"/>
      <c r="O70" s="45">
        <f t="shared" si="35"/>
        <v>0</v>
      </c>
      <c r="P70" s="48"/>
      <c r="Q70" s="48"/>
      <c r="R70" s="48"/>
      <c r="S70" s="48">
        <v>100</v>
      </c>
      <c r="T70" s="132"/>
      <c r="U70" s="4"/>
    </row>
    <row r="71" spans="1:21" ht="11.25" customHeight="1">
      <c r="A71" s="158"/>
      <c r="B71" s="159"/>
      <c r="C71" s="161"/>
      <c r="D71" s="218"/>
      <c r="E71" s="168"/>
      <c r="F71" s="9" t="s">
        <v>18</v>
      </c>
      <c r="G71" s="44">
        <f t="shared" ref="G71:T71" si="36">SUM(G69:G70)</f>
        <v>0</v>
      </c>
      <c r="H71" s="44">
        <f t="shared" si="36"/>
        <v>0</v>
      </c>
      <c r="I71" s="44">
        <f t="shared" si="36"/>
        <v>0</v>
      </c>
      <c r="J71" s="44">
        <f t="shared" si="36"/>
        <v>0</v>
      </c>
      <c r="K71" s="44">
        <f t="shared" si="36"/>
        <v>0</v>
      </c>
      <c r="L71" s="44">
        <f t="shared" si="36"/>
        <v>0</v>
      </c>
      <c r="M71" s="44">
        <f t="shared" si="36"/>
        <v>0</v>
      </c>
      <c r="N71" s="44">
        <f t="shared" si="36"/>
        <v>0</v>
      </c>
      <c r="O71" s="44">
        <f t="shared" si="36"/>
        <v>0</v>
      </c>
      <c r="P71" s="44">
        <f t="shared" si="36"/>
        <v>0</v>
      </c>
      <c r="Q71" s="44">
        <f t="shared" si="36"/>
        <v>0</v>
      </c>
      <c r="R71" s="44">
        <f t="shared" si="36"/>
        <v>0</v>
      </c>
      <c r="S71" s="44">
        <f t="shared" si="36"/>
        <v>100</v>
      </c>
      <c r="T71" s="125">
        <f t="shared" si="36"/>
        <v>0</v>
      </c>
      <c r="U71" s="4"/>
    </row>
    <row r="72" spans="1:21" ht="12.75" customHeight="1">
      <c r="A72" s="158" t="s">
        <v>13</v>
      </c>
      <c r="B72" s="159" t="s">
        <v>20</v>
      </c>
      <c r="C72" s="160" t="s">
        <v>19</v>
      </c>
      <c r="D72" s="183" t="s">
        <v>112</v>
      </c>
      <c r="E72" s="167" t="s">
        <v>16</v>
      </c>
      <c r="F72" s="31" t="s">
        <v>92</v>
      </c>
      <c r="G72" s="44">
        <f t="shared" ref="G72:G74" si="37">H72+J72</f>
        <v>15.8</v>
      </c>
      <c r="H72" s="44"/>
      <c r="I72" s="44"/>
      <c r="J72" s="44">
        <v>15.8</v>
      </c>
      <c r="K72" s="45">
        <f t="shared" ref="K72:K74" si="38">L72+N72</f>
        <v>0</v>
      </c>
      <c r="L72" s="48"/>
      <c r="M72" s="48"/>
      <c r="N72" s="48">
        <v>0</v>
      </c>
      <c r="O72" s="45">
        <f t="shared" ref="O72:O74" si="39">P72+R72</f>
        <v>0</v>
      </c>
      <c r="P72" s="48"/>
      <c r="Q72" s="48"/>
      <c r="R72" s="48">
        <v>0</v>
      </c>
      <c r="S72" s="48"/>
      <c r="T72" s="132"/>
      <c r="U72" s="4"/>
    </row>
    <row r="73" spans="1:21" ht="12.75" customHeight="1">
      <c r="A73" s="158"/>
      <c r="B73" s="159"/>
      <c r="C73" s="160"/>
      <c r="D73" s="183"/>
      <c r="E73" s="167"/>
      <c r="F73" s="31" t="s">
        <v>34</v>
      </c>
      <c r="G73" s="44">
        <f t="shared" si="37"/>
        <v>6.9</v>
      </c>
      <c r="H73" s="44"/>
      <c r="I73" s="44"/>
      <c r="J73" s="44">
        <v>6.9</v>
      </c>
      <c r="K73" s="45">
        <f t="shared" si="38"/>
        <v>0</v>
      </c>
      <c r="L73" s="48"/>
      <c r="M73" s="48"/>
      <c r="N73" s="48">
        <v>0</v>
      </c>
      <c r="O73" s="45">
        <f t="shared" si="39"/>
        <v>0</v>
      </c>
      <c r="P73" s="48"/>
      <c r="Q73" s="48"/>
      <c r="R73" s="48">
        <v>0</v>
      </c>
      <c r="S73" s="48"/>
      <c r="T73" s="132"/>
      <c r="U73" s="4"/>
    </row>
    <row r="74" spans="1:21" ht="12.75" customHeight="1">
      <c r="A74" s="158"/>
      <c r="B74" s="159"/>
      <c r="C74" s="161"/>
      <c r="D74" s="218"/>
      <c r="E74" s="167"/>
      <c r="F74" s="21" t="s">
        <v>69</v>
      </c>
      <c r="G74" s="44">
        <f t="shared" si="37"/>
        <v>25</v>
      </c>
      <c r="H74" s="44"/>
      <c r="I74" s="44"/>
      <c r="J74" s="44">
        <v>25</v>
      </c>
      <c r="K74" s="45">
        <f t="shared" si="38"/>
        <v>0</v>
      </c>
      <c r="L74" s="44"/>
      <c r="M74" s="44"/>
      <c r="N74" s="44">
        <v>0</v>
      </c>
      <c r="O74" s="45">
        <f t="shared" si="39"/>
        <v>0</v>
      </c>
      <c r="P74" s="44"/>
      <c r="Q74" s="44"/>
      <c r="R74" s="44">
        <v>0</v>
      </c>
      <c r="S74" s="44"/>
      <c r="T74" s="133"/>
      <c r="U74" s="4"/>
    </row>
    <row r="75" spans="1:21" ht="12.75" customHeight="1">
      <c r="A75" s="158"/>
      <c r="B75" s="159"/>
      <c r="C75" s="161"/>
      <c r="D75" s="218"/>
      <c r="E75" s="168"/>
      <c r="F75" s="9" t="s">
        <v>18</v>
      </c>
      <c r="G75" s="44">
        <f t="shared" ref="G75:J75" si="40">SUM(G72:G74)</f>
        <v>47.7</v>
      </c>
      <c r="H75" s="44">
        <f t="shared" si="40"/>
        <v>0</v>
      </c>
      <c r="I75" s="44">
        <f t="shared" si="40"/>
        <v>0</v>
      </c>
      <c r="J75" s="44">
        <f t="shared" si="40"/>
        <v>47.7</v>
      </c>
      <c r="K75" s="44">
        <f t="shared" ref="K75:T75" si="41">SUM(K72:K74)</f>
        <v>0</v>
      </c>
      <c r="L75" s="44">
        <f t="shared" si="41"/>
        <v>0</v>
      </c>
      <c r="M75" s="44">
        <f t="shared" si="41"/>
        <v>0</v>
      </c>
      <c r="N75" s="44">
        <f t="shared" si="41"/>
        <v>0</v>
      </c>
      <c r="O75" s="44">
        <f t="shared" si="41"/>
        <v>0</v>
      </c>
      <c r="P75" s="44">
        <f t="shared" si="41"/>
        <v>0</v>
      </c>
      <c r="Q75" s="44">
        <f t="shared" si="41"/>
        <v>0</v>
      </c>
      <c r="R75" s="44">
        <f t="shared" si="41"/>
        <v>0</v>
      </c>
      <c r="S75" s="44">
        <f t="shared" si="41"/>
        <v>0</v>
      </c>
      <c r="T75" s="125">
        <f t="shared" si="41"/>
        <v>0</v>
      </c>
      <c r="U75" s="4"/>
    </row>
    <row r="76" spans="1:21" ht="12.75" customHeight="1">
      <c r="A76" s="158" t="s">
        <v>13</v>
      </c>
      <c r="B76" s="159" t="s">
        <v>20</v>
      </c>
      <c r="C76" s="160" t="s">
        <v>20</v>
      </c>
      <c r="D76" s="183" t="s">
        <v>102</v>
      </c>
      <c r="E76" s="167" t="s">
        <v>16</v>
      </c>
      <c r="F76" s="22" t="s">
        <v>17</v>
      </c>
      <c r="G76" s="44">
        <f t="shared" ref="G76:G78" si="42">H76+J76</f>
        <v>3.8</v>
      </c>
      <c r="H76" s="44"/>
      <c r="I76" s="44"/>
      <c r="J76" s="44">
        <v>3.8</v>
      </c>
      <c r="K76" s="45">
        <f t="shared" ref="K76:K78" si="43">L76+N76</f>
        <v>1.3</v>
      </c>
      <c r="L76" s="48"/>
      <c r="M76" s="48"/>
      <c r="N76" s="48">
        <v>1.3</v>
      </c>
      <c r="O76" s="45">
        <f t="shared" ref="O76:O78" si="44">P76+R76</f>
        <v>1.3</v>
      </c>
      <c r="P76" s="48">
        <v>0</v>
      </c>
      <c r="Q76" s="48"/>
      <c r="R76" s="48">
        <v>1.3</v>
      </c>
      <c r="S76" s="48"/>
      <c r="T76" s="132"/>
      <c r="U76" s="4"/>
    </row>
    <row r="77" spans="1:21" ht="12.75" customHeight="1">
      <c r="A77" s="158"/>
      <c r="B77" s="159"/>
      <c r="C77" s="160"/>
      <c r="D77" s="183"/>
      <c r="E77" s="167"/>
      <c r="F77" s="31" t="s">
        <v>91</v>
      </c>
      <c r="G77" s="63">
        <f t="shared" si="42"/>
        <v>0</v>
      </c>
      <c r="H77" s="63"/>
      <c r="I77" s="63"/>
      <c r="J77" s="63"/>
      <c r="K77" s="45">
        <f t="shared" si="43"/>
        <v>28.4</v>
      </c>
      <c r="L77" s="48"/>
      <c r="M77" s="48"/>
      <c r="N77" s="48">
        <v>28.4</v>
      </c>
      <c r="O77" s="62">
        <f t="shared" si="44"/>
        <v>0</v>
      </c>
      <c r="P77" s="86"/>
      <c r="Q77" s="86"/>
      <c r="R77" s="86"/>
      <c r="S77" s="48"/>
      <c r="T77" s="132"/>
      <c r="U77" s="4"/>
    </row>
    <row r="78" spans="1:21" ht="12.75" customHeight="1">
      <c r="A78" s="158"/>
      <c r="B78" s="159"/>
      <c r="C78" s="161"/>
      <c r="D78" s="218"/>
      <c r="E78" s="167"/>
      <c r="F78" s="21" t="s">
        <v>69</v>
      </c>
      <c r="G78" s="63">
        <f t="shared" si="42"/>
        <v>0</v>
      </c>
      <c r="H78" s="63"/>
      <c r="I78" s="63"/>
      <c r="J78" s="63"/>
      <c r="K78" s="45">
        <f t="shared" si="43"/>
        <v>40.4</v>
      </c>
      <c r="L78" s="44"/>
      <c r="M78" s="44"/>
      <c r="N78" s="44">
        <v>40.4</v>
      </c>
      <c r="O78" s="45">
        <f t="shared" si="44"/>
        <v>40.4</v>
      </c>
      <c r="P78" s="44"/>
      <c r="Q78" s="44"/>
      <c r="R78" s="44">
        <v>40.4</v>
      </c>
      <c r="S78" s="44">
        <v>0</v>
      </c>
      <c r="T78" s="133"/>
      <c r="U78" s="4"/>
    </row>
    <row r="79" spans="1:21" ht="12.75" customHeight="1">
      <c r="A79" s="158"/>
      <c r="B79" s="159"/>
      <c r="C79" s="161"/>
      <c r="D79" s="218"/>
      <c r="E79" s="168"/>
      <c r="F79" s="9" t="s">
        <v>18</v>
      </c>
      <c r="G79" s="63">
        <f t="shared" ref="G79:J79" si="45">SUM(G76:G78)</f>
        <v>3.8</v>
      </c>
      <c r="H79" s="63">
        <f t="shared" si="45"/>
        <v>0</v>
      </c>
      <c r="I79" s="63">
        <f t="shared" si="45"/>
        <v>0</v>
      </c>
      <c r="J79" s="63">
        <f t="shared" si="45"/>
        <v>3.8</v>
      </c>
      <c r="K79" s="44">
        <f t="shared" ref="K79:T79" si="46">SUM(K76:K78)</f>
        <v>70.099999999999994</v>
      </c>
      <c r="L79" s="44">
        <f t="shared" si="46"/>
        <v>0</v>
      </c>
      <c r="M79" s="44">
        <f t="shared" si="46"/>
        <v>0</v>
      </c>
      <c r="N79" s="44">
        <f t="shared" si="46"/>
        <v>70.099999999999994</v>
      </c>
      <c r="O79" s="44">
        <f t="shared" si="46"/>
        <v>41.699999999999996</v>
      </c>
      <c r="P79" s="44">
        <f t="shared" si="46"/>
        <v>0</v>
      </c>
      <c r="Q79" s="44">
        <f t="shared" si="46"/>
        <v>0</v>
      </c>
      <c r="R79" s="44">
        <f t="shared" si="46"/>
        <v>41.699999999999996</v>
      </c>
      <c r="S79" s="44">
        <f t="shared" si="46"/>
        <v>0</v>
      </c>
      <c r="T79" s="125">
        <f t="shared" si="46"/>
        <v>0</v>
      </c>
      <c r="U79" s="4"/>
    </row>
    <row r="80" spans="1:21" ht="10.5" customHeight="1">
      <c r="A80" s="158" t="s">
        <v>13</v>
      </c>
      <c r="B80" s="159" t="s">
        <v>20</v>
      </c>
      <c r="C80" s="160" t="s">
        <v>22</v>
      </c>
      <c r="D80" s="183" t="s">
        <v>82</v>
      </c>
      <c r="E80" s="167" t="s">
        <v>16</v>
      </c>
      <c r="F80" s="22" t="s">
        <v>17</v>
      </c>
      <c r="G80" s="44">
        <f t="shared" ref="G80:G82" si="47">H80+J80</f>
        <v>0</v>
      </c>
      <c r="H80" s="44"/>
      <c r="I80" s="44"/>
      <c r="J80" s="44"/>
      <c r="K80" s="45">
        <f t="shared" ref="K80:K82" si="48">L80+N80</f>
        <v>0</v>
      </c>
      <c r="L80" s="48"/>
      <c r="M80" s="48"/>
      <c r="N80" s="48"/>
      <c r="O80" s="45">
        <f t="shared" ref="O80:O82" si="49">P80+R80</f>
        <v>0</v>
      </c>
      <c r="P80" s="48"/>
      <c r="Q80" s="48"/>
      <c r="R80" s="48"/>
      <c r="S80" s="48"/>
      <c r="T80" s="132"/>
      <c r="U80" s="4"/>
    </row>
    <row r="81" spans="1:21" ht="12.75" customHeight="1">
      <c r="A81" s="158"/>
      <c r="B81" s="159"/>
      <c r="C81" s="160"/>
      <c r="D81" s="183"/>
      <c r="E81" s="167"/>
      <c r="F81" s="31" t="s">
        <v>62</v>
      </c>
      <c r="G81" s="44">
        <f t="shared" si="47"/>
        <v>0</v>
      </c>
      <c r="H81" s="44"/>
      <c r="I81" s="44"/>
      <c r="J81" s="44"/>
      <c r="K81" s="45">
        <f t="shared" si="48"/>
        <v>0</v>
      </c>
      <c r="L81" s="48"/>
      <c r="M81" s="48"/>
      <c r="N81" s="48"/>
      <c r="O81" s="45">
        <f t="shared" si="49"/>
        <v>0</v>
      </c>
      <c r="P81" s="48"/>
      <c r="Q81" s="48"/>
      <c r="R81" s="48"/>
      <c r="S81" s="48">
        <v>80</v>
      </c>
      <c r="T81" s="132">
        <v>80</v>
      </c>
      <c r="U81" s="4"/>
    </row>
    <row r="82" spans="1:21" ht="9.75" customHeight="1">
      <c r="A82" s="158"/>
      <c r="B82" s="159"/>
      <c r="C82" s="161"/>
      <c r="D82" s="218"/>
      <c r="E82" s="167"/>
      <c r="F82" s="21" t="s">
        <v>69</v>
      </c>
      <c r="G82" s="44">
        <f t="shared" si="47"/>
        <v>0</v>
      </c>
      <c r="H82" s="44"/>
      <c r="I82" s="44"/>
      <c r="J82" s="44"/>
      <c r="K82" s="45">
        <f t="shared" si="48"/>
        <v>0</v>
      </c>
      <c r="L82" s="44"/>
      <c r="M82" s="44"/>
      <c r="N82" s="44"/>
      <c r="O82" s="45">
        <f t="shared" si="49"/>
        <v>0</v>
      </c>
      <c r="P82" s="44"/>
      <c r="Q82" s="44"/>
      <c r="R82" s="44"/>
      <c r="S82" s="44"/>
      <c r="T82" s="133"/>
      <c r="U82" s="4"/>
    </row>
    <row r="83" spans="1:21" ht="12.75" customHeight="1">
      <c r="A83" s="158"/>
      <c r="B83" s="159"/>
      <c r="C83" s="161"/>
      <c r="D83" s="218"/>
      <c r="E83" s="168"/>
      <c r="F83" s="9" t="s">
        <v>18</v>
      </c>
      <c r="G83" s="44">
        <f t="shared" ref="G83:J83" si="50">SUM(G80:G82)</f>
        <v>0</v>
      </c>
      <c r="H83" s="44">
        <f t="shared" si="50"/>
        <v>0</v>
      </c>
      <c r="I83" s="44">
        <f t="shared" si="50"/>
        <v>0</v>
      </c>
      <c r="J83" s="44">
        <f t="shared" si="50"/>
        <v>0</v>
      </c>
      <c r="K83" s="44">
        <f t="shared" ref="K83:T83" si="51">SUM(K80:K82)</f>
        <v>0</v>
      </c>
      <c r="L83" s="44">
        <f t="shared" si="51"/>
        <v>0</v>
      </c>
      <c r="M83" s="44">
        <f t="shared" si="51"/>
        <v>0</v>
      </c>
      <c r="N83" s="44">
        <f t="shared" si="51"/>
        <v>0</v>
      </c>
      <c r="O83" s="44">
        <f t="shared" si="51"/>
        <v>0</v>
      </c>
      <c r="P83" s="44">
        <f t="shared" si="51"/>
        <v>0</v>
      </c>
      <c r="Q83" s="44">
        <f t="shared" si="51"/>
        <v>0</v>
      </c>
      <c r="R83" s="44">
        <f t="shared" si="51"/>
        <v>0</v>
      </c>
      <c r="S83" s="44">
        <f t="shared" si="51"/>
        <v>80</v>
      </c>
      <c r="T83" s="125">
        <f t="shared" si="51"/>
        <v>80</v>
      </c>
      <c r="U83" s="4"/>
    </row>
    <row r="84" spans="1:21" ht="12.75" customHeight="1">
      <c r="A84" s="158" t="s">
        <v>13</v>
      </c>
      <c r="B84" s="159" t="s">
        <v>20</v>
      </c>
      <c r="C84" s="160" t="s">
        <v>23</v>
      </c>
      <c r="D84" s="183" t="s">
        <v>96</v>
      </c>
      <c r="E84" s="167" t="s">
        <v>16</v>
      </c>
      <c r="F84" s="22" t="s">
        <v>17</v>
      </c>
      <c r="G84" s="44">
        <f t="shared" ref="G84:G86" si="52">H84+J84</f>
        <v>3.6</v>
      </c>
      <c r="H84" s="44"/>
      <c r="I84" s="44"/>
      <c r="J84" s="44">
        <v>3.6</v>
      </c>
      <c r="K84" s="45">
        <f t="shared" ref="K84:K86" si="53">L84+N84</f>
        <v>64</v>
      </c>
      <c r="L84" s="48"/>
      <c r="M84" s="48"/>
      <c r="N84" s="48">
        <v>64</v>
      </c>
      <c r="O84" s="45">
        <f t="shared" ref="O84:O86" si="54">P84+R84</f>
        <v>0</v>
      </c>
      <c r="P84" s="48"/>
      <c r="Q84" s="48"/>
      <c r="R84" s="48">
        <v>0</v>
      </c>
      <c r="S84" s="48">
        <v>160</v>
      </c>
      <c r="T84" s="132">
        <v>160</v>
      </c>
      <c r="U84" s="4"/>
    </row>
    <row r="85" spans="1:21" ht="12.75" customHeight="1">
      <c r="A85" s="158"/>
      <c r="B85" s="159"/>
      <c r="C85" s="160"/>
      <c r="D85" s="183"/>
      <c r="E85" s="167"/>
      <c r="F85" s="31" t="s">
        <v>62</v>
      </c>
      <c r="G85" s="63">
        <f t="shared" si="52"/>
        <v>5</v>
      </c>
      <c r="H85" s="63"/>
      <c r="I85" s="63"/>
      <c r="J85" s="63">
        <v>5</v>
      </c>
      <c r="K85" s="45">
        <f t="shared" si="53"/>
        <v>45.7</v>
      </c>
      <c r="L85" s="48"/>
      <c r="M85" s="48"/>
      <c r="N85" s="48">
        <v>45.7</v>
      </c>
      <c r="O85" s="45">
        <f t="shared" si="54"/>
        <v>0</v>
      </c>
      <c r="P85" s="48"/>
      <c r="Q85" s="48"/>
      <c r="R85" s="48">
        <v>0</v>
      </c>
      <c r="S85" s="48"/>
      <c r="T85" s="132"/>
      <c r="U85" s="4"/>
    </row>
    <row r="86" spans="1:21" ht="12.75" customHeight="1">
      <c r="A86" s="158"/>
      <c r="B86" s="159"/>
      <c r="C86" s="161"/>
      <c r="D86" s="218"/>
      <c r="E86" s="167"/>
      <c r="F86" s="21" t="s">
        <v>69</v>
      </c>
      <c r="G86" s="63">
        <f t="shared" si="52"/>
        <v>0</v>
      </c>
      <c r="H86" s="63"/>
      <c r="I86" s="63"/>
      <c r="J86" s="63"/>
      <c r="K86" s="45">
        <f t="shared" si="53"/>
        <v>241.3</v>
      </c>
      <c r="L86" s="44"/>
      <c r="M86" s="44"/>
      <c r="N86" s="44">
        <v>241.3</v>
      </c>
      <c r="O86" s="45">
        <f t="shared" si="54"/>
        <v>241.3</v>
      </c>
      <c r="P86" s="44"/>
      <c r="Q86" s="44"/>
      <c r="R86" s="44">
        <v>241.3</v>
      </c>
      <c r="S86" s="44"/>
      <c r="T86" s="133"/>
      <c r="U86" s="4"/>
    </row>
    <row r="87" spans="1:21" ht="12.75" customHeight="1">
      <c r="A87" s="158"/>
      <c r="B87" s="159"/>
      <c r="C87" s="161"/>
      <c r="D87" s="218"/>
      <c r="E87" s="168"/>
      <c r="F87" s="9" t="s">
        <v>18</v>
      </c>
      <c r="G87" s="63">
        <f t="shared" ref="G87:J87" si="55">SUM(G84:G86)</f>
        <v>8.6</v>
      </c>
      <c r="H87" s="63">
        <f t="shared" si="55"/>
        <v>0</v>
      </c>
      <c r="I87" s="63">
        <f t="shared" si="55"/>
        <v>0</v>
      </c>
      <c r="J87" s="63">
        <f t="shared" si="55"/>
        <v>8.6</v>
      </c>
      <c r="K87" s="44">
        <f t="shared" ref="K87:T87" si="56">SUM(K84:K86)</f>
        <v>351</v>
      </c>
      <c r="L87" s="44">
        <f t="shared" si="56"/>
        <v>0</v>
      </c>
      <c r="M87" s="44">
        <f t="shared" si="56"/>
        <v>0</v>
      </c>
      <c r="N87" s="44">
        <f t="shared" si="56"/>
        <v>351</v>
      </c>
      <c r="O87" s="44">
        <f t="shared" si="56"/>
        <v>241.3</v>
      </c>
      <c r="P87" s="44">
        <f t="shared" si="56"/>
        <v>0</v>
      </c>
      <c r="Q87" s="44">
        <f t="shared" si="56"/>
        <v>0</v>
      </c>
      <c r="R87" s="44">
        <f t="shared" si="56"/>
        <v>241.3</v>
      </c>
      <c r="S87" s="44">
        <f t="shared" si="56"/>
        <v>160</v>
      </c>
      <c r="T87" s="125">
        <f t="shared" si="56"/>
        <v>160</v>
      </c>
      <c r="U87" s="4"/>
    </row>
    <row r="88" spans="1:21" ht="9.75" customHeight="1">
      <c r="A88" s="158" t="s">
        <v>13</v>
      </c>
      <c r="B88" s="159" t="s">
        <v>20</v>
      </c>
      <c r="C88" s="160" t="s">
        <v>24</v>
      </c>
      <c r="D88" s="183" t="s">
        <v>113</v>
      </c>
      <c r="E88" s="167" t="s">
        <v>16</v>
      </c>
      <c r="F88" s="22" t="s">
        <v>17</v>
      </c>
      <c r="G88" s="44">
        <f t="shared" ref="G88:G90" si="57">H88+J88</f>
        <v>0</v>
      </c>
      <c r="H88" s="44"/>
      <c r="I88" s="44"/>
      <c r="J88" s="44"/>
      <c r="K88" s="84">
        <f t="shared" ref="K88:K90" si="58">L88+N88</f>
        <v>0</v>
      </c>
      <c r="L88" s="88"/>
      <c r="M88" s="88"/>
      <c r="N88" s="88">
        <v>0</v>
      </c>
      <c r="O88" s="45">
        <f t="shared" ref="O88:O90" si="59">P88+R88</f>
        <v>0</v>
      </c>
      <c r="P88" s="48"/>
      <c r="Q88" s="48"/>
      <c r="R88" s="48"/>
      <c r="S88" s="48">
        <v>0</v>
      </c>
      <c r="T88" s="132">
        <v>0</v>
      </c>
      <c r="U88" s="4"/>
    </row>
    <row r="89" spans="1:21" ht="12.75" customHeight="1">
      <c r="A89" s="158"/>
      <c r="B89" s="159"/>
      <c r="C89" s="160"/>
      <c r="D89" s="183"/>
      <c r="E89" s="167"/>
      <c r="F89" s="31" t="s">
        <v>62</v>
      </c>
      <c r="G89" s="63">
        <f t="shared" si="57"/>
        <v>3.7</v>
      </c>
      <c r="H89" s="63"/>
      <c r="I89" s="63"/>
      <c r="J89" s="63">
        <v>3.7</v>
      </c>
      <c r="K89" s="84">
        <f t="shared" si="58"/>
        <v>0</v>
      </c>
      <c r="L89" s="88"/>
      <c r="M89" s="88"/>
      <c r="N89" s="88"/>
      <c r="O89" s="45">
        <f t="shared" si="59"/>
        <v>0</v>
      </c>
      <c r="P89" s="48"/>
      <c r="Q89" s="48"/>
      <c r="R89" s="48">
        <v>0</v>
      </c>
      <c r="S89" s="48">
        <v>71</v>
      </c>
      <c r="T89" s="132"/>
      <c r="U89" s="4"/>
    </row>
    <row r="90" spans="1:21" ht="12.75" customHeight="1">
      <c r="A90" s="158"/>
      <c r="B90" s="159"/>
      <c r="C90" s="161"/>
      <c r="D90" s="218"/>
      <c r="E90" s="167"/>
      <c r="F90" s="21" t="s">
        <v>69</v>
      </c>
      <c r="G90" s="63">
        <f t="shared" si="57"/>
        <v>0</v>
      </c>
      <c r="H90" s="63"/>
      <c r="I90" s="63"/>
      <c r="J90" s="63"/>
      <c r="K90" s="84">
        <f t="shared" si="58"/>
        <v>0</v>
      </c>
      <c r="L90" s="87"/>
      <c r="M90" s="87"/>
      <c r="N90" s="87">
        <v>0</v>
      </c>
      <c r="O90" s="45">
        <f t="shared" si="59"/>
        <v>0</v>
      </c>
      <c r="P90" s="44"/>
      <c r="Q90" s="44"/>
      <c r="R90" s="44"/>
      <c r="S90" s="44"/>
      <c r="T90" s="133"/>
      <c r="U90" s="4"/>
    </row>
    <row r="91" spans="1:21" ht="12.75" customHeight="1">
      <c r="A91" s="158"/>
      <c r="B91" s="159"/>
      <c r="C91" s="161"/>
      <c r="D91" s="218"/>
      <c r="E91" s="168"/>
      <c r="F91" s="9" t="s">
        <v>18</v>
      </c>
      <c r="G91" s="63">
        <f t="shared" ref="G91:J91" si="60">SUM(G88:G90)</f>
        <v>3.7</v>
      </c>
      <c r="H91" s="63">
        <f t="shared" si="60"/>
        <v>0</v>
      </c>
      <c r="I91" s="63">
        <f t="shared" si="60"/>
        <v>0</v>
      </c>
      <c r="J91" s="63">
        <f t="shared" si="60"/>
        <v>3.7</v>
      </c>
      <c r="K91" s="87">
        <f t="shared" ref="K91:T91" si="61">SUM(K88:K90)</f>
        <v>0</v>
      </c>
      <c r="L91" s="87">
        <f t="shared" si="61"/>
        <v>0</v>
      </c>
      <c r="M91" s="87">
        <f t="shared" si="61"/>
        <v>0</v>
      </c>
      <c r="N91" s="87">
        <f t="shared" si="61"/>
        <v>0</v>
      </c>
      <c r="O91" s="44">
        <f t="shared" si="61"/>
        <v>0</v>
      </c>
      <c r="P91" s="44">
        <f t="shared" si="61"/>
        <v>0</v>
      </c>
      <c r="Q91" s="44">
        <f t="shared" si="61"/>
        <v>0</v>
      </c>
      <c r="R91" s="44">
        <f t="shared" si="61"/>
        <v>0</v>
      </c>
      <c r="S91" s="44">
        <f t="shared" si="61"/>
        <v>71</v>
      </c>
      <c r="T91" s="125">
        <f t="shared" si="61"/>
        <v>0</v>
      </c>
      <c r="U91" s="4"/>
    </row>
    <row r="92" spans="1:21" ht="10.5" customHeight="1">
      <c r="A92" s="184" t="s">
        <v>13</v>
      </c>
      <c r="B92" s="162" t="s">
        <v>20</v>
      </c>
      <c r="C92" s="187" t="s">
        <v>26</v>
      </c>
      <c r="D92" s="189" t="s">
        <v>104</v>
      </c>
      <c r="E92" s="167" t="s">
        <v>16</v>
      </c>
      <c r="F92" s="10" t="s">
        <v>17</v>
      </c>
      <c r="G92" s="44">
        <f>H92+J92</f>
        <v>0</v>
      </c>
      <c r="H92" s="44"/>
      <c r="I92" s="44"/>
      <c r="J92" s="44"/>
      <c r="K92" s="42">
        <f>L92+N92</f>
        <v>0</v>
      </c>
      <c r="L92" s="43"/>
      <c r="M92" s="43"/>
      <c r="N92" s="43"/>
      <c r="O92" s="45">
        <f>P92+R92</f>
        <v>0</v>
      </c>
      <c r="P92" s="44"/>
      <c r="Q92" s="44"/>
      <c r="R92" s="44"/>
      <c r="S92" s="70"/>
      <c r="T92" s="130"/>
      <c r="U92" s="4"/>
    </row>
    <row r="93" spans="1:21" ht="12.75" customHeight="1">
      <c r="A93" s="185"/>
      <c r="B93" s="163"/>
      <c r="C93" s="188"/>
      <c r="D93" s="190"/>
      <c r="E93" s="167"/>
      <c r="F93" s="31" t="s">
        <v>62</v>
      </c>
      <c r="G93" s="44">
        <f>H93+J93</f>
        <v>15.6</v>
      </c>
      <c r="H93" s="44"/>
      <c r="I93" s="44"/>
      <c r="J93" s="44">
        <v>15.6</v>
      </c>
      <c r="K93" s="42">
        <f>L93+N93</f>
        <v>3.6</v>
      </c>
      <c r="L93" s="43"/>
      <c r="M93" s="43"/>
      <c r="N93" s="43">
        <v>3.6</v>
      </c>
      <c r="O93" s="45">
        <f>P93+R93</f>
        <v>0</v>
      </c>
      <c r="P93" s="44"/>
      <c r="Q93" s="44"/>
      <c r="R93" s="44">
        <v>0</v>
      </c>
      <c r="S93" s="43"/>
      <c r="T93" s="126"/>
      <c r="U93" s="4"/>
    </row>
    <row r="94" spans="1:21" ht="12.75" customHeight="1">
      <c r="A94" s="186"/>
      <c r="B94" s="164"/>
      <c r="C94" s="160"/>
      <c r="D94" s="165"/>
      <c r="E94" s="168"/>
      <c r="F94" s="9" t="s">
        <v>18</v>
      </c>
      <c r="G94" s="44">
        <f t="shared" ref="G94:J94" si="62">SUM(G92:G93)</f>
        <v>15.6</v>
      </c>
      <c r="H94" s="44">
        <f t="shared" si="62"/>
        <v>0</v>
      </c>
      <c r="I94" s="44">
        <f t="shared" si="62"/>
        <v>0</v>
      </c>
      <c r="J94" s="44">
        <f t="shared" si="62"/>
        <v>15.6</v>
      </c>
      <c r="K94" s="43">
        <f>SUM(K92:K93)</f>
        <v>3.6</v>
      </c>
      <c r="L94" s="43">
        <f t="shared" ref="L94:T94" si="63">SUM(L92:L93)</f>
        <v>0</v>
      </c>
      <c r="M94" s="43">
        <f t="shared" si="63"/>
        <v>0</v>
      </c>
      <c r="N94" s="43">
        <f t="shared" si="63"/>
        <v>3.6</v>
      </c>
      <c r="O94" s="44">
        <f t="shared" si="63"/>
        <v>0</v>
      </c>
      <c r="P94" s="44">
        <f t="shared" si="63"/>
        <v>0</v>
      </c>
      <c r="Q94" s="44">
        <f t="shared" si="63"/>
        <v>0</v>
      </c>
      <c r="R94" s="44">
        <f t="shared" si="63"/>
        <v>0</v>
      </c>
      <c r="S94" s="43">
        <f t="shared" si="63"/>
        <v>0</v>
      </c>
      <c r="T94" s="123">
        <f t="shared" si="63"/>
        <v>0</v>
      </c>
      <c r="U94" s="4"/>
    </row>
    <row r="95" spans="1:21" ht="13.5" customHeight="1" thickBot="1">
      <c r="A95" s="12" t="s">
        <v>13</v>
      </c>
      <c r="B95" s="13" t="s">
        <v>19</v>
      </c>
      <c r="C95" s="156" t="s">
        <v>27</v>
      </c>
      <c r="D95" s="157"/>
      <c r="E95" s="157"/>
      <c r="F95" s="157"/>
      <c r="G95" s="58">
        <f>G71+G75+G79+G83+G87+G91+G94</f>
        <v>79.400000000000006</v>
      </c>
      <c r="H95" s="58">
        <f t="shared" ref="H95:T95" si="64">H71+H75+H79+H83+H87+H91+H94</f>
        <v>0</v>
      </c>
      <c r="I95" s="58">
        <f t="shared" si="64"/>
        <v>0</v>
      </c>
      <c r="J95" s="58">
        <f t="shared" si="64"/>
        <v>79.400000000000006</v>
      </c>
      <c r="K95" s="58">
        <f t="shared" si="64"/>
        <v>424.70000000000005</v>
      </c>
      <c r="L95" s="58">
        <f t="shared" si="64"/>
        <v>0</v>
      </c>
      <c r="M95" s="58">
        <f t="shared" si="64"/>
        <v>0</v>
      </c>
      <c r="N95" s="58">
        <f t="shared" si="64"/>
        <v>424.70000000000005</v>
      </c>
      <c r="O95" s="58">
        <f t="shared" si="64"/>
        <v>283</v>
      </c>
      <c r="P95" s="58">
        <f t="shared" si="64"/>
        <v>0</v>
      </c>
      <c r="Q95" s="58">
        <f t="shared" si="64"/>
        <v>0</v>
      </c>
      <c r="R95" s="58">
        <f t="shared" si="64"/>
        <v>283</v>
      </c>
      <c r="S95" s="58">
        <f t="shared" si="64"/>
        <v>411</v>
      </c>
      <c r="T95" s="134">
        <f t="shared" si="64"/>
        <v>240</v>
      </c>
      <c r="U95" s="4"/>
    </row>
    <row r="96" spans="1:21" ht="13.5" customHeight="1" thickBot="1">
      <c r="A96" s="14" t="s">
        <v>13</v>
      </c>
      <c r="B96" s="172" t="s">
        <v>31</v>
      </c>
      <c r="C96" s="173"/>
      <c r="D96" s="173"/>
      <c r="E96" s="173"/>
      <c r="F96" s="173"/>
      <c r="G96" s="96">
        <f t="shared" ref="G96:T96" si="65">G61+G67+G95</f>
        <v>1370.0780000000002</v>
      </c>
      <c r="H96" s="96">
        <f t="shared" si="65"/>
        <v>135.97999999999999</v>
      </c>
      <c r="I96" s="96">
        <f t="shared" si="65"/>
        <v>0</v>
      </c>
      <c r="J96" s="96">
        <f t="shared" si="65"/>
        <v>1234.0980000000002</v>
      </c>
      <c r="K96" s="49">
        <f t="shared" si="65"/>
        <v>835.2</v>
      </c>
      <c r="L96" s="49">
        <f t="shared" si="65"/>
        <v>200</v>
      </c>
      <c r="M96" s="49">
        <f t="shared" si="65"/>
        <v>0</v>
      </c>
      <c r="N96" s="49">
        <f t="shared" si="65"/>
        <v>635.20000000000005</v>
      </c>
      <c r="O96" s="100">
        <f t="shared" si="65"/>
        <v>394.1</v>
      </c>
      <c r="P96" s="100">
        <f t="shared" si="65"/>
        <v>0</v>
      </c>
      <c r="Q96" s="100">
        <f t="shared" si="65"/>
        <v>0</v>
      </c>
      <c r="R96" s="100">
        <f t="shared" si="65"/>
        <v>394.1</v>
      </c>
      <c r="S96" s="49">
        <f t="shared" si="65"/>
        <v>1544.1</v>
      </c>
      <c r="T96" s="135">
        <f t="shared" si="65"/>
        <v>1074</v>
      </c>
      <c r="U96" s="107"/>
    </row>
    <row r="97" spans="1:21" ht="15.75" customHeight="1" thickBot="1">
      <c r="A97" s="15" t="s">
        <v>19</v>
      </c>
      <c r="B97" s="174" t="s">
        <v>32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6"/>
      <c r="U97" s="4"/>
    </row>
    <row r="98" spans="1:21" ht="15.75" customHeight="1" thickBot="1">
      <c r="A98" s="16" t="s">
        <v>19</v>
      </c>
      <c r="B98" s="17" t="s">
        <v>13</v>
      </c>
      <c r="C98" s="177" t="s">
        <v>33</v>
      </c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1"/>
      <c r="U98" s="4"/>
    </row>
    <row r="99" spans="1:21" ht="15" customHeight="1">
      <c r="A99" s="158" t="s">
        <v>19</v>
      </c>
      <c r="B99" s="159" t="s">
        <v>13</v>
      </c>
      <c r="C99" s="160" t="s">
        <v>13</v>
      </c>
      <c r="D99" s="165" t="s">
        <v>56</v>
      </c>
      <c r="E99" s="167" t="s">
        <v>16</v>
      </c>
      <c r="F99" s="22" t="s">
        <v>92</v>
      </c>
      <c r="G99" s="50">
        <f>H99+J99</f>
        <v>0</v>
      </c>
      <c r="H99" s="48"/>
      <c r="I99" s="48"/>
      <c r="J99" s="48"/>
      <c r="K99" s="45">
        <f t="shared" ref="K99:K100" si="66">L99+N99</f>
        <v>0</v>
      </c>
      <c r="L99" s="48"/>
      <c r="M99" s="48"/>
      <c r="N99" s="48"/>
      <c r="O99" s="45">
        <f>P99+R99</f>
        <v>0</v>
      </c>
      <c r="P99" s="48"/>
      <c r="Q99" s="48"/>
      <c r="R99" s="48">
        <v>0</v>
      </c>
      <c r="S99" s="71">
        <v>0</v>
      </c>
      <c r="T99" s="136">
        <v>0</v>
      </c>
      <c r="U99" s="4"/>
    </row>
    <row r="100" spans="1:21" ht="15" customHeight="1">
      <c r="A100" s="158"/>
      <c r="B100" s="159"/>
      <c r="C100" s="161"/>
      <c r="D100" s="166"/>
      <c r="E100" s="167"/>
      <c r="F100" s="10" t="s">
        <v>35</v>
      </c>
      <c r="G100" s="43">
        <f>H100+J100</f>
        <v>0</v>
      </c>
      <c r="H100" s="44"/>
      <c r="I100" s="44"/>
      <c r="J100" s="44"/>
      <c r="K100" s="42">
        <f t="shared" si="66"/>
        <v>0</v>
      </c>
      <c r="L100" s="43"/>
      <c r="M100" s="43"/>
      <c r="N100" s="43"/>
      <c r="O100" s="45">
        <f>P100+R100</f>
        <v>0</v>
      </c>
      <c r="P100" s="44"/>
      <c r="Q100" s="44"/>
      <c r="R100" s="44"/>
      <c r="S100" s="43"/>
      <c r="T100" s="126"/>
      <c r="U100" s="4"/>
    </row>
    <row r="101" spans="1:21" ht="15" customHeight="1">
      <c r="A101" s="158"/>
      <c r="B101" s="159"/>
      <c r="C101" s="161"/>
      <c r="D101" s="166"/>
      <c r="E101" s="168"/>
      <c r="F101" s="9" t="s">
        <v>18</v>
      </c>
      <c r="G101" s="43">
        <f t="shared" ref="G101:T101" si="67">SUM(G99:G100)</f>
        <v>0</v>
      </c>
      <c r="H101" s="43">
        <f t="shared" si="67"/>
        <v>0</v>
      </c>
      <c r="I101" s="43">
        <f t="shared" si="67"/>
        <v>0</v>
      </c>
      <c r="J101" s="43">
        <f t="shared" si="67"/>
        <v>0</v>
      </c>
      <c r="K101" s="43">
        <f t="shared" si="67"/>
        <v>0</v>
      </c>
      <c r="L101" s="43">
        <f t="shared" si="67"/>
        <v>0</v>
      </c>
      <c r="M101" s="43">
        <f t="shared" si="67"/>
        <v>0</v>
      </c>
      <c r="N101" s="43">
        <f t="shared" si="67"/>
        <v>0</v>
      </c>
      <c r="O101" s="44">
        <f t="shared" si="67"/>
        <v>0</v>
      </c>
      <c r="P101" s="43">
        <f t="shared" si="67"/>
        <v>0</v>
      </c>
      <c r="Q101" s="43">
        <f t="shared" si="67"/>
        <v>0</v>
      </c>
      <c r="R101" s="43">
        <f t="shared" si="67"/>
        <v>0</v>
      </c>
      <c r="S101" s="43">
        <f t="shared" si="67"/>
        <v>0</v>
      </c>
      <c r="T101" s="123">
        <f t="shared" si="67"/>
        <v>0</v>
      </c>
      <c r="U101" s="4"/>
    </row>
    <row r="102" spans="1:21" ht="17.25" customHeight="1" thickBot="1">
      <c r="A102" s="12" t="s">
        <v>19</v>
      </c>
      <c r="B102" s="13" t="s">
        <v>13</v>
      </c>
      <c r="C102" s="156" t="s">
        <v>27</v>
      </c>
      <c r="D102" s="157"/>
      <c r="E102" s="157"/>
      <c r="F102" s="157"/>
      <c r="G102" s="51">
        <f>SUM(G101)</f>
        <v>0</v>
      </c>
      <c r="H102" s="51">
        <f t="shared" ref="H102:T102" si="68">SUM(H101)</f>
        <v>0</v>
      </c>
      <c r="I102" s="51">
        <f t="shared" si="68"/>
        <v>0</v>
      </c>
      <c r="J102" s="51">
        <f t="shared" si="68"/>
        <v>0</v>
      </c>
      <c r="K102" s="51">
        <f t="shared" si="68"/>
        <v>0</v>
      </c>
      <c r="L102" s="51">
        <f t="shared" si="68"/>
        <v>0</v>
      </c>
      <c r="M102" s="51">
        <f t="shared" si="68"/>
        <v>0</v>
      </c>
      <c r="N102" s="51">
        <f t="shared" si="68"/>
        <v>0</v>
      </c>
      <c r="O102" s="51">
        <f>SUM(O101)</f>
        <v>0</v>
      </c>
      <c r="P102" s="51">
        <f t="shared" ref="P102:S102" si="69">SUM(P101)</f>
        <v>0</v>
      </c>
      <c r="Q102" s="51">
        <f t="shared" si="69"/>
        <v>0</v>
      </c>
      <c r="R102" s="51">
        <f t="shared" si="69"/>
        <v>0</v>
      </c>
      <c r="S102" s="51">
        <f t="shared" si="69"/>
        <v>0</v>
      </c>
      <c r="T102" s="137">
        <f t="shared" si="68"/>
        <v>0</v>
      </c>
      <c r="U102" s="117"/>
    </row>
    <row r="103" spans="1:21" ht="15.75" customHeight="1" thickBot="1">
      <c r="A103" s="16" t="s">
        <v>19</v>
      </c>
      <c r="B103" s="74" t="s">
        <v>19</v>
      </c>
      <c r="C103" s="169" t="s">
        <v>36</v>
      </c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1"/>
      <c r="U103" s="4"/>
    </row>
    <row r="104" spans="1:21" ht="13.5" customHeight="1">
      <c r="A104" s="158" t="s">
        <v>19</v>
      </c>
      <c r="B104" s="162" t="s">
        <v>19</v>
      </c>
      <c r="C104" s="161" t="s">
        <v>13</v>
      </c>
      <c r="D104" s="166" t="s">
        <v>115</v>
      </c>
      <c r="E104" s="167" t="s">
        <v>16</v>
      </c>
      <c r="F104" s="31" t="s">
        <v>34</v>
      </c>
      <c r="G104" s="50">
        <f t="shared" ref="G104:G105" si="70">H104+J104</f>
        <v>45</v>
      </c>
      <c r="H104" s="45"/>
      <c r="I104" s="45"/>
      <c r="J104" s="45">
        <v>45</v>
      </c>
      <c r="K104" s="45">
        <f t="shared" ref="K104:K105" si="71">L104+N104</f>
        <v>0</v>
      </c>
      <c r="L104" s="45"/>
      <c r="M104" s="45"/>
      <c r="N104" s="45">
        <v>0</v>
      </c>
      <c r="O104" s="45">
        <f t="shared" ref="O104:O105" si="72">P104+R104</f>
        <v>47.8</v>
      </c>
      <c r="P104" s="45"/>
      <c r="Q104" s="45"/>
      <c r="R104" s="45">
        <v>47.8</v>
      </c>
      <c r="S104" s="45"/>
      <c r="T104" s="138">
        <v>0</v>
      </c>
      <c r="U104" s="4"/>
    </row>
    <row r="105" spans="1:21" ht="13.5" customHeight="1">
      <c r="A105" s="158"/>
      <c r="B105" s="163"/>
      <c r="C105" s="161"/>
      <c r="D105" s="166"/>
      <c r="E105" s="167"/>
      <c r="F105" s="21" t="s">
        <v>34</v>
      </c>
      <c r="G105" s="44">
        <f t="shared" si="70"/>
        <v>45</v>
      </c>
      <c r="H105" s="45"/>
      <c r="I105" s="45"/>
      <c r="J105" s="45">
        <v>45</v>
      </c>
      <c r="K105" s="45">
        <f t="shared" si="71"/>
        <v>0</v>
      </c>
      <c r="L105" s="45"/>
      <c r="M105" s="45"/>
      <c r="N105" s="45"/>
      <c r="O105" s="45">
        <f t="shared" si="72"/>
        <v>12</v>
      </c>
      <c r="P105" s="45"/>
      <c r="Q105" s="45"/>
      <c r="R105" s="45">
        <v>12</v>
      </c>
      <c r="S105" s="45"/>
      <c r="T105" s="138">
        <v>0</v>
      </c>
      <c r="U105" s="4"/>
    </row>
    <row r="106" spans="1:21" ht="13.5" customHeight="1">
      <c r="A106" s="158"/>
      <c r="B106" s="164"/>
      <c r="C106" s="161"/>
      <c r="D106" s="166"/>
      <c r="E106" s="168"/>
      <c r="F106" s="9" t="s">
        <v>18</v>
      </c>
      <c r="G106" s="44">
        <f t="shared" ref="G106:J106" si="73">SUM(G104:G105)</f>
        <v>90</v>
      </c>
      <c r="H106" s="44">
        <f t="shared" si="73"/>
        <v>0</v>
      </c>
      <c r="I106" s="44">
        <f t="shared" si="73"/>
        <v>0</v>
      </c>
      <c r="J106" s="44">
        <f t="shared" si="73"/>
        <v>90</v>
      </c>
      <c r="K106" s="44">
        <f t="shared" ref="K106:T106" si="74">SUM(K104:K105)</f>
        <v>0</v>
      </c>
      <c r="L106" s="44">
        <f t="shared" si="74"/>
        <v>0</v>
      </c>
      <c r="M106" s="44">
        <f t="shared" si="74"/>
        <v>0</v>
      </c>
      <c r="N106" s="44">
        <f t="shared" si="74"/>
        <v>0</v>
      </c>
      <c r="O106" s="44">
        <f t="shared" si="74"/>
        <v>59.8</v>
      </c>
      <c r="P106" s="44">
        <f t="shared" si="74"/>
        <v>0</v>
      </c>
      <c r="Q106" s="44">
        <f t="shared" si="74"/>
        <v>0</v>
      </c>
      <c r="R106" s="44">
        <f t="shared" si="74"/>
        <v>59.8</v>
      </c>
      <c r="S106" s="44">
        <f t="shared" si="74"/>
        <v>0</v>
      </c>
      <c r="T106" s="125">
        <f t="shared" si="74"/>
        <v>0</v>
      </c>
      <c r="U106" s="4"/>
    </row>
    <row r="107" spans="1:21" ht="13.5" customHeight="1">
      <c r="A107" s="158" t="s">
        <v>19</v>
      </c>
      <c r="B107" s="159" t="s">
        <v>19</v>
      </c>
      <c r="C107" s="160" t="s">
        <v>19</v>
      </c>
      <c r="D107" s="165" t="s">
        <v>114</v>
      </c>
      <c r="E107" s="167" t="s">
        <v>16</v>
      </c>
      <c r="F107" s="22" t="s">
        <v>34</v>
      </c>
      <c r="G107" s="48">
        <f>H107+J107</f>
        <v>0</v>
      </c>
      <c r="H107" s="48"/>
      <c r="I107" s="48"/>
      <c r="J107" s="48"/>
      <c r="K107" s="45">
        <f t="shared" ref="K107:K109" si="75">L107+N107</f>
        <v>7.5</v>
      </c>
      <c r="L107" s="48"/>
      <c r="M107" s="48"/>
      <c r="N107" s="48">
        <v>7.5</v>
      </c>
      <c r="O107" s="45">
        <f>P107+R107</f>
        <v>7.5</v>
      </c>
      <c r="P107" s="48"/>
      <c r="Q107" s="48"/>
      <c r="R107" s="48">
        <v>7.5</v>
      </c>
      <c r="S107" s="71">
        <v>0</v>
      </c>
      <c r="T107" s="136">
        <v>0</v>
      </c>
      <c r="U107" s="4"/>
    </row>
    <row r="108" spans="1:21" ht="13.5" customHeight="1">
      <c r="A108" s="158"/>
      <c r="B108" s="159"/>
      <c r="C108" s="161"/>
      <c r="D108" s="166"/>
      <c r="E108" s="167"/>
      <c r="F108" s="22" t="s">
        <v>86</v>
      </c>
      <c r="G108" s="43">
        <f>H108+J108</f>
        <v>0</v>
      </c>
      <c r="H108" s="44"/>
      <c r="I108" s="44"/>
      <c r="J108" s="44"/>
      <c r="K108" s="42">
        <f t="shared" si="75"/>
        <v>7.5</v>
      </c>
      <c r="L108" s="43"/>
      <c r="M108" s="43"/>
      <c r="N108" s="43">
        <v>7.5</v>
      </c>
      <c r="O108" s="45">
        <f>P108+R108</f>
        <v>0</v>
      </c>
      <c r="P108" s="44"/>
      <c r="Q108" s="44"/>
      <c r="R108" s="44"/>
      <c r="S108" s="43"/>
      <c r="T108" s="126"/>
      <c r="U108" s="4"/>
    </row>
    <row r="109" spans="1:21" ht="13.5" customHeight="1">
      <c r="A109" s="158"/>
      <c r="B109" s="159"/>
      <c r="C109" s="161"/>
      <c r="D109" s="166"/>
      <c r="E109" s="167"/>
      <c r="F109" s="21" t="s">
        <v>69</v>
      </c>
      <c r="G109" s="43">
        <f>H109+J109</f>
        <v>0</v>
      </c>
      <c r="H109" s="44"/>
      <c r="I109" s="44"/>
      <c r="J109" s="44"/>
      <c r="K109" s="42">
        <f t="shared" si="75"/>
        <v>85</v>
      </c>
      <c r="L109" s="43"/>
      <c r="M109" s="43"/>
      <c r="N109" s="43">
        <v>85</v>
      </c>
      <c r="O109" s="45">
        <f>P109+R109</f>
        <v>92.5</v>
      </c>
      <c r="P109" s="44"/>
      <c r="Q109" s="44"/>
      <c r="R109" s="44">
        <v>92.5</v>
      </c>
      <c r="S109" s="43"/>
      <c r="T109" s="126"/>
      <c r="U109" s="4"/>
    </row>
    <row r="110" spans="1:21" ht="13.5" customHeight="1">
      <c r="A110" s="158"/>
      <c r="B110" s="159"/>
      <c r="C110" s="161"/>
      <c r="D110" s="166"/>
      <c r="E110" s="168"/>
      <c r="F110" s="9" t="s">
        <v>18</v>
      </c>
      <c r="G110" s="43">
        <f>SUM(G107:G109)</f>
        <v>0</v>
      </c>
      <c r="H110" s="43">
        <f t="shared" ref="H110:T110" si="76">SUM(H107:H109)</f>
        <v>0</v>
      </c>
      <c r="I110" s="43">
        <f t="shared" si="76"/>
        <v>0</v>
      </c>
      <c r="J110" s="43">
        <f t="shared" si="76"/>
        <v>0</v>
      </c>
      <c r="K110" s="43">
        <f t="shared" si="76"/>
        <v>100</v>
      </c>
      <c r="L110" s="43">
        <f t="shared" si="76"/>
        <v>0</v>
      </c>
      <c r="M110" s="43">
        <f t="shared" si="76"/>
        <v>0</v>
      </c>
      <c r="N110" s="43">
        <f t="shared" si="76"/>
        <v>100</v>
      </c>
      <c r="O110" s="43">
        <f t="shared" si="76"/>
        <v>100</v>
      </c>
      <c r="P110" s="43">
        <f t="shared" si="76"/>
        <v>0</v>
      </c>
      <c r="Q110" s="43">
        <f t="shared" si="76"/>
        <v>0</v>
      </c>
      <c r="R110" s="43">
        <f t="shared" si="76"/>
        <v>100</v>
      </c>
      <c r="S110" s="43">
        <f t="shared" si="76"/>
        <v>0</v>
      </c>
      <c r="T110" s="123">
        <f t="shared" si="76"/>
        <v>0</v>
      </c>
      <c r="U110" s="4"/>
    </row>
    <row r="111" spans="1:21" ht="15" customHeight="1" thickBot="1">
      <c r="A111" s="12" t="s">
        <v>19</v>
      </c>
      <c r="B111" s="110" t="s">
        <v>19</v>
      </c>
      <c r="C111" s="156" t="s">
        <v>27</v>
      </c>
      <c r="D111" s="157"/>
      <c r="E111" s="157"/>
      <c r="F111" s="157"/>
      <c r="G111" s="65">
        <f t="shared" ref="G111:T111" si="77">G106+G110</f>
        <v>90</v>
      </c>
      <c r="H111" s="65">
        <f t="shared" si="77"/>
        <v>0</v>
      </c>
      <c r="I111" s="65">
        <f t="shared" si="77"/>
        <v>0</v>
      </c>
      <c r="J111" s="65">
        <f t="shared" si="77"/>
        <v>90</v>
      </c>
      <c r="K111" s="47">
        <f t="shared" si="77"/>
        <v>100</v>
      </c>
      <c r="L111" s="47">
        <f t="shared" si="77"/>
        <v>0</v>
      </c>
      <c r="M111" s="47">
        <f t="shared" si="77"/>
        <v>0</v>
      </c>
      <c r="N111" s="47">
        <f t="shared" si="77"/>
        <v>100</v>
      </c>
      <c r="O111" s="65">
        <f t="shared" si="77"/>
        <v>159.80000000000001</v>
      </c>
      <c r="P111" s="65">
        <f t="shared" si="77"/>
        <v>0</v>
      </c>
      <c r="Q111" s="65">
        <f t="shared" si="77"/>
        <v>0</v>
      </c>
      <c r="R111" s="47">
        <f t="shared" si="77"/>
        <v>159.80000000000001</v>
      </c>
      <c r="S111" s="47">
        <f t="shared" si="77"/>
        <v>0</v>
      </c>
      <c r="T111" s="131">
        <f t="shared" si="77"/>
        <v>0</v>
      </c>
      <c r="U111" s="4"/>
    </row>
    <row r="112" spans="1:21" ht="15" customHeight="1" thickBot="1">
      <c r="A112" s="14" t="s">
        <v>19</v>
      </c>
      <c r="B112" s="259" t="s">
        <v>31</v>
      </c>
      <c r="C112" s="173"/>
      <c r="D112" s="173"/>
      <c r="E112" s="173"/>
      <c r="F112" s="173"/>
      <c r="G112" s="69">
        <f t="shared" ref="G112:T112" si="78">G102+G111</f>
        <v>90</v>
      </c>
      <c r="H112" s="69">
        <f t="shared" si="78"/>
        <v>0</v>
      </c>
      <c r="I112" s="46">
        <f t="shared" si="78"/>
        <v>0</v>
      </c>
      <c r="J112" s="46">
        <f t="shared" si="78"/>
        <v>90</v>
      </c>
      <c r="K112" s="46">
        <f t="shared" si="78"/>
        <v>100</v>
      </c>
      <c r="L112" s="46">
        <f t="shared" si="78"/>
        <v>0</v>
      </c>
      <c r="M112" s="46">
        <f t="shared" si="78"/>
        <v>0</v>
      </c>
      <c r="N112" s="46">
        <f t="shared" si="78"/>
        <v>100</v>
      </c>
      <c r="O112" s="97">
        <f t="shared" si="78"/>
        <v>159.80000000000001</v>
      </c>
      <c r="P112" s="69">
        <f t="shared" si="78"/>
        <v>0</v>
      </c>
      <c r="Q112" s="69">
        <f t="shared" si="78"/>
        <v>0</v>
      </c>
      <c r="R112" s="69">
        <f t="shared" si="78"/>
        <v>159.80000000000001</v>
      </c>
      <c r="S112" s="46">
        <f t="shared" si="78"/>
        <v>0</v>
      </c>
      <c r="T112" s="139">
        <f t="shared" si="78"/>
        <v>0</v>
      </c>
      <c r="U112" s="107"/>
    </row>
    <row r="113" spans="1:22" ht="15" customHeight="1" thickBot="1">
      <c r="A113" s="15" t="s">
        <v>20</v>
      </c>
      <c r="B113" s="195" t="s">
        <v>37</v>
      </c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7"/>
      <c r="U113" s="4"/>
    </row>
    <row r="114" spans="1:22" ht="15" customHeight="1" thickBot="1">
      <c r="A114" s="16" t="s">
        <v>20</v>
      </c>
      <c r="B114" s="74" t="s">
        <v>13</v>
      </c>
      <c r="C114" s="169" t="s">
        <v>38</v>
      </c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1"/>
      <c r="U114" s="4"/>
    </row>
    <row r="115" spans="1:22" ht="13.5" customHeight="1">
      <c r="A115" s="158" t="s">
        <v>20</v>
      </c>
      <c r="B115" s="162" t="s">
        <v>13</v>
      </c>
      <c r="C115" s="160" t="s">
        <v>13</v>
      </c>
      <c r="D115" s="165" t="s">
        <v>116</v>
      </c>
      <c r="E115" s="167" t="s">
        <v>16</v>
      </c>
      <c r="F115" s="20" t="s">
        <v>17</v>
      </c>
      <c r="G115" s="48">
        <f t="shared" ref="G115:G116" si="79">H115+J115</f>
        <v>0</v>
      </c>
      <c r="H115" s="71"/>
      <c r="I115" s="71"/>
      <c r="J115" s="71"/>
      <c r="K115" s="55">
        <f t="shared" ref="K115:K116" si="80">L115+N115</f>
        <v>1.5</v>
      </c>
      <c r="L115" s="55">
        <v>1.5</v>
      </c>
      <c r="M115" s="55"/>
      <c r="N115" s="55"/>
      <c r="O115" s="53">
        <f t="shared" ref="O115:O116" si="81">P115+R115</f>
        <v>0</v>
      </c>
      <c r="P115" s="55"/>
      <c r="Q115" s="55"/>
      <c r="R115" s="55"/>
      <c r="S115" s="55">
        <v>50</v>
      </c>
      <c r="T115" s="122">
        <v>60</v>
      </c>
      <c r="U115" s="4"/>
    </row>
    <row r="116" spans="1:22" ht="13.5" customHeight="1">
      <c r="A116" s="158"/>
      <c r="B116" s="163"/>
      <c r="C116" s="161"/>
      <c r="D116" s="166"/>
      <c r="E116" s="167"/>
      <c r="F116" s="18" t="s">
        <v>40</v>
      </c>
      <c r="G116" s="44">
        <f t="shared" si="79"/>
        <v>0</v>
      </c>
      <c r="H116" s="43"/>
      <c r="I116" s="43"/>
      <c r="J116" s="43"/>
      <c r="K116" s="42">
        <f t="shared" si="80"/>
        <v>0</v>
      </c>
      <c r="L116" s="42"/>
      <c r="M116" s="42"/>
      <c r="N116" s="42"/>
      <c r="O116" s="45">
        <f t="shared" si="81"/>
        <v>0</v>
      </c>
      <c r="P116" s="42"/>
      <c r="Q116" s="42"/>
      <c r="R116" s="42"/>
      <c r="S116" s="42"/>
      <c r="T116" s="124"/>
      <c r="U116" s="4"/>
    </row>
    <row r="117" spans="1:22" ht="13.5" customHeight="1">
      <c r="A117" s="158"/>
      <c r="B117" s="164"/>
      <c r="C117" s="161"/>
      <c r="D117" s="166"/>
      <c r="E117" s="168"/>
      <c r="F117" s="9" t="s">
        <v>18</v>
      </c>
      <c r="G117" s="44">
        <f t="shared" ref="G117:J117" si="82">SUM(G115+G116)</f>
        <v>0</v>
      </c>
      <c r="H117" s="43">
        <f t="shared" si="82"/>
        <v>0</v>
      </c>
      <c r="I117" s="43">
        <f t="shared" si="82"/>
        <v>0</v>
      </c>
      <c r="J117" s="44">
        <f t="shared" si="82"/>
        <v>0</v>
      </c>
      <c r="K117" s="43">
        <f t="shared" ref="K117:T117" si="83">SUM(K115+K116)</f>
        <v>1.5</v>
      </c>
      <c r="L117" s="43">
        <f t="shared" si="83"/>
        <v>1.5</v>
      </c>
      <c r="M117" s="43">
        <f t="shared" si="83"/>
        <v>0</v>
      </c>
      <c r="N117" s="43">
        <f t="shared" si="83"/>
        <v>0</v>
      </c>
      <c r="O117" s="44">
        <f t="shared" si="83"/>
        <v>0</v>
      </c>
      <c r="P117" s="43">
        <f t="shared" si="83"/>
        <v>0</v>
      </c>
      <c r="Q117" s="43">
        <f t="shared" si="83"/>
        <v>0</v>
      </c>
      <c r="R117" s="44">
        <f t="shared" si="83"/>
        <v>0</v>
      </c>
      <c r="S117" s="43">
        <f t="shared" si="83"/>
        <v>50</v>
      </c>
      <c r="T117" s="123">
        <f t="shared" si="83"/>
        <v>60</v>
      </c>
      <c r="U117" s="4"/>
      <c r="V117" s="32"/>
    </row>
    <row r="118" spans="1:22" ht="14.25" customHeight="1">
      <c r="A118" s="158" t="s">
        <v>20</v>
      </c>
      <c r="B118" s="162" t="s">
        <v>13</v>
      </c>
      <c r="C118" s="161" t="s">
        <v>19</v>
      </c>
      <c r="D118" s="166" t="s">
        <v>39</v>
      </c>
      <c r="E118" s="178" t="s">
        <v>16</v>
      </c>
      <c r="F118" s="18" t="s">
        <v>17</v>
      </c>
      <c r="G118" s="44">
        <f t="shared" ref="G118:G119" si="84">H118+J118</f>
        <v>20.8</v>
      </c>
      <c r="H118" s="44">
        <v>0.5</v>
      </c>
      <c r="I118" s="44"/>
      <c r="J118" s="44">
        <v>20.3</v>
      </c>
      <c r="K118" s="42">
        <f t="shared" ref="K118:K119" si="85">L118+N118</f>
        <v>0</v>
      </c>
      <c r="L118" s="42"/>
      <c r="M118" s="42"/>
      <c r="N118" s="42"/>
      <c r="O118" s="45">
        <f t="shared" ref="O118:O119" si="86">P118+R118</f>
        <v>0</v>
      </c>
      <c r="P118" s="45">
        <v>0</v>
      </c>
      <c r="Q118" s="45"/>
      <c r="R118" s="45">
        <v>0</v>
      </c>
      <c r="S118" s="42"/>
      <c r="T118" s="124"/>
      <c r="U118" s="4"/>
      <c r="V118" s="32"/>
    </row>
    <row r="119" spans="1:22" ht="14.25" customHeight="1">
      <c r="A119" s="158"/>
      <c r="B119" s="163"/>
      <c r="C119" s="161"/>
      <c r="D119" s="166"/>
      <c r="E119" s="178"/>
      <c r="F119" s="18" t="s">
        <v>40</v>
      </c>
      <c r="G119" s="44">
        <f t="shared" si="84"/>
        <v>1194</v>
      </c>
      <c r="H119" s="44"/>
      <c r="I119" s="44"/>
      <c r="J119" s="44">
        <v>1194</v>
      </c>
      <c r="K119" s="52">
        <f t="shared" si="85"/>
        <v>0</v>
      </c>
      <c r="L119" s="52"/>
      <c r="M119" s="52"/>
      <c r="N119" s="52"/>
      <c r="O119" s="45">
        <f t="shared" si="86"/>
        <v>0</v>
      </c>
      <c r="P119" s="45"/>
      <c r="Q119" s="45"/>
      <c r="R119" s="45">
        <v>0</v>
      </c>
      <c r="S119" s="42">
        <v>0</v>
      </c>
      <c r="T119" s="124"/>
      <c r="U119" s="4"/>
      <c r="V119" s="72"/>
    </row>
    <row r="120" spans="1:22" ht="14.25" customHeight="1">
      <c r="A120" s="158"/>
      <c r="B120" s="164"/>
      <c r="C120" s="161"/>
      <c r="D120" s="166"/>
      <c r="E120" s="179"/>
      <c r="F120" s="9" t="s">
        <v>18</v>
      </c>
      <c r="G120" s="44">
        <f t="shared" ref="G120:J120" si="87">SUM(G118:G119)</f>
        <v>1214.8</v>
      </c>
      <c r="H120" s="44">
        <f t="shared" si="87"/>
        <v>0.5</v>
      </c>
      <c r="I120" s="44">
        <f t="shared" si="87"/>
        <v>0</v>
      </c>
      <c r="J120" s="44">
        <f t="shared" si="87"/>
        <v>1214.3</v>
      </c>
      <c r="K120" s="43">
        <f t="shared" ref="K120:T120" si="88">SUM(K118:K119)</f>
        <v>0</v>
      </c>
      <c r="L120" s="43">
        <f t="shared" si="88"/>
        <v>0</v>
      </c>
      <c r="M120" s="43">
        <f t="shared" si="88"/>
        <v>0</v>
      </c>
      <c r="N120" s="43">
        <f t="shared" si="88"/>
        <v>0</v>
      </c>
      <c r="O120" s="44">
        <f t="shared" si="88"/>
        <v>0</v>
      </c>
      <c r="P120" s="44">
        <f t="shared" si="88"/>
        <v>0</v>
      </c>
      <c r="Q120" s="44">
        <f t="shared" si="88"/>
        <v>0</v>
      </c>
      <c r="R120" s="44">
        <f t="shared" si="88"/>
        <v>0</v>
      </c>
      <c r="S120" s="43">
        <f t="shared" si="88"/>
        <v>0</v>
      </c>
      <c r="T120" s="123">
        <f t="shared" si="88"/>
        <v>0</v>
      </c>
      <c r="U120" s="4"/>
      <c r="V120" s="32"/>
    </row>
    <row r="121" spans="1:22" ht="12.75" customHeight="1">
      <c r="A121" s="158" t="s">
        <v>20</v>
      </c>
      <c r="B121" s="162" t="s">
        <v>13</v>
      </c>
      <c r="C121" s="161" t="s">
        <v>20</v>
      </c>
      <c r="D121" s="166" t="s">
        <v>83</v>
      </c>
      <c r="E121" s="194" t="s">
        <v>16</v>
      </c>
      <c r="F121" s="22" t="s">
        <v>34</v>
      </c>
      <c r="G121" s="44">
        <f t="shared" ref="G121:G123" si="89">H121+J121</f>
        <v>0</v>
      </c>
      <c r="H121" s="44">
        <v>0</v>
      </c>
      <c r="I121" s="44"/>
      <c r="J121" s="44"/>
      <c r="K121" s="45">
        <f t="shared" ref="K121:K123" si="90">L121+N121</f>
        <v>88</v>
      </c>
      <c r="L121" s="45"/>
      <c r="M121" s="45"/>
      <c r="N121" s="45">
        <v>88</v>
      </c>
      <c r="O121" s="45">
        <f t="shared" ref="O121:O123" si="91">P121+R121</f>
        <v>0</v>
      </c>
      <c r="P121" s="45">
        <v>0</v>
      </c>
      <c r="Q121" s="45"/>
      <c r="R121" s="45"/>
      <c r="S121" s="45">
        <v>200</v>
      </c>
      <c r="T121" s="138">
        <v>0</v>
      </c>
      <c r="U121" s="4"/>
      <c r="V121" s="32"/>
    </row>
    <row r="122" spans="1:22" ht="10.5" customHeight="1">
      <c r="A122" s="158"/>
      <c r="B122" s="163"/>
      <c r="C122" s="161"/>
      <c r="D122" s="166"/>
      <c r="E122" s="178"/>
      <c r="F122" s="22" t="s">
        <v>86</v>
      </c>
      <c r="G122" s="44">
        <f t="shared" si="89"/>
        <v>0</v>
      </c>
      <c r="H122" s="44"/>
      <c r="I122" s="44"/>
      <c r="J122" s="44"/>
      <c r="K122" s="45">
        <f t="shared" si="90"/>
        <v>0</v>
      </c>
      <c r="L122" s="45"/>
      <c r="M122" s="45"/>
      <c r="N122" s="45"/>
      <c r="O122" s="45">
        <f t="shared" si="91"/>
        <v>0</v>
      </c>
      <c r="P122" s="45"/>
      <c r="Q122" s="45"/>
      <c r="R122" s="45"/>
      <c r="S122" s="45">
        <v>0</v>
      </c>
      <c r="T122" s="138">
        <v>0</v>
      </c>
      <c r="U122" s="4"/>
    </row>
    <row r="123" spans="1:22" ht="14.25" customHeight="1">
      <c r="A123" s="158"/>
      <c r="B123" s="163"/>
      <c r="C123" s="161"/>
      <c r="D123" s="166"/>
      <c r="E123" s="178"/>
      <c r="F123" s="22" t="s">
        <v>71</v>
      </c>
      <c r="G123" s="63">
        <f t="shared" si="89"/>
        <v>2.5409999999999999</v>
      </c>
      <c r="H123" s="63">
        <v>0</v>
      </c>
      <c r="I123" s="44"/>
      <c r="J123" s="63">
        <v>2.5409999999999999</v>
      </c>
      <c r="K123" s="45">
        <f t="shared" si="90"/>
        <v>0</v>
      </c>
      <c r="L123" s="45"/>
      <c r="M123" s="45"/>
      <c r="N123" s="45"/>
      <c r="O123" s="62">
        <f t="shared" si="91"/>
        <v>0</v>
      </c>
      <c r="P123" s="62">
        <v>0</v>
      </c>
      <c r="Q123" s="45"/>
      <c r="R123" s="62">
        <v>0</v>
      </c>
      <c r="S123" s="45">
        <v>0</v>
      </c>
      <c r="T123" s="138">
        <v>0</v>
      </c>
      <c r="U123" s="4"/>
    </row>
    <row r="124" spans="1:22" ht="14.25" customHeight="1">
      <c r="A124" s="158"/>
      <c r="B124" s="164"/>
      <c r="C124" s="161"/>
      <c r="D124" s="166"/>
      <c r="E124" s="179"/>
      <c r="F124" s="9" t="s">
        <v>18</v>
      </c>
      <c r="G124" s="63">
        <f t="shared" ref="G124:J124" si="92">SUM(G121:G123)</f>
        <v>2.5409999999999999</v>
      </c>
      <c r="H124" s="63">
        <f t="shared" si="92"/>
        <v>0</v>
      </c>
      <c r="I124" s="44">
        <f t="shared" si="92"/>
        <v>0</v>
      </c>
      <c r="J124" s="63">
        <f t="shared" si="92"/>
        <v>2.5409999999999999</v>
      </c>
      <c r="K124" s="43">
        <f t="shared" ref="K124:T124" si="93">SUM(K121:K123)</f>
        <v>88</v>
      </c>
      <c r="L124" s="43">
        <f t="shared" si="93"/>
        <v>0</v>
      </c>
      <c r="M124" s="43">
        <f t="shared" si="93"/>
        <v>0</v>
      </c>
      <c r="N124" s="43">
        <f t="shared" si="93"/>
        <v>88</v>
      </c>
      <c r="O124" s="63">
        <f t="shared" si="93"/>
        <v>0</v>
      </c>
      <c r="P124" s="63">
        <f t="shared" si="93"/>
        <v>0</v>
      </c>
      <c r="Q124" s="44">
        <f t="shared" si="93"/>
        <v>0</v>
      </c>
      <c r="R124" s="63">
        <f t="shared" si="93"/>
        <v>0</v>
      </c>
      <c r="S124" s="43">
        <f t="shared" si="93"/>
        <v>200</v>
      </c>
      <c r="T124" s="123">
        <f t="shared" si="93"/>
        <v>0</v>
      </c>
      <c r="U124" s="4"/>
    </row>
    <row r="125" spans="1:22" ht="12.75" customHeight="1">
      <c r="A125" s="184" t="s">
        <v>20</v>
      </c>
      <c r="B125" s="162" t="s">
        <v>13</v>
      </c>
      <c r="C125" s="187" t="s">
        <v>22</v>
      </c>
      <c r="D125" s="189" t="s">
        <v>41</v>
      </c>
      <c r="E125" s="180" t="s">
        <v>16</v>
      </c>
      <c r="F125" s="31" t="s">
        <v>92</v>
      </c>
      <c r="G125" s="44">
        <f t="shared" ref="G125:G127" si="94">H125+J125</f>
        <v>0</v>
      </c>
      <c r="H125" s="44"/>
      <c r="I125" s="44"/>
      <c r="J125" s="44"/>
      <c r="K125" s="45">
        <f t="shared" ref="K125:K127" si="95">L125+N125</f>
        <v>0</v>
      </c>
      <c r="L125" s="45"/>
      <c r="M125" s="45"/>
      <c r="N125" s="45"/>
      <c r="O125" s="45">
        <f t="shared" ref="O125:O127" si="96">P125+R125</f>
        <v>0</v>
      </c>
      <c r="P125" s="45"/>
      <c r="Q125" s="45"/>
      <c r="R125" s="45"/>
      <c r="S125" s="42">
        <v>0</v>
      </c>
      <c r="T125" s="124"/>
      <c r="U125" s="4"/>
    </row>
    <row r="126" spans="1:22" ht="12.75" customHeight="1">
      <c r="A126" s="185"/>
      <c r="B126" s="163"/>
      <c r="C126" s="188"/>
      <c r="D126" s="190"/>
      <c r="E126" s="167"/>
      <c r="F126" s="31" t="s">
        <v>17</v>
      </c>
      <c r="G126" s="44">
        <f t="shared" si="94"/>
        <v>0</v>
      </c>
      <c r="H126" s="44"/>
      <c r="I126" s="44"/>
      <c r="J126" s="44"/>
      <c r="K126" s="45">
        <f t="shared" si="95"/>
        <v>0</v>
      </c>
      <c r="L126" s="45"/>
      <c r="M126" s="45"/>
      <c r="N126" s="45"/>
      <c r="O126" s="45">
        <f t="shared" si="96"/>
        <v>0</v>
      </c>
      <c r="P126" s="45"/>
      <c r="Q126" s="45"/>
      <c r="R126" s="45"/>
      <c r="S126" s="42"/>
      <c r="T126" s="124"/>
      <c r="U126" s="4"/>
    </row>
    <row r="127" spans="1:22" ht="15" customHeight="1">
      <c r="A127" s="185"/>
      <c r="B127" s="163"/>
      <c r="C127" s="188"/>
      <c r="D127" s="190"/>
      <c r="E127" s="167"/>
      <c r="F127" s="22" t="s">
        <v>71</v>
      </c>
      <c r="G127" s="63">
        <f t="shared" si="94"/>
        <v>101.295</v>
      </c>
      <c r="H127" s="63"/>
      <c r="I127" s="63"/>
      <c r="J127" s="63">
        <v>101.295</v>
      </c>
      <c r="K127" s="45">
        <f t="shared" si="95"/>
        <v>0</v>
      </c>
      <c r="L127" s="45"/>
      <c r="M127" s="45"/>
      <c r="N127" s="45"/>
      <c r="O127" s="62">
        <f t="shared" si="96"/>
        <v>0</v>
      </c>
      <c r="P127" s="62"/>
      <c r="Q127" s="62"/>
      <c r="R127" s="62">
        <v>0</v>
      </c>
      <c r="S127" s="42"/>
      <c r="T127" s="124"/>
      <c r="U127" s="4"/>
    </row>
    <row r="128" spans="1:22" ht="12.75" customHeight="1">
      <c r="A128" s="186"/>
      <c r="B128" s="164"/>
      <c r="C128" s="160"/>
      <c r="D128" s="165"/>
      <c r="E128" s="168"/>
      <c r="F128" s="9" t="s">
        <v>18</v>
      </c>
      <c r="G128" s="63">
        <f t="shared" ref="G128:T128" si="97">SUM(G125:G127)</f>
        <v>101.295</v>
      </c>
      <c r="H128" s="63">
        <f t="shared" si="97"/>
        <v>0</v>
      </c>
      <c r="I128" s="63">
        <f t="shared" si="97"/>
        <v>0</v>
      </c>
      <c r="J128" s="63">
        <f t="shared" si="97"/>
        <v>101.295</v>
      </c>
      <c r="K128" s="44">
        <f t="shared" si="97"/>
        <v>0</v>
      </c>
      <c r="L128" s="44">
        <f t="shared" si="97"/>
        <v>0</v>
      </c>
      <c r="M128" s="44">
        <f t="shared" si="97"/>
        <v>0</v>
      </c>
      <c r="N128" s="44">
        <f t="shared" si="97"/>
        <v>0</v>
      </c>
      <c r="O128" s="63">
        <f t="shared" si="97"/>
        <v>0</v>
      </c>
      <c r="P128" s="63">
        <f t="shared" si="97"/>
        <v>0</v>
      </c>
      <c r="Q128" s="63">
        <f t="shared" si="97"/>
        <v>0</v>
      </c>
      <c r="R128" s="63">
        <f t="shared" si="97"/>
        <v>0</v>
      </c>
      <c r="S128" s="43">
        <f t="shared" si="97"/>
        <v>0</v>
      </c>
      <c r="T128" s="123">
        <f t="shared" si="97"/>
        <v>0</v>
      </c>
      <c r="U128" s="118"/>
      <c r="V128" s="1"/>
    </row>
    <row r="129" spans="1:21" ht="15" customHeight="1">
      <c r="A129" s="158" t="s">
        <v>20</v>
      </c>
      <c r="B129" s="162" t="s">
        <v>13</v>
      </c>
      <c r="C129" s="160" t="s">
        <v>23</v>
      </c>
      <c r="D129" s="165" t="s">
        <v>87</v>
      </c>
      <c r="E129" s="167" t="s">
        <v>16</v>
      </c>
      <c r="F129" s="29" t="s">
        <v>17</v>
      </c>
      <c r="G129" s="44">
        <f t="shared" ref="G129:G130" si="98">H129+J129</f>
        <v>4.0999999999999996</v>
      </c>
      <c r="H129" s="44">
        <v>4.0999999999999996</v>
      </c>
      <c r="I129" s="44"/>
      <c r="J129" s="44"/>
      <c r="K129" s="45">
        <f t="shared" ref="K129:K130" si="99">L129+N129</f>
        <v>4.5</v>
      </c>
      <c r="L129" s="53">
        <v>4.5</v>
      </c>
      <c r="M129" s="53"/>
      <c r="N129" s="53"/>
      <c r="O129" s="45">
        <f t="shared" ref="O129:O130" si="100">P129+R129</f>
        <v>5.7</v>
      </c>
      <c r="P129" s="53">
        <v>5.7</v>
      </c>
      <c r="Q129" s="53"/>
      <c r="R129" s="53"/>
      <c r="S129" s="53">
        <v>4.5</v>
      </c>
      <c r="T129" s="140">
        <v>4.5</v>
      </c>
      <c r="U129" s="4"/>
    </row>
    <row r="130" spans="1:21" ht="13.5" customHeight="1">
      <c r="A130" s="158"/>
      <c r="B130" s="163"/>
      <c r="C130" s="160"/>
      <c r="D130" s="165"/>
      <c r="E130" s="167"/>
      <c r="F130" s="29" t="s">
        <v>60</v>
      </c>
      <c r="G130" s="44">
        <f t="shared" si="98"/>
        <v>0</v>
      </c>
      <c r="H130" s="44"/>
      <c r="I130" s="44"/>
      <c r="J130" s="44"/>
      <c r="K130" s="45">
        <f t="shared" si="99"/>
        <v>0</v>
      </c>
      <c r="L130" s="53"/>
      <c r="M130" s="53"/>
      <c r="N130" s="53"/>
      <c r="O130" s="45">
        <f t="shared" si="100"/>
        <v>0</v>
      </c>
      <c r="P130" s="53"/>
      <c r="Q130" s="53"/>
      <c r="R130" s="53"/>
      <c r="S130" s="53"/>
      <c r="T130" s="140"/>
      <c r="U130" s="4"/>
    </row>
    <row r="131" spans="1:21" ht="13.5" customHeight="1">
      <c r="A131" s="158"/>
      <c r="B131" s="164"/>
      <c r="C131" s="161"/>
      <c r="D131" s="166"/>
      <c r="E131" s="168"/>
      <c r="F131" s="9" t="s">
        <v>18</v>
      </c>
      <c r="G131" s="44">
        <f t="shared" ref="G131:J131" si="101">SUM(G129+G130)</f>
        <v>4.0999999999999996</v>
      </c>
      <c r="H131" s="44">
        <f t="shared" si="101"/>
        <v>4.0999999999999996</v>
      </c>
      <c r="I131" s="44">
        <f t="shared" si="101"/>
        <v>0</v>
      </c>
      <c r="J131" s="44">
        <f t="shared" si="101"/>
        <v>0</v>
      </c>
      <c r="K131" s="44">
        <f t="shared" ref="K131:T131" si="102">SUM(K129+K130)</f>
        <v>4.5</v>
      </c>
      <c r="L131" s="44">
        <f t="shared" si="102"/>
        <v>4.5</v>
      </c>
      <c r="M131" s="44">
        <f t="shared" si="102"/>
        <v>0</v>
      </c>
      <c r="N131" s="44">
        <f t="shared" si="102"/>
        <v>0</v>
      </c>
      <c r="O131" s="44">
        <f t="shared" si="102"/>
        <v>5.7</v>
      </c>
      <c r="P131" s="44">
        <f t="shared" si="102"/>
        <v>5.7</v>
      </c>
      <c r="Q131" s="44">
        <f t="shared" si="102"/>
        <v>0</v>
      </c>
      <c r="R131" s="44">
        <f t="shared" si="102"/>
        <v>0</v>
      </c>
      <c r="S131" s="44">
        <f t="shared" si="102"/>
        <v>4.5</v>
      </c>
      <c r="T131" s="125">
        <f t="shared" si="102"/>
        <v>4.5</v>
      </c>
      <c r="U131" s="4"/>
    </row>
    <row r="132" spans="1:21" ht="15.75" customHeight="1">
      <c r="A132" s="158" t="s">
        <v>20</v>
      </c>
      <c r="B132" s="162" t="s">
        <v>13</v>
      </c>
      <c r="C132" s="160" t="s">
        <v>24</v>
      </c>
      <c r="D132" s="165" t="s">
        <v>90</v>
      </c>
      <c r="E132" s="167" t="s">
        <v>16</v>
      </c>
      <c r="F132" s="29" t="s">
        <v>17</v>
      </c>
      <c r="G132" s="44">
        <f t="shared" ref="G132:G133" si="103">H132+J132</f>
        <v>0</v>
      </c>
      <c r="H132" s="44"/>
      <c r="I132" s="44"/>
      <c r="J132" s="44">
        <v>0</v>
      </c>
      <c r="K132" s="45">
        <f t="shared" ref="K132:K133" si="104">L132+N132</f>
        <v>12</v>
      </c>
      <c r="L132" s="53"/>
      <c r="M132" s="53"/>
      <c r="N132" s="53">
        <v>12</v>
      </c>
      <c r="O132" s="45">
        <f t="shared" ref="O132:O133" si="105">P132+R132</f>
        <v>12</v>
      </c>
      <c r="P132" s="53"/>
      <c r="Q132" s="53"/>
      <c r="R132" s="53">
        <v>12</v>
      </c>
      <c r="S132" s="53"/>
      <c r="T132" s="140"/>
      <c r="U132" s="4"/>
    </row>
    <row r="133" spans="1:21" ht="13.5" customHeight="1">
      <c r="A133" s="158"/>
      <c r="B133" s="163"/>
      <c r="C133" s="160"/>
      <c r="D133" s="165"/>
      <c r="E133" s="167"/>
      <c r="F133" s="29" t="s">
        <v>60</v>
      </c>
      <c r="G133" s="44">
        <f t="shared" si="103"/>
        <v>0</v>
      </c>
      <c r="H133" s="44"/>
      <c r="I133" s="44"/>
      <c r="J133" s="44"/>
      <c r="K133" s="45">
        <f t="shared" si="104"/>
        <v>0</v>
      </c>
      <c r="L133" s="53"/>
      <c r="M133" s="53"/>
      <c r="N133" s="53"/>
      <c r="O133" s="45">
        <f t="shared" si="105"/>
        <v>0</v>
      </c>
      <c r="P133" s="53"/>
      <c r="Q133" s="53"/>
      <c r="R133" s="53"/>
      <c r="S133" s="53"/>
      <c r="T133" s="140"/>
      <c r="U133" s="4"/>
    </row>
    <row r="134" spans="1:21" ht="15.75" customHeight="1">
      <c r="A134" s="158"/>
      <c r="B134" s="164"/>
      <c r="C134" s="161"/>
      <c r="D134" s="166"/>
      <c r="E134" s="168"/>
      <c r="F134" s="9" t="s">
        <v>18</v>
      </c>
      <c r="G134" s="44">
        <f t="shared" ref="G134:J134" si="106">SUM(G132+G133)</f>
        <v>0</v>
      </c>
      <c r="H134" s="44">
        <f t="shared" si="106"/>
        <v>0</v>
      </c>
      <c r="I134" s="44">
        <f t="shared" si="106"/>
        <v>0</v>
      </c>
      <c r="J134" s="44">
        <f t="shared" si="106"/>
        <v>0</v>
      </c>
      <c r="K134" s="44">
        <f t="shared" ref="K134:T134" si="107">SUM(K132+K133)</f>
        <v>12</v>
      </c>
      <c r="L134" s="44">
        <f t="shared" si="107"/>
        <v>0</v>
      </c>
      <c r="M134" s="44">
        <f t="shared" si="107"/>
        <v>0</v>
      </c>
      <c r="N134" s="44">
        <f t="shared" si="107"/>
        <v>12</v>
      </c>
      <c r="O134" s="44">
        <f t="shared" si="107"/>
        <v>12</v>
      </c>
      <c r="P134" s="44">
        <f t="shared" si="107"/>
        <v>0</v>
      </c>
      <c r="Q134" s="44">
        <f t="shared" si="107"/>
        <v>0</v>
      </c>
      <c r="R134" s="44">
        <f t="shared" si="107"/>
        <v>12</v>
      </c>
      <c r="S134" s="44">
        <f t="shared" si="107"/>
        <v>0</v>
      </c>
      <c r="T134" s="125">
        <f t="shared" si="107"/>
        <v>0</v>
      </c>
      <c r="U134" s="4"/>
    </row>
    <row r="135" spans="1:21" ht="15.75" customHeight="1">
      <c r="A135" s="158" t="s">
        <v>20</v>
      </c>
      <c r="B135" s="162" t="s">
        <v>13</v>
      </c>
      <c r="C135" s="161" t="s">
        <v>26</v>
      </c>
      <c r="D135" s="166" t="s">
        <v>98</v>
      </c>
      <c r="E135" s="167" t="s">
        <v>16</v>
      </c>
      <c r="F135" s="31" t="s">
        <v>34</v>
      </c>
      <c r="G135" s="63">
        <f t="shared" ref="G135:G137" si="108">H135+J135</f>
        <v>8.6999999999999993</v>
      </c>
      <c r="H135" s="63">
        <v>2</v>
      </c>
      <c r="I135" s="63"/>
      <c r="J135" s="63">
        <v>6.7</v>
      </c>
      <c r="K135" s="45">
        <f t="shared" ref="K135:K137" si="109">L135+N135</f>
        <v>5.9</v>
      </c>
      <c r="L135" s="45"/>
      <c r="M135" s="45"/>
      <c r="N135" s="45">
        <v>5.9</v>
      </c>
      <c r="O135" s="62">
        <f t="shared" ref="O135:O137" si="110">P135+R135</f>
        <v>5.9</v>
      </c>
      <c r="P135" s="62">
        <v>1.2</v>
      </c>
      <c r="Q135" s="62"/>
      <c r="R135" s="62">
        <v>4.7</v>
      </c>
      <c r="S135" s="42"/>
      <c r="T135" s="124"/>
      <c r="U135" s="4"/>
    </row>
    <row r="136" spans="1:21" ht="12" customHeight="1">
      <c r="A136" s="158"/>
      <c r="B136" s="163"/>
      <c r="C136" s="161"/>
      <c r="D136" s="166"/>
      <c r="E136" s="167"/>
      <c r="F136" s="22" t="s">
        <v>86</v>
      </c>
      <c r="G136" s="63">
        <f t="shared" si="108"/>
        <v>0</v>
      </c>
      <c r="H136" s="63"/>
      <c r="I136" s="67"/>
      <c r="J136" s="67"/>
      <c r="K136" s="42">
        <f t="shared" si="109"/>
        <v>2.2999999999999998</v>
      </c>
      <c r="L136" s="42"/>
      <c r="M136" s="42"/>
      <c r="N136" s="42">
        <v>2.2999999999999998</v>
      </c>
      <c r="O136" s="62">
        <f t="shared" si="110"/>
        <v>0</v>
      </c>
      <c r="P136" s="62"/>
      <c r="Q136" s="81"/>
      <c r="R136" s="81"/>
      <c r="S136" s="42"/>
      <c r="T136" s="124"/>
      <c r="U136" s="4"/>
    </row>
    <row r="137" spans="1:21" ht="13.5" customHeight="1">
      <c r="A137" s="158"/>
      <c r="B137" s="163"/>
      <c r="C137" s="161"/>
      <c r="D137" s="166"/>
      <c r="E137" s="167"/>
      <c r="F137" s="22" t="s">
        <v>71</v>
      </c>
      <c r="G137" s="63">
        <f t="shared" si="108"/>
        <v>106.53700000000001</v>
      </c>
      <c r="H137" s="63">
        <v>44.88</v>
      </c>
      <c r="I137" s="67"/>
      <c r="J137" s="67">
        <v>61.656999999999996</v>
      </c>
      <c r="K137" s="42">
        <f t="shared" si="109"/>
        <v>25.5</v>
      </c>
      <c r="L137" s="42"/>
      <c r="M137" s="42"/>
      <c r="N137" s="42">
        <v>25.5</v>
      </c>
      <c r="O137" s="62">
        <f t="shared" si="110"/>
        <v>27.799999999999997</v>
      </c>
      <c r="P137" s="62">
        <v>14.1</v>
      </c>
      <c r="Q137" s="62"/>
      <c r="R137" s="62">
        <v>13.7</v>
      </c>
      <c r="S137" s="42"/>
      <c r="T137" s="124"/>
      <c r="U137" s="4"/>
    </row>
    <row r="138" spans="1:21" ht="12.75" customHeight="1">
      <c r="A138" s="158"/>
      <c r="B138" s="164"/>
      <c r="C138" s="161"/>
      <c r="D138" s="166"/>
      <c r="E138" s="168"/>
      <c r="F138" s="9" t="s">
        <v>18</v>
      </c>
      <c r="G138" s="63">
        <f t="shared" ref="G138:J138" si="111">SUM(G135:G137)</f>
        <v>115.23700000000001</v>
      </c>
      <c r="H138" s="63">
        <f t="shared" si="111"/>
        <v>46.88</v>
      </c>
      <c r="I138" s="67">
        <f t="shared" si="111"/>
        <v>0</v>
      </c>
      <c r="J138" s="67">
        <f t="shared" si="111"/>
        <v>68.356999999999999</v>
      </c>
      <c r="K138" s="43">
        <f t="shared" ref="K138:T138" si="112">SUM(K135:K137)</f>
        <v>33.700000000000003</v>
      </c>
      <c r="L138" s="43">
        <f t="shared" si="112"/>
        <v>0</v>
      </c>
      <c r="M138" s="43">
        <f t="shared" si="112"/>
        <v>0</v>
      </c>
      <c r="N138" s="43">
        <f t="shared" si="112"/>
        <v>33.700000000000003</v>
      </c>
      <c r="O138" s="63">
        <f t="shared" si="112"/>
        <v>33.699999999999996</v>
      </c>
      <c r="P138" s="63">
        <f t="shared" si="112"/>
        <v>15.299999999999999</v>
      </c>
      <c r="Q138" s="67">
        <f t="shared" si="112"/>
        <v>0</v>
      </c>
      <c r="R138" s="67">
        <f t="shared" si="112"/>
        <v>18.399999999999999</v>
      </c>
      <c r="S138" s="43">
        <f t="shared" si="112"/>
        <v>0</v>
      </c>
      <c r="T138" s="123">
        <f t="shared" si="112"/>
        <v>0</v>
      </c>
      <c r="U138" s="4"/>
    </row>
    <row r="139" spans="1:21" ht="15.75" customHeight="1" thickBot="1">
      <c r="A139" s="12" t="s">
        <v>20</v>
      </c>
      <c r="B139" s="13" t="s">
        <v>13</v>
      </c>
      <c r="C139" s="191" t="s">
        <v>27</v>
      </c>
      <c r="D139" s="192"/>
      <c r="E139" s="192"/>
      <c r="F139" s="192"/>
      <c r="G139" s="96">
        <f t="shared" ref="G139:T139" si="113">G117+G120+G124+G128+G131+G134+G138</f>
        <v>1437.973</v>
      </c>
      <c r="H139" s="96">
        <f t="shared" si="113"/>
        <v>51.480000000000004</v>
      </c>
      <c r="I139" s="96">
        <f t="shared" si="113"/>
        <v>0</v>
      </c>
      <c r="J139" s="96">
        <f t="shared" si="113"/>
        <v>1386.4929999999999</v>
      </c>
      <c r="K139" s="96">
        <f t="shared" si="113"/>
        <v>139.69999999999999</v>
      </c>
      <c r="L139" s="96">
        <f t="shared" si="113"/>
        <v>6</v>
      </c>
      <c r="M139" s="96">
        <f t="shared" si="113"/>
        <v>0</v>
      </c>
      <c r="N139" s="96">
        <f t="shared" si="113"/>
        <v>133.69999999999999</v>
      </c>
      <c r="O139" s="96">
        <f t="shared" si="113"/>
        <v>51.399999999999991</v>
      </c>
      <c r="P139" s="96">
        <f t="shared" si="113"/>
        <v>21</v>
      </c>
      <c r="Q139" s="96">
        <f t="shared" si="113"/>
        <v>0</v>
      </c>
      <c r="R139" s="96">
        <f t="shared" si="113"/>
        <v>30.4</v>
      </c>
      <c r="S139" s="96">
        <f t="shared" si="113"/>
        <v>254.5</v>
      </c>
      <c r="T139" s="129">
        <f t="shared" si="113"/>
        <v>64.5</v>
      </c>
      <c r="U139" s="107"/>
    </row>
    <row r="140" spans="1:21" ht="15" customHeight="1" thickBot="1">
      <c r="A140" s="113" t="s">
        <v>20</v>
      </c>
      <c r="B140" s="106" t="s">
        <v>19</v>
      </c>
      <c r="C140" s="169" t="s">
        <v>57</v>
      </c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1"/>
      <c r="U140" s="107"/>
    </row>
    <row r="141" spans="1:21" ht="12" customHeight="1">
      <c r="A141" s="158" t="s">
        <v>20</v>
      </c>
      <c r="B141" s="162" t="s">
        <v>19</v>
      </c>
      <c r="C141" s="160" t="s">
        <v>13</v>
      </c>
      <c r="D141" s="165" t="s">
        <v>58</v>
      </c>
      <c r="E141" s="167" t="s">
        <v>16</v>
      </c>
      <c r="F141" s="116" t="s">
        <v>92</v>
      </c>
      <c r="G141" s="48">
        <f t="shared" ref="G141:G144" si="114">H141+J141</f>
        <v>12</v>
      </c>
      <c r="H141" s="48"/>
      <c r="I141" s="48"/>
      <c r="J141" s="48">
        <v>12</v>
      </c>
      <c r="K141" s="53">
        <f t="shared" ref="K141:K144" si="115">L141+N141</f>
        <v>12</v>
      </c>
      <c r="L141" s="53"/>
      <c r="M141" s="53"/>
      <c r="N141" s="53">
        <v>12</v>
      </c>
      <c r="O141" s="53">
        <f t="shared" ref="O141:O144" si="116">P141+R141</f>
        <v>0</v>
      </c>
      <c r="P141" s="53"/>
      <c r="Q141" s="53"/>
      <c r="R141" s="53">
        <v>0</v>
      </c>
      <c r="S141" s="53">
        <v>0</v>
      </c>
      <c r="T141" s="140"/>
      <c r="U141" s="4"/>
    </row>
    <row r="142" spans="1:21" ht="12" customHeight="1">
      <c r="A142" s="158"/>
      <c r="B142" s="163"/>
      <c r="C142" s="161"/>
      <c r="D142" s="166"/>
      <c r="E142" s="167"/>
      <c r="F142" s="22" t="s">
        <v>71</v>
      </c>
      <c r="G142" s="44">
        <f t="shared" si="114"/>
        <v>170</v>
      </c>
      <c r="H142" s="44"/>
      <c r="I142" s="44"/>
      <c r="J142" s="44">
        <v>170</v>
      </c>
      <c r="K142" s="45">
        <f t="shared" si="115"/>
        <v>278</v>
      </c>
      <c r="L142" s="45"/>
      <c r="M142" s="45"/>
      <c r="N142" s="45">
        <v>278</v>
      </c>
      <c r="O142" s="45">
        <f t="shared" si="116"/>
        <v>302.60000000000002</v>
      </c>
      <c r="P142" s="45">
        <v>0</v>
      </c>
      <c r="Q142" s="45">
        <v>0</v>
      </c>
      <c r="R142" s="45">
        <v>302.60000000000002</v>
      </c>
      <c r="S142" s="45"/>
      <c r="T142" s="138"/>
      <c r="U142" s="4"/>
    </row>
    <row r="143" spans="1:21" ht="12" customHeight="1">
      <c r="A143" s="158"/>
      <c r="B143" s="163"/>
      <c r="C143" s="161"/>
      <c r="D143" s="166"/>
      <c r="E143" s="167"/>
      <c r="F143" s="22" t="s">
        <v>17</v>
      </c>
      <c r="G143" s="44">
        <f t="shared" si="114"/>
        <v>12.3</v>
      </c>
      <c r="H143" s="44"/>
      <c r="I143" s="44"/>
      <c r="J143" s="44">
        <v>12.3</v>
      </c>
      <c r="K143" s="45">
        <f t="shared" si="115"/>
        <v>20.3</v>
      </c>
      <c r="L143" s="45"/>
      <c r="M143" s="45"/>
      <c r="N143" s="45">
        <v>20.3</v>
      </c>
      <c r="O143" s="45">
        <f t="shared" si="116"/>
        <v>32.299999999999997</v>
      </c>
      <c r="P143" s="45">
        <v>0</v>
      </c>
      <c r="Q143" s="45"/>
      <c r="R143" s="45">
        <v>32.299999999999997</v>
      </c>
      <c r="S143" s="45"/>
      <c r="T143" s="138"/>
      <c r="U143" s="4"/>
    </row>
    <row r="144" spans="1:21" ht="12" customHeight="1">
      <c r="A144" s="158"/>
      <c r="B144" s="163"/>
      <c r="C144" s="161"/>
      <c r="D144" s="166"/>
      <c r="E144" s="167"/>
      <c r="F144" s="21" t="s">
        <v>86</v>
      </c>
      <c r="G144" s="44">
        <f t="shared" si="114"/>
        <v>0</v>
      </c>
      <c r="H144" s="44"/>
      <c r="I144" s="44"/>
      <c r="J144" s="44"/>
      <c r="K144" s="45">
        <f t="shared" si="115"/>
        <v>24.6</v>
      </c>
      <c r="L144" s="45"/>
      <c r="M144" s="45"/>
      <c r="N144" s="45">
        <v>24.6</v>
      </c>
      <c r="O144" s="45">
        <f t="shared" si="116"/>
        <v>0</v>
      </c>
      <c r="P144" s="45"/>
      <c r="Q144" s="45"/>
      <c r="R144" s="45"/>
      <c r="S144" s="45"/>
      <c r="T144" s="138"/>
      <c r="U144" s="4"/>
    </row>
    <row r="145" spans="1:22" s="32" customFormat="1" ht="12" customHeight="1">
      <c r="A145" s="158"/>
      <c r="B145" s="164"/>
      <c r="C145" s="161"/>
      <c r="D145" s="166"/>
      <c r="E145" s="168"/>
      <c r="F145" s="9" t="s">
        <v>18</v>
      </c>
      <c r="G145" s="44">
        <f>SUM(G141:G144)</f>
        <v>194.3</v>
      </c>
      <c r="H145" s="44">
        <f t="shared" ref="H145:T145" si="117">SUM(H141:H144)</f>
        <v>0</v>
      </c>
      <c r="I145" s="44">
        <f t="shared" si="117"/>
        <v>0</v>
      </c>
      <c r="J145" s="44">
        <f t="shared" si="117"/>
        <v>194.3</v>
      </c>
      <c r="K145" s="44">
        <f t="shared" si="117"/>
        <v>334.90000000000003</v>
      </c>
      <c r="L145" s="44">
        <f t="shared" si="117"/>
        <v>0</v>
      </c>
      <c r="M145" s="44">
        <f t="shared" si="117"/>
        <v>0</v>
      </c>
      <c r="N145" s="44">
        <f t="shared" si="117"/>
        <v>334.90000000000003</v>
      </c>
      <c r="O145" s="44">
        <f t="shared" si="117"/>
        <v>334.90000000000003</v>
      </c>
      <c r="P145" s="44">
        <f t="shared" si="117"/>
        <v>0</v>
      </c>
      <c r="Q145" s="44">
        <f t="shared" si="117"/>
        <v>0</v>
      </c>
      <c r="R145" s="44">
        <f t="shared" si="117"/>
        <v>334.90000000000003</v>
      </c>
      <c r="S145" s="44">
        <f t="shared" si="117"/>
        <v>0</v>
      </c>
      <c r="T145" s="125">
        <f t="shared" si="117"/>
        <v>0</v>
      </c>
      <c r="U145" s="117"/>
    </row>
    <row r="146" spans="1:22" ht="12" customHeight="1">
      <c r="A146" s="158" t="s">
        <v>20</v>
      </c>
      <c r="B146" s="162" t="s">
        <v>19</v>
      </c>
      <c r="C146" s="161" t="s">
        <v>19</v>
      </c>
      <c r="D146" s="166" t="s">
        <v>97</v>
      </c>
      <c r="E146" s="167" t="s">
        <v>16</v>
      </c>
      <c r="F146" s="31" t="s">
        <v>92</v>
      </c>
      <c r="G146" s="44">
        <f t="shared" ref="G146:G148" si="118">H146+J146</f>
        <v>0</v>
      </c>
      <c r="H146" s="44"/>
      <c r="I146" s="44"/>
      <c r="J146" s="44"/>
      <c r="K146" s="45">
        <f t="shared" ref="K146:K148" si="119">L146+N146</f>
        <v>29.3</v>
      </c>
      <c r="L146" s="45"/>
      <c r="M146" s="45"/>
      <c r="N146" s="45">
        <v>29.3</v>
      </c>
      <c r="O146" s="45">
        <f t="shared" ref="O146:O148" si="120">P146+R146</f>
        <v>0</v>
      </c>
      <c r="P146" s="45"/>
      <c r="Q146" s="45"/>
      <c r="R146" s="45"/>
      <c r="S146" s="45"/>
      <c r="T146" s="138">
        <v>0</v>
      </c>
      <c r="U146" s="4"/>
    </row>
    <row r="147" spans="1:22" ht="12" customHeight="1">
      <c r="A147" s="158"/>
      <c r="B147" s="163"/>
      <c r="C147" s="161"/>
      <c r="D147" s="166"/>
      <c r="E147" s="167"/>
      <c r="F147" s="21" t="s">
        <v>86</v>
      </c>
      <c r="G147" s="44">
        <f t="shared" si="118"/>
        <v>0</v>
      </c>
      <c r="H147" s="44"/>
      <c r="I147" s="44"/>
      <c r="J147" s="44"/>
      <c r="K147" s="45">
        <f t="shared" si="119"/>
        <v>29.3</v>
      </c>
      <c r="L147" s="45"/>
      <c r="M147" s="45"/>
      <c r="N147" s="45">
        <v>29.3</v>
      </c>
      <c r="O147" s="45">
        <f t="shared" si="120"/>
        <v>0</v>
      </c>
      <c r="P147" s="45"/>
      <c r="Q147" s="45"/>
      <c r="R147" s="45"/>
      <c r="S147" s="45"/>
      <c r="T147" s="138"/>
      <c r="U147" s="118"/>
    </row>
    <row r="148" spans="1:22" ht="12" customHeight="1">
      <c r="A148" s="158"/>
      <c r="B148" s="163"/>
      <c r="C148" s="161"/>
      <c r="D148" s="166"/>
      <c r="E148" s="167"/>
      <c r="F148" s="22" t="s">
        <v>71</v>
      </c>
      <c r="G148" s="44">
        <f t="shared" si="118"/>
        <v>0</v>
      </c>
      <c r="H148" s="44"/>
      <c r="I148" s="44"/>
      <c r="J148" s="44"/>
      <c r="K148" s="45">
        <f t="shared" si="119"/>
        <v>331.5</v>
      </c>
      <c r="L148" s="45"/>
      <c r="M148" s="45"/>
      <c r="N148" s="45">
        <v>331.5</v>
      </c>
      <c r="O148" s="45">
        <f t="shared" si="120"/>
        <v>360.8</v>
      </c>
      <c r="P148" s="45">
        <v>2.7</v>
      </c>
      <c r="Q148" s="45">
        <v>2.6</v>
      </c>
      <c r="R148" s="45">
        <v>358.1</v>
      </c>
      <c r="S148" s="45"/>
      <c r="T148" s="138"/>
      <c r="U148" s="118"/>
    </row>
    <row r="149" spans="1:22" s="32" customFormat="1" ht="12" customHeight="1">
      <c r="A149" s="158"/>
      <c r="B149" s="164"/>
      <c r="C149" s="161"/>
      <c r="D149" s="166"/>
      <c r="E149" s="168"/>
      <c r="F149" s="9" t="s">
        <v>18</v>
      </c>
      <c r="G149" s="44">
        <f t="shared" ref="G149:J149" si="121">SUM(G146:G148)</f>
        <v>0</v>
      </c>
      <c r="H149" s="44">
        <f t="shared" si="121"/>
        <v>0</v>
      </c>
      <c r="I149" s="44">
        <f t="shared" si="121"/>
        <v>0</v>
      </c>
      <c r="J149" s="44">
        <f t="shared" si="121"/>
        <v>0</v>
      </c>
      <c r="K149" s="44">
        <f t="shared" ref="K149:T149" si="122">SUM(K146:K148)</f>
        <v>390.1</v>
      </c>
      <c r="L149" s="44">
        <f t="shared" si="122"/>
        <v>0</v>
      </c>
      <c r="M149" s="44">
        <f t="shared" si="122"/>
        <v>0</v>
      </c>
      <c r="N149" s="44">
        <f t="shared" si="122"/>
        <v>390.1</v>
      </c>
      <c r="O149" s="44">
        <f t="shared" si="122"/>
        <v>360.8</v>
      </c>
      <c r="P149" s="44">
        <f t="shared" si="122"/>
        <v>2.7</v>
      </c>
      <c r="Q149" s="44">
        <f t="shared" si="122"/>
        <v>2.6</v>
      </c>
      <c r="R149" s="44">
        <f t="shared" si="122"/>
        <v>358.1</v>
      </c>
      <c r="S149" s="44">
        <f t="shared" si="122"/>
        <v>0</v>
      </c>
      <c r="T149" s="125">
        <f t="shared" si="122"/>
        <v>0</v>
      </c>
      <c r="U149" s="117"/>
    </row>
    <row r="150" spans="1:22" ht="15" customHeight="1">
      <c r="A150" s="158" t="s">
        <v>20</v>
      </c>
      <c r="B150" s="162" t="s">
        <v>19</v>
      </c>
      <c r="C150" s="161" t="s">
        <v>20</v>
      </c>
      <c r="D150" s="166" t="s">
        <v>59</v>
      </c>
      <c r="E150" s="167" t="s">
        <v>16</v>
      </c>
      <c r="F150" s="31" t="s">
        <v>34</v>
      </c>
      <c r="G150" s="34">
        <f t="shared" ref="G150:G152" si="123">H150+J150</f>
        <v>13.7</v>
      </c>
      <c r="H150" s="34"/>
      <c r="I150" s="34"/>
      <c r="J150" s="34">
        <v>13.7</v>
      </c>
      <c r="K150" s="61">
        <f t="shared" ref="K150:K152" si="124">L150+N150</f>
        <v>46</v>
      </c>
      <c r="L150" s="61"/>
      <c r="M150" s="61"/>
      <c r="N150" s="61">
        <v>46</v>
      </c>
      <c r="O150" s="61">
        <f t="shared" ref="O150:O152" si="125">P150+R150</f>
        <v>8</v>
      </c>
      <c r="P150" s="61">
        <v>0</v>
      </c>
      <c r="Q150" s="61"/>
      <c r="R150" s="61">
        <v>8</v>
      </c>
      <c r="S150" s="45">
        <v>49.4</v>
      </c>
      <c r="T150" s="138"/>
      <c r="U150" s="4"/>
    </row>
    <row r="151" spans="1:22" ht="15" customHeight="1">
      <c r="A151" s="158"/>
      <c r="B151" s="163"/>
      <c r="C151" s="161"/>
      <c r="D151" s="166"/>
      <c r="E151" s="167"/>
      <c r="F151" s="21" t="s">
        <v>86</v>
      </c>
      <c r="G151" s="34">
        <f t="shared" si="123"/>
        <v>0</v>
      </c>
      <c r="H151" s="34">
        <v>0</v>
      </c>
      <c r="I151" s="34"/>
      <c r="J151" s="34"/>
      <c r="K151" s="61">
        <f t="shared" si="124"/>
        <v>24.6</v>
      </c>
      <c r="L151" s="61"/>
      <c r="M151" s="61"/>
      <c r="N151" s="61">
        <v>24.6</v>
      </c>
      <c r="O151" s="61">
        <f t="shared" si="125"/>
        <v>0</v>
      </c>
      <c r="P151" s="61">
        <v>0</v>
      </c>
      <c r="Q151" s="61"/>
      <c r="R151" s="61"/>
      <c r="S151" s="45"/>
      <c r="T151" s="138"/>
      <c r="U151" s="4"/>
    </row>
    <row r="152" spans="1:22" ht="15" customHeight="1">
      <c r="A152" s="158"/>
      <c r="B152" s="163"/>
      <c r="C152" s="161"/>
      <c r="D152" s="166"/>
      <c r="E152" s="167"/>
      <c r="F152" s="22" t="s">
        <v>71</v>
      </c>
      <c r="G152" s="34">
        <f t="shared" si="123"/>
        <v>0</v>
      </c>
      <c r="H152" s="34"/>
      <c r="I152" s="34"/>
      <c r="J152" s="34"/>
      <c r="K152" s="61">
        <f t="shared" si="124"/>
        <v>278</v>
      </c>
      <c r="L152" s="61"/>
      <c r="M152" s="61"/>
      <c r="N152" s="61">
        <v>278</v>
      </c>
      <c r="O152" s="61">
        <f t="shared" si="125"/>
        <v>302.59999999999997</v>
      </c>
      <c r="P152" s="61">
        <v>4.4000000000000004</v>
      </c>
      <c r="Q152" s="61">
        <v>4.3</v>
      </c>
      <c r="R152" s="61">
        <v>298.2</v>
      </c>
      <c r="S152" s="45"/>
      <c r="T152" s="138"/>
      <c r="U152" s="4"/>
    </row>
    <row r="153" spans="1:22" s="32" customFormat="1" ht="15" customHeight="1">
      <c r="A153" s="158"/>
      <c r="B153" s="164"/>
      <c r="C153" s="161"/>
      <c r="D153" s="166"/>
      <c r="E153" s="168"/>
      <c r="F153" s="9" t="s">
        <v>18</v>
      </c>
      <c r="G153" s="34">
        <f t="shared" ref="G153:J153" si="126">SUM(G150:G152)</f>
        <v>13.7</v>
      </c>
      <c r="H153" s="34">
        <f t="shared" si="126"/>
        <v>0</v>
      </c>
      <c r="I153" s="34">
        <f t="shared" si="126"/>
        <v>0</v>
      </c>
      <c r="J153" s="34">
        <f t="shared" si="126"/>
        <v>13.7</v>
      </c>
      <c r="K153" s="34">
        <f t="shared" ref="K153:T153" si="127">SUM(K150:K152)</f>
        <v>348.6</v>
      </c>
      <c r="L153" s="34">
        <f t="shared" si="127"/>
        <v>0</v>
      </c>
      <c r="M153" s="34">
        <f t="shared" si="127"/>
        <v>0</v>
      </c>
      <c r="N153" s="34">
        <f t="shared" si="127"/>
        <v>348.6</v>
      </c>
      <c r="O153" s="34">
        <f t="shared" si="127"/>
        <v>310.59999999999997</v>
      </c>
      <c r="P153" s="34">
        <f t="shared" si="127"/>
        <v>4.4000000000000004</v>
      </c>
      <c r="Q153" s="34">
        <f t="shared" si="127"/>
        <v>4.3</v>
      </c>
      <c r="R153" s="34">
        <f t="shared" si="127"/>
        <v>306.2</v>
      </c>
      <c r="S153" s="44">
        <f t="shared" si="127"/>
        <v>49.4</v>
      </c>
      <c r="T153" s="125">
        <f t="shared" si="127"/>
        <v>0</v>
      </c>
      <c r="U153" s="117"/>
    </row>
    <row r="154" spans="1:22" ht="15" customHeight="1">
      <c r="A154" s="158" t="s">
        <v>20</v>
      </c>
      <c r="B154" s="162" t="s">
        <v>19</v>
      </c>
      <c r="C154" s="160" t="s">
        <v>22</v>
      </c>
      <c r="D154" s="165" t="s">
        <v>61</v>
      </c>
      <c r="E154" s="167" t="s">
        <v>16</v>
      </c>
      <c r="F154" s="31" t="s">
        <v>92</v>
      </c>
      <c r="G154" s="34">
        <f t="shared" ref="G154:G156" si="128">H154+J154</f>
        <v>1.9</v>
      </c>
      <c r="H154" s="34">
        <v>1.9</v>
      </c>
      <c r="I154" s="34"/>
      <c r="J154" s="34">
        <v>0</v>
      </c>
      <c r="K154" s="45">
        <f t="shared" ref="K154:K156" si="129">L154+N154</f>
        <v>40</v>
      </c>
      <c r="L154" s="53"/>
      <c r="M154" s="53"/>
      <c r="N154" s="53">
        <v>40</v>
      </c>
      <c r="O154" s="61">
        <f t="shared" ref="O154:O156" si="130">P154+R154</f>
        <v>0</v>
      </c>
      <c r="P154" s="38">
        <v>0</v>
      </c>
      <c r="Q154" s="38"/>
      <c r="R154" s="38">
        <v>0</v>
      </c>
      <c r="S154" s="53">
        <v>11.7</v>
      </c>
      <c r="T154" s="140">
        <v>0</v>
      </c>
      <c r="U154" s="4"/>
    </row>
    <row r="155" spans="1:22" ht="15" customHeight="1">
      <c r="A155" s="158"/>
      <c r="B155" s="163"/>
      <c r="C155" s="160"/>
      <c r="D155" s="165"/>
      <c r="E155" s="167"/>
      <c r="F155" s="22" t="s">
        <v>71</v>
      </c>
      <c r="G155" s="34">
        <f t="shared" si="128"/>
        <v>0</v>
      </c>
      <c r="H155" s="34"/>
      <c r="I155" s="34"/>
      <c r="J155" s="34"/>
      <c r="K155" s="45">
        <f t="shared" si="129"/>
        <v>0</v>
      </c>
      <c r="L155" s="53"/>
      <c r="M155" s="53"/>
      <c r="N155" s="53">
        <v>0</v>
      </c>
      <c r="O155" s="61">
        <f t="shared" si="130"/>
        <v>0</v>
      </c>
      <c r="P155" s="38"/>
      <c r="Q155" s="38"/>
      <c r="R155" s="38"/>
      <c r="S155" s="53"/>
      <c r="T155" s="140"/>
      <c r="U155" s="4"/>
    </row>
    <row r="156" spans="1:22" ht="15" customHeight="1">
      <c r="A156" s="158"/>
      <c r="B156" s="163"/>
      <c r="C156" s="160"/>
      <c r="D156" s="165"/>
      <c r="E156" s="167"/>
      <c r="F156" s="21" t="s">
        <v>86</v>
      </c>
      <c r="G156" s="34">
        <f t="shared" si="128"/>
        <v>0</v>
      </c>
      <c r="H156" s="34"/>
      <c r="I156" s="34"/>
      <c r="J156" s="34"/>
      <c r="K156" s="45">
        <f t="shared" si="129"/>
        <v>0</v>
      </c>
      <c r="L156" s="53"/>
      <c r="M156" s="53"/>
      <c r="N156" s="53">
        <v>0</v>
      </c>
      <c r="O156" s="61">
        <f t="shared" si="130"/>
        <v>0</v>
      </c>
      <c r="P156" s="38"/>
      <c r="Q156" s="38"/>
      <c r="R156" s="38"/>
      <c r="S156" s="53"/>
      <c r="T156" s="140"/>
      <c r="U156" s="4"/>
    </row>
    <row r="157" spans="1:22" s="32" customFormat="1" ht="15" customHeight="1">
      <c r="A157" s="158"/>
      <c r="B157" s="164"/>
      <c r="C157" s="161"/>
      <c r="D157" s="166"/>
      <c r="E157" s="168"/>
      <c r="F157" s="9" t="s">
        <v>18</v>
      </c>
      <c r="G157" s="34">
        <f t="shared" ref="G157:J157" si="131">SUM(G154+G155+G156)</f>
        <v>1.9</v>
      </c>
      <c r="H157" s="34">
        <f t="shared" si="131"/>
        <v>1.9</v>
      </c>
      <c r="I157" s="34">
        <f t="shared" si="131"/>
        <v>0</v>
      </c>
      <c r="J157" s="34">
        <f t="shared" si="131"/>
        <v>0</v>
      </c>
      <c r="K157" s="44">
        <f t="shared" ref="K157:T157" si="132">SUM(K154+K155+K156)</f>
        <v>40</v>
      </c>
      <c r="L157" s="44">
        <f t="shared" si="132"/>
        <v>0</v>
      </c>
      <c r="M157" s="44">
        <f t="shared" si="132"/>
        <v>0</v>
      </c>
      <c r="N157" s="44">
        <f t="shared" si="132"/>
        <v>40</v>
      </c>
      <c r="O157" s="34">
        <f t="shared" si="132"/>
        <v>0</v>
      </c>
      <c r="P157" s="34">
        <f t="shared" si="132"/>
        <v>0</v>
      </c>
      <c r="Q157" s="34">
        <f t="shared" si="132"/>
        <v>0</v>
      </c>
      <c r="R157" s="34">
        <f t="shared" si="132"/>
        <v>0</v>
      </c>
      <c r="S157" s="44">
        <f t="shared" si="132"/>
        <v>11.7</v>
      </c>
      <c r="T157" s="125">
        <f t="shared" si="132"/>
        <v>0</v>
      </c>
      <c r="U157" s="117"/>
    </row>
    <row r="158" spans="1:22" ht="13.5" customHeight="1">
      <c r="A158" s="158" t="s">
        <v>20</v>
      </c>
      <c r="B158" s="162" t="s">
        <v>19</v>
      </c>
      <c r="C158" s="160" t="s">
        <v>23</v>
      </c>
      <c r="D158" s="165" t="s">
        <v>70</v>
      </c>
      <c r="E158" s="167" t="s">
        <v>16</v>
      </c>
      <c r="F158" s="22" t="s">
        <v>34</v>
      </c>
      <c r="G158" s="34">
        <f t="shared" ref="G158:G160" si="133">H158+J158</f>
        <v>0</v>
      </c>
      <c r="H158" s="34"/>
      <c r="I158" s="34"/>
      <c r="J158" s="104"/>
      <c r="K158" s="45">
        <f t="shared" ref="K158:K160" si="134">L158+N158</f>
        <v>0</v>
      </c>
      <c r="L158" s="53"/>
      <c r="M158" s="53"/>
      <c r="N158" s="53"/>
      <c r="O158" s="61">
        <f t="shared" ref="O158:O160" si="135">P158+R158</f>
        <v>13.2</v>
      </c>
      <c r="P158" s="38"/>
      <c r="Q158" s="38"/>
      <c r="R158" s="38">
        <v>13.2</v>
      </c>
      <c r="S158" s="53"/>
      <c r="T158" s="140">
        <v>0</v>
      </c>
      <c r="U158" s="4"/>
      <c r="V158" s="32"/>
    </row>
    <row r="159" spans="1:22" ht="13.5" customHeight="1">
      <c r="A159" s="158"/>
      <c r="B159" s="163"/>
      <c r="C159" s="160"/>
      <c r="D159" s="165"/>
      <c r="E159" s="167"/>
      <c r="F159" s="31" t="s">
        <v>92</v>
      </c>
      <c r="G159" s="34">
        <f t="shared" si="133"/>
        <v>13.2</v>
      </c>
      <c r="H159" s="34"/>
      <c r="I159" s="34"/>
      <c r="J159" s="34">
        <v>13.2</v>
      </c>
      <c r="K159" s="45">
        <f t="shared" si="134"/>
        <v>13.2</v>
      </c>
      <c r="L159" s="53"/>
      <c r="M159" s="53"/>
      <c r="N159" s="53">
        <v>13.2</v>
      </c>
      <c r="O159" s="61">
        <f t="shared" si="135"/>
        <v>0</v>
      </c>
      <c r="P159" s="38"/>
      <c r="Q159" s="38"/>
      <c r="R159" s="38">
        <v>0</v>
      </c>
      <c r="S159" s="53"/>
      <c r="T159" s="140"/>
      <c r="U159" s="4"/>
      <c r="V159" s="32"/>
    </row>
    <row r="160" spans="1:22" ht="13.5" customHeight="1">
      <c r="A160" s="158"/>
      <c r="B160" s="163"/>
      <c r="C160" s="160"/>
      <c r="D160" s="165"/>
      <c r="E160" s="167"/>
      <c r="F160" s="22" t="s">
        <v>71</v>
      </c>
      <c r="G160" s="34">
        <f t="shared" si="133"/>
        <v>0</v>
      </c>
      <c r="H160" s="34"/>
      <c r="I160" s="44"/>
      <c r="J160" s="34">
        <v>0</v>
      </c>
      <c r="K160" s="45">
        <f t="shared" si="134"/>
        <v>74.5</v>
      </c>
      <c r="L160" s="53"/>
      <c r="M160" s="53"/>
      <c r="N160" s="53">
        <v>74.5</v>
      </c>
      <c r="O160" s="61">
        <f t="shared" si="135"/>
        <v>74.5</v>
      </c>
      <c r="P160" s="38">
        <v>1</v>
      </c>
      <c r="Q160" s="53">
        <v>0.9</v>
      </c>
      <c r="R160" s="38">
        <v>73.5</v>
      </c>
      <c r="S160" s="53"/>
      <c r="T160" s="140"/>
      <c r="U160" s="4"/>
    </row>
    <row r="161" spans="1:21" ht="13.5" customHeight="1">
      <c r="A161" s="158"/>
      <c r="B161" s="164"/>
      <c r="C161" s="161"/>
      <c r="D161" s="166"/>
      <c r="E161" s="168"/>
      <c r="F161" s="9" t="s">
        <v>18</v>
      </c>
      <c r="G161" s="44">
        <f t="shared" ref="G161:J161" si="136">SUM(G158+G160+G159)</f>
        <v>13.2</v>
      </c>
      <c r="H161" s="44">
        <f t="shared" si="136"/>
        <v>0</v>
      </c>
      <c r="I161" s="44">
        <f t="shared" si="136"/>
        <v>0</v>
      </c>
      <c r="J161" s="44">
        <f t="shared" si="136"/>
        <v>13.2</v>
      </c>
      <c r="K161" s="44">
        <f t="shared" ref="K161:T161" si="137">SUM(K158+K160+K159)</f>
        <v>87.7</v>
      </c>
      <c r="L161" s="44">
        <f t="shared" si="137"/>
        <v>0</v>
      </c>
      <c r="M161" s="44">
        <f t="shared" si="137"/>
        <v>0</v>
      </c>
      <c r="N161" s="44">
        <f t="shared" si="137"/>
        <v>87.7</v>
      </c>
      <c r="O161" s="44">
        <f t="shared" si="137"/>
        <v>87.7</v>
      </c>
      <c r="P161" s="44">
        <f t="shared" si="137"/>
        <v>1</v>
      </c>
      <c r="Q161" s="44">
        <f t="shared" si="137"/>
        <v>0.9</v>
      </c>
      <c r="R161" s="44">
        <f t="shared" si="137"/>
        <v>86.7</v>
      </c>
      <c r="S161" s="44">
        <f t="shared" si="137"/>
        <v>0</v>
      </c>
      <c r="T161" s="125">
        <f t="shared" si="137"/>
        <v>0</v>
      </c>
      <c r="U161" s="4"/>
    </row>
    <row r="162" spans="1:21" ht="14.25" customHeight="1">
      <c r="A162" s="158" t="s">
        <v>20</v>
      </c>
      <c r="B162" s="162" t="s">
        <v>19</v>
      </c>
      <c r="C162" s="161" t="s">
        <v>24</v>
      </c>
      <c r="D162" s="166" t="s">
        <v>99</v>
      </c>
      <c r="E162" s="167" t="s">
        <v>16</v>
      </c>
      <c r="F162" s="22" t="s">
        <v>17</v>
      </c>
      <c r="G162" s="44">
        <f t="shared" ref="G162:G163" si="138">H162+J162</f>
        <v>0</v>
      </c>
      <c r="H162" s="44"/>
      <c r="I162" s="105"/>
      <c r="J162" s="44">
        <v>0</v>
      </c>
      <c r="K162" s="45">
        <f t="shared" ref="K162:K163" si="139">L162+N162</f>
        <v>7.6</v>
      </c>
      <c r="L162" s="45"/>
      <c r="M162" s="45"/>
      <c r="N162" s="45">
        <v>7.6</v>
      </c>
      <c r="O162" s="45">
        <f t="shared" ref="O162:O163" si="140">P162+R162</f>
        <v>7.6</v>
      </c>
      <c r="P162" s="45"/>
      <c r="Q162" s="45"/>
      <c r="R162" s="45">
        <v>7.6</v>
      </c>
      <c r="S162" s="45"/>
      <c r="T162" s="138"/>
      <c r="U162" s="4"/>
    </row>
    <row r="163" spans="1:21" ht="14.25" customHeight="1">
      <c r="A163" s="158"/>
      <c r="B163" s="163"/>
      <c r="C163" s="161"/>
      <c r="D163" s="166"/>
      <c r="E163" s="167"/>
      <c r="F163" s="22" t="s">
        <v>71</v>
      </c>
      <c r="G163" s="44">
        <f t="shared" si="138"/>
        <v>0</v>
      </c>
      <c r="H163" s="44"/>
      <c r="I163" s="44"/>
      <c r="J163" s="44"/>
      <c r="K163" s="45">
        <f t="shared" si="139"/>
        <v>0</v>
      </c>
      <c r="L163" s="45"/>
      <c r="M163" s="45"/>
      <c r="N163" s="45"/>
      <c r="O163" s="45">
        <f t="shared" si="140"/>
        <v>0</v>
      </c>
      <c r="P163" s="45"/>
      <c r="Q163" s="45"/>
      <c r="R163" s="45"/>
      <c r="S163" s="45"/>
      <c r="T163" s="138"/>
      <c r="U163" s="4"/>
    </row>
    <row r="164" spans="1:21" s="32" customFormat="1" ht="14.25" customHeight="1">
      <c r="A164" s="158"/>
      <c r="B164" s="164"/>
      <c r="C164" s="161"/>
      <c r="D164" s="166"/>
      <c r="E164" s="168"/>
      <c r="F164" s="9" t="s">
        <v>18</v>
      </c>
      <c r="G164" s="44">
        <f t="shared" ref="G164:J164" si="141">SUM(G162:G163)</f>
        <v>0</v>
      </c>
      <c r="H164" s="44">
        <f t="shared" si="141"/>
        <v>0</v>
      </c>
      <c r="I164" s="44">
        <f t="shared" si="141"/>
        <v>0</v>
      </c>
      <c r="J164" s="44">
        <f t="shared" si="141"/>
        <v>0</v>
      </c>
      <c r="K164" s="44">
        <f t="shared" ref="K164:T164" si="142">SUM(K162:K163)</f>
        <v>7.6</v>
      </c>
      <c r="L164" s="44">
        <f t="shared" si="142"/>
        <v>0</v>
      </c>
      <c r="M164" s="44">
        <f t="shared" si="142"/>
        <v>0</v>
      </c>
      <c r="N164" s="44">
        <f t="shared" si="142"/>
        <v>7.6</v>
      </c>
      <c r="O164" s="44">
        <f t="shared" si="142"/>
        <v>7.6</v>
      </c>
      <c r="P164" s="44">
        <f t="shared" si="142"/>
        <v>0</v>
      </c>
      <c r="Q164" s="44">
        <f t="shared" si="142"/>
        <v>0</v>
      </c>
      <c r="R164" s="44">
        <f t="shared" si="142"/>
        <v>7.6</v>
      </c>
      <c r="S164" s="44">
        <f t="shared" si="142"/>
        <v>0</v>
      </c>
      <c r="T164" s="125">
        <f t="shared" si="142"/>
        <v>0</v>
      </c>
      <c r="U164" s="117"/>
    </row>
    <row r="165" spans="1:21" ht="17.25" customHeight="1" thickBot="1">
      <c r="A165" s="12" t="s">
        <v>20</v>
      </c>
      <c r="B165" s="13" t="s">
        <v>19</v>
      </c>
      <c r="C165" s="191" t="s">
        <v>27</v>
      </c>
      <c r="D165" s="192"/>
      <c r="E165" s="192"/>
      <c r="F165" s="192"/>
      <c r="G165" s="100">
        <f>G145+G149+G153+G157+G161+G164</f>
        <v>223.1</v>
      </c>
      <c r="H165" s="100">
        <f t="shared" ref="H165:T165" si="143">H145+H149+H153+H157+H161+H164</f>
        <v>1.9</v>
      </c>
      <c r="I165" s="100">
        <f t="shared" si="143"/>
        <v>0</v>
      </c>
      <c r="J165" s="100">
        <f t="shared" si="143"/>
        <v>221.2</v>
      </c>
      <c r="K165" s="100">
        <f t="shared" si="143"/>
        <v>1208.8999999999999</v>
      </c>
      <c r="L165" s="100">
        <f t="shared" si="143"/>
        <v>0</v>
      </c>
      <c r="M165" s="100">
        <f t="shared" si="143"/>
        <v>0</v>
      </c>
      <c r="N165" s="100">
        <f t="shared" si="143"/>
        <v>1208.8999999999999</v>
      </c>
      <c r="O165" s="100">
        <f t="shared" si="143"/>
        <v>1101.5999999999999</v>
      </c>
      <c r="P165" s="100">
        <f t="shared" si="143"/>
        <v>8.1000000000000014</v>
      </c>
      <c r="Q165" s="100">
        <f t="shared" si="143"/>
        <v>7.8000000000000007</v>
      </c>
      <c r="R165" s="100">
        <f t="shared" si="143"/>
        <v>1093.5</v>
      </c>
      <c r="S165" s="100">
        <f t="shared" si="143"/>
        <v>61.099999999999994</v>
      </c>
      <c r="T165" s="141">
        <f t="shared" si="143"/>
        <v>0</v>
      </c>
      <c r="U165" s="107"/>
    </row>
    <row r="166" spans="1:21" ht="15" customHeight="1" thickBot="1">
      <c r="A166" s="113" t="s">
        <v>20</v>
      </c>
      <c r="B166" s="106" t="s">
        <v>20</v>
      </c>
      <c r="C166" s="169" t="s">
        <v>117</v>
      </c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1"/>
      <c r="U166" s="107"/>
    </row>
    <row r="167" spans="1:21" ht="14.25" customHeight="1">
      <c r="A167" s="158" t="s">
        <v>20</v>
      </c>
      <c r="B167" s="162" t="s">
        <v>20</v>
      </c>
      <c r="C167" s="160" t="s">
        <v>13</v>
      </c>
      <c r="D167" s="165" t="s">
        <v>118</v>
      </c>
      <c r="E167" s="167" t="s">
        <v>16</v>
      </c>
      <c r="F167" s="79" t="s">
        <v>17</v>
      </c>
      <c r="G167" s="48">
        <f t="shared" ref="G167:G168" si="144">H167+J167</f>
        <v>0</v>
      </c>
      <c r="H167" s="48"/>
      <c r="I167" s="108"/>
      <c r="J167" s="48">
        <v>0</v>
      </c>
      <c r="K167" s="53">
        <f t="shared" ref="K167:K168" si="145">L167+N167</f>
        <v>10</v>
      </c>
      <c r="L167" s="53"/>
      <c r="M167" s="53"/>
      <c r="N167" s="53">
        <v>10</v>
      </c>
      <c r="O167" s="53">
        <f t="shared" ref="O167:O168" si="146">P167+R167</f>
        <v>10</v>
      </c>
      <c r="P167" s="53"/>
      <c r="Q167" s="109"/>
      <c r="R167" s="53">
        <v>10</v>
      </c>
      <c r="S167" s="53"/>
      <c r="T167" s="140"/>
      <c r="U167" s="4"/>
    </row>
    <row r="168" spans="1:21" ht="14.25" customHeight="1">
      <c r="A168" s="158"/>
      <c r="B168" s="163"/>
      <c r="C168" s="161"/>
      <c r="D168" s="166"/>
      <c r="E168" s="167"/>
      <c r="F168" s="22" t="s">
        <v>71</v>
      </c>
      <c r="G168" s="44">
        <f t="shared" si="144"/>
        <v>0</v>
      </c>
      <c r="H168" s="44"/>
      <c r="I168" s="44"/>
      <c r="J168" s="44"/>
      <c r="K168" s="45">
        <f t="shared" si="145"/>
        <v>0</v>
      </c>
      <c r="L168" s="45"/>
      <c r="M168" s="45"/>
      <c r="N168" s="45"/>
      <c r="O168" s="45">
        <f t="shared" si="146"/>
        <v>0</v>
      </c>
      <c r="P168" s="45"/>
      <c r="Q168" s="45"/>
      <c r="R168" s="45"/>
      <c r="S168" s="45"/>
      <c r="T168" s="138"/>
      <c r="U168" s="4"/>
    </row>
    <row r="169" spans="1:21" s="32" customFormat="1" ht="14.25" customHeight="1">
      <c r="A169" s="158"/>
      <c r="B169" s="164"/>
      <c r="C169" s="161"/>
      <c r="D169" s="166"/>
      <c r="E169" s="168"/>
      <c r="F169" s="9" t="s">
        <v>18</v>
      </c>
      <c r="G169" s="44">
        <f t="shared" ref="G169:J169" si="147">SUM(G167:G168)</f>
        <v>0</v>
      </c>
      <c r="H169" s="44">
        <f t="shared" si="147"/>
        <v>0</v>
      </c>
      <c r="I169" s="44">
        <f t="shared" si="147"/>
        <v>0</v>
      </c>
      <c r="J169" s="44">
        <f t="shared" si="147"/>
        <v>0</v>
      </c>
      <c r="K169" s="44">
        <f t="shared" ref="K169:T169" si="148">SUM(K167:K168)</f>
        <v>10</v>
      </c>
      <c r="L169" s="44">
        <f t="shared" si="148"/>
        <v>0</v>
      </c>
      <c r="M169" s="44">
        <f t="shared" si="148"/>
        <v>0</v>
      </c>
      <c r="N169" s="44">
        <f t="shared" si="148"/>
        <v>10</v>
      </c>
      <c r="O169" s="44">
        <f t="shared" si="148"/>
        <v>10</v>
      </c>
      <c r="P169" s="44">
        <f t="shared" si="148"/>
        <v>0</v>
      </c>
      <c r="Q169" s="44">
        <f t="shared" si="148"/>
        <v>0</v>
      </c>
      <c r="R169" s="44">
        <f t="shared" si="148"/>
        <v>10</v>
      </c>
      <c r="S169" s="44">
        <f t="shared" si="148"/>
        <v>0</v>
      </c>
      <c r="T169" s="125">
        <f t="shared" si="148"/>
        <v>0</v>
      </c>
      <c r="U169" s="117"/>
    </row>
    <row r="170" spans="1:21" s="2" customFormat="1" ht="17.25" customHeight="1" thickBot="1">
      <c r="A170" s="142" t="s">
        <v>20</v>
      </c>
      <c r="B170" s="215" t="s">
        <v>31</v>
      </c>
      <c r="C170" s="216"/>
      <c r="D170" s="216"/>
      <c r="E170" s="216"/>
      <c r="F170" s="217"/>
      <c r="G170" s="54">
        <f>SUM(G139+G165+G169)</f>
        <v>1661.0729999999999</v>
      </c>
      <c r="H170" s="54">
        <f t="shared" ref="H170:T170" si="149">SUM(H139+H165+H169)</f>
        <v>53.38</v>
      </c>
      <c r="I170" s="54">
        <f t="shared" si="149"/>
        <v>0</v>
      </c>
      <c r="J170" s="54">
        <f t="shared" si="149"/>
        <v>1607.693</v>
      </c>
      <c r="K170" s="54">
        <f t="shared" si="149"/>
        <v>1358.6</v>
      </c>
      <c r="L170" s="54">
        <f t="shared" si="149"/>
        <v>6</v>
      </c>
      <c r="M170" s="54">
        <f t="shared" si="149"/>
        <v>0</v>
      </c>
      <c r="N170" s="54">
        <f t="shared" si="149"/>
        <v>1352.6</v>
      </c>
      <c r="O170" s="54">
        <f t="shared" si="149"/>
        <v>1163</v>
      </c>
      <c r="P170" s="54">
        <f t="shared" si="149"/>
        <v>29.1</v>
      </c>
      <c r="Q170" s="54">
        <f t="shared" si="149"/>
        <v>7.8000000000000007</v>
      </c>
      <c r="R170" s="54">
        <f t="shared" si="149"/>
        <v>1133.9000000000001</v>
      </c>
      <c r="S170" s="54">
        <f t="shared" si="149"/>
        <v>315.60000000000002</v>
      </c>
      <c r="T170" s="143">
        <f t="shared" si="149"/>
        <v>64.5</v>
      </c>
      <c r="U170" s="119"/>
    </row>
    <row r="171" spans="1:21" s="2" customFormat="1" ht="17.25" customHeight="1" thickBot="1">
      <c r="A171" s="24" t="s">
        <v>22</v>
      </c>
      <c r="B171" s="212" t="s">
        <v>42</v>
      </c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4"/>
      <c r="U171" s="120"/>
    </row>
    <row r="172" spans="1:21" ht="17.25" customHeight="1" thickBot="1">
      <c r="A172" s="23" t="s">
        <v>22</v>
      </c>
      <c r="B172" s="115" t="s">
        <v>13</v>
      </c>
      <c r="C172" s="198" t="s">
        <v>54</v>
      </c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200"/>
      <c r="U172" s="4"/>
    </row>
    <row r="173" spans="1:21" ht="16.5" customHeight="1">
      <c r="A173" s="158" t="s">
        <v>22</v>
      </c>
      <c r="B173" s="162" t="s">
        <v>13</v>
      </c>
      <c r="C173" s="160" t="s">
        <v>13</v>
      </c>
      <c r="D173" s="165" t="s">
        <v>84</v>
      </c>
      <c r="E173" s="167" t="s">
        <v>16</v>
      </c>
      <c r="F173" s="29" t="s">
        <v>69</v>
      </c>
      <c r="G173" s="48">
        <f t="shared" ref="G173:G174" si="150">H173+J173</f>
        <v>25.2</v>
      </c>
      <c r="H173" s="48"/>
      <c r="I173" s="48"/>
      <c r="J173" s="48">
        <v>25.2</v>
      </c>
      <c r="K173" s="55">
        <f t="shared" ref="K173:K174" si="151">L173+N173</f>
        <v>0</v>
      </c>
      <c r="L173" s="55"/>
      <c r="M173" s="55"/>
      <c r="N173" s="55">
        <v>0</v>
      </c>
      <c r="O173" s="53">
        <f t="shared" ref="O173:O174" si="152">P173+R173</f>
        <v>0</v>
      </c>
      <c r="P173" s="53"/>
      <c r="Q173" s="53"/>
      <c r="R173" s="53">
        <v>0</v>
      </c>
      <c r="S173" s="64">
        <v>0</v>
      </c>
      <c r="T173" s="122"/>
      <c r="U173" s="4"/>
    </row>
    <row r="174" spans="1:21" ht="16.5" customHeight="1">
      <c r="A174" s="158"/>
      <c r="B174" s="163"/>
      <c r="C174" s="160"/>
      <c r="D174" s="165"/>
      <c r="E174" s="167"/>
      <c r="F174" s="21" t="s">
        <v>17</v>
      </c>
      <c r="G174" s="63">
        <f t="shared" si="150"/>
        <v>20.247</v>
      </c>
      <c r="H174" s="63">
        <v>0.6</v>
      </c>
      <c r="I174" s="63"/>
      <c r="J174" s="63">
        <v>19.646999999999998</v>
      </c>
      <c r="K174" s="42">
        <f t="shared" si="151"/>
        <v>0</v>
      </c>
      <c r="L174" s="55"/>
      <c r="M174" s="55"/>
      <c r="N174" s="55">
        <v>0</v>
      </c>
      <c r="O174" s="62">
        <f t="shared" si="152"/>
        <v>0</v>
      </c>
      <c r="P174" s="64">
        <v>0</v>
      </c>
      <c r="Q174" s="64"/>
      <c r="R174" s="64">
        <v>0</v>
      </c>
      <c r="S174" s="66"/>
      <c r="T174" s="122"/>
      <c r="U174" s="4"/>
    </row>
    <row r="175" spans="1:21" ht="16.5" customHeight="1">
      <c r="A175" s="158"/>
      <c r="B175" s="164"/>
      <c r="C175" s="161"/>
      <c r="D175" s="166"/>
      <c r="E175" s="168"/>
      <c r="F175" s="9" t="s">
        <v>18</v>
      </c>
      <c r="G175" s="63">
        <f t="shared" ref="G175:J175" si="153">SUM(G173:G174)</f>
        <v>45.447000000000003</v>
      </c>
      <c r="H175" s="63">
        <f t="shared" si="153"/>
        <v>0.6</v>
      </c>
      <c r="I175" s="63">
        <f t="shared" si="153"/>
        <v>0</v>
      </c>
      <c r="J175" s="63">
        <f t="shared" si="153"/>
        <v>44.846999999999994</v>
      </c>
      <c r="K175" s="43">
        <f t="shared" ref="K175:T175" si="154">SUM(K173:K174)</f>
        <v>0</v>
      </c>
      <c r="L175" s="43">
        <f t="shared" si="154"/>
        <v>0</v>
      </c>
      <c r="M175" s="43">
        <f t="shared" si="154"/>
        <v>0</v>
      </c>
      <c r="N175" s="43">
        <f t="shared" si="154"/>
        <v>0</v>
      </c>
      <c r="O175" s="63">
        <f t="shared" si="154"/>
        <v>0</v>
      </c>
      <c r="P175" s="63">
        <f t="shared" si="154"/>
        <v>0</v>
      </c>
      <c r="Q175" s="63">
        <f t="shared" si="154"/>
        <v>0</v>
      </c>
      <c r="R175" s="63">
        <f t="shared" si="154"/>
        <v>0</v>
      </c>
      <c r="S175" s="67">
        <f t="shared" si="154"/>
        <v>0</v>
      </c>
      <c r="T175" s="123">
        <f t="shared" si="154"/>
        <v>0</v>
      </c>
      <c r="U175" s="4"/>
    </row>
    <row r="176" spans="1:21" ht="16.5" customHeight="1">
      <c r="A176" s="158" t="s">
        <v>22</v>
      </c>
      <c r="B176" s="162" t="s">
        <v>13</v>
      </c>
      <c r="C176" s="160" t="s">
        <v>19</v>
      </c>
      <c r="D176" s="165" t="s">
        <v>85</v>
      </c>
      <c r="E176" s="167" t="s">
        <v>16</v>
      </c>
      <c r="F176" s="22" t="s">
        <v>71</v>
      </c>
      <c r="G176" s="44">
        <f t="shared" ref="G176:G177" si="155">H176+J176</f>
        <v>0</v>
      </c>
      <c r="H176" s="44"/>
      <c r="I176" s="44"/>
      <c r="J176" s="44"/>
      <c r="K176" s="42">
        <f t="shared" ref="K176:K177" si="156">L176+N176</f>
        <v>0</v>
      </c>
      <c r="L176" s="55"/>
      <c r="M176" s="55"/>
      <c r="N176" s="55">
        <v>0</v>
      </c>
      <c r="O176" s="45">
        <f t="shared" ref="O176:O177" si="157">P176+R176</f>
        <v>0</v>
      </c>
      <c r="P176" s="53"/>
      <c r="Q176" s="53"/>
      <c r="R176" s="53"/>
      <c r="S176" s="66"/>
      <c r="T176" s="122"/>
      <c r="U176" s="4"/>
    </row>
    <row r="177" spans="1:21" ht="16.5" customHeight="1">
      <c r="A177" s="158"/>
      <c r="B177" s="163"/>
      <c r="C177" s="160"/>
      <c r="D177" s="165"/>
      <c r="E177" s="167"/>
      <c r="F177" s="21" t="s">
        <v>17</v>
      </c>
      <c r="G177" s="44">
        <f t="shared" si="155"/>
        <v>10</v>
      </c>
      <c r="H177" s="44">
        <v>6.04</v>
      </c>
      <c r="I177" s="44"/>
      <c r="J177" s="44">
        <v>3.96</v>
      </c>
      <c r="K177" s="42">
        <f t="shared" si="156"/>
        <v>0</v>
      </c>
      <c r="L177" s="55"/>
      <c r="M177" s="55"/>
      <c r="N177" s="55">
        <v>0</v>
      </c>
      <c r="O177" s="45">
        <f t="shared" si="157"/>
        <v>0</v>
      </c>
      <c r="P177" s="53">
        <v>0</v>
      </c>
      <c r="Q177" s="53"/>
      <c r="R177" s="53">
        <v>0</v>
      </c>
      <c r="S177" s="66"/>
      <c r="T177" s="122"/>
      <c r="U177" s="4"/>
    </row>
    <row r="178" spans="1:21" ht="16.5" customHeight="1">
      <c r="A178" s="158"/>
      <c r="B178" s="164"/>
      <c r="C178" s="161"/>
      <c r="D178" s="166"/>
      <c r="E178" s="168"/>
      <c r="F178" s="9" t="s">
        <v>18</v>
      </c>
      <c r="G178" s="44">
        <f t="shared" ref="G178:J178" si="158">SUM(G176:G177)</f>
        <v>10</v>
      </c>
      <c r="H178" s="44">
        <f t="shared" si="158"/>
        <v>6.04</v>
      </c>
      <c r="I178" s="44">
        <f t="shared" si="158"/>
        <v>0</v>
      </c>
      <c r="J178" s="44">
        <f t="shared" si="158"/>
        <v>3.96</v>
      </c>
      <c r="K178" s="43">
        <f t="shared" ref="K178:T178" si="159">SUM(K176:K177)</f>
        <v>0</v>
      </c>
      <c r="L178" s="43">
        <f t="shared" si="159"/>
        <v>0</v>
      </c>
      <c r="M178" s="43">
        <f t="shared" si="159"/>
        <v>0</v>
      </c>
      <c r="N178" s="43">
        <f t="shared" si="159"/>
        <v>0</v>
      </c>
      <c r="O178" s="44">
        <f t="shared" si="159"/>
        <v>0</v>
      </c>
      <c r="P178" s="44">
        <f t="shared" si="159"/>
        <v>0</v>
      </c>
      <c r="Q178" s="44">
        <f t="shared" si="159"/>
        <v>0</v>
      </c>
      <c r="R178" s="44">
        <f t="shared" si="159"/>
        <v>0</v>
      </c>
      <c r="S178" s="67">
        <f t="shared" si="159"/>
        <v>0</v>
      </c>
      <c r="T178" s="123">
        <f t="shared" si="159"/>
        <v>0</v>
      </c>
      <c r="U178" s="4"/>
    </row>
    <row r="179" spans="1:21" ht="13.5" customHeight="1">
      <c r="A179" s="158" t="s">
        <v>22</v>
      </c>
      <c r="B179" s="162" t="s">
        <v>13</v>
      </c>
      <c r="C179" s="160" t="s">
        <v>20</v>
      </c>
      <c r="D179" s="165" t="s">
        <v>100</v>
      </c>
      <c r="E179" s="167" t="s">
        <v>16</v>
      </c>
      <c r="F179" s="22" t="s">
        <v>71</v>
      </c>
      <c r="G179" s="44">
        <f t="shared" ref="G179:G180" si="160">H179+J179</f>
        <v>0</v>
      </c>
      <c r="H179" s="44"/>
      <c r="I179" s="44"/>
      <c r="J179" s="44">
        <v>0</v>
      </c>
      <c r="K179" s="83">
        <f t="shared" ref="K179:K180" si="161">L179+N179</f>
        <v>0</v>
      </c>
      <c r="L179" s="89"/>
      <c r="M179" s="89"/>
      <c r="N179" s="89">
        <v>0</v>
      </c>
      <c r="O179" s="45">
        <f t="shared" ref="O179:O180" si="162">P179+R179</f>
        <v>0</v>
      </c>
      <c r="P179" s="53"/>
      <c r="Q179" s="53"/>
      <c r="R179" s="53">
        <v>0</v>
      </c>
      <c r="S179" s="90"/>
      <c r="T179" s="144"/>
      <c r="U179" s="4"/>
    </row>
    <row r="180" spans="1:21" ht="13.5" customHeight="1">
      <c r="A180" s="158"/>
      <c r="B180" s="163"/>
      <c r="C180" s="160"/>
      <c r="D180" s="165"/>
      <c r="E180" s="167"/>
      <c r="F180" s="21" t="s">
        <v>17</v>
      </c>
      <c r="G180" s="44">
        <f t="shared" si="160"/>
        <v>3.7</v>
      </c>
      <c r="H180" s="44">
        <v>3.7</v>
      </c>
      <c r="I180" s="44"/>
      <c r="J180" s="44"/>
      <c r="K180" s="83">
        <f t="shared" si="161"/>
        <v>0</v>
      </c>
      <c r="L180" s="89"/>
      <c r="M180" s="89"/>
      <c r="N180" s="89">
        <v>0</v>
      </c>
      <c r="O180" s="45">
        <f t="shared" si="162"/>
        <v>0</v>
      </c>
      <c r="P180" s="53">
        <v>0</v>
      </c>
      <c r="Q180" s="53"/>
      <c r="R180" s="53"/>
      <c r="S180" s="90"/>
      <c r="T180" s="144"/>
      <c r="U180" s="4"/>
    </row>
    <row r="181" spans="1:21" ht="16.5" customHeight="1">
      <c r="A181" s="158"/>
      <c r="B181" s="164"/>
      <c r="C181" s="161"/>
      <c r="D181" s="166"/>
      <c r="E181" s="168"/>
      <c r="F181" s="9" t="s">
        <v>18</v>
      </c>
      <c r="G181" s="44">
        <f t="shared" ref="G181:J181" si="163">SUM(G179:G180)</f>
        <v>3.7</v>
      </c>
      <c r="H181" s="44">
        <f t="shared" si="163"/>
        <v>3.7</v>
      </c>
      <c r="I181" s="44">
        <f t="shared" si="163"/>
        <v>0</v>
      </c>
      <c r="J181" s="44">
        <f t="shared" si="163"/>
        <v>0</v>
      </c>
      <c r="K181" s="82">
        <f t="shared" ref="K181:T181" si="164">SUM(K179:K180)</f>
        <v>0</v>
      </c>
      <c r="L181" s="82">
        <f t="shared" si="164"/>
        <v>0</v>
      </c>
      <c r="M181" s="82">
        <f t="shared" si="164"/>
        <v>0</v>
      </c>
      <c r="N181" s="82">
        <f t="shared" si="164"/>
        <v>0</v>
      </c>
      <c r="O181" s="44">
        <f t="shared" si="164"/>
        <v>0</v>
      </c>
      <c r="P181" s="44">
        <f t="shared" si="164"/>
        <v>0</v>
      </c>
      <c r="Q181" s="44">
        <f t="shared" si="164"/>
        <v>0</v>
      </c>
      <c r="R181" s="44">
        <f t="shared" si="164"/>
        <v>0</v>
      </c>
      <c r="S181" s="85">
        <f t="shared" si="164"/>
        <v>0</v>
      </c>
      <c r="T181" s="145">
        <f t="shared" si="164"/>
        <v>0</v>
      </c>
      <c r="U181" s="4"/>
    </row>
    <row r="182" spans="1:21" ht="13.5" customHeight="1">
      <c r="A182" s="158" t="s">
        <v>22</v>
      </c>
      <c r="B182" s="162" t="s">
        <v>13</v>
      </c>
      <c r="C182" s="160" t="s">
        <v>22</v>
      </c>
      <c r="D182" s="165" t="s">
        <v>120</v>
      </c>
      <c r="E182" s="167" t="s">
        <v>16</v>
      </c>
      <c r="F182" s="22" t="s">
        <v>71</v>
      </c>
      <c r="G182" s="44">
        <f t="shared" ref="G182:G183" si="165">H182+J182</f>
        <v>0</v>
      </c>
      <c r="H182" s="44"/>
      <c r="I182" s="44"/>
      <c r="J182" s="44">
        <v>0</v>
      </c>
      <c r="K182" s="83">
        <f t="shared" ref="K182:K183" si="166">L182+N182</f>
        <v>0</v>
      </c>
      <c r="L182" s="89"/>
      <c r="M182" s="89"/>
      <c r="N182" s="89">
        <v>0</v>
      </c>
      <c r="O182" s="45">
        <f t="shared" ref="O182:O183" si="167">P182+R182</f>
        <v>0</v>
      </c>
      <c r="P182" s="53"/>
      <c r="Q182" s="53"/>
      <c r="R182" s="53">
        <v>0</v>
      </c>
      <c r="S182" s="90"/>
      <c r="T182" s="144"/>
      <c r="U182" s="4"/>
    </row>
    <row r="183" spans="1:21" ht="13.5" customHeight="1">
      <c r="A183" s="158"/>
      <c r="B183" s="163"/>
      <c r="C183" s="160"/>
      <c r="D183" s="165"/>
      <c r="E183" s="167"/>
      <c r="F183" s="21" t="s">
        <v>17</v>
      </c>
      <c r="G183" s="44">
        <f t="shared" si="165"/>
        <v>0</v>
      </c>
      <c r="H183" s="44">
        <v>0</v>
      </c>
      <c r="I183" s="44"/>
      <c r="J183" s="44"/>
      <c r="K183" s="83">
        <f t="shared" si="166"/>
        <v>0</v>
      </c>
      <c r="L183" s="89"/>
      <c r="M183" s="89"/>
      <c r="N183" s="89">
        <v>0</v>
      </c>
      <c r="O183" s="62">
        <f t="shared" si="167"/>
        <v>13.718</v>
      </c>
      <c r="P183" s="64">
        <v>0</v>
      </c>
      <c r="Q183" s="64"/>
      <c r="R183" s="64">
        <v>13.718</v>
      </c>
      <c r="S183" s="90"/>
      <c r="T183" s="144"/>
      <c r="U183" s="4"/>
    </row>
    <row r="184" spans="1:21" ht="16.5" customHeight="1">
      <c r="A184" s="158"/>
      <c r="B184" s="164"/>
      <c r="C184" s="161"/>
      <c r="D184" s="166"/>
      <c r="E184" s="168"/>
      <c r="F184" s="9" t="s">
        <v>18</v>
      </c>
      <c r="G184" s="44">
        <f t="shared" ref="G184:T184" si="168">SUM(G182:G183)</f>
        <v>0</v>
      </c>
      <c r="H184" s="44">
        <f t="shared" si="168"/>
        <v>0</v>
      </c>
      <c r="I184" s="44">
        <f t="shared" si="168"/>
        <v>0</v>
      </c>
      <c r="J184" s="44">
        <f t="shared" si="168"/>
        <v>0</v>
      </c>
      <c r="K184" s="82">
        <f t="shared" si="168"/>
        <v>0</v>
      </c>
      <c r="L184" s="82">
        <f t="shared" si="168"/>
        <v>0</v>
      </c>
      <c r="M184" s="82">
        <f t="shared" si="168"/>
        <v>0</v>
      </c>
      <c r="N184" s="82">
        <f t="shared" si="168"/>
        <v>0</v>
      </c>
      <c r="O184" s="63">
        <f t="shared" si="168"/>
        <v>13.718</v>
      </c>
      <c r="P184" s="63">
        <f t="shared" si="168"/>
        <v>0</v>
      </c>
      <c r="Q184" s="63">
        <f t="shared" si="168"/>
        <v>0</v>
      </c>
      <c r="R184" s="63">
        <f t="shared" si="168"/>
        <v>13.718</v>
      </c>
      <c r="S184" s="85">
        <f t="shared" si="168"/>
        <v>0</v>
      </c>
      <c r="T184" s="145">
        <f t="shared" si="168"/>
        <v>0</v>
      </c>
      <c r="U184" s="4"/>
    </row>
    <row r="185" spans="1:21" ht="16.5" customHeight="1" thickBot="1">
      <c r="A185" s="12" t="s">
        <v>22</v>
      </c>
      <c r="B185" s="13" t="s">
        <v>13</v>
      </c>
      <c r="C185" s="156" t="s">
        <v>27</v>
      </c>
      <c r="D185" s="157"/>
      <c r="E185" s="157"/>
      <c r="F185" s="157"/>
      <c r="G185" s="76">
        <f>SUM(G175+G178+G181+G184)</f>
        <v>59.147000000000006</v>
      </c>
      <c r="H185" s="76">
        <f t="shared" ref="H185:S185" si="169">SUM(H175+H178+H181+H184)</f>
        <v>10.34</v>
      </c>
      <c r="I185" s="76">
        <f t="shared" si="169"/>
        <v>0</v>
      </c>
      <c r="J185" s="76">
        <f t="shared" si="169"/>
        <v>48.806999999999995</v>
      </c>
      <c r="K185" s="76">
        <f t="shared" si="169"/>
        <v>0</v>
      </c>
      <c r="L185" s="76">
        <f t="shared" si="169"/>
        <v>0</v>
      </c>
      <c r="M185" s="76">
        <f t="shared" si="169"/>
        <v>0</v>
      </c>
      <c r="N185" s="76">
        <f t="shared" si="169"/>
        <v>0</v>
      </c>
      <c r="O185" s="76">
        <f t="shared" si="169"/>
        <v>13.718</v>
      </c>
      <c r="P185" s="76">
        <f t="shared" si="169"/>
        <v>0</v>
      </c>
      <c r="Q185" s="76">
        <f t="shared" si="169"/>
        <v>0</v>
      </c>
      <c r="R185" s="76">
        <f t="shared" si="169"/>
        <v>13.718</v>
      </c>
      <c r="S185" s="76">
        <f t="shared" si="169"/>
        <v>0</v>
      </c>
      <c r="T185" s="131">
        <f t="shared" ref="T185" si="170">SUM(T175+T178+T181)</f>
        <v>0</v>
      </c>
      <c r="U185" s="107"/>
    </row>
    <row r="186" spans="1:21" ht="19.5" customHeight="1" thickBot="1">
      <c r="A186" s="14" t="s">
        <v>22</v>
      </c>
      <c r="B186" s="172" t="s">
        <v>31</v>
      </c>
      <c r="C186" s="173"/>
      <c r="D186" s="173"/>
      <c r="E186" s="173"/>
      <c r="F186" s="173"/>
      <c r="G186" s="69">
        <f t="shared" ref="G186:J186" si="171">SUM(G185)</f>
        <v>59.147000000000006</v>
      </c>
      <c r="H186" s="68">
        <f t="shared" si="171"/>
        <v>10.34</v>
      </c>
      <c r="I186" s="68">
        <f t="shared" si="171"/>
        <v>0</v>
      </c>
      <c r="J186" s="68">
        <f t="shared" si="171"/>
        <v>48.806999999999995</v>
      </c>
      <c r="K186" s="49">
        <f t="shared" ref="K186:T186" si="172">SUM(K185)</f>
        <v>0</v>
      </c>
      <c r="L186" s="49">
        <f t="shared" si="172"/>
        <v>0</v>
      </c>
      <c r="M186" s="49">
        <f t="shared" si="172"/>
        <v>0</v>
      </c>
      <c r="N186" s="49">
        <f t="shared" si="172"/>
        <v>0</v>
      </c>
      <c r="O186" s="96">
        <f t="shared" si="172"/>
        <v>13.718</v>
      </c>
      <c r="P186" s="68">
        <f t="shared" si="172"/>
        <v>0</v>
      </c>
      <c r="Q186" s="68">
        <f t="shared" si="172"/>
        <v>0</v>
      </c>
      <c r="R186" s="68">
        <f t="shared" si="172"/>
        <v>13.718</v>
      </c>
      <c r="S186" s="49">
        <f t="shared" si="172"/>
        <v>0</v>
      </c>
      <c r="T186" s="135">
        <f t="shared" si="172"/>
        <v>0</v>
      </c>
      <c r="U186" s="107"/>
    </row>
    <row r="187" spans="1:21" ht="16.5" customHeight="1" thickBot="1">
      <c r="A187" s="15" t="s">
        <v>23</v>
      </c>
      <c r="B187" s="174" t="s">
        <v>43</v>
      </c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6"/>
      <c r="U187" s="4"/>
    </row>
    <row r="188" spans="1:21" ht="16.5" customHeight="1" thickBot="1">
      <c r="A188" s="6" t="s">
        <v>23</v>
      </c>
      <c r="B188" s="7" t="s">
        <v>13</v>
      </c>
      <c r="C188" s="210" t="s">
        <v>44</v>
      </c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1"/>
      <c r="U188" s="4"/>
    </row>
    <row r="189" spans="1:21" ht="17.25" customHeight="1">
      <c r="A189" s="205" t="s">
        <v>23</v>
      </c>
      <c r="B189" s="163" t="s">
        <v>13</v>
      </c>
      <c r="C189" s="188" t="s">
        <v>13</v>
      </c>
      <c r="D189" s="190" t="s">
        <v>45</v>
      </c>
      <c r="E189" s="167" t="s">
        <v>16</v>
      </c>
      <c r="F189" s="19" t="s">
        <v>34</v>
      </c>
      <c r="G189" s="39">
        <f>H189+J189</f>
        <v>24.1</v>
      </c>
      <c r="H189" s="40">
        <v>20.8</v>
      </c>
      <c r="I189" s="40"/>
      <c r="J189" s="40">
        <v>3.3</v>
      </c>
      <c r="K189" s="59">
        <f t="shared" ref="K189" si="173">L189+N189</f>
        <v>0</v>
      </c>
      <c r="L189" s="60">
        <v>0</v>
      </c>
      <c r="M189" s="60"/>
      <c r="N189" s="60"/>
      <c r="O189" s="45">
        <f t="shared" ref="O189" si="174">P189+R189</f>
        <v>0.8</v>
      </c>
      <c r="P189" s="38">
        <v>0</v>
      </c>
      <c r="Q189" s="60"/>
      <c r="R189" s="38">
        <v>0.8</v>
      </c>
      <c r="S189" s="60"/>
      <c r="T189" s="146"/>
      <c r="U189" s="4"/>
    </row>
    <row r="190" spans="1:21" ht="17.25" customHeight="1">
      <c r="A190" s="186"/>
      <c r="B190" s="164"/>
      <c r="C190" s="160"/>
      <c r="D190" s="165"/>
      <c r="E190" s="168"/>
      <c r="F190" s="9" t="s">
        <v>18</v>
      </c>
      <c r="G190" s="33">
        <f t="shared" ref="G190:T190" si="175">SUM(G189:G189)</f>
        <v>24.1</v>
      </c>
      <c r="H190" s="33">
        <f t="shared" si="175"/>
        <v>20.8</v>
      </c>
      <c r="I190" s="33">
        <f t="shared" si="175"/>
        <v>0</v>
      </c>
      <c r="J190" s="33">
        <f t="shared" si="175"/>
        <v>3.3</v>
      </c>
      <c r="K190" s="33">
        <f t="shared" si="175"/>
        <v>0</v>
      </c>
      <c r="L190" s="33">
        <f t="shared" si="175"/>
        <v>0</v>
      </c>
      <c r="M190" s="33">
        <f t="shared" si="175"/>
        <v>0</v>
      </c>
      <c r="N190" s="33">
        <f t="shared" si="175"/>
        <v>0</v>
      </c>
      <c r="O190" s="44">
        <f t="shared" si="175"/>
        <v>0.8</v>
      </c>
      <c r="P190" s="33">
        <f t="shared" si="175"/>
        <v>0</v>
      </c>
      <c r="Q190" s="33">
        <f t="shared" si="175"/>
        <v>0</v>
      </c>
      <c r="R190" s="33">
        <f t="shared" si="175"/>
        <v>0.8</v>
      </c>
      <c r="S190" s="33">
        <f t="shared" si="175"/>
        <v>0</v>
      </c>
      <c r="T190" s="147">
        <f t="shared" si="175"/>
        <v>0</v>
      </c>
      <c r="U190" s="4"/>
    </row>
    <row r="191" spans="1:21" ht="17.25" customHeight="1">
      <c r="A191" s="158" t="s">
        <v>23</v>
      </c>
      <c r="B191" s="162" t="s">
        <v>13</v>
      </c>
      <c r="C191" s="160" t="s">
        <v>19</v>
      </c>
      <c r="D191" s="165" t="s">
        <v>68</v>
      </c>
      <c r="E191" s="167" t="s">
        <v>16</v>
      </c>
      <c r="F191" s="21" t="s">
        <v>34</v>
      </c>
      <c r="G191" s="37">
        <f>H191+J191</f>
        <v>0</v>
      </c>
      <c r="H191" s="38"/>
      <c r="I191" s="38"/>
      <c r="J191" s="38"/>
      <c r="K191" s="61">
        <f t="shared" ref="K191" si="176">L191+N191</f>
        <v>0.8</v>
      </c>
      <c r="L191" s="38">
        <v>0.8</v>
      </c>
      <c r="M191" s="38"/>
      <c r="N191" s="38"/>
      <c r="O191" s="61">
        <f t="shared" ref="O191" si="177">P191+R191</f>
        <v>0</v>
      </c>
      <c r="P191" s="38"/>
      <c r="Q191" s="38"/>
      <c r="R191" s="38"/>
      <c r="S191" s="38"/>
      <c r="T191" s="148"/>
      <c r="U191" s="4"/>
    </row>
    <row r="192" spans="1:21" ht="17.25" customHeight="1">
      <c r="A192" s="158"/>
      <c r="B192" s="164"/>
      <c r="C192" s="161"/>
      <c r="D192" s="166"/>
      <c r="E192" s="168"/>
      <c r="F192" s="9" t="s">
        <v>18</v>
      </c>
      <c r="G192" s="34">
        <f t="shared" ref="G192:T192" si="178">SUM(G191:G191)</f>
        <v>0</v>
      </c>
      <c r="H192" s="34">
        <f t="shared" si="178"/>
        <v>0</v>
      </c>
      <c r="I192" s="34">
        <f t="shared" si="178"/>
        <v>0</v>
      </c>
      <c r="J192" s="34">
        <f t="shared" si="178"/>
        <v>0</v>
      </c>
      <c r="K192" s="34">
        <f t="shared" si="178"/>
        <v>0.8</v>
      </c>
      <c r="L192" s="34">
        <f t="shared" si="178"/>
        <v>0.8</v>
      </c>
      <c r="M192" s="34">
        <f t="shared" si="178"/>
        <v>0</v>
      </c>
      <c r="N192" s="34">
        <f t="shared" si="178"/>
        <v>0</v>
      </c>
      <c r="O192" s="34">
        <f t="shared" si="178"/>
        <v>0</v>
      </c>
      <c r="P192" s="34">
        <f t="shared" si="178"/>
        <v>0</v>
      </c>
      <c r="Q192" s="34">
        <f t="shared" si="178"/>
        <v>0</v>
      </c>
      <c r="R192" s="34">
        <f t="shared" si="178"/>
        <v>0</v>
      </c>
      <c r="S192" s="34">
        <f t="shared" si="178"/>
        <v>0</v>
      </c>
      <c r="T192" s="149">
        <f t="shared" si="178"/>
        <v>0</v>
      </c>
      <c r="U192" s="4"/>
    </row>
    <row r="193" spans="1:21" ht="17.25" customHeight="1">
      <c r="A193" s="158" t="s">
        <v>23</v>
      </c>
      <c r="B193" s="162" t="s">
        <v>13</v>
      </c>
      <c r="C193" s="160" t="s">
        <v>20</v>
      </c>
      <c r="D193" s="165" t="s">
        <v>101</v>
      </c>
      <c r="E193" s="167" t="s">
        <v>16</v>
      </c>
      <c r="F193" s="21" t="s">
        <v>34</v>
      </c>
      <c r="G193" s="91">
        <f>H193+J193</f>
        <v>0.6</v>
      </c>
      <c r="H193" s="78">
        <v>0.6</v>
      </c>
      <c r="I193" s="78"/>
      <c r="J193" s="78"/>
      <c r="K193" s="73">
        <f t="shared" ref="K193" si="179">L193+N193</f>
        <v>0</v>
      </c>
      <c r="L193" s="78">
        <v>0</v>
      </c>
      <c r="M193" s="78"/>
      <c r="N193" s="78"/>
      <c r="O193" s="61">
        <f t="shared" ref="O193" si="180">P193+R193</f>
        <v>0</v>
      </c>
      <c r="P193" s="38">
        <v>0</v>
      </c>
      <c r="Q193" s="38"/>
      <c r="R193" s="38"/>
      <c r="S193" s="38"/>
      <c r="T193" s="150"/>
      <c r="U193" s="4"/>
    </row>
    <row r="194" spans="1:21" ht="17.25" customHeight="1">
      <c r="A194" s="158"/>
      <c r="B194" s="164"/>
      <c r="C194" s="161"/>
      <c r="D194" s="166"/>
      <c r="E194" s="168"/>
      <c r="F194" s="9" t="s">
        <v>18</v>
      </c>
      <c r="G194" s="80">
        <f t="shared" ref="G194:T194" si="181">SUM(G193:G193)</f>
        <v>0.6</v>
      </c>
      <c r="H194" s="80">
        <f t="shared" si="181"/>
        <v>0.6</v>
      </c>
      <c r="I194" s="80">
        <f t="shared" si="181"/>
        <v>0</v>
      </c>
      <c r="J194" s="80">
        <f t="shared" si="181"/>
        <v>0</v>
      </c>
      <c r="K194" s="80">
        <f t="shared" si="181"/>
        <v>0</v>
      </c>
      <c r="L194" s="80">
        <f t="shared" si="181"/>
        <v>0</v>
      </c>
      <c r="M194" s="80">
        <f t="shared" si="181"/>
        <v>0</v>
      </c>
      <c r="N194" s="80">
        <f t="shared" si="181"/>
        <v>0</v>
      </c>
      <c r="O194" s="34">
        <f t="shared" si="181"/>
        <v>0</v>
      </c>
      <c r="P194" s="34">
        <f t="shared" si="181"/>
        <v>0</v>
      </c>
      <c r="Q194" s="34">
        <f t="shared" si="181"/>
        <v>0</v>
      </c>
      <c r="R194" s="34">
        <f t="shared" si="181"/>
        <v>0</v>
      </c>
      <c r="S194" s="34">
        <f t="shared" si="181"/>
        <v>0</v>
      </c>
      <c r="T194" s="151">
        <f t="shared" si="181"/>
        <v>0</v>
      </c>
      <c r="U194" s="4"/>
    </row>
    <row r="195" spans="1:21" ht="16.5" customHeight="1" thickBot="1">
      <c r="A195" s="112" t="s">
        <v>23</v>
      </c>
      <c r="B195" s="111" t="s">
        <v>13</v>
      </c>
      <c r="C195" s="156" t="s">
        <v>27</v>
      </c>
      <c r="D195" s="157"/>
      <c r="E195" s="157"/>
      <c r="F195" s="157"/>
      <c r="G195" s="92">
        <f>SUM(G190+G192+G194)</f>
        <v>24.700000000000003</v>
      </c>
      <c r="H195" s="92">
        <f t="shared" ref="H195:N195" si="182">SUM(H190+H192+H194)</f>
        <v>21.400000000000002</v>
      </c>
      <c r="I195" s="92">
        <f t="shared" si="182"/>
        <v>0</v>
      </c>
      <c r="J195" s="92">
        <f t="shared" si="182"/>
        <v>3.3</v>
      </c>
      <c r="K195" s="92">
        <f t="shared" si="182"/>
        <v>0.8</v>
      </c>
      <c r="L195" s="92">
        <f t="shared" si="182"/>
        <v>0.8</v>
      </c>
      <c r="M195" s="92">
        <f t="shared" si="182"/>
        <v>0</v>
      </c>
      <c r="N195" s="92">
        <f t="shared" si="182"/>
        <v>0</v>
      </c>
      <c r="O195" s="98">
        <f>SUM(O190+O192+O194)</f>
        <v>0.8</v>
      </c>
      <c r="P195" s="94">
        <f t="shared" ref="P195:T195" si="183">SUM(P190+P192+P194)</f>
        <v>0</v>
      </c>
      <c r="Q195" s="94">
        <f t="shared" si="183"/>
        <v>0</v>
      </c>
      <c r="R195" s="94">
        <f t="shared" si="183"/>
        <v>0.8</v>
      </c>
      <c r="S195" s="92">
        <f t="shared" si="183"/>
        <v>0</v>
      </c>
      <c r="T195" s="152">
        <f t="shared" si="183"/>
        <v>0</v>
      </c>
      <c r="U195" s="4"/>
    </row>
    <row r="196" spans="1:21" ht="16.5" customHeight="1" thickBot="1">
      <c r="A196" s="14" t="s">
        <v>23</v>
      </c>
      <c r="B196" s="172" t="s">
        <v>31</v>
      </c>
      <c r="C196" s="173"/>
      <c r="D196" s="173"/>
      <c r="E196" s="173"/>
      <c r="F196" s="204"/>
      <c r="G196" s="93">
        <f>SUM(G195)</f>
        <v>24.700000000000003</v>
      </c>
      <c r="H196" s="93">
        <f t="shared" ref="H196:T196" si="184">SUM(H195)</f>
        <v>21.400000000000002</v>
      </c>
      <c r="I196" s="93">
        <f t="shared" si="184"/>
        <v>0</v>
      </c>
      <c r="J196" s="93">
        <f t="shared" si="184"/>
        <v>3.3</v>
      </c>
      <c r="K196" s="93">
        <f t="shared" si="184"/>
        <v>0.8</v>
      </c>
      <c r="L196" s="93">
        <f t="shared" si="184"/>
        <v>0.8</v>
      </c>
      <c r="M196" s="93">
        <f t="shared" si="184"/>
        <v>0</v>
      </c>
      <c r="N196" s="93">
        <f t="shared" si="184"/>
        <v>0</v>
      </c>
      <c r="O196" s="99">
        <f t="shared" si="184"/>
        <v>0.8</v>
      </c>
      <c r="P196" s="95">
        <f t="shared" si="184"/>
        <v>0</v>
      </c>
      <c r="Q196" s="95">
        <f t="shared" si="184"/>
        <v>0</v>
      </c>
      <c r="R196" s="95">
        <f t="shared" si="184"/>
        <v>0.8</v>
      </c>
      <c r="S196" s="93">
        <f t="shared" si="184"/>
        <v>0</v>
      </c>
      <c r="T196" s="153">
        <f t="shared" si="184"/>
        <v>0</v>
      </c>
      <c r="U196" s="107"/>
    </row>
    <row r="197" spans="1:21" ht="17.25" customHeight="1" thickBot="1">
      <c r="A197" s="15" t="s">
        <v>24</v>
      </c>
      <c r="B197" s="174" t="s">
        <v>46</v>
      </c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6"/>
      <c r="U197" s="4"/>
    </row>
    <row r="198" spans="1:21" ht="17.25" customHeight="1" thickBot="1">
      <c r="A198" s="16" t="s">
        <v>24</v>
      </c>
      <c r="B198" s="17" t="s">
        <v>13</v>
      </c>
      <c r="C198" s="177" t="s">
        <v>47</v>
      </c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1"/>
      <c r="U198" s="4"/>
    </row>
    <row r="199" spans="1:21" ht="18" customHeight="1">
      <c r="A199" s="205" t="s">
        <v>24</v>
      </c>
      <c r="B199" s="206" t="s">
        <v>13</v>
      </c>
      <c r="C199" s="188" t="s">
        <v>13</v>
      </c>
      <c r="D199" s="190" t="s">
        <v>48</v>
      </c>
      <c r="E199" s="167" t="s">
        <v>16</v>
      </c>
      <c r="F199" s="20" t="s">
        <v>17</v>
      </c>
      <c r="G199" s="41">
        <f t="shared" ref="G199" si="185">H199+J199</f>
        <v>3.8</v>
      </c>
      <c r="H199" s="55">
        <v>3.8</v>
      </c>
      <c r="I199" s="55"/>
      <c r="J199" s="55"/>
      <c r="K199" s="42">
        <f t="shared" ref="K199" si="186">L199+N199</f>
        <v>3.5</v>
      </c>
      <c r="L199" s="55">
        <v>3.5</v>
      </c>
      <c r="M199" s="55"/>
      <c r="N199" s="55"/>
      <c r="O199" s="45">
        <f t="shared" ref="O199" si="187">P199+R199</f>
        <v>3.5</v>
      </c>
      <c r="P199" s="55">
        <v>3.5</v>
      </c>
      <c r="Q199" s="55"/>
      <c r="R199" s="55"/>
      <c r="S199" s="55">
        <v>4</v>
      </c>
      <c r="T199" s="122">
        <v>4</v>
      </c>
      <c r="U199" s="4"/>
    </row>
    <row r="200" spans="1:21" ht="18" customHeight="1">
      <c r="A200" s="186"/>
      <c r="B200" s="164"/>
      <c r="C200" s="160"/>
      <c r="D200" s="165"/>
      <c r="E200" s="168"/>
      <c r="F200" s="9" t="s">
        <v>18</v>
      </c>
      <c r="G200" s="43">
        <f t="shared" ref="G200:J200" si="188">SUM(G199:G199)</f>
        <v>3.8</v>
      </c>
      <c r="H200" s="43">
        <f t="shared" si="188"/>
        <v>3.8</v>
      </c>
      <c r="I200" s="43">
        <f t="shared" si="188"/>
        <v>0</v>
      </c>
      <c r="J200" s="43">
        <f t="shared" si="188"/>
        <v>0</v>
      </c>
      <c r="K200" s="43">
        <f t="shared" ref="K200:T200" si="189">SUM(K199:K199)</f>
        <v>3.5</v>
      </c>
      <c r="L200" s="43">
        <f t="shared" si="189"/>
        <v>3.5</v>
      </c>
      <c r="M200" s="43">
        <f t="shared" si="189"/>
        <v>0</v>
      </c>
      <c r="N200" s="43">
        <f t="shared" si="189"/>
        <v>0</v>
      </c>
      <c r="O200" s="44">
        <f t="shared" si="189"/>
        <v>3.5</v>
      </c>
      <c r="P200" s="43">
        <f t="shared" si="189"/>
        <v>3.5</v>
      </c>
      <c r="Q200" s="43">
        <f t="shared" si="189"/>
        <v>0</v>
      </c>
      <c r="R200" s="43">
        <f t="shared" si="189"/>
        <v>0</v>
      </c>
      <c r="S200" s="43">
        <f t="shared" si="189"/>
        <v>4</v>
      </c>
      <c r="T200" s="123">
        <f t="shared" si="189"/>
        <v>4</v>
      </c>
      <c r="U200" s="4"/>
    </row>
    <row r="201" spans="1:21" ht="18" customHeight="1" thickBot="1">
      <c r="A201" s="112" t="s">
        <v>24</v>
      </c>
      <c r="B201" s="111" t="s">
        <v>13</v>
      </c>
      <c r="C201" s="156" t="s">
        <v>27</v>
      </c>
      <c r="D201" s="157"/>
      <c r="E201" s="157"/>
      <c r="F201" s="157"/>
      <c r="G201" s="47">
        <f t="shared" ref="G201:T201" si="190">SUM(G199:G199)</f>
        <v>3.8</v>
      </c>
      <c r="H201" s="47">
        <f t="shared" si="190"/>
        <v>3.8</v>
      </c>
      <c r="I201" s="47">
        <f t="shared" si="190"/>
        <v>0</v>
      </c>
      <c r="J201" s="47">
        <f t="shared" si="190"/>
        <v>0</v>
      </c>
      <c r="K201" s="47">
        <f t="shared" si="190"/>
        <v>3.5</v>
      </c>
      <c r="L201" s="47">
        <f t="shared" si="190"/>
        <v>3.5</v>
      </c>
      <c r="M201" s="47">
        <f t="shared" si="190"/>
        <v>0</v>
      </c>
      <c r="N201" s="47">
        <f t="shared" si="190"/>
        <v>0</v>
      </c>
      <c r="O201" s="58">
        <f t="shared" si="190"/>
        <v>3.5</v>
      </c>
      <c r="P201" s="47">
        <f t="shared" si="190"/>
        <v>3.5</v>
      </c>
      <c r="Q201" s="47">
        <f t="shared" si="190"/>
        <v>0</v>
      </c>
      <c r="R201" s="47">
        <f t="shared" si="190"/>
        <v>0</v>
      </c>
      <c r="S201" s="47">
        <f t="shared" si="190"/>
        <v>4</v>
      </c>
      <c r="T201" s="131">
        <f t="shared" si="190"/>
        <v>4</v>
      </c>
      <c r="U201" s="4"/>
    </row>
    <row r="202" spans="1:21" ht="16.5" customHeight="1" thickBot="1">
      <c r="A202" s="14" t="s">
        <v>24</v>
      </c>
      <c r="B202" s="172" t="s">
        <v>31</v>
      </c>
      <c r="C202" s="173"/>
      <c r="D202" s="173"/>
      <c r="E202" s="173"/>
      <c r="F202" s="204"/>
      <c r="G202" s="49">
        <f t="shared" ref="G202:T202" si="191">SUM(G201)</f>
        <v>3.8</v>
      </c>
      <c r="H202" s="49">
        <f t="shared" si="191"/>
        <v>3.8</v>
      </c>
      <c r="I202" s="49">
        <f t="shared" si="191"/>
        <v>0</v>
      </c>
      <c r="J202" s="49">
        <f t="shared" si="191"/>
        <v>0</v>
      </c>
      <c r="K202" s="49">
        <f t="shared" si="191"/>
        <v>3.5</v>
      </c>
      <c r="L202" s="49">
        <f t="shared" si="191"/>
        <v>3.5</v>
      </c>
      <c r="M202" s="49">
        <f t="shared" si="191"/>
        <v>0</v>
      </c>
      <c r="N202" s="49">
        <f t="shared" si="191"/>
        <v>0</v>
      </c>
      <c r="O202" s="100">
        <f t="shared" si="191"/>
        <v>3.5</v>
      </c>
      <c r="P202" s="49">
        <f t="shared" si="191"/>
        <v>3.5</v>
      </c>
      <c r="Q202" s="49">
        <f t="shared" si="191"/>
        <v>0</v>
      </c>
      <c r="R202" s="49">
        <f t="shared" si="191"/>
        <v>0</v>
      </c>
      <c r="S202" s="49">
        <f t="shared" si="191"/>
        <v>4</v>
      </c>
      <c r="T202" s="135">
        <f t="shared" si="191"/>
        <v>4</v>
      </c>
      <c r="U202" s="107"/>
    </row>
    <row r="203" spans="1:21" ht="16.5" customHeight="1" thickBot="1">
      <c r="A203" s="15" t="s">
        <v>26</v>
      </c>
      <c r="B203" s="174" t="s">
        <v>49</v>
      </c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6"/>
      <c r="U203" s="4"/>
    </row>
    <row r="204" spans="1:21" ht="16.5" customHeight="1" thickBot="1">
      <c r="A204" s="16" t="s">
        <v>26</v>
      </c>
      <c r="B204" s="17" t="s">
        <v>13</v>
      </c>
      <c r="C204" s="177" t="s">
        <v>50</v>
      </c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1"/>
      <c r="U204" s="4"/>
    </row>
    <row r="205" spans="1:21" ht="18" customHeight="1">
      <c r="A205" s="205" t="s">
        <v>26</v>
      </c>
      <c r="B205" s="206" t="s">
        <v>13</v>
      </c>
      <c r="C205" s="188" t="s">
        <v>13</v>
      </c>
      <c r="D205" s="190" t="s">
        <v>65</v>
      </c>
      <c r="E205" s="167" t="s">
        <v>16</v>
      </c>
      <c r="F205" s="20" t="s">
        <v>17</v>
      </c>
      <c r="G205" s="41">
        <f t="shared" ref="G205" si="192">H205+J205</f>
        <v>30</v>
      </c>
      <c r="H205" s="55">
        <v>30</v>
      </c>
      <c r="I205" s="55"/>
      <c r="J205" s="55"/>
      <c r="K205" s="42">
        <f t="shared" ref="K205" si="193">L205+N205</f>
        <v>35</v>
      </c>
      <c r="L205" s="55">
        <v>35</v>
      </c>
      <c r="M205" s="55"/>
      <c r="N205" s="55"/>
      <c r="O205" s="45">
        <f t="shared" ref="O205" si="194">P205+R205</f>
        <v>35</v>
      </c>
      <c r="P205" s="55">
        <v>35</v>
      </c>
      <c r="Q205" s="55"/>
      <c r="R205" s="55"/>
      <c r="S205" s="55">
        <v>35</v>
      </c>
      <c r="T205" s="122">
        <v>35</v>
      </c>
      <c r="U205" s="4"/>
    </row>
    <row r="206" spans="1:21" ht="18" customHeight="1">
      <c r="A206" s="186"/>
      <c r="B206" s="164"/>
      <c r="C206" s="160"/>
      <c r="D206" s="165"/>
      <c r="E206" s="168"/>
      <c r="F206" s="9" t="s">
        <v>18</v>
      </c>
      <c r="G206" s="43">
        <f>SUM(G205:G205)</f>
        <v>30</v>
      </c>
      <c r="H206" s="43">
        <f>SUM(H205:H205)</f>
        <v>30</v>
      </c>
      <c r="I206" s="43">
        <f t="shared" ref="I206:J206" si="195">SUM(I205:I205)</f>
        <v>0</v>
      </c>
      <c r="J206" s="43">
        <f t="shared" si="195"/>
        <v>0</v>
      </c>
      <c r="K206" s="43">
        <f t="shared" ref="K206:T206" si="196">SUM(K205:K205)</f>
        <v>35</v>
      </c>
      <c r="L206" s="43">
        <f t="shared" si="196"/>
        <v>35</v>
      </c>
      <c r="M206" s="43">
        <f t="shared" si="196"/>
        <v>0</v>
      </c>
      <c r="N206" s="43">
        <f t="shared" si="196"/>
        <v>0</v>
      </c>
      <c r="O206" s="44">
        <f>SUM(O205:O205)</f>
        <v>35</v>
      </c>
      <c r="P206" s="43">
        <f>SUM(P205:P205)</f>
        <v>35</v>
      </c>
      <c r="Q206" s="43">
        <f t="shared" si="196"/>
        <v>0</v>
      </c>
      <c r="R206" s="43">
        <f t="shared" si="196"/>
        <v>0</v>
      </c>
      <c r="S206" s="43">
        <f t="shared" si="196"/>
        <v>35</v>
      </c>
      <c r="T206" s="123">
        <f t="shared" si="196"/>
        <v>35</v>
      </c>
      <c r="U206" s="4"/>
    </row>
    <row r="207" spans="1:21" ht="16.5" customHeight="1" thickBot="1">
      <c r="A207" s="112" t="s">
        <v>26</v>
      </c>
      <c r="B207" s="111" t="s">
        <v>13</v>
      </c>
      <c r="C207" s="156" t="s">
        <v>27</v>
      </c>
      <c r="D207" s="157"/>
      <c r="E207" s="157"/>
      <c r="F207" s="157"/>
      <c r="G207" s="46">
        <f t="shared" ref="G207:T207" si="197">SUM(G206)</f>
        <v>30</v>
      </c>
      <c r="H207" s="46">
        <f t="shared" si="197"/>
        <v>30</v>
      </c>
      <c r="I207" s="46">
        <f t="shared" si="197"/>
        <v>0</v>
      </c>
      <c r="J207" s="46">
        <f t="shared" si="197"/>
        <v>0</v>
      </c>
      <c r="K207" s="46">
        <f t="shared" si="197"/>
        <v>35</v>
      </c>
      <c r="L207" s="46">
        <f t="shared" si="197"/>
        <v>35</v>
      </c>
      <c r="M207" s="46">
        <f t="shared" si="197"/>
        <v>0</v>
      </c>
      <c r="N207" s="46">
        <f t="shared" si="197"/>
        <v>0</v>
      </c>
      <c r="O207" s="51">
        <f t="shared" si="197"/>
        <v>35</v>
      </c>
      <c r="P207" s="46">
        <f t="shared" si="197"/>
        <v>35</v>
      </c>
      <c r="Q207" s="46">
        <f t="shared" si="197"/>
        <v>0</v>
      </c>
      <c r="R207" s="46">
        <f t="shared" si="197"/>
        <v>0</v>
      </c>
      <c r="S207" s="46">
        <f t="shared" si="197"/>
        <v>35</v>
      </c>
      <c r="T207" s="139">
        <f t="shared" si="197"/>
        <v>35</v>
      </c>
      <c r="U207" s="4"/>
    </row>
    <row r="208" spans="1:21" ht="16.5" customHeight="1" thickBot="1">
      <c r="A208" s="14" t="s">
        <v>26</v>
      </c>
      <c r="B208" s="207" t="s">
        <v>31</v>
      </c>
      <c r="C208" s="208"/>
      <c r="D208" s="208"/>
      <c r="E208" s="208"/>
      <c r="F208" s="209"/>
      <c r="G208" s="56">
        <f>SUM(G207)</f>
        <v>30</v>
      </c>
      <c r="H208" s="56">
        <f t="shared" ref="H208:T208" si="198">SUM(H207)</f>
        <v>30</v>
      </c>
      <c r="I208" s="56">
        <f t="shared" si="198"/>
        <v>0</v>
      </c>
      <c r="J208" s="56">
        <f t="shared" si="198"/>
        <v>0</v>
      </c>
      <c r="K208" s="56">
        <f t="shared" si="198"/>
        <v>35</v>
      </c>
      <c r="L208" s="56">
        <f t="shared" si="198"/>
        <v>35</v>
      </c>
      <c r="M208" s="56">
        <f t="shared" si="198"/>
        <v>0</v>
      </c>
      <c r="N208" s="56">
        <f t="shared" si="198"/>
        <v>0</v>
      </c>
      <c r="O208" s="101">
        <f t="shared" si="198"/>
        <v>35</v>
      </c>
      <c r="P208" s="56">
        <f t="shared" si="198"/>
        <v>35</v>
      </c>
      <c r="Q208" s="56">
        <f t="shared" si="198"/>
        <v>0</v>
      </c>
      <c r="R208" s="56">
        <f t="shared" si="198"/>
        <v>0</v>
      </c>
      <c r="S208" s="56">
        <f t="shared" si="198"/>
        <v>35</v>
      </c>
      <c r="T208" s="154">
        <f t="shared" si="198"/>
        <v>35</v>
      </c>
      <c r="U208" s="4"/>
    </row>
    <row r="209" spans="1:21" s="25" customFormat="1" ht="16.5" customHeight="1" thickBot="1">
      <c r="A209" s="201" t="s">
        <v>51</v>
      </c>
      <c r="B209" s="202"/>
      <c r="C209" s="202"/>
      <c r="D209" s="202"/>
      <c r="E209" s="202"/>
      <c r="F209" s="203"/>
      <c r="G209" s="77">
        <f t="shared" ref="G209:T209" si="199">G96+G112+G170+G186+G196+G202+G208</f>
        <v>3238.7979999999998</v>
      </c>
      <c r="H209" s="77">
        <f t="shared" si="199"/>
        <v>254.9</v>
      </c>
      <c r="I209" s="57">
        <f t="shared" si="199"/>
        <v>0</v>
      </c>
      <c r="J209" s="77">
        <f t="shared" si="199"/>
        <v>2983.8980000000001</v>
      </c>
      <c r="K209" s="77">
        <f t="shared" si="199"/>
        <v>2333.1000000000004</v>
      </c>
      <c r="L209" s="57">
        <f t="shared" si="199"/>
        <v>245.3</v>
      </c>
      <c r="M209" s="57">
        <f t="shared" si="199"/>
        <v>0</v>
      </c>
      <c r="N209" s="57">
        <f t="shared" si="199"/>
        <v>2087.8000000000002</v>
      </c>
      <c r="O209" s="103">
        <f t="shared" si="199"/>
        <v>1769.9180000000001</v>
      </c>
      <c r="P209" s="57">
        <f t="shared" si="199"/>
        <v>67.599999999999994</v>
      </c>
      <c r="Q209" s="57">
        <f t="shared" si="199"/>
        <v>7.8000000000000007</v>
      </c>
      <c r="R209" s="77">
        <f t="shared" si="199"/>
        <v>1702.3180000000002</v>
      </c>
      <c r="S209" s="57">
        <f t="shared" si="199"/>
        <v>1898.6999999999998</v>
      </c>
      <c r="T209" s="155">
        <f t="shared" si="199"/>
        <v>1177.5</v>
      </c>
      <c r="U209" s="121"/>
    </row>
    <row r="210" spans="1:21" ht="15.75" customHeight="1">
      <c r="D210" s="3"/>
      <c r="U210" s="4"/>
    </row>
    <row r="211" spans="1:21" ht="14.25" customHeight="1">
      <c r="D211" s="27" t="s">
        <v>52</v>
      </c>
      <c r="R211" s="75" t="s">
        <v>53</v>
      </c>
      <c r="U211" s="4"/>
    </row>
    <row r="212" spans="1:21" ht="14.25" customHeight="1">
      <c r="D212" s="27"/>
      <c r="R212" s="75"/>
      <c r="U212" s="4"/>
    </row>
    <row r="213" spans="1:21" ht="14.25" customHeight="1">
      <c r="D213" s="27"/>
      <c r="R213" s="75"/>
      <c r="U213" s="4"/>
    </row>
    <row r="214" spans="1:21" ht="14.25" customHeight="1">
      <c r="D214" s="27"/>
      <c r="R214" s="75"/>
      <c r="U214" s="4"/>
    </row>
    <row r="215" spans="1:21" ht="14.25" customHeight="1">
      <c r="D215" s="27"/>
      <c r="R215" s="75"/>
      <c r="U215" s="4"/>
    </row>
    <row r="216" spans="1:21" ht="14.25" customHeight="1">
      <c r="D216" s="27"/>
      <c r="R216" s="75"/>
      <c r="U216" s="4"/>
    </row>
    <row r="217" spans="1:21" ht="14.25" customHeight="1">
      <c r="D217" s="27"/>
      <c r="R217" s="75"/>
      <c r="U217" s="4"/>
    </row>
    <row r="218" spans="1:21" ht="14.25" customHeight="1">
      <c r="D218" s="27"/>
      <c r="R218" s="75"/>
      <c r="U218" s="4"/>
    </row>
    <row r="219" spans="1:21" ht="14.25" customHeight="1">
      <c r="D219" s="27"/>
      <c r="R219" s="75"/>
      <c r="U219" s="4"/>
    </row>
    <row r="220" spans="1:21" ht="14.25" customHeight="1">
      <c r="D220" s="27"/>
      <c r="R220" s="75"/>
      <c r="U220" s="4"/>
    </row>
    <row r="221" spans="1:21" ht="14.25" customHeight="1">
      <c r="D221" s="27"/>
      <c r="R221" s="75"/>
      <c r="U221" s="4"/>
    </row>
    <row r="222" spans="1:21" ht="14.25" customHeight="1">
      <c r="D222" s="27"/>
      <c r="R222" s="75"/>
      <c r="U222" s="4"/>
    </row>
    <row r="223" spans="1:21" ht="14.25" customHeight="1">
      <c r="D223" s="27"/>
      <c r="R223" s="75"/>
      <c r="U223" s="4"/>
    </row>
    <row r="224" spans="1:21" ht="14.25" customHeight="1">
      <c r="D224" s="27"/>
      <c r="R224" s="75"/>
      <c r="U224" s="4"/>
    </row>
    <row r="225" spans="4:21" ht="14.25" customHeight="1">
      <c r="D225" s="27"/>
      <c r="R225" s="75"/>
      <c r="U225" s="4"/>
    </row>
    <row r="226" spans="4:21" ht="14.25" customHeight="1">
      <c r="D226" s="27"/>
      <c r="R226" s="75"/>
      <c r="U226" s="4"/>
    </row>
    <row r="227" spans="4:21" ht="14.25" customHeight="1">
      <c r="D227" s="27"/>
      <c r="R227" s="75"/>
      <c r="U227" s="4"/>
    </row>
    <row r="228" spans="4:21" ht="14.25" customHeight="1">
      <c r="D228" s="27"/>
      <c r="R228" s="75"/>
      <c r="U228" s="4"/>
    </row>
    <row r="229" spans="4:21" ht="14.25" customHeight="1">
      <c r="D229" s="27"/>
      <c r="R229" s="75"/>
      <c r="U229" s="4"/>
    </row>
    <row r="230" spans="4:21" ht="14.25" customHeight="1">
      <c r="D230" s="27"/>
      <c r="R230" s="75"/>
      <c r="U230" s="4"/>
    </row>
  </sheetData>
  <mergeCells count="300">
    <mergeCell ref="A182:A184"/>
    <mergeCell ref="B182:B184"/>
    <mergeCell ref="C182:C184"/>
    <mergeCell ref="D182:D184"/>
    <mergeCell ref="E182:E184"/>
    <mergeCell ref="B125:B128"/>
    <mergeCell ref="A88:A91"/>
    <mergeCell ref="B88:B91"/>
    <mergeCell ref="C88:C91"/>
    <mergeCell ref="D88:D91"/>
    <mergeCell ref="E88:E91"/>
    <mergeCell ref="D99:D101"/>
    <mergeCell ref="E99:E101"/>
    <mergeCell ref="C103:T103"/>
    <mergeCell ref="C102:F102"/>
    <mergeCell ref="E115:E117"/>
    <mergeCell ref="A92:A94"/>
    <mergeCell ref="B92:B94"/>
    <mergeCell ref="C92:C94"/>
    <mergeCell ref="D92:D94"/>
    <mergeCell ref="E92:E94"/>
    <mergeCell ref="B112:F112"/>
    <mergeCell ref="A107:A110"/>
    <mergeCell ref="B107:B110"/>
    <mergeCell ref="C107:C110"/>
    <mergeCell ref="D107:D110"/>
    <mergeCell ref="E107:E110"/>
    <mergeCell ref="C118:C120"/>
    <mergeCell ref="A125:A128"/>
    <mergeCell ref="C24:C26"/>
    <mergeCell ref="D24:D26"/>
    <mergeCell ref="E24:E26"/>
    <mergeCell ref="A27:A30"/>
    <mergeCell ref="B27:B30"/>
    <mergeCell ref="C27:C30"/>
    <mergeCell ref="A80:A83"/>
    <mergeCell ref="B80:B83"/>
    <mergeCell ref="C80:C83"/>
    <mergeCell ref="D80:D83"/>
    <mergeCell ref="E80:E83"/>
    <mergeCell ref="E76:E79"/>
    <mergeCell ref="A72:A75"/>
    <mergeCell ref="B72:B75"/>
    <mergeCell ref="C72:C75"/>
    <mergeCell ref="D72:D75"/>
    <mergeCell ref="E72:E75"/>
    <mergeCell ref="E39:E42"/>
    <mergeCell ref="C43:C46"/>
    <mergeCell ref="C67:F67"/>
    <mergeCell ref="C68:T68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O7:O8"/>
    <mergeCell ref="P7:Q7"/>
    <mergeCell ref="R7:R8"/>
    <mergeCell ref="F6:F8"/>
    <mergeCell ref="G6:J6"/>
    <mergeCell ref="K6:N6"/>
    <mergeCell ref="O6:R6"/>
    <mergeCell ref="S6:S8"/>
    <mergeCell ref="T6:T8"/>
    <mergeCell ref="H7:I7"/>
    <mergeCell ref="J7:J8"/>
    <mergeCell ref="K7:K8"/>
    <mergeCell ref="A16:A19"/>
    <mergeCell ref="B16:B19"/>
    <mergeCell ref="C16:C19"/>
    <mergeCell ref="D16:D19"/>
    <mergeCell ref="E16:E19"/>
    <mergeCell ref="A24:A26"/>
    <mergeCell ref="B24:B26"/>
    <mergeCell ref="L7:M7"/>
    <mergeCell ref="A9:T9"/>
    <mergeCell ref="N7:N8"/>
    <mergeCell ref="A10:T10"/>
    <mergeCell ref="B11:T11"/>
    <mergeCell ref="C12:T12"/>
    <mergeCell ref="A13:A15"/>
    <mergeCell ref="B13:B15"/>
    <mergeCell ref="C13:C15"/>
    <mergeCell ref="D13:D15"/>
    <mergeCell ref="E13:E15"/>
    <mergeCell ref="G7:G8"/>
    <mergeCell ref="D27:D30"/>
    <mergeCell ref="E27:E30"/>
    <mergeCell ref="A31:A34"/>
    <mergeCell ref="B31:B34"/>
    <mergeCell ref="C31:C34"/>
    <mergeCell ref="D31:D34"/>
    <mergeCell ref="E31:E34"/>
    <mergeCell ref="A20:A23"/>
    <mergeCell ref="B20:B23"/>
    <mergeCell ref="C20:C23"/>
    <mergeCell ref="D20:D23"/>
    <mergeCell ref="E20:E23"/>
    <mergeCell ref="B55:B57"/>
    <mergeCell ref="C55:C57"/>
    <mergeCell ref="D55:D57"/>
    <mergeCell ref="E55:E57"/>
    <mergeCell ref="A35:A38"/>
    <mergeCell ref="B35:B38"/>
    <mergeCell ref="C35:C38"/>
    <mergeCell ref="D35:D38"/>
    <mergeCell ref="E35:E38"/>
    <mergeCell ref="A43:A46"/>
    <mergeCell ref="B43:B46"/>
    <mergeCell ref="A39:A42"/>
    <mergeCell ref="B39:B42"/>
    <mergeCell ref="C39:C42"/>
    <mergeCell ref="D39:D42"/>
    <mergeCell ref="A55:A57"/>
    <mergeCell ref="E154:E157"/>
    <mergeCell ref="B171:T171"/>
    <mergeCell ref="B170:F170"/>
    <mergeCell ref="A158:A161"/>
    <mergeCell ref="B158:B161"/>
    <mergeCell ref="A76:A79"/>
    <mergeCell ref="B76:B79"/>
    <mergeCell ref="C76:C79"/>
    <mergeCell ref="A58:A60"/>
    <mergeCell ref="B58:B60"/>
    <mergeCell ref="C58:C60"/>
    <mergeCell ref="D58:D60"/>
    <mergeCell ref="E58:E60"/>
    <mergeCell ref="D76:D79"/>
    <mergeCell ref="C61:F61"/>
    <mergeCell ref="C62:T62"/>
    <mergeCell ref="A63:A66"/>
    <mergeCell ref="A69:A71"/>
    <mergeCell ref="B69:B71"/>
    <mergeCell ref="C69:C71"/>
    <mergeCell ref="D69:D71"/>
    <mergeCell ref="E69:E71"/>
    <mergeCell ref="D84:D87"/>
    <mergeCell ref="C99:C101"/>
    <mergeCell ref="D146:D149"/>
    <mergeCell ref="E146:E149"/>
    <mergeCell ref="E150:E153"/>
    <mergeCell ref="A150:A153"/>
    <mergeCell ref="B150:B153"/>
    <mergeCell ref="C150:C153"/>
    <mergeCell ref="D150:D153"/>
    <mergeCell ref="A141:A145"/>
    <mergeCell ref="B141:B145"/>
    <mergeCell ref="C141:C145"/>
    <mergeCell ref="D141:D145"/>
    <mergeCell ref="B146:B149"/>
    <mergeCell ref="C146:C149"/>
    <mergeCell ref="B208:F208"/>
    <mergeCell ref="D199:D200"/>
    <mergeCell ref="E199:E200"/>
    <mergeCell ref="C185:F185"/>
    <mergeCell ref="B186:F186"/>
    <mergeCell ref="B187:T187"/>
    <mergeCell ref="C188:T188"/>
    <mergeCell ref="A189:A190"/>
    <mergeCell ref="B189:B190"/>
    <mergeCell ref="C189:C190"/>
    <mergeCell ref="D189:D190"/>
    <mergeCell ref="E189:E190"/>
    <mergeCell ref="A191:A192"/>
    <mergeCell ref="B191:B192"/>
    <mergeCell ref="C191:C192"/>
    <mergeCell ref="D191:D192"/>
    <mergeCell ref="C207:F207"/>
    <mergeCell ref="E191:E192"/>
    <mergeCell ref="A193:A194"/>
    <mergeCell ref="A199:A200"/>
    <mergeCell ref="B199:B200"/>
    <mergeCell ref="C199:C200"/>
    <mergeCell ref="B193:B194"/>
    <mergeCell ref="C193:C194"/>
    <mergeCell ref="A209:F209"/>
    <mergeCell ref="A104:A106"/>
    <mergeCell ref="B104:B106"/>
    <mergeCell ref="C104:C106"/>
    <mergeCell ref="D104:D106"/>
    <mergeCell ref="E104:E106"/>
    <mergeCell ref="C201:F201"/>
    <mergeCell ref="B202:F202"/>
    <mergeCell ref="B203:T203"/>
    <mergeCell ref="C204:T204"/>
    <mergeCell ref="A205:A206"/>
    <mergeCell ref="B205:B206"/>
    <mergeCell ref="C205:C206"/>
    <mergeCell ref="D205:D206"/>
    <mergeCell ref="E205:E206"/>
    <mergeCell ref="C195:F195"/>
    <mergeCell ref="B196:F196"/>
    <mergeCell ref="B197:T197"/>
    <mergeCell ref="C198:T198"/>
    <mergeCell ref="C114:T114"/>
    <mergeCell ref="A179:A181"/>
    <mergeCell ref="B179:B181"/>
    <mergeCell ref="C179:C181"/>
    <mergeCell ref="C158:C161"/>
    <mergeCell ref="D193:D194"/>
    <mergeCell ref="E193:E194"/>
    <mergeCell ref="C139:F139"/>
    <mergeCell ref="C173:C175"/>
    <mergeCell ref="D173:D175"/>
    <mergeCell ref="E173:E175"/>
    <mergeCell ref="A176:A178"/>
    <mergeCell ref="B176:B178"/>
    <mergeCell ref="C176:C178"/>
    <mergeCell ref="D176:D178"/>
    <mergeCell ref="E176:E178"/>
    <mergeCell ref="D158:D161"/>
    <mergeCell ref="A162:A164"/>
    <mergeCell ref="B162:B164"/>
    <mergeCell ref="C162:C164"/>
    <mergeCell ref="D162:D164"/>
    <mergeCell ref="E162:E164"/>
    <mergeCell ref="E158:E161"/>
    <mergeCell ref="C172:T172"/>
    <mergeCell ref="A173:A175"/>
    <mergeCell ref="B173:B175"/>
    <mergeCell ref="E141:E145"/>
    <mergeCell ref="C140:T140"/>
    <mergeCell ref="A146:A149"/>
    <mergeCell ref="D179:D181"/>
    <mergeCell ref="E179:E181"/>
    <mergeCell ref="C165:F165"/>
    <mergeCell ref="A154:A157"/>
    <mergeCell ref="B154:B157"/>
    <mergeCell ref="C154:C157"/>
    <mergeCell ref="D154:D157"/>
    <mergeCell ref="E63:E66"/>
    <mergeCell ref="A121:A124"/>
    <mergeCell ref="B121:B124"/>
    <mergeCell ref="C121:C124"/>
    <mergeCell ref="D121:D124"/>
    <mergeCell ref="E121:E124"/>
    <mergeCell ref="B129:B131"/>
    <mergeCell ref="C129:C131"/>
    <mergeCell ref="D129:D131"/>
    <mergeCell ref="E129:E131"/>
    <mergeCell ref="C125:C128"/>
    <mergeCell ref="D125:D128"/>
    <mergeCell ref="B113:T113"/>
    <mergeCell ref="D115:D117"/>
    <mergeCell ref="A118:A120"/>
    <mergeCell ref="C111:F111"/>
    <mergeCell ref="B118:B120"/>
    <mergeCell ref="E118:E120"/>
    <mergeCell ref="A132:A134"/>
    <mergeCell ref="B132:B134"/>
    <mergeCell ref="C132:C134"/>
    <mergeCell ref="D132:D134"/>
    <mergeCell ref="E132:E134"/>
    <mergeCell ref="E125:E128"/>
    <mergeCell ref="A129:A131"/>
    <mergeCell ref="D43:D46"/>
    <mergeCell ref="E43:E46"/>
    <mergeCell ref="A47:A50"/>
    <mergeCell ref="B47:B50"/>
    <mergeCell ref="C47:C50"/>
    <mergeCell ref="D47:D50"/>
    <mergeCell ref="E47:E50"/>
    <mergeCell ref="A51:A54"/>
    <mergeCell ref="B51:B54"/>
    <mergeCell ref="C51:C54"/>
    <mergeCell ref="D51:D54"/>
    <mergeCell ref="E51:E54"/>
    <mergeCell ref="B63:B66"/>
    <mergeCell ref="C63:C66"/>
    <mergeCell ref="D63:D66"/>
    <mergeCell ref="E84:E87"/>
    <mergeCell ref="C95:F95"/>
    <mergeCell ref="A84:A87"/>
    <mergeCell ref="B84:B87"/>
    <mergeCell ref="C84:C87"/>
    <mergeCell ref="A167:A169"/>
    <mergeCell ref="B167:B169"/>
    <mergeCell ref="C167:C169"/>
    <mergeCell ref="D167:D169"/>
    <mergeCell ref="E167:E169"/>
    <mergeCell ref="C166:T166"/>
    <mergeCell ref="A135:A138"/>
    <mergeCell ref="B135:B138"/>
    <mergeCell ref="C135:C138"/>
    <mergeCell ref="D135:D138"/>
    <mergeCell ref="E135:E138"/>
    <mergeCell ref="B96:F96"/>
    <mergeCell ref="B97:T97"/>
    <mergeCell ref="C98:T98"/>
    <mergeCell ref="A99:A101"/>
    <mergeCell ref="B99:B101"/>
    <mergeCell ref="A115:A117"/>
    <mergeCell ref="B115:B117"/>
    <mergeCell ref="C115:C117"/>
    <mergeCell ref="D118:D120"/>
  </mergeCells>
  <pageMargins left="0" right="0" top="0.15748031496062992" bottom="0" header="0.19685039370078741" footer="0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2019-02-13T11:30:20Z</dcterms:modified>
</cp:coreProperties>
</file>