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O18" i="1"/>
  <c r="T101"/>
  <c r="S101"/>
  <c r="R101"/>
  <c r="Q101"/>
  <c r="P101"/>
  <c r="N101"/>
  <c r="M101"/>
  <c r="L101"/>
  <c r="J101"/>
  <c r="I101"/>
  <c r="H101"/>
  <c r="O100"/>
  <c r="K100"/>
  <c r="G100"/>
  <c r="O99"/>
  <c r="O101" s="1"/>
  <c r="K99"/>
  <c r="K101" s="1"/>
  <c r="G99"/>
  <c r="G101" s="1"/>
  <c r="O55"/>
  <c r="H53"/>
  <c r="I53"/>
  <c r="J53"/>
  <c r="L53"/>
  <c r="M53"/>
  <c r="N53"/>
  <c r="P53"/>
  <c r="Q53"/>
  <c r="R53"/>
  <c r="S53"/>
  <c r="T53"/>
  <c r="T98"/>
  <c r="S98"/>
  <c r="R98"/>
  <c r="Q98"/>
  <c r="P98"/>
  <c r="N98"/>
  <c r="M98"/>
  <c r="L98"/>
  <c r="J98"/>
  <c r="I98"/>
  <c r="H98"/>
  <c r="O97"/>
  <c r="K97"/>
  <c r="G97"/>
  <c r="O96"/>
  <c r="K96"/>
  <c r="G96"/>
  <c r="O95"/>
  <c r="K95"/>
  <c r="K98" s="1"/>
  <c r="G95"/>
  <c r="T63"/>
  <c r="S63"/>
  <c r="R63"/>
  <c r="Q63"/>
  <c r="P63"/>
  <c r="N63"/>
  <c r="M63"/>
  <c r="L63"/>
  <c r="J63"/>
  <c r="I63"/>
  <c r="H63"/>
  <c r="O62"/>
  <c r="K62"/>
  <c r="G62"/>
  <c r="O61"/>
  <c r="O63" s="1"/>
  <c r="K61"/>
  <c r="G61"/>
  <c r="G63" s="1"/>
  <c r="T200"/>
  <c r="S200"/>
  <c r="R200"/>
  <c r="Q200"/>
  <c r="P200"/>
  <c r="N200"/>
  <c r="M200"/>
  <c r="L200"/>
  <c r="J200"/>
  <c r="I200"/>
  <c r="H200"/>
  <c r="O199"/>
  <c r="K199"/>
  <c r="G199"/>
  <c r="O198"/>
  <c r="K198"/>
  <c r="G198"/>
  <c r="T210"/>
  <c r="S210"/>
  <c r="R210"/>
  <c r="Q210"/>
  <c r="P210"/>
  <c r="N210"/>
  <c r="M210"/>
  <c r="L210"/>
  <c r="J210"/>
  <c r="I210"/>
  <c r="H210"/>
  <c r="O209"/>
  <c r="O210" s="1"/>
  <c r="K209"/>
  <c r="K210" s="1"/>
  <c r="G209"/>
  <c r="G210" s="1"/>
  <c r="T183"/>
  <c r="S183"/>
  <c r="R183"/>
  <c r="Q183"/>
  <c r="P183"/>
  <c r="N183"/>
  <c r="M183"/>
  <c r="L183"/>
  <c r="J183"/>
  <c r="I183"/>
  <c r="H183"/>
  <c r="O182"/>
  <c r="K182"/>
  <c r="G182"/>
  <c r="O181"/>
  <c r="K181"/>
  <c r="G181"/>
  <c r="O205"/>
  <c r="H180"/>
  <c r="I180"/>
  <c r="J180"/>
  <c r="L180"/>
  <c r="M180"/>
  <c r="N180"/>
  <c r="P180"/>
  <c r="Q180"/>
  <c r="R180"/>
  <c r="S180"/>
  <c r="T180"/>
  <c r="L161"/>
  <c r="M161"/>
  <c r="N161"/>
  <c r="P161"/>
  <c r="Q161"/>
  <c r="R161"/>
  <c r="S161"/>
  <c r="T161"/>
  <c r="O160"/>
  <c r="K160"/>
  <c r="G160"/>
  <c r="T150"/>
  <c r="S150"/>
  <c r="R150"/>
  <c r="Q150"/>
  <c r="P150"/>
  <c r="N150"/>
  <c r="M150"/>
  <c r="L150"/>
  <c r="J150"/>
  <c r="I150"/>
  <c r="H150"/>
  <c r="O149"/>
  <c r="K149"/>
  <c r="G149"/>
  <c r="O148"/>
  <c r="K148"/>
  <c r="G148"/>
  <c r="O147"/>
  <c r="K147"/>
  <c r="G147"/>
  <c r="T94"/>
  <c r="S94"/>
  <c r="R94"/>
  <c r="Q94"/>
  <c r="P94"/>
  <c r="N94"/>
  <c r="M94"/>
  <c r="L94"/>
  <c r="J94"/>
  <c r="I94"/>
  <c r="H94"/>
  <c r="O93"/>
  <c r="K93"/>
  <c r="G93"/>
  <c r="O92"/>
  <c r="K92"/>
  <c r="G92"/>
  <c r="O91"/>
  <c r="K91"/>
  <c r="G91"/>
  <c r="O52"/>
  <c r="K52"/>
  <c r="G52"/>
  <c r="J197"/>
  <c r="I197"/>
  <c r="H197"/>
  <c r="G196"/>
  <c r="G195"/>
  <c r="J194"/>
  <c r="J201" s="1"/>
  <c r="I194"/>
  <c r="I201" s="1"/>
  <c r="H194"/>
  <c r="H201" s="1"/>
  <c r="G193"/>
  <c r="G192"/>
  <c r="G179"/>
  <c r="G178"/>
  <c r="G177"/>
  <c r="J176"/>
  <c r="I176"/>
  <c r="H176"/>
  <c r="G175"/>
  <c r="G174"/>
  <c r="J173"/>
  <c r="I173"/>
  <c r="H173"/>
  <c r="G172"/>
  <c r="G171"/>
  <c r="G170"/>
  <c r="J169"/>
  <c r="I169"/>
  <c r="H169"/>
  <c r="G168"/>
  <c r="G167"/>
  <c r="G166"/>
  <c r="J165"/>
  <c r="I165"/>
  <c r="H165"/>
  <c r="G164"/>
  <c r="G163"/>
  <c r="G162"/>
  <c r="J161"/>
  <c r="J184" s="1"/>
  <c r="I161"/>
  <c r="H161"/>
  <c r="H184" s="1"/>
  <c r="G159"/>
  <c r="G158"/>
  <c r="J146"/>
  <c r="I146"/>
  <c r="H146"/>
  <c r="G145"/>
  <c r="G144"/>
  <c r="J143"/>
  <c r="I143"/>
  <c r="H143"/>
  <c r="G142"/>
  <c r="G141"/>
  <c r="J140"/>
  <c r="I140"/>
  <c r="H140"/>
  <c r="G139"/>
  <c r="G138"/>
  <c r="G137"/>
  <c r="J136"/>
  <c r="I136"/>
  <c r="H136"/>
  <c r="G135"/>
  <c r="G134"/>
  <c r="G133"/>
  <c r="G132"/>
  <c r="J131"/>
  <c r="I131"/>
  <c r="H131"/>
  <c r="G130"/>
  <c r="G129"/>
  <c r="G128"/>
  <c r="J127"/>
  <c r="I127"/>
  <c r="H127"/>
  <c r="G126"/>
  <c r="G125"/>
  <c r="J124"/>
  <c r="I124"/>
  <c r="I151" s="1"/>
  <c r="H124"/>
  <c r="G123"/>
  <c r="G122"/>
  <c r="J117"/>
  <c r="I117"/>
  <c r="H117"/>
  <c r="G116"/>
  <c r="G115"/>
  <c r="G114"/>
  <c r="J113"/>
  <c r="I113"/>
  <c r="H113"/>
  <c r="G112"/>
  <c r="G111"/>
  <c r="G89"/>
  <c r="G88"/>
  <c r="G87"/>
  <c r="J86"/>
  <c r="I86"/>
  <c r="H86"/>
  <c r="G85"/>
  <c r="G84"/>
  <c r="G83"/>
  <c r="J82"/>
  <c r="I82"/>
  <c r="H82"/>
  <c r="G81"/>
  <c r="G80"/>
  <c r="G79"/>
  <c r="J78"/>
  <c r="I78"/>
  <c r="H78"/>
  <c r="G77"/>
  <c r="G76"/>
  <c r="G75"/>
  <c r="J74"/>
  <c r="J102" s="1"/>
  <c r="I74"/>
  <c r="I102" s="1"/>
  <c r="H74"/>
  <c r="H102" s="1"/>
  <c r="G73"/>
  <c r="G72"/>
  <c r="J60"/>
  <c r="I60"/>
  <c r="H60"/>
  <c r="G59"/>
  <c r="G58"/>
  <c r="J57"/>
  <c r="I57"/>
  <c r="H57"/>
  <c r="G56"/>
  <c r="G54"/>
  <c r="G51"/>
  <c r="G50"/>
  <c r="G53" s="1"/>
  <c r="J49"/>
  <c r="I49"/>
  <c r="H49"/>
  <c r="G48"/>
  <c r="G47"/>
  <c r="G46"/>
  <c r="J45"/>
  <c r="I45"/>
  <c r="H45"/>
  <c r="G44"/>
  <c r="G43"/>
  <c r="G42"/>
  <c r="J41"/>
  <c r="I41"/>
  <c r="H41"/>
  <c r="G40"/>
  <c r="G39"/>
  <c r="G38"/>
  <c r="J37"/>
  <c r="I37"/>
  <c r="H37"/>
  <c r="G36"/>
  <c r="G35"/>
  <c r="G34"/>
  <c r="J33"/>
  <c r="I33"/>
  <c r="H33"/>
  <c r="G32"/>
  <c r="G31"/>
  <c r="J30"/>
  <c r="I30"/>
  <c r="H30"/>
  <c r="G29"/>
  <c r="G28"/>
  <c r="G27"/>
  <c r="G26"/>
  <c r="J25"/>
  <c r="I25"/>
  <c r="H25"/>
  <c r="G24"/>
  <c r="G23"/>
  <c r="J22"/>
  <c r="I22"/>
  <c r="H22"/>
  <c r="G21"/>
  <c r="G20"/>
  <c r="J19"/>
  <c r="I19"/>
  <c r="H19"/>
  <c r="G18"/>
  <c r="G17"/>
  <c r="G16"/>
  <c r="J15"/>
  <c r="J64" s="1"/>
  <c r="I15"/>
  <c r="I64" s="1"/>
  <c r="H15"/>
  <c r="H64" s="1"/>
  <c r="G14"/>
  <c r="G13"/>
  <c r="O126"/>
  <c r="K178"/>
  <c r="O133"/>
  <c r="K133"/>
  <c r="O178"/>
  <c r="K115"/>
  <c r="O67"/>
  <c r="K67"/>
  <c r="G67"/>
  <c r="T146"/>
  <c r="S146"/>
  <c r="R146"/>
  <c r="Q146"/>
  <c r="P146"/>
  <c r="N146"/>
  <c r="M146"/>
  <c r="L146"/>
  <c r="O145"/>
  <c r="K145"/>
  <c r="O144"/>
  <c r="K144"/>
  <c r="O115"/>
  <c r="T60"/>
  <c r="S60"/>
  <c r="R60"/>
  <c r="Q60"/>
  <c r="P60"/>
  <c r="N60"/>
  <c r="M60"/>
  <c r="L60"/>
  <c r="O59"/>
  <c r="K59"/>
  <c r="O58"/>
  <c r="K58"/>
  <c r="T188"/>
  <c r="S188"/>
  <c r="R188"/>
  <c r="Q188"/>
  <c r="P188"/>
  <c r="N188"/>
  <c r="M188"/>
  <c r="L188"/>
  <c r="J188"/>
  <c r="I188"/>
  <c r="H188"/>
  <c r="O187"/>
  <c r="K187"/>
  <c r="G187"/>
  <c r="O186"/>
  <c r="K186"/>
  <c r="G186"/>
  <c r="T90"/>
  <c r="S90"/>
  <c r="R90"/>
  <c r="Q90"/>
  <c r="P90"/>
  <c r="N90"/>
  <c r="M90"/>
  <c r="L90"/>
  <c r="J90"/>
  <c r="I90"/>
  <c r="H90"/>
  <c r="O89"/>
  <c r="K89"/>
  <c r="O88"/>
  <c r="K88"/>
  <c r="O87"/>
  <c r="K87"/>
  <c r="T86"/>
  <c r="S86"/>
  <c r="R86"/>
  <c r="Q86"/>
  <c r="P86"/>
  <c r="N86"/>
  <c r="M86"/>
  <c r="L86"/>
  <c r="O85"/>
  <c r="K85"/>
  <c r="O84"/>
  <c r="K84"/>
  <c r="O83"/>
  <c r="K83"/>
  <c r="T57"/>
  <c r="S57"/>
  <c r="R57"/>
  <c r="Q57"/>
  <c r="P57"/>
  <c r="N57"/>
  <c r="M57"/>
  <c r="L57"/>
  <c r="O56"/>
  <c r="K56"/>
  <c r="O54"/>
  <c r="K54"/>
  <c r="O51"/>
  <c r="K51"/>
  <c r="O50"/>
  <c r="O53" s="1"/>
  <c r="K50"/>
  <c r="T49"/>
  <c r="S49"/>
  <c r="R49"/>
  <c r="Q49"/>
  <c r="P49"/>
  <c r="N49"/>
  <c r="M49"/>
  <c r="L49"/>
  <c r="O48"/>
  <c r="K48"/>
  <c r="O47"/>
  <c r="K47"/>
  <c r="O46"/>
  <c r="K46"/>
  <c r="T45"/>
  <c r="S45"/>
  <c r="R45"/>
  <c r="Q45"/>
  <c r="P45"/>
  <c r="N45"/>
  <c r="M45"/>
  <c r="L45"/>
  <c r="O44"/>
  <c r="K44"/>
  <c r="O43"/>
  <c r="K43"/>
  <c r="O42"/>
  <c r="K42"/>
  <c r="T41"/>
  <c r="S41"/>
  <c r="R41"/>
  <c r="Q41"/>
  <c r="P41"/>
  <c r="N41"/>
  <c r="M41"/>
  <c r="L41"/>
  <c r="O40"/>
  <c r="K40"/>
  <c r="O39"/>
  <c r="K39"/>
  <c r="O38"/>
  <c r="K38"/>
  <c r="H108"/>
  <c r="H109" s="1"/>
  <c r="I108"/>
  <c r="I109" s="1"/>
  <c r="J108"/>
  <c r="J109" s="1"/>
  <c r="L108"/>
  <c r="L109" s="1"/>
  <c r="M108"/>
  <c r="M109" s="1"/>
  <c r="N108"/>
  <c r="N109" s="1"/>
  <c r="P108"/>
  <c r="P109" s="1"/>
  <c r="Q108"/>
  <c r="Q109" s="1"/>
  <c r="R108"/>
  <c r="R109" s="1"/>
  <c r="S108"/>
  <c r="S109" s="1"/>
  <c r="T108"/>
  <c r="T109" s="1"/>
  <c r="J118"/>
  <c r="I118"/>
  <c r="H118"/>
  <c r="J69"/>
  <c r="J70" s="1"/>
  <c r="I69"/>
  <c r="I70" s="1"/>
  <c r="H69"/>
  <c r="G69" s="1"/>
  <c r="G70" s="1"/>
  <c r="G68"/>
  <c r="G66"/>
  <c r="T117"/>
  <c r="S117"/>
  <c r="R117"/>
  <c r="Q117"/>
  <c r="P117"/>
  <c r="N117"/>
  <c r="M117"/>
  <c r="L117"/>
  <c r="O116"/>
  <c r="K116"/>
  <c r="O114"/>
  <c r="O117" s="1"/>
  <c r="K114"/>
  <c r="K117" s="1"/>
  <c r="O179"/>
  <c r="K179"/>
  <c r="O177"/>
  <c r="O180" s="1"/>
  <c r="K177"/>
  <c r="K180" s="1"/>
  <c r="O142"/>
  <c r="K142"/>
  <c r="T143"/>
  <c r="S143"/>
  <c r="R143"/>
  <c r="Q143"/>
  <c r="P143"/>
  <c r="N143"/>
  <c r="M143"/>
  <c r="L143"/>
  <c r="O141"/>
  <c r="K141"/>
  <c r="O32"/>
  <c r="T197"/>
  <c r="S197"/>
  <c r="R197"/>
  <c r="Q197"/>
  <c r="P197"/>
  <c r="N197"/>
  <c r="M197"/>
  <c r="L197"/>
  <c r="O196"/>
  <c r="K196"/>
  <c r="O195"/>
  <c r="K195"/>
  <c r="O193"/>
  <c r="K193"/>
  <c r="O35"/>
  <c r="K35"/>
  <c r="K32"/>
  <c r="S15"/>
  <c r="T82"/>
  <c r="S82"/>
  <c r="R82"/>
  <c r="Q82"/>
  <c r="P82"/>
  <c r="N82"/>
  <c r="M82"/>
  <c r="L82"/>
  <c r="O81"/>
  <c r="K81"/>
  <c r="O80"/>
  <c r="K80"/>
  <c r="O79"/>
  <c r="K79"/>
  <c r="L173"/>
  <c r="M173"/>
  <c r="N173"/>
  <c r="P173"/>
  <c r="Q173"/>
  <c r="R173"/>
  <c r="S173"/>
  <c r="T173"/>
  <c r="K13"/>
  <c r="O13"/>
  <c r="K14"/>
  <c r="O14"/>
  <c r="L15"/>
  <c r="M15"/>
  <c r="N15"/>
  <c r="P15"/>
  <c r="Q15"/>
  <c r="R15"/>
  <c r="T15"/>
  <c r="K16"/>
  <c r="O16"/>
  <c r="K17"/>
  <c r="O17"/>
  <c r="K18"/>
  <c r="L19"/>
  <c r="M19"/>
  <c r="N19"/>
  <c r="P19"/>
  <c r="Q19"/>
  <c r="R19"/>
  <c r="S19"/>
  <c r="T19"/>
  <c r="O175"/>
  <c r="K175"/>
  <c r="T176"/>
  <c r="S176"/>
  <c r="R176"/>
  <c r="Q176"/>
  <c r="P176"/>
  <c r="N176"/>
  <c r="M176"/>
  <c r="L176"/>
  <c r="O174"/>
  <c r="O176" s="1"/>
  <c r="K174"/>
  <c r="K176" s="1"/>
  <c r="L131"/>
  <c r="M131"/>
  <c r="N131"/>
  <c r="P131"/>
  <c r="Q131"/>
  <c r="R131"/>
  <c r="S131"/>
  <c r="T131"/>
  <c r="H217"/>
  <c r="I217"/>
  <c r="J217"/>
  <c r="L217"/>
  <c r="M217"/>
  <c r="N217"/>
  <c r="P217"/>
  <c r="Q217"/>
  <c r="R217"/>
  <c r="S217"/>
  <c r="T217"/>
  <c r="O171"/>
  <c r="K171"/>
  <c r="O172"/>
  <c r="K172"/>
  <c r="H155"/>
  <c r="H156" s="1"/>
  <c r="I155"/>
  <c r="I156" s="1"/>
  <c r="J155"/>
  <c r="J156" s="1"/>
  <c r="L155"/>
  <c r="L156" s="1"/>
  <c r="M155"/>
  <c r="M156" s="1"/>
  <c r="N155"/>
  <c r="N156" s="1"/>
  <c r="P155"/>
  <c r="P156" s="1"/>
  <c r="Q155"/>
  <c r="Q156" s="1"/>
  <c r="R155"/>
  <c r="R156" s="1"/>
  <c r="S155"/>
  <c r="S156" s="1"/>
  <c r="T155"/>
  <c r="T156" s="1"/>
  <c r="O170"/>
  <c r="K170"/>
  <c r="T169"/>
  <c r="S169"/>
  <c r="R169"/>
  <c r="Q169"/>
  <c r="P169"/>
  <c r="N169"/>
  <c r="M169"/>
  <c r="L169"/>
  <c r="O168"/>
  <c r="K168"/>
  <c r="O167"/>
  <c r="K167"/>
  <c r="O166"/>
  <c r="K166"/>
  <c r="T165"/>
  <c r="S165"/>
  <c r="R165"/>
  <c r="Q165"/>
  <c r="P165"/>
  <c r="N165"/>
  <c r="M165"/>
  <c r="L165"/>
  <c r="O164"/>
  <c r="K164"/>
  <c r="O163"/>
  <c r="K163"/>
  <c r="O162"/>
  <c r="K162"/>
  <c r="O159"/>
  <c r="K159"/>
  <c r="O158"/>
  <c r="K158"/>
  <c r="K161" s="1"/>
  <c r="G200" l="1"/>
  <c r="G183"/>
  <c r="K63"/>
  <c r="O200"/>
  <c r="G60"/>
  <c r="O183"/>
  <c r="K53"/>
  <c r="G98"/>
  <c r="O98"/>
  <c r="O161"/>
  <c r="K200"/>
  <c r="T184"/>
  <c r="R184"/>
  <c r="P184"/>
  <c r="M184"/>
  <c r="G82"/>
  <c r="G86"/>
  <c r="G117"/>
  <c r="G124"/>
  <c r="H151"/>
  <c r="J151"/>
  <c r="G131"/>
  <c r="I184"/>
  <c r="G194"/>
  <c r="G150"/>
  <c r="O150"/>
  <c r="S184"/>
  <c r="Q184"/>
  <c r="N184"/>
  <c r="L184"/>
  <c r="K183"/>
  <c r="K173"/>
  <c r="G15"/>
  <c r="G25"/>
  <c r="G33"/>
  <c r="G37"/>
  <c r="G57"/>
  <c r="G74"/>
  <c r="G113"/>
  <c r="G127"/>
  <c r="G140"/>
  <c r="G143"/>
  <c r="G161"/>
  <c r="G180"/>
  <c r="G197"/>
  <c r="K94"/>
  <c r="K150"/>
  <c r="G78"/>
  <c r="G19"/>
  <c r="G22"/>
  <c r="G30"/>
  <c r="G41"/>
  <c r="G45"/>
  <c r="G49"/>
  <c r="G136"/>
  <c r="G146"/>
  <c r="G165"/>
  <c r="G169"/>
  <c r="G173"/>
  <c r="G176"/>
  <c r="G94"/>
  <c r="O94"/>
  <c r="H202"/>
  <c r="J202"/>
  <c r="K188"/>
  <c r="O60"/>
  <c r="O146"/>
  <c r="I189"/>
  <c r="H189"/>
  <c r="J189"/>
  <c r="I202"/>
  <c r="G188"/>
  <c r="O188"/>
  <c r="K60"/>
  <c r="K146"/>
  <c r="O86"/>
  <c r="G90"/>
  <c r="O90"/>
  <c r="O45"/>
  <c r="O49"/>
  <c r="O57"/>
  <c r="O173"/>
  <c r="K143"/>
  <c r="K90"/>
  <c r="K86"/>
  <c r="O41"/>
  <c r="K49"/>
  <c r="K57"/>
  <c r="K45"/>
  <c r="K41"/>
  <c r="G118"/>
  <c r="H70"/>
  <c r="O197"/>
  <c r="O15"/>
  <c r="K15"/>
  <c r="O19"/>
  <c r="O143"/>
  <c r="O82"/>
  <c r="K197"/>
  <c r="K19"/>
  <c r="K82"/>
  <c r="O165"/>
  <c r="O169"/>
  <c r="K165"/>
  <c r="K169"/>
  <c r="J222"/>
  <c r="J223" s="1"/>
  <c r="I222"/>
  <c r="I223" s="1"/>
  <c r="H222"/>
  <c r="H223" s="1"/>
  <c r="G221"/>
  <c r="J216"/>
  <c r="I216"/>
  <c r="H216"/>
  <c r="G215"/>
  <c r="G217" s="1"/>
  <c r="G107"/>
  <c r="G106"/>
  <c r="J103"/>
  <c r="T208"/>
  <c r="S208"/>
  <c r="R208"/>
  <c r="Q208"/>
  <c r="P208"/>
  <c r="N208"/>
  <c r="M208"/>
  <c r="L208"/>
  <c r="J208"/>
  <c r="I208"/>
  <c r="H208"/>
  <c r="O207"/>
  <c r="K207"/>
  <c r="G207"/>
  <c r="T78"/>
  <c r="S78"/>
  <c r="R78"/>
  <c r="Q78"/>
  <c r="P78"/>
  <c r="N78"/>
  <c r="M78"/>
  <c r="L78"/>
  <c r="O77"/>
  <c r="K77"/>
  <c r="O76"/>
  <c r="K76"/>
  <c r="O75"/>
  <c r="K75"/>
  <c r="P222"/>
  <c r="P223" s="1"/>
  <c r="O107"/>
  <c r="K107"/>
  <c r="O106"/>
  <c r="O108" s="1"/>
  <c r="O109" s="1"/>
  <c r="K106"/>
  <c r="K108" s="1"/>
  <c r="K109" s="1"/>
  <c r="L25"/>
  <c r="M25"/>
  <c r="N25"/>
  <c r="P25"/>
  <c r="Q25"/>
  <c r="R25"/>
  <c r="S25"/>
  <c r="T25"/>
  <c r="K23"/>
  <c r="O23"/>
  <c r="G102" l="1"/>
  <c r="K184"/>
  <c r="G201"/>
  <c r="G64"/>
  <c r="O184"/>
  <c r="G184"/>
  <c r="H103"/>
  <c r="G151"/>
  <c r="G202"/>
  <c r="I103"/>
  <c r="G108"/>
  <c r="G109" s="1"/>
  <c r="K208"/>
  <c r="H119"/>
  <c r="J119"/>
  <c r="I119"/>
  <c r="G208"/>
  <c r="O208"/>
  <c r="K78"/>
  <c r="G222"/>
  <c r="G223" s="1"/>
  <c r="G216"/>
  <c r="O78"/>
  <c r="H224"/>
  <c r="I224"/>
  <c r="J224"/>
  <c r="L222"/>
  <c r="M222"/>
  <c r="N222"/>
  <c r="P224"/>
  <c r="Q222"/>
  <c r="R222"/>
  <c r="S222"/>
  <c r="T222"/>
  <c r="H218"/>
  <c r="I218"/>
  <c r="J218"/>
  <c r="L218"/>
  <c r="M218"/>
  <c r="N218"/>
  <c r="P218"/>
  <c r="Q218"/>
  <c r="R218"/>
  <c r="S218"/>
  <c r="T218"/>
  <c r="L216"/>
  <c r="M216"/>
  <c r="N216"/>
  <c r="P216"/>
  <c r="Q216"/>
  <c r="R216"/>
  <c r="S216"/>
  <c r="T216"/>
  <c r="H206"/>
  <c r="H211" s="1"/>
  <c r="I206"/>
  <c r="I211" s="1"/>
  <c r="J206"/>
  <c r="J211" s="1"/>
  <c r="L206"/>
  <c r="L211" s="1"/>
  <c r="M206"/>
  <c r="M211" s="1"/>
  <c r="N206"/>
  <c r="N211" s="1"/>
  <c r="O206"/>
  <c r="O211" s="1"/>
  <c r="P206"/>
  <c r="P211" s="1"/>
  <c r="Q206"/>
  <c r="Q211" s="1"/>
  <c r="R206"/>
  <c r="R211" s="1"/>
  <c r="S206"/>
  <c r="S211" s="1"/>
  <c r="T206"/>
  <c r="T211" s="1"/>
  <c r="L194"/>
  <c r="L201" s="1"/>
  <c r="M194"/>
  <c r="M201" s="1"/>
  <c r="N194"/>
  <c r="N201" s="1"/>
  <c r="P194"/>
  <c r="P201" s="1"/>
  <c r="Q194"/>
  <c r="Q201" s="1"/>
  <c r="R194"/>
  <c r="R201" s="1"/>
  <c r="S194"/>
  <c r="S201" s="1"/>
  <c r="T194"/>
  <c r="T201" s="1"/>
  <c r="L140"/>
  <c r="M140"/>
  <c r="N140"/>
  <c r="P140"/>
  <c r="Q140"/>
  <c r="R140"/>
  <c r="S140"/>
  <c r="T140"/>
  <c r="L136"/>
  <c r="M136"/>
  <c r="N136"/>
  <c r="P136"/>
  <c r="Q136"/>
  <c r="R136"/>
  <c r="S136"/>
  <c r="T136"/>
  <c r="L127"/>
  <c r="M127"/>
  <c r="N127"/>
  <c r="P127"/>
  <c r="Q127"/>
  <c r="R127"/>
  <c r="S127"/>
  <c r="T127"/>
  <c r="L124"/>
  <c r="L151" s="1"/>
  <c r="M124"/>
  <c r="M151" s="1"/>
  <c r="N124"/>
  <c r="N151" s="1"/>
  <c r="P124"/>
  <c r="P151" s="1"/>
  <c r="Q124"/>
  <c r="Q151" s="1"/>
  <c r="R124"/>
  <c r="R151" s="1"/>
  <c r="S124"/>
  <c r="S151" s="1"/>
  <c r="T124"/>
  <c r="T151" s="1"/>
  <c r="L113"/>
  <c r="L118" s="1"/>
  <c r="M113"/>
  <c r="M118" s="1"/>
  <c r="N113"/>
  <c r="N118" s="1"/>
  <c r="P113"/>
  <c r="P118" s="1"/>
  <c r="Q113"/>
  <c r="Q118" s="1"/>
  <c r="R113"/>
  <c r="R118" s="1"/>
  <c r="S113"/>
  <c r="S118" s="1"/>
  <c r="T113"/>
  <c r="T118" s="1"/>
  <c r="O139"/>
  <c r="K139"/>
  <c r="O138"/>
  <c r="K138"/>
  <c r="O137"/>
  <c r="K137"/>
  <c r="O135"/>
  <c r="K135"/>
  <c r="O134"/>
  <c r="K134"/>
  <c r="O132"/>
  <c r="K132"/>
  <c r="G205"/>
  <c r="O153"/>
  <c r="O155" s="1"/>
  <c r="O156" s="1"/>
  <c r="O73"/>
  <c r="O68"/>
  <c r="O72"/>
  <c r="O66"/>
  <c r="K73"/>
  <c r="K68"/>
  <c r="K66"/>
  <c r="K72"/>
  <c r="O24"/>
  <c r="O21"/>
  <c r="O36"/>
  <c r="K36"/>
  <c r="O112"/>
  <c r="O111"/>
  <c r="O123"/>
  <c r="O125"/>
  <c r="O122"/>
  <c r="O124" s="1"/>
  <c r="K123"/>
  <c r="O129"/>
  <c r="O130"/>
  <c r="O128"/>
  <c r="O192"/>
  <c r="K192"/>
  <c r="K194" s="1"/>
  <c r="K201" s="1"/>
  <c r="O215"/>
  <c r="O221"/>
  <c r="O222" s="1"/>
  <c r="O223" s="1"/>
  <c r="O27"/>
  <c r="O28"/>
  <c r="O29"/>
  <c r="O34"/>
  <c r="O31"/>
  <c r="O26"/>
  <c r="O20"/>
  <c r="K221"/>
  <c r="K215"/>
  <c r="K205"/>
  <c r="K153"/>
  <c r="K155" s="1"/>
  <c r="K156" s="1"/>
  <c r="K129"/>
  <c r="K130"/>
  <c r="K126"/>
  <c r="K128"/>
  <c r="K125"/>
  <c r="K122"/>
  <c r="K112"/>
  <c r="K111"/>
  <c r="T74"/>
  <c r="T102" s="1"/>
  <c r="S74"/>
  <c r="S102" s="1"/>
  <c r="R74"/>
  <c r="R102" s="1"/>
  <c r="Q74"/>
  <c r="Q102" s="1"/>
  <c r="P74"/>
  <c r="P102" s="1"/>
  <c r="N74"/>
  <c r="N102" s="1"/>
  <c r="M74"/>
  <c r="M102" s="1"/>
  <c r="L74"/>
  <c r="L102" s="1"/>
  <c r="L37"/>
  <c r="M37"/>
  <c r="N37"/>
  <c r="P37"/>
  <c r="Q37"/>
  <c r="R37"/>
  <c r="S37"/>
  <c r="T37"/>
  <c r="L22"/>
  <c r="M22"/>
  <c r="N22"/>
  <c r="P22"/>
  <c r="Q22"/>
  <c r="R22"/>
  <c r="S22"/>
  <c r="T22"/>
  <c r="K27"/>
  <c r="K28"/>
  <c r="K29"/>
  <c r="K24"/>
  <c r="K21"/>
  <c r="K34"/>
  <c r="K31"/>
  <c r="K26"/>
  <c r="K20"/>
  <c r="G153"/>
  <c r="T69"/>
  <c r="T70" s="1"/>
  <c r="S69"/>
  <c r="S70" s="1"/>
  <c r="R69"/>
  <c r="R70" s="1"/>
  <c r="Q69"/>
  <c r="Q70" s="1"/>
  <c r="P69"/>
  <c r="N69"/>
  <c r="N70" s="1"/>
  <c r="M69"/>
  <c r="M70" s="1"/>
  <c r="L69"/>
  <c r="L70" s="1"/>
  <c r="T33"/>
  <c r="S33"/>
  <c r="R33"/>
  <c r="Q33"/>
  <c r="P33"/>
  <c r="N33"/>
  <c r="M33"/>
  <c r="L33"/>
  <c r="T30"/>
  <c r="S30"/>
  <c r="R30"/>
  <c r="Q30"/>
  <c r="P30"/>
  <c r="N30"/>
  <c r="M30"/>
  <c r="L30"/>
  <c r="K25" l="1"/>
  <c r="O25"/>
  <c r="S64"/>
  <c r="Q64"/>
  <c r="N64"/>
  <c r="L64"/>
  <c r="T64"/>
  <c r="R64"/>
  <c r="R103" s="1"/>
  <c r="P64"/>
  <c r="M64"/>
  <c r="O37"/>
  <c r="O33"/>
  <c r="Q189"/>
  <c r="K124"/>
  <c r="P189"/>
  <c r="R189"/>
  <c r="T103"/>
  <c r="M103"/>
  <c r="S103"/>
  <c r="L103"/>
  <c r="N189"/>
  <c r="K74"/>
  <c r="K102" s="1"/>
  <c r="O74"/>
  <c r="O102" s="1"/>
  <c r="T189"/>
  <c r="M189"/>
  <c r="P202"/>
  <c r="K37"/>
  <c r="T119"/>
  <c r="S189"/>
  <c r="L189"/>
  <c r="Q202"/>
  <c r="L202"/>
  <c r="S119"/>
  <c r="G103"/>
  <c r="S202"/>
  <c r="R202"/>
  <c r="N119"/>
  <c r="K202"/>
  <c r="N202"/>
  <c r="O22"/>
  <c r="G119"/>
  <c r="K131"/>
  <c r="Q223"/>
  <c r="Q224" s="1"/>
  <c r="N223"/>
  <c r="N224" s="1"/>
  <c r="O131"/>
  <c r="R119"/>
  <c r="P119"/>
  <c r="M119"/>
  <c r="R223"/>
  <c r="R224" s="1"/>
  <c r="M223"/>
  <c r="M224" s="1"/>
  <c r="Q119"/>
  <c r="L119"/>
  <c r="L223"/>
  <c r="L224" s="1"/>
  <c r="O217"/>
  <c r="K217"/>
  <c r="K218" s="1"/>
  <c r="T223"/>
  <c r="T224" s="1"/>
  <c r="S223"/>
  <c r="S224" s="1"/>
  <c r="G155"/>
  <c r="G156" s="1"/>
  <c r="G189" s="1"/>
  <c r="M202"/>
  <c r="T212"/>
  <c r="R212"/>
  <c r="P212"/>
  <c r="N212"/>
  <c r="L212"/>
  <c r="I212"/>
  <c r="I225" s="1"/>
  <c r="O69"/>
  <c r="O70" s="1"/>
  <c r="S212"/>
  <c r="Q212"/>
  <c r="O212"/>
  <c r="M212"/>
  <c r="J212"/>
  <c r="J225" s="1"/>
  <c r="H212"/>
  <c r="H225" s="1"/>
  <c r="K113"/>
  <c r="K118" s="1"/>
  <c r="T202"/>
  <c r="O194"/>
  <c r="O201" s="1"/>
  <c r="Q103"/>
  <c r="K140"/>
  <c r="K206"/>
  <c r="K211" s="1"/>
  <c r="K222"/>
  <c r="O218"/>
  <c r="O113"/>
  <c r="O118" s="1"/>
  <c r="O224"/>
  <c r="O140"/>
  <c r="O216"/>
  <c r="K216"/>
  <c r="O136"/>
  <c r="K136"/>
  <c r="O127"/>
  <c r="K127"/>
  <c r="P70"/>
  <c r="G206"/>
  <c r="G211" s="1"/>
  <c r="K69"/>
  <c r="K70" s="1"/>
  <c r="K22"/>
  <c r="K30"/>
  <c r="K33"/>
  <c r="O30"/>
  <c r="G218"/>
  <c r="G224"/>
  <c r="K64" l="1"/>
  <c r="O64"/>
  <c r="O151"/>
  <c r="O189" s="1"/>
  <c r="S225"/>
  <c r="M225"/>
  <c r="Q225"/>
  <c r="L225"/>
  <c r="T225"/>
  <c r="R225"/>
  <c r="K151"/>
  <c r="N103"/>
  <c r="N225" s="1"/>
  <c r="O119"/>
  <c r="K189"/>
  <c r="O202"/>
  <c r="K119"/>
  <c r="K103"/>
  <c r="P103"/>
  <c r="P225" s="1"/>
  <c r="K223"/>
  <c r="K224" s="1"/>
  <c r="K212"/>
  <c r="G212"/>
  <c r="K225" l="1"/>
  <c r="O103"/>
  <c r="O225" s="1"/>
  <c r="G225"/>
</calcChain>
</file>

<file path=xl/sharedStrings.xml><?xml version="1.0" encoding="utf-8"?>
<sst xmlns="http://schemas.openxmlformats.org/spreadsheetml/2006/main" count="569" uniqueCount="128">
  <si>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</si>
  <si>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</si>
  <si>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</si>
  <si>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</si>
  <si>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</si>
  <si>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</si>
  <si>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</si>
  <si>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</si>
  <si>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</si>
  <si>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</si>
  <si>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</si>
  <si>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</si>
  <si>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</si>
  <si>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</si>
  <si>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</si>
  <si>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</si>
  <si>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>188747184</t>
  </si>
  <si>
    <t>SB</t>
  </si>
  <si>
    <t>iš viso</t>
  </si>
  <si>
    <t>02</t>
  </si>
  <si>
    <t>03</t>
  </si>
  <si>
    <t xml:space="preserve">Tverų miestelio Kovo 8 - osios gatvės  rekonstrukcija                                               </t>
  </si>
  <si>
    <t>04</t>
  </si>
  <si>
    <t>05</t>
  </si>
  <si>
    <t>SB (pask.KOM)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</si>
  <si>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</si>
  <si>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</si>
  <si>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</si>
  <si>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</si>
  <si>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</si>
  <si>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</si>
  <si>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</si>
  <si>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</si>
  <si>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</si>
  <si>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</si>
  <si>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</si>
  <si>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</si>
  <si>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Rietavo savivaldybės gyvenviečių  tvarkymas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</si>
  <si>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</si>
  <si>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</si>
  <si>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</si>
  <si>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 xml:space="preserve">Rietavo L. Ivinskio gimnazijos sporto salės priestato statyba                                                      </t>
  </si>
  <si>
    <t>SB (VIP)</t>
  </si>
  <si>
    <t xml:space="preserve">Pastato, esančio Parko g. 10, rekonstrukcija (Meno mokykla)                                   </t>
  </si>
  <si>
    <t>Viešosios paskirties pastatų rekonstrukcija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</si>
  <si>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</si>
  <si>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</si>
  <si>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</si>
  <si>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</si>
  <si>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</si>
  <si>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</si>
  <si>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</si>
  <si>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</si>
  <si>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</si>
  <si>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</si>
  <si>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</si>
  <si>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</si>
  <si>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</si>
  <si>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>Kt. (VB)</t>
  </si>
  <si>
    <t>Telšių regiono atliekų tvarkymo sistemos plėtra</t>
  </si>
  <si>
    <t xml:space="preserve">Rietavo miesto Pramonės g. (RT0223) rekonstrukcija                                  </t>
  </si>
  <si>
    <t>Rietavo miesto pėsčiųjų ir dviračių tako įrengimas</t>
  </si>
  <si>
    <t>Sutvarkyti Rietavo savivaldybės viešąsias erdves</t>
  </si>
  <si>
    <t>Viešosios erdvės su prieigomis sutvarkymas Rietavo miesto Laisvės gatvėje, įrengiant žemės ūkio produktų turgelį</t>
  </si>
  <si>
    <t>Poilsio ir rekreacijos zonos įrengimas šalia Rietavo kunigaikščių Oginskių dvarvietės</t>
  </si>
  <si>
    <t xml:space="preserve">Pelaičių gyvenvietės Bangos  (RT-0120) ir Malūno gatvių (RT- 0121) rekonstrukcija                                               </t>
  </si>
  <si>
    <t>Kt.</t>
  </si>
  <si>
    <t>Rietavo kunigaikščių Oginskių dvarvietės sutvarkymas ir pritaikymas bendruomenės poreikiams, naujų paslaugų teikimui</t>
  </si>
  <si>
    <t xml:space="preserve">SB (KPPP) </t>
  </si>
  <si>
    <t>Daugėdų sen. Gudalių gatvės rekonstravimas</t>
  </si>
  <si>
    <t>Rietavo miesto L. Ivinskio g. rekonstravimas</t>
  </si>
  <si>
    <t>Rietavo miesto Daržų g. rekonstravimas nuo Žaliosios g. iki Palangos g.</t>
  </si>
  <si>
    <t>Skirti Savivaldybės biudžeto lėšų projektų rėmimui (TVIC)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</si>
  <si>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</si>
  <si>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tūkst. Eur</t>
  </si>
  <si>
    <t>Įgyvendinti energinio efektyvumo didinimo daugiabučiuose namuose programą</t>
  </si>
  <si>
    <t>SB (ES)</t>
  </si>
  <si>
    <t>Vandens tiekimo įrengimo poilsio ir rekreacijos zonoje Rietavo Oginskių dvarvietės galimybių studija (investicinio projekto paslaugos)</t>
  </si>
  <si>
    <t>Jūros upės kraštovaizdžio formavimas gamtinio karkaso teritorijoje Rietavo mieste</t>
  </si>
  <si>
    <t>Bešeimininkių pastatų Vatušių k. Rietavo seniūnijoje likvidavimas</t>
  </si>
  <si>
    <t xml:space="preserve">SB (ES) </t>
  </si>
  <si>
    <t>2019 m. projektas</t>
  </si>
  <si>
    <t>08</t>
  </si>
  <si>
    <t>Rietavo savivalybės Tverų seniūnijos Piliakalnio gatvės kapitalinis remontas</t>
  </si>
  <si>
    <t>09</t>
  </si>
  <si>
    <t>Rietavo savivaldybės Medingėnų seniūnijos Gėlių ir Mokyklos gatvių rekonstrukcija</t>
  </si>
  <si>
    <t>10</t>
  </si>
  <si>
    <t>11</t>
  </si>
  <si>
    <t>12</t>
  </si>
  <si>
    <t>Rietavo savivaldybės Tverų seniūnijos Tauravo kaimo Tverų, Dvaro ir Jurginų gatvių kapitalinis remontas</t>
  </si>
  <si>
    <t>Rietavo seniūnijos Girėnų, Labardžių ir Žadvainų kaimų gatvių apšvietimo įrengimas</t>
  </si>
  <si>
    <t>Rietavo savivaldybės Daugėdų seniūnijos Gudalių gatvės apšvietimo įrengimas</t>
  </si>
  <si>
    <t>Rietavo miesto Žemaitės ir Naujalio gatvių kapitalinis remontas įrengiant pėsčiųjų ir dviratininkų taką</t>
  </si>
  <si>
    <t>Administracinio pastato Laisvės a. 3, Rietave, atnaujinimas</t>
  </si>
  <si>
    <t>Dalies pastato Plungės g. 18, Rietave, pritaikymas socialinio būsto paskirčiai</t>
  </si>
  <si>
    <t>Socialinių paslaugų infrastruktūros plėtra (Plungės g. 18, Rietavas)</t>
  </si>
  <si>
    <t>SB (VB)</t>
  </si>
  <si>
    <t>Europos Sąjungos lėšomis įgyvendintų projektų draudimas, statybos leidimai, elektros rinkliavos mokesčiai</t>
  </si>
  <si>
    <t>Rietavo savivaldybės strateginiam plėtros planui iki 2020 metų parengti</t>
  </si>
  <si>
    <t>13</t>
  </si>
  <si>
    <t>Rietavo savivaldybės Medingėnų sen. Užpelių k. Užpelių ir Kalnelio gatvių dangos kapitalinis remontas</t>
  </si>
  <si>
    <t>Pastato Budrikių k. remontas ir pritaikymas bendruomenės poreikiams</t>
  </si>
  <si>
    <t>SB (KPPP)</t>
  </si>
  <si>
    <t>Pelaičių gyvenvietės vandentiekio ir nuotekų tinklų įrengimas</t>
  </si>
  <si>
    <t>SB (pask.)</t>
  </si>
  <si>
    <t>2018 M.  RIETAVO SAVIVALDYBĖS ADMINISTRACIJOS</t>
  </si>
  <si>
    <t>2017 m. išlaidos</t>
  </si>
  <si>
    <t>2018 m. išlaidų projektas</t>
  </si>
  <si>
    <t>2018m. patvirtinta Taryboje</t>
  </si>
  <si>
    <t>2020 m. projektas</t>
  </si>
  <si>
    <t>02 strateginis tikslas - skatinti žemės ūkio modernizavimą, sukurti verslui plėtotis palankią aplinką, formuoti turizmui patrauklaus krašto įvaizdį</t>
  </si>
  <si>
    <t>SB (pask)</t>
  </si>
  <si>
    <t>Rietavo sen. Giliogirio kaimo gatvių apšvietimo įrengimas</t>
  </si>
  <si>
    <t>Rietavo miesto Vatušių gatvės apšvietimo įrengimas</t>
  </si>
  <si>
    <t>Rietavo miesto Pamiškės g. techninių parametrų gerinimas</t>
  </si>
  <si>
    <t>Rietavo miesto viešųjų erdvių kompleksinis sutvarkymas</t>
  </si>
  <si>
    <t>Modernios edukacinės aplinkos kūrimas Rietavo Lauryno Ivinskio gimnazijoje</t>
  </si>
  <si>
    <t>Telšių regiono savivaldybes jungiančių turizmo trasų infrastruktūros plėtra</t>
  </si>
  <si>
    <t>Rietavo Šv. Arkangelo Mykolo parapijos bažnyčios aplinkos sutvarkymas</t>
  </si>
  <si>
    <t>Sudaryti sąlygas kokybiškai ir laiku įgyvendinti Savivaldybės tikslus</t>
  </si>
  <si>
    <t>Savarankiško gyvenimo namų steigimas Rietave (Plungės g. 18)</t>
  </si>
  <si>
    <t>14</t>
  </si>
  <si>
    <t>Rietavo miesto Klaipėdos g. pėsčiųjų dviračių tako techninis projektas</t>
  </si>
  <si>
    <t>Dalies išlaidų kompensavimas įrengiant daugiabučių namų  kiemuose automobilių stovėjimo aikšteles</t>
  </si>
  <si>
    <t>Rietavo miesto pėsčiųjų ir dviračių tako Aušros alėjoje įrengimas</t>
  </si>
  <si>
    <t xml:space="preserve">Rietavo savivaldybės administracijos pastatų atnaujinimas </t>
  </si>
  <si>
    <t>Rietavo miesto Palangos ir Taikos g. apšvietimo įrengimas</t>
  </si>
  <si>
    <t>Rietavo seniūnijos Gintaro gatvės pėsčiųjų tako apšvietimas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</si>
</sst>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49" fontId="9" fillId="4" borderId="2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/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3" fillId="0" borderId="29" xfId="0" applyFont="1" applyFill="1" applyBorder="1" applyAlignment="1">
      <alignment horizontal="center" vertical="top"/>
    </xf>
    <xf numFmtId="0" fontId="6" fillId="8" borderId="38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164" fontId="9" fillId="6" borderId="29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top" wrapText="1"/>
    </xf>
    <xf numFmtId="0" fontId="6" fillId="8" borderId="0" xfId="0" applyFont="1" applyFill="1" applyAlignment="1">
      <alignment vertical="top"/>
    </xf>
    <xf numFmtId="164" fontId="2" fillId="6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vertical="center" textRotation="90" wrapText="1"/>
    </xf>
    <xf numFmtId="164" fontId="2" fillId="8" borderId="31" xfId="0" applyNumberFormat="1" applyFont="1" applyFill="1" applyBorder="1" applyAlignment="1">
      <alignment horizontal="center" vertical="center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15" fillId="6" borderId="39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top"/>
    </xf>
    <xf numFmtId="2" fontId="2" fillId="8" borderId="31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top"/>
    </xf>
    <xf numFmtId="2" fontId="2" fillId="8" borderId="3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top"/>
    </xf>
    <xf numFmtId="2" fontId="2" fillId="0" borderId="32" xfId="0" applyNumberFormat="1" applyFont="1" applyFill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3" fillId="8" borderId="11" xfId="0" applyNumberFormat="1" applyFont="1" applyFill="1" applyBorder="1" applyAlignment="1">
      <alignment horizontal="center" vertical="top"/>
    </xf>
    <xf numFmtId="2" fontId="2" fillId="8" borderId="40" xfId="0" applyNumberFormat="1" applyFont="1" applyFill="1" applyBorder="1" applyAlignment="1">
      <alignment horizontal="center" vertical="center"/>
    </xf>
    <xf numFmtId="2" fontId="2" fillId="6" borderId="40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6" borderId="40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4" fontId="2" fillId="8" borderId="4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top"/>
    </xf>
    <xf numFmtId="0" fontId="6" fillId="8" borderId="0" xfId="0" applyFont="1" applyFill="1" applyAlignment="1">
      <alignment horizontal="center" vertical="top"/>
    </xf>
    <xf numFmtId="165" fontId="2" fillId="8" borderId="32" xfId="0" applyNumberFormat="1" applyFont="1" applyFill="1" applyBorder="1" applyAlignment="1">
      <alignment horizontal="center" vertical="center"/>
    </xf>
    <xf numFmtId="165" fontId="2" fillId="8" borderId="11" xfId="0" applyNumberFormat="1" applyFont="1" applyFill="1" applyBorder="1" applyAlignment="1">
      <alignment horizontal="center" vertical="center"/>
    </xf>
    <xf numFmtId="165" fontId="2" fillId="8" borderId="39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top"/>
    </xf>
    <xf numFmtId="165" fontId="2" fillId="6" borderId="39" xfId="0" applyNumberFormat="1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165" fontId="3" fillId="6" borderId="46" xfId="0" applyNumberFormat="1" applyFont="1" applyFill="1" applyBorder="1" applyAlignment="1">
      <alignment horizontal="center" vertical="top"/>
    </xf>
    <xf numFmtId="2" fontId="2" fillId="6" borderId="33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vertical="top"/>
    </xf>
    <xf numFmtId="2" fontId="2" fillId="8" borderId="38" xfId="0" applyNumberFormat="1" applyFont="1" applyFill="1" applyBorder="1" applyAlignment="1">
      <alignment horizontal="center" vertical="top"/>
    </xf>
    <xf numFmtId="2" fontId="2" fillId="8" borderId="34" xfId="0" applyNumberFormat="1" applyFont="1" applyFill="1" applyBorder="1" applyAlignment="1">
      <alignment horizontal="center" vertical="top"/>
    </xf>
    <xf numFmtId="2" fontId="2" fillId="6" borderId="31" xfId="0" applyNumberFormat="1" applyFont="1" applyFill="1" applyBorder="1" applyAlignment="1">
      <alignment horizontal="center" vertical="center"/>
    </xf>
    <xf numFmtId="2" fontId="2" fillId="6" borderId="38" xfId="0" applyNumberFormat="1" applyFont="1" applyFill="1" applyBorder="1" applyAlignment="1">
      <alignment horizontal="center" vertical="top"/>
    </xf>
    <xf numFmtId="2" fontId="2" fillId="8" borderId="33" xfId="0" applyNumberFormat="1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0" fontId="17" fillId="8" borderId="0" xfId="0" applyFont="1" applyFill="1" applyAlignment="1">
      <alignment vertical="top"/>
    </xf>
    <xf numFmtId="164" fontId="6" fillId="8" borderId="32" xfId="0" applyNumberFormat="1" applyFont="1" applyFill="1" applyBorder="1" applyAlignment="1">
      <alignment horizontal="center" vertical="center"/>
    </xf>
    <xf numFmtId="164" fontId="3" fillId="8" borderId="39" xfId="0" applyNumberFormat="1" applyFont="1" applyFill="1" applyBorder="1" applyAlignment="1">
      <alignment horizontal="center" vertical="center"/>
    </xf>
    <xf numFmtId="2" fontId="3" fillId="8" borderId="32" xfId="0" applyNumberFormat="1" applyFont="1" applyFill="1" applyBorder="1" applyAlignment="1">
      <alignment horizontal="center" vertical="center"/>
    </xf>
    <xf numFmtId="49" fontId="11" fillId="5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5" fontId="3" fillId="8" borderId="11" xfId="0" applyNumberFormat="1" applyFont="1" applyFill="1" applyBorder="1" applyAlignment="1">
      <alignment horizontal="center" vertical="top"/>
    </xf>
    <xf numFmtId="165" fontId="3" fillId="3" borderId="2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center"/>
    </xf>
    <xf numFmtId="164" fontId="6" fillId="8" borderId="40" xfId="0" applyNumberFormat="1" applyFont="1" applyFill="1" applyBorder="1" applyAlignment="1">
      <alignment horizontal="center" vertical="center"/>
    </xf>
    <xf numFmtId="164" fontId="6" fillId="8" borderId="11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top"/>
    </xf>
    <xf numFmtId="49" fontId="9" fillId="4" borderId="20" xfId="0" applyNumberFormat="1" applyFont="1" applyFill="1" applyBorder="1" applyAlignment="1">
      <alignment horizontal="center" vertical="top"/>
    </xf>
    <xf numFmtId="165" fontId="2" fillId="6" borderId="32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top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8" borderId="32" xfId="0" applyNumberFormat="1" applyFont="1" applyFill="1" applyBorder="1" applyAlignment="1">
      <alignment horizontal="center" vertical="center"/>
    </xf>
    <xf numFmtId="2" fontId="6" fillId="6" borderId="33" xfId="0" applyNumberFormat="1" applyFont="1" applyFill="1" applyBorder="1" applyAlignment="1">
      <alignment horizontal="center" vertical="center"/>
    </xf>
    <xf numFmtId="2" fontId="6" fillId="6" borderId="34" xfId="0" applyNumberFormat="1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 vertical="center"/>
    </xf>
    <xf numFmtId="165" fontId="2" fillId="8" borderId="31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6" fillId="8" borderId="31" xfId="0" applyNumberFormat="1" applyFont="1" applyFill="1" applyBorder="1" applyAlignment="1">
      <alignment horizontal="center" vertical="center"/>
    </xf>
    <xf numFmtId="2" fontId="6" fillId="8" borderId="38" xfId="0" applyNumberFormat="1" applyFont="1" applyFill="1" applyBorder="1" applyAlignment="1">
      <alignment horizontal="center" vertical="top"/>
    </xf>
    <xf numFmtId="2" fontId="6" fillId="8" borderId="34" xfId="0" applyNumberFormat="1" applyFont="1" applyFill="1" applyBorder="1" applyAlignment="1">
      <alignment horizontal="center" vertical="top"/>
    </xf>
    <xf numFmtId="2" fontId="9" fillId="6" borderId="11" xfId="0" applyNumberFormat="1" applyFont="1" applyFill="1" applyBorder="1" applyAlignment="1">
      <alignment horizontal="center" vertical="top"/>
    </xf>
    <xf numFmtId="2" fontId="6" fillId="8" borderId="39" xfId="0" applyNumberFormat="1" applyFont="1" applyFill="1" applyBorder="1" applyAlignment="1">
      <alignment horizontal="center" vertical="center"/>
    </xf>
    <xf numFmtId="2" fontId="6" fillId="6" borderId="39" xfId="0" applyNumberFormat="1" applyFont="1" applyFill="1" applyBorder="1" applyAlignment="1">
      <alignment horizontal="center" vertical="center"/>
    </xf>
    <xf numFmtId="165" fontId="6" fillId="6" borderId="39" xfId="0" applyNumberFormat="1" applyFont="1" applyFill="1" applyBorder="1" applyAlignment="1">
      <alignment horizontal="center" vertical="center"/>
    </xf>
    <xf numFmtId="2" fontId="6" fillId="6" borderId="40" xfId="0" applyNumberFormat="1" applyFont="1" applyFill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top"/>
    </xf>
    <xf numFmtId="164" fontId="3" fillId="6" borderId="17" xfId="0" applyNumberFormat="1" applyFont="1" applyFill="1" applyBorder="1" applyAlignment="1">
      <alignment horizontal="center" vertical="top"/>
    </xf>
    <xf numFmtId="165" fontId="3" fillId="8" borderId="17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4" borderId="14" xfId="0" applyNumberFormat="1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49" fontId="12" fillId="4" borderId="27" xfId="0" applyNumberFormat="1" applyFont="1" applyFill="1" applyBorder="1" applyAlignment="1">
      <alignment horizontal="right" vertical="top"/>
    </xf>
    <xf numFmtId="49" fontId="12" fillId="4" borderId="24" xfId="0" applyNumberFormat="1" applyFont="1" applyFill="1" applyBorder="1" applyAlignment="1">
      <alignment horizontal="right" vertical="top"/>
    </xf>
    <xf numFmtId="49" fontId="12" fillId="4" borderId="25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49" fontId="9" fillId="5" borderId="11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31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4" borderId="30" xfId="0" applyNumberFormat="1" applyFont="1" applyFill="1" applyBorder="1" applyAlignment="1">
      <alignment horizontal="center" vertical="top"/>
    </xf>
    <xf numFmtId="0" fontId="10" fillId="5" borderId="44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12" fillId="5" borderId="35" xfId="0" applyNumberFormat="1" applyFont="1" applyFill="1" applyBorder="1" applyAlignment="1">
      <alignment horizontal="right" vertical="top"/>
    </xf>
    <xf numFmtId="49" fontId="12" fillId="5" borderId="36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left" vertical="center" textRotation="90"/>
    </xf>
    <xf numFmtId="0" fontId="10" fillId="5" borderId="23" xfId="0" applyFont="1" applyFill="1" applyBorder="1" applyAlignment="1">
      <alignment horizontal="left" vertical="top" wrapText="1"/>
    </xf>
    <xf numFmtId="0" fontId="10" fillId="5" borderId="50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textRotation="90"/>
    </xf>
    <xf numFmtId="0" fontId="7" fillId="8" borderId="11" xfId="0" applyFont="1" applyFill="1" applyBorder="1" applyAlignment="1">
      <alignment horizontal="left" vertical="top" wrapText="1"/>
    </xf>
    <xf numFmtId="49" fontId="12" fillId="4" borderId="45" xfId="0" applyNumberFormat="1" applyFont="1" applyFill="1" applyBorder="1" applyAlignment="1">
      <alignment horizontal="right" vertical="top"/>
    </xf>
    <xf numFmtId="49" fontId="12" fillId="4" borderId="41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center" vertical="top"/>
    </xf>
    <xf numFmtId="0" fontId="12" fillId="3" borderId="23" xfId="0" applyFont="1" applyFill="1" applyBorder="1" applyAlignment="1">
      <alignment horizontal="right" vertical="top"/>
    </xf>
    <xf numFmtId="0" fontId="12" fillId="3" borderId="24" xfId="0" applyFont="1" applyFill="1" applyBorder="1" applyAlignment="1">
      <alignment horizontal="right" vertical="top"/>
    </xf>
    <xf numFmtId="0" fontId="12" fillId="3" borderId="25" xfId="0" applyFont="1" applyFill="1" applyBorder="1" applyAlignment="1">
      <alignment horizontal="right" vertical="top"/>
    </xf>
    <xf numFmtId="49" fontId="12" fillId="4" borderId="42" xfId="0" applyNumberFormat="1" applyFont="1" applyFill="1" applyBorder="1" applyAlignment="1">
      <alignment horizontal="right" vertical="top"/>
    </xf>
    <xf numFmtId="49" fontId="9" fillId="5" borderId="4" xfId="0" applyNumberFormat="1" applyFont="1" applyFill="1" applyBorder="1" applyAlignment="1">
      <alignment horizontal="center" vertical="top"/>
    </xf>
    <xf numFmtId="0" fontId="10" fillId="5" borderId="27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5" xfId="0" applyNumberFormat="1" applyFont="1" applyFill="1" applyBorder="1" applyAlignment="1">
      <alignment horizontal="left" vertical="center"/>
    </xf>
    <xf numFmtId="49" fontId="12" fillId="4" borderId="44" xfId="0" applyNumberFormat="1" applyFont="1" applyFill="1" applyBorder="1" applyAlignment="1">
      <alignment horizontal="right" vertical="top"/>
    </xf>
    <xf numFmtId="49" fontId="12" fillId="4" borderId="1" xfId="0" applyNumberFormat="1" applyFont="1" applyFill="1" applyBorder="1" applyAlignment="1">
      <alignment horizontal="right" vertical="top"/>
    </xf>
    <xf numFmtId="49" fontId="12" fillId="4" borderId="49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49" fontId="12" fillId="5" borderId="37" xfId="0" applyNumberFormat="1" applyFont="1" applyFill="1" applyBorder="1" applyAlignment="1">
      <alignment horizontal="right" vertical="top"/>
    </xf>
    <xf numFmtId="0" fontId="10" fillId="5" borderId="25" xfId="0" applyFont="1" applyFill="1" applyBorder="1" applyAlignment="1">
      <alignment horizontal="left" vertical="top" wrapText="1"/>
    </xf>
    <xf numFmtId="49" fontId="12" fillId="4" borderId="29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wrapText="1"/>
    </xf>
    <xf numFmtId="0" fontId="15" fillId="8" borderId="20" xfId="0" applyFont="1" applyFill="1" applyBorder="1" applyAlignment="1">
      <alignment horizontal="center" vertical="center" textRotation="90" wrapText="1"/>
    </xf>
    <xf numFmtId="0" fontId="15" fillId="8" borderId="16" xfId="0" applyFont="1" applyFill="1" applyBorder="1" applyAlignment="1">
      <alignment horizontal="center" vertical="center" textRotation="90" wrapText="1"/>
    </xf>
    <xf numFmtId="165" fontId="3" fillId="8" borderId="46" xfId="0" applyNumberFormat="1" applyFont="1" applyFill="1" applyBorder="1" applyAlignment="1">
      <alignment horizontal="center" vertical="top"/>
    </xf>
    <xf numFmtId="2" fontId="3" fillId="8" borderId="17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2" fontId="3" fillId="8" borderId="17" xfId="0" applyNumberFormat="1" applyFont="1" applyFill="1" applyBorder="1" applyAlignment="1">
      <alignment horizontal="center" vertical="top"/>
    </xf>
    <xf numFmtId="2" fontId="3" fillId="8" borderId="18" xfId="0" applyNumberFormat="1" applyFont="1" applyFill="1" applyBorder="1" applyAlignment="1">
      <alignment horizontal="center" vertical="top"/>
    </xf>
    <xf numFmtId="0" fontId="2" fillId="8" borderId="0" xfId="0" applyFont="1" applyFill="1" applyAlignment="1">
      <alignment vertical="top"/>
    </xf>
    <xf numFmtId="165" fontId="2" fillId="8" borderId="0" xfId="0" applyNumberFormat="1" applyFont="1" applyFill="1" applyAlignment="1">
      <alignment vertical="top"/>
    </xf>
    <xf numFmtId="165" fontId="3" fillId="9" borderId="28" xfId="0" applyNumberFormat="1" applyFont="1" applyFill="1" applyBorder="1" applyAlignment="1">
      <alignment horizontal="center" vertical="top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workbookViewId="0">
      <selection activeCell="F100" sqref="F100"/>
    </sheetView>
  </sheetViews>
  <sheetFormatPr defaultColWidth="19.42578125" defaultRowHeight="12"/>
  <cols>
    <col min="1" max="3" width="3.28515625" style="3" customWidth="1"/>
    <col min="4" max="4" width="34.28515625" style="34" customWidth="1"/>
    <col min="5" max="5" width="3.140625" style="32" customWidth="1"/>
    <col min="6" max="6" width="12.28515625" style="3" customWidth="1"/>
    <col min="7" max="7" width="8.28515625" style="1" customWidth="1"/>
    <col min="8" max="8" width="7.140625" style="1" customWidth="1"/>
    <col min="9" max="9" width="5.42578125" style="1" customWidth="1"/>
    <col min="10" max="10" width="8.7109375" style="1" customWidth="1"/>
    <col min="11" max="11" width="8" style="1" customWidth="1"/>
    <col min="12" max="12" width="7.140625" style="1" customWidth="1"/>
    <col min="13" max="13" width="5.85546875" style="1" customWidth="1"/>
    <col min="14" max="14" width="8.5703125" style="1" customWidth="1"/>
    <col min="15" max="15" width="8.140625" style="252" customWidth="1"/>
    <col min="16" max="16" width="7.140625" style="1" customWidth="1"/>
    <col min="17" max="17" width="5.85546875" style="1" customWidth="1"/>
    <col min="18" max="18" width="8" style="1" customWidth="1"/>
    <col min="19" max="19" width="9.42578125" style="1" customWidth="1"/>
    <col min="20" max="20" width="9.140625" style="1" customWidth="1"/>
    <col min="21" max="21" width="0.7109375" style="3" customWidth="1"/>
    <col min="22" max="22" width="4.140625" style="3" customWidth="1"/>
    <col min="23" max="80" width="9.42578125" style="3" customWidth="1"/>
    <col min="81" max="16384" width="19.42578125" style="3"/>
  </cols>
  <sheetData>
    <row r="1" spans="1:21" s="1" customFormat="1" ht="12.75">
      <c r="A1" s="198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1" s="37" customFormat="1" ht="14.25">
      <c r="A2" s="199" t="s">
        <v>105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1" s="2" customFormat="1" ht="15">
      <c r="A3" s="199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1" s="1" customFormat="1" ht="12.75">
      <c r="A4" s="200" t="s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1" ht="13.5" thickBot="1">
      <c r="A5" s="201" t="s">
        <v>74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1" ht="15" customHeight="1">
      <c r="A6" s="202" t="s">
        <v>2</v>
      </c>
      <c r="B6" s="205" t="s">
        <v>3</v>
      </c>
      <c r="C6" s="205" t="s">
        <v>4</v>
      </c>
      <c r="D6" s="208" t="s">
        <v>5</v>
      </c>
      <c r="E6" s="211" t="s">
        <v>6</v>
      </c>
      <c r="F6" s="219" t="s">
        <v>7</v>
      </c>
      <c r="G6" s="222" t="s">
        <v>106</v>
      </c>
      <c r="H6" s="223"/>
      <c r="I6" s="223"/>
      <c r="J6" s="224"/>
      <c r="K6" s="222" t="s">
        <v>107</v>
      </c>
      <c r="L6" s="223"/>
      <c r="M6" s="223"/>
      <c r="N6" s="224"/>
      <c r="O6" s="222" t="s">
        <v>108</v>
      </c>
      <c r="P6" s="223"/>
      <c r="Q6" s="223"/>
      <c r="R6" s="224"/>
      <c r="S6" s="225" t="s">
        <v>81</v>
      </c>
      <c r="T6" s="228" t="s">
        <v>109</v>
      </c>
      <c r="U6" s="8"/>
    </row>
    <row r="7" spans="1:21" ht="15" customHeight="1">
      <c r="A7" s="203"/>
      <c r="B7" s="206"/>
      <c r="C7" s="206"/>
      <c r="D7" s="209"/>
      <c r="E7" s="212"/>
      <c r="F7" s="220"/>
      <c r="G7" s="214" t="s">
        <v>8</v>
      </c>
      <c r="H7" s="216" t="s">
        <v>9</v>
      </c>
      <c r="I7" s="216"/>
      <c r="J7" s="217" t="s">
        <v>10</v>
      </c>
      <c r="K7" s="214" t="s">
        <v>8</v>
      </c>
      <c r="L7" s="216" t="s">
        <v>9</v>
      </c>
      <c r="M7" s="216"/>
      <c r="N7" s="217" t="s">
        <v>10</v>
      </c>
      <c r="O7" s="244" t="s">
        <v>8</v>
      </c>
      <c r="P7" s="216" t="s">
        <v>9</v>
      </c>
      <c r="Q7" s="216"/>
      <c r="R7" s="217" t="s">
        <v>10</v>
      </c>
      <c r="S7" s="226"/>
      <c r="T7" s="229"/>
      <c r="U7" s="8"/>
    </row>
    <row r="8" spans="1:21" ht="86.25" customHeight="1" thickBot="1">
      <c r="A8" s="204"/>
      <c r="B8" s="207"/>
      <c r="C8" s="207"/>
      <c r="D8" s="210"/>
      <c r="E8" s="213"/>
      <c r="F8" s="221"/>
      <c r="G8" s="215"/>
      <c r="H8" s="48" t="s">
        <v>8</v>
      </c>
      <c r="I8" s="49" t="s">
        <v>11</v>
      </c>
      <c r="J8" s="218"/>
      <c r="K8" s="215"/>
      <c r="L8" s="48" t="s">
        <v>8</v>
      </c>
      <c r="M8" s="49" t="s">
        <v>11</v>
      </c>
      <c r="N8" s="218"/>
      <c r="O8" s="245"/>
      <c r="P8" s="48" t="s">
        <v>8</v>
      </c>
      <c r="Q8" s="49" t="s">
        <v>11</v>
      </c>
      <c r="R8" s="218"/>
      <c r="S8" s="227"/>
      <c r="T8" s="230"/>
      <c r="U8" s="8"/>
    </row>
    <row r="9" spans="1:21" ht="15" thickBot="1">
      <c r="A9" s="236" t="s">
        <v>110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8"/>
    </row>
    <row r="10" spans="1:21" ht="15" thickBot="1">
      <c r="A10" s="231" t="s">
        <v>12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8"/>
    </row>
    <row r="11" spans="1:21" ht="15.75" customHeight="1" thickBot="1">
      <c r="A11" s="5" t="s">
        <v>13</v>
      </c>
      <c r="B11" s="233" t="s">
        <v>14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8"/>
    </row>
    <row r="12" spans="1:21" ht="15" customHeight="1" thickBot="1">
      <c r="A12" s="6" t="s">
        <v>13</v>
      </c>
      <c r="B12" s="7" t="s">
        <v>13</v>
      </c>
      <c r="C12" s="160" t="s">
        <v>15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8"/>
    </row>
    <row r="13" spans="1:21" ht="13.5" customHeight="1">
      <c r="A13" s="171" t="s">
        <v>13</v>
      </c>
      <c r="B13" s="143" t="s">
        <v>13</v>
      </c>
      <c r="C13" s="234" t="s">
        <v>13</v>
      </c>
      <c r="D13" s="235" t="s">
        <v>65</v>
      </c>
      <c r="E13" s="179" t="s">
        <v>16</v>
      </c>
      <c r="F13" s="11" t="s">
        <v>17</v>
      </c>
      <c r="G13" s="54">
        <f>H13+J13</f>
        <v>0</v>
      </c>
      <c r="H13" s="55"/>
      <c r="I13" s="55"/>
      <c r="J13" s="55"/>
      <c r="K13" s="55">
        <f>L13+N13</f>
        <v>0</v>
      </c>
      <c r="L13" s="55"/>
      <c r="M13" s="55"/>
      <c r="N13" s="55"/>
      <c r="O13" s="58">
        <f>P13+R13</f>
        <v>0</v>
      </c>
      <c r="P13" s="58"/>
      <c r="Q13" s="58"/>
      <c r="R13" s="58"/>
      <c r="S13" s="55"/>
      <c r="T13" s="91"/>
      <c r="U13" s="8"/>
    </row>
    <row r="14" spans="1:21" ht="13.5" customHeight="1">
      <c r="A14" s="152"/>
      <c r="B14" s="162"/>
      <c r="C14" s="145"/>
      <c r="D14" s="148"/>
      <c r="E14" s="150"/>
      <c r="F14" s="12" t="s">
        <v>68</v>
      </c>
      <c r="G14" s="56">
        <f>H14+J14</f>
        <v>0</v>
      </c>
      <c r="H14" s="55"/>
      <c r="I14" s="55"/>
      <c r="J14" s="55"/>
      <c r="K14" s="55">
        <f>L14+N14</f>
        <v>0</v>
      </c>
      <c r="L14" s="55"/>
      <c r="M14" s="55"/>
      <c r="N14" s="55"/>
      <c r="O14" s="58">
        <f>P14+R14</f>
        <v>16.399999999999999</v>
      </c>
      <c r="P14" s="58"/>
      <c r="Q14" s="58"/>
      <c r="R14" s="58">
        <v>16.399999999999999</v>
      </c>
      <c r="S14" s="55">
        <v>550</v>
      </c>
      <c r="T14" s="92">
        <v>550</v>
      </c>
      <c r="U14" s="8"/>
    </row>
    <row r="15" spans="1:21" ht="13.5" customHeight="1">
      <c r="A15" s="152"/>
      <c r="B15" s="162"/>
      <c r="C15" s="146"/>
      <c r="D15" s="149"/>
      <c r="E15" s="151"/>
      <c r="F15" s="10" t="s">
        <v>18</v>
      </c>
      <c r="G15" s="56">
        <f t="shared" ref="G15:J15" si="0">SUM(G13:G14)</f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ref="K15:S15" si="1">SUM(K13:K14)</f>
        <v>0</v>
      </c>
      <c r="L15" s="56">
        <f t="shared" si="1"/>
        <v>0</v>
      </c>
      <c r="M15" s="56">
        <f t="shared" si="1"/>
        <v>0</v>
      </c>
      <c r="N15" s="56">
        <f t="shared" si="1"/>
        <v>0</v>
      </c>
      <c r="O15" s="57">
        <f t="shared" si="1"/>
        <v>16.399999999999999</v>
      </c>
      <c r="P15" s="57">
        <f t="shared" si="1"/>
        <v>0</v>
      </c>
      <c r="Q15" s="57">
        <f t="shared" si="1"/>
        <v>0</v>
      </c>
      <c r="R15" s="57">
        <f t="shared" si="1"/>
        <v>16.399999999999999</v>
      </c>
      <c r="S15" s="56">
        <f t="shared" si="1"/>
        <v>550</v>
      </c>
      <c r="T15" s="92">
        <f>SUM(T13:T14)</f>
        <v>550</v>
      </c>
      <c r="U15" s="8"/>
    </row>
    <row r="16" spans="1:21" ht="13.5" customHeight="1">
      <c r="A16" s="171" t="s">
        <v>13</v>
      </c>
      <c r="B16" s="143" t="s">
        <v>13</v>
      </c>
      <c r="C16" s="144" t="s">
        <v>19</v>
      </c>
      <c r="D16" s="147" t="s">
        <v>21</v>
      </c>
      <c r="E16" s="168" t="s">
        <v>16</v>
      </c>
      <c r="F16" s="24" t="s">
        <v>35</v>
      </c>
      <c r="G16" s="56">
        <f>H16+J16</f>
        <v>44.1</v>
      </c>
      <c r="H16" s="55"/>
      <c r="I16" s="55"/>
      <c r="J16" s="55">
        <v>44.1</v>
      </c>
      <c r="K16" s="55">
        <f>L16+N16</f>
        <v>11.5</v>
      </c>
      <c r="L16" s="55"/>
      <c r="M16" s="55"/>
      <c r="N16" s="55">
        <v>11.5</v>
      </c>
      <c r="O16" s="58">
        <f>P16+R16</f>
        <v>11.5</v>
      </c>
      <c r="P16" s="55"/>
      <c r="Q16" s="55"/>
      <c r="R16" s="55">
        <v>11.5</v>
      </c>
      <c r="S16" s="55"/>
      <c r="T16" s="92"/>
      <c r="U16" s="8"/>
    </row>
    <row r="17" spans="1:21" ht="13.5" customHeight="1">
      <c r="A17" s="171"/>
      <c r="B17" s="143"/>
      <c r="C17" s="145"/>
      <c r="D17" s="148"/>
      <c r="E17" s="150"/>
      <c r="F17" s="24" t="s">
        <v>42</v>
      </c>
      <c r="G17" s="57">
        <f>H17+J17</f>
        <v>0</v>
      </c>
      <c r="H17" s="58"/>
      <c r="I17" s="58"/>
      <c r="J17" s="58"/>
      <c r="K17" s="58">
        <f>L17+N17</f>
        <v>0</v>
      </c>
      <c r="L17" s="58"/>
      <c r="M17" s="58"/>
      <c r="N17" s="58">
        <v>0</v>
      </c>
      <c r="O17" s="58">
        <f>P17+R17</f>
        <v>164.5</v>
      </c>
      <c r="P17" s="58"/>
      <c r="Q17" s="58"/>
      <c r="R17" s="58">
        <v>164.5</v>
      </c>
      <c r="S17" s="55"/>
      <c r="T17" s="92"/>
      <c r="U17" s="8"/>
    </row>
    <row r="18" spans="1:21" ht="13.5" customHeight="1">
      <c r="A18" s="152"/>
      <c r="B18" s="162"/>
      <c r="C18" s="145"/>
      <c r="D18" s="148"/>
      <c r="E18" s="150"/>
      <c r="F18" s="12" t="s">
        <v>68</v>
      </c>
      <c r="G18" s="57">
        <f>H18+J18</f>
        <v>0</v>
      </c>
      <c r="H18" s="58"/>
      <c r="I18" s="58"/>
      <c r="J18" s="58">
        <v>0</v>
      </c>
      <c r="K18" s="58">
        <f>L18+N18</f>
        <v>0</v>
      </c>
      <c r="L18" s="58"/>
      <c r="M18" s="58"/>
      <c r="N18" s="58"/>
      <c r="O18" s="82">
        <f>P18+R18</f>
        <v>1.113</v>
      </c>
      <c r="P18" s="82"/>
      <c r="Q18" s="82"/>
      <c r="R18" s="82">
        <v>1.113</v>
      </c>
      <c r="S18" s="55">
        <v>100</v>
      </c>
      <c r="T18" s="92">
        <v>64.5</v>
      </c>
      <c r="U18" s="8"/>
    </row>
    <row r="19" spans="1:21" ht="13.5" customHeight="1">
      <c r="A19" s="152"/>
      <c r="B19" s="162"/>
      <c r="C19" s="146"/>
      <c r="D19" s="149"/>
      <c r="E19" s="151"/>
      <c r="F19" s="10" t="s">
        <v>18</v>
      </c>
      <c r="G19" s="57">
        <f t="shared" ref="G19:J19" si="2">SUM(G16:G18)</f>
        <v>44.1</v>
      </c>
      <c r="H19" s="58">
        <f t="shared" si="2"/>
        <v>0</v>
      </c>
      <c r="I19" s="58">
        <f t="shared" si="2"/>
        <v>0</v>
      </c>
      <c r="J19" s="58">
        <f t="shared" si="2"/>
        <v>44.1</v>
      </c>
      <c r="K19" s="55">
        <f t="shared" ref="K19:T19" si="3">SUM(K16:K18)</f>
        <v>11.5</v>
      </c>
      <c r="L19" s="55">
        <f t="shared" si="3"/>
        <v>0</v>
      </c>
      <c r="M19" s="55">
        <f t="shared" si="3"/>
        <v>0</v>
      </c>
      <c r="N19" s="55">
        <f t="shared" si="3"/>
        <v>11.5</v>
      </c>
      <c r="O19" s="82">
        <f t="shared" si="3"/>
        <v>177.113</v>
      </c>
      <c r="P19" s="82">
        <f t="shared" si="3"/>
        <v>0</v>
      </c>
      <c r="Q19" s="82">
        <f t="shared" si="3"/>
        <v>0</v>
      </c>
      <c r="R19" s="82">
        <f t="shared" si="3"/>
        <v>177.113</v>
      </c>
      <c r="S19" s="55">
        <f t="shared" si="3"/>
        <v>100</v>
      </c>
      <c r="T19" s="91">
        <f t="shared" si="3"/>
        <v>64.5</v>
      </c>
      <c r="U19" s="8"/>
    </row>
    <row r="20" spans="1:21" ht="13.5" customHeight="1">
      <c r="A20" s="171" t="s">
        <v>13</v>
      </c>
      <c r="B20" s="143" t="s">
        <v>13</v>
      </c>
      <c r="C20" s="146" t="s">
        <v>20</v>
      </c>
      <c r="D20" s="149" t="s">
        <v>112</v>
      </c>
      <c r="E20" s="150" t="s">
        <v>16</v>
      </c>
      <c r="F20" s="24" t="s">
        <v>111</v>
      </c>
      <c r="G20" s="57">
        <f>H20+J20</f>
        <v>0</v>
      </c>
      <c r="H20" s="58"/>
      <c r="I20" s="58"/>
      <c r="J20" s="58"/>
      <c r="K20" s="55">
        <f>L20+N20</f>
        <v>54.2</v>
      </c>
      <c r="L20" s="55"/>
      <c r="M20" s="55"/>
      <c r="N20" s="55">
        <v>54.2</v>
      </c>
      <c r="O20" s="58">
        <f>P20+R20</f>
        <v>54.2</v>
      </c>
      <c r="P20" s="58"/>
      <c r="Q20" s="58"/>
      <c r="R20" s="58">
        <v>54.2</v>
      </c>
      <c r="S20" s="55"/>
      <c r="T20" s="92"/>
      <c r="U20" s="8"/>
    </row>
    <row r="21" spans="1:21" ht="13.5" customHeight="1">
      <c r="A21" s="171"/>
      <c r="B21" s="143"/>
      <c r="C21" s="146"/>
      <c r="D21" s="149"/>
      <c r="E21" s="150"/>
      <c r="F21" s="24" t="s">
        <v>35</v>
      </c>
      <c r="G21" s="57">
        <f>H21+J21</f>
        <v>0</v>
      </c>
      <c r="H21" s="58"/>
      <c r="I21" s="58"/>
      <c r="J21" s="58"/>
      <c r="K21" s="55">
        <f t="shared" ref="K21" si="4">L21+N21</f>
        <v>0</v>
      </c>
      <c r="L21" s="55"/>
      <c r="M21" s="55"/>
      <c r="N21" s="55"/>
      <c r="O21" s="58">
        <f>P21+R21</f>
        <v>0.3</v>
      </c>
      <c r="P21" s="58"/>
      <c r="Q21" s="58"/>
      <c r="R21" s="58">
        <v>0.3</v>
      </c>
      <c r="S21" s="55"/>
      <c r="T21" s="92"/>
      <c r="U21" s="8"/>
    </row>
    <row r="22" spans="1:21" ht="13.5" customHeight="1">
      <c r="A22" s="152"/>
      <c r="B22" s="162"/>
      <c r="C22" s="153"/>
      <c r="D22" s="154"/>
      <c r="E22" s="151"/>
      <c r="F22" s="10" t="s">
        <v>18</v>
      </c>
      <c r="G22" s="57">
        <f t="shared" ref="G22:J22" si="5">SUM(G20:G21)</f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6">
        <f t="shared" ref="K22:T22" si="6">SUM(K20:K21)</f>
        <v>54.2</v>
      </c>
      <c r="L22" s="56">
        <f t="shared" si="6"/>
        <v>0</v>
      </c>
      <c r="M22" s="56">
        <f t="shared" si="6"/>
        <v>0</v>
      </c>
      <c r="N22" s="56">
        <f t="shared" si="6"/>
        <v>54.2</v>
      </c>
      <c r="O22" s="57">
        <f t="shared" si="6"/>
        <v>54.5</v>
      </c>
      <c r="P22" s="57">
        <f t="shared" si="6"/>
        <v>0</v>
      </c>
      <c r="Q22" s="57">
        <f t="shared" si="6"/>
        <v>0</v>
      </c>
      <c r="R22" s="57">
        <f t="shared" si="6"/>
        <v>54.5</v>
      </c>
      <c r="S22" s="56">
        <f t="shared" si="6"/>
        <v>0</v>
      </c>
      <c r="T22" s="92">
        <f t="shared" si="6"/>
        <v>0</v>
      </c>
      <c r="U22" s="8"/>
    </row>
    <row r="23" spans="1:21" ht="13.5" customHeight="1">
      <c r="A23" s="171" t="s">
        <v>13</v>
      </c>
      <c r="B23" s="143" t="s">
        <v>13</v>
      </c>
      <c r="C23" s="146" t="s">
        <v>22</v>
      </c>
      <c r="D23" s="149" t="s">
        <v>26</v>
      </c>
      <c r="E23" s="150" t="s">
        <v>16</v>
      </c>
      <c r="F23" s="12" t="s">
        <v>68</v>
      </c>
      <c r="G23" s="56">
        <f>H23+J23</f>
        <v>0</v>
      </c>
      <c r="H23" s="55"/>
      <c r="I23" s="55"/>
      <c r="J23" s="55"/>
      <c r="K23" s="55">
        <f>L23+N23</f>
        <v>0</v>
      </c>
      <c r="L23" s="55"/>
      <c r="M23" s="55"/>
      <c r="N23" s="55"/>
      <c r="O23" s="58">
        <f>P23+R23</f>
        <v>0</v>
      </c>
      <c r="P23" s="55"/>
      <c r="Q23" s="55"/>
      <c r="R23" s="55"/>
      <c r="S23" s="58">
        <v>500</v>
      </c>
      <c r="T23" s="101">
        <v>200</v>
      </c>
      <c r="U23" s="8"/>
    </row>
    <row r="24" spans="1:21" ht="13.5" customHeight="1">
      <c r="A24" s="171"/>
      <c r="B24" s="143"/>
      <c r="C24" s="146"/>
      <c r="D24" s="149"/>
      <c r="E24" s="150"/>
      <c r="F24" s="24" t="s">
        <v>80</v>
      </c>
      <c r="G24" s="56">
        <f>H24+J24</f>
        <v>0</v>
      </c>
      <c r="H24" s="55"/>
      <c r="I24" s="55"/>
      <c r="J24" s="55"/>
      <c r="K24" s="55">
        <f t="shared" ref="K24" si="7">L24+N24</f>
        <v>0</v>
      </c>
      <c r="L24" s="55"/>
      <c r="M24" s="55"/>
      <c r="N24" s="55"/>
      <c r="O24" s="58">
        <f>P24+R24</f>
        <v>0</v>
      </c>
      <c r="P24" s="55"/>
      <c r="Q24" s="55"/>
      <c r="R24" s="55"/>
      <c r="S24" s="58"/>
      <c r="T24" s="101"/>
      <c r="U24" s="8"/>
    </row>
    <row r="25" spans="1:21" ht="13.5" customHeight="1">
      <c r="A25" s="152"/>
      <c r="B25" s="162"/>
      <c r="C25" s="153"/>
      <c r="D25" s="154"/>
      <c r="E25" s="151"/>
      <c r="F25" s="10" t="s">
        <v>18</v>
      </c>
      <c r="G25" s="56">
        <f t="shared" ref="G25:J25" si="8">SUM(G23:G24)</f>
        <v>0</v>
      </c>
      <c r="H25" s="56">
        <f t="shared" si="8"/>
        <v>0</v>
      </c>
      <c r="I25" s="56">
        <f t="shared" si="8"/>
        <v>0</v>
      </c>
      <c r="J25" s="56">
        <f t="shared" si="8"/>
        <v>0</v>
      </c>
      <c r="K25" s="56">
        <f t="shared" ref="K25:T25" si="9">SUM(K23:K24)</f>
        <v>0</v>
      </c>
      <c r="L25" s="56">
        <f t="shared" si="9"/>
        <v>0</v>
      </c>
      <c r="M25" s="56">
        <f t="shared" si="9"/>
        <v>0</v>
      </c>
      <c r="N25" s="56">
        <f t="shared" si="9"/>
        <v>0</v>
      </c>
      <c r="O25" s="57">
        <f t="shared" si="9"/>
        <v>0</v>
      </c>
      <c r="P25" s="56">
        <f t="shared" si="9"/>
        <v>0</v>
      </c>
      <c r="Q25" s="56">
        <f t="shared" si="9"/>
        <v>0</v>
      </c>
      <c r="R25" s="56">
        <f t="shared" si="9"/>
        <v>0</v>
      </c>
      <c r="S25" s="56">
        <f t="shared" si="9"/>
        <v>500</v>
      </c>
      <c r="T25" s="56">
        <f t="shared" si="9"/>
        <v>200</v>
      </c>
      <c r="U25" s="8"/>
    </row>
    <row r="26" spans="1:21" ht="12.75" customHeight="1">
      <c r="A26" s="169" t="s">
        <v>13</v>
      </c>
      <c r="B26" s="141" t="s">
        <v>13</v>
      </c>
      <c r="C26" s="144" t="s">
        <v>23</v>
      </c>
      <c r="D26" s="147" t="s">
        <v>60</v>
      </c>
      <c r="E26" s="150" t="s">
        <v>16</v>
      </c>
      <c r="F26" s="11" t="s">
        <v>42</v>
      </c>
      <c r="G26" s="56">
        <f>H26+J26</f>
        <v>33.200000000000003</v>
      </c>
      <c r="H26" s="59"/>
      <c r="I26" s="59"/>
      <c r="J26" s="59">
        <v>33.200000000000003</v>
      </c>
      <c r="K26" s="55">
        <f>L26+N26</f>
        <v>0</v>
      </c>
      <c r="L26" s="56"/>
      <c r="M26" s="56"/>
      <c r="N26" s="56">
        <v>0</v>
      </c>
      <c r="O26" s="58">
        <f>P26+R26</f>
        <v>0</v>
      </c>
      <c r="P26" s="59"/>
      <c r="Q26" s="59"/>
      <c r="R26" s="59"/>
      <c r="S26" s="56">
        <v>0</v>
      </c>
      <c r="T26" s="93">
        <v>0</v>
      </c>
      <c r="U26" s="8"/>
    </row>
    <row r="27" spans="1:21" ht="12.75" customHeight="1">
      <c r="A27" s="170"/>
      <c r="B27" s="142"/>
      <c r="C27" s="145"/>
      <c r="D27" s="148"/>
      <c r="E27" s="150"/>
      <c r="F27" s="24" t="s">
        <v>80</v>
      </c>
      <c r="G27" s="56">
        <f t="shared" ref="G27:G29" si="10">H27+J27</f>
        <v>0</v>
      </c>
      <c r="H27" s="56"/>
      <c r="I27" s="56"/>
      <c r="J27" s="56"/>
      <c r="K27" s="55">
        <f t="shared" ref="K27:K29" si="11">L27+N27</f>
        <v>0</v>
      </c>
      <c r="L27" s="56"/>
      <c r="M27" s="56"/>
      <c r="N27" s="56"/>
      <c r="O27" s="58">
        <f t="shared" ref="O27:O29" si="12">P27+R27</f>
        <v>0</v>
      </c>
      <c r="P27" s="56"/>
      <c r="Q27" s="56"/>
      <c r="R27" s="56"/>
      <c r="S27" s="56"/>
      <c r="T27" s="93"/>
      <c r="U27" s="8"/>
    </row>
    <row r="28" spans="1:21" ht="12.75" customHeight="1">
      <c r="A28" s="170"/>
      <c r="B28" s="142"/>
      <c r="C28" s="145"/>
      <c r="D28" s="148"/>
      <c r="E28" s="150"/>
      <c r="F28" s="24" t="s">
        <v>17</v>
      </c>
      <c r="G28" s="56">
        <f t="shared" si="10"/>
        <v>0</v>
      </c>
      <c r="H28" s="56"/>
      <c r="I28" s="56"/>
      <c r="J28" s="56"/>
      <c r="K28" s="58">
        <f t="shared" si="11"/>
        <v>0</v>
      </c>
      <c r="L28" s="57"/>
      <c r="M28" s="57"/>
      <c r="N28" s="57"/>
      <c r="O28" s="58">
        <f t="shared" si="12"/>
        <v>0</v>
      </c>
      <c r="P28" s="56"/>
      <c r="Q28" s="56"/>
      <c r="R28" s="56"/>
      <c r="S28" s="56"/>
      <c r="T28" s="93"/>
      <c r="U28" s="8"/>
    </row>
    <row r="29" spans="1:21" ht="12.75" customHeight="1">
      <c r="A29" s="170"/>
      <c r="B29" s="142"/>
      <c r="C29" s="145"/>
      <c r="D29" s="148"/>
      <c r="E29" s="150"/>
      <c r="F29" s="12" t="s">
        <v>68</v>
      </c>
      <c r="G29" s="56">
        <f t="shared" si="10"/>
        <v>0</v>
      </c>
      <c r="H29" s="56"/>
      <c r="I29" s="56"/>
      <c r="J29" s="56">
        <v>0</v>
      </c>
      <c r="K29" s="55">
        <f t="shared" si="11"/>
        <v>0</v>
      </c>
      <c r="L29" s="56"/>
      <c r="M29" s="56"/>
      <c r="N29" s="56">
        <v>0</v>
      </c>
      <c r="O29" s="58">
        <f t="shared" si="12"/>
        <v>0</v>
      </c>
      <c r="P29" s="56"/>
      <c r="Q29" s="56"/>
      <c r="R29" s="56">
        <v>0</v>
      </c>
      <c r="S29" s="56">
        <v>141.80000000000001</v>
      </c>
      <c r="T29" s="93">
        <v>100</v>
      </c>
      <c r="U29" s="8"/>
    </row>
    <row r="30" spans="1:21" ht="12.75" customHeight="1">
      <c r="A30" s="171"/>
      <c r="B30" s="143"/>
      <c r="C30" s="146"/>
      <c r="D30" s="149"/>
      <c r="E30" s="151"/>
      <c r="F30" s="10" t="s">
        <v>18</v>
      </c>
      <c r="G30" s="56">
        <f t="shared" ref="G30:J30" si="13">SUM(G26:G29)</f>
        <v>33.200000000000003</v>
      </c>
      <c r="H30" s="56">
        <f t="shared" si="13"/>
        <v>0</v>
      </c>
      <c r="I30" s="56">
        <f t="shared" si="13"/>
        <v>0</v>
      </c>
      <c r="J30" s="56">
        <f t="shared" si="13"/>
        <v>33.200000000000003</v>
      </c>
      <c r="K30" s="56">
        <f t="shared" ref="K30:N30" si="14">SUM(K26:K29)</f>
        <v>0</v>
      </c>
      <c r="L30" s="56">
        <f t="shared" si="14"/>
        <v>0</v>
      </c>
      <c r="M30" s="56">
        <f t="shared" si="14"/>
        <v>0</v>
      </c>
      <c r="N30" s="56">
        <f t="shared" si="14"/>
        <v>0</v>
      </c>
      <c r="O30" s="57">
        <f t="shared" ref="O30:T30" si="15">SUM(O26:O29)</f>
        <v>0</v>
      </c>
      <c r="P30" s="56">
        <f t="shared" si="15"/>
        <v>0</v>
      </c>
      <c r="Q30" s="56">
        <f t="shared" si="15"/>
        <v>0</v>
      </c>
      <c r="R30" s="56">
        <f t="shared" si="15"/>
        <v>0</v>
      </c>
      <c r="S30" s="56">
        <f t="shared" si="15"/>
        <v>141.80000000000001</v>
      </c>
      <c r="T30" s="92">
        <f t="shared" si="15"/>
        <v>100</v>
      </c>
      <c r="U30" s="8"/>
    </row>
    <row r="31" spans="1:21" ht="13.5" customHeight="1">
      <c r="A31" s="169" t="s">
        <v>13</v>
      </c>
      <c r="B31" s="141" t="s">
        <v>13</v>
      </c>
      <c r="C31" s="144" t="s">
        <v>25</v>
      </c>
      <c r="D31" s="165" t="s">
        <v>113</v>
      </c>
      <c r="E31" s="150" t="s">
        <v>16</v>
      </c>
      <c r="F31" s="24" t="s">
        <v>35</v>
      </c>
      <c r="G31" s="56">
        <f>H31+J31</f>
        <v>0</v>
      </c>
      <c r="H31" s="56"/>
      <c r="I31" s="56"/>
      <c r="J31" s="56"/>
      <c r="K31" s="55">
        <f>L31+N31</f>
        <v>0</v>
      </c>
      <c r="L31" s="56"/>
      <c r="M31" s="56"/>
      <c r="N31" s="56"/>
      <c r="O31" s="58">
        <f>P31+R31</f>
        <v>0.2</v>
      </c>
      <c r="P31" s="57"/>
      <c r="Q31" s="56"/>
      <c r="R31" s="56">
        <v>0.2</v>
      </c>
      <c r="S31" s="56"/>
      <c r="T31" s="93"/>
      <c r="U31" s="8"/>
    </row>
    <row r="32" spans="1:21" ht="13.5" customHeight="1">
      <c r="A32" s="170"/>
      <c r="B32" s="142"/>
      <c r="C32" s="145"/>
      <c r="D32" s="166"/>
      <c r="E32" s="150"/>
      <c r="F32" s="39" t="s">
        <v>111</v>
      </c>
      <c r="G32" s="56">
        <f>H32+J32</f>
        <v>0</v>
      </c>
      <c r="H32" s="56"/>
      <c r="I32" s="56"/>
      <c r="J32" s="56"/>
      <c r="K32" s="55">
        <f t="shared" ref="K32" si="16">L32+N32</f>
        <v>53.9</v>
      </c>
      <c r="L32" s="56"/>
      <c r="M32" s="56"/>
      <c r="N32" s="56">
        <v>53.9</v>
      </c>
      <c r="O32" s="58">
        <f>P32+R32</f>
        <v>53.9</v>
      </c>
      <c r="P32" s="56"/>
      <c r="Q32" s="56"/>
      <c r="R32" s="56">
        <v>53.9</v>
      </c>
      <c r="S32" s="56">
        <v>0</v>
      </c>
      <c r="T32" s="93">
        <v>0</v>
      </c>
      <c r="U32" s="8"/>
    </row>
    <row r="33" spans="1:21" ht="13.5" customHeight="1">
      <c r="A33" s="171"/>
      <c r="B33" s="143"/>
      <c r="C33" s="146"/>
      <c r="D33" s="167"/>
      <c r="E33" s="151"/>
      <c r="F33" s="10" t="s">
        <v>18</v>
      </c>
      <c r="G33" s="56">
        <f t="shared" ref="G33:J33" si="17">SUM(G31:G32)</f>
        <v>0</v>
      </c>
      <c r="H33" s="55">
        <f t="shared" si="17"/>
        <v>0</v>
      </c>
      <c r="I33" s="55">
        <f t="shared" si="17"/>
        <v>0</v>
      </c>
      <c r="J33" s="55">
        <f t="shared" si="17"/>
        <v>0</v>
      </c>
      <c r="K33" s="55">
        <f t="shared" ref="K33:T33" si="18">SUM(K31:K32)</f>
        <v>53.9</v>
      </c>
      <c r="L33" s="55">
        <f t="shared" si="18"/>
        <v>0</v>
      </c>
      <c r="M33" s="55">
        <f t="shared" si="18"/>
        <v>0</v>
      </c>
      <c r="N33" s="55">
        <f t="shared" si="18"/>
        <v>53.9</v>
      </c>
      <c r="O33" s="58">
        <f t="shared" si="18"/>
        <v>54.1</v>
      </c>
      <c r="P33" s="55">
        <f t="shared" si="18"/>
        <v>0</v>
      </c>
      <c r="Q33" s="55">
        <f t="shared" si="18"/>
        <v>0</v>
      </c>
      <c r="R33" s="55">
        <f t="shared" si="18"/>
        <v>54.1</v>
      </c>
      <c r="S33" s="55">
        <f t="shared" si="18"/>
        <v>0</v>
      </c>
      <c r="T33" s="91">
        <f t="shared" si="18"/>
        <v>0</v>
      </c>
      <c r="U33" s="8"/>
    </row>
    <row r="34" spans="1:21" ht="13.5" customHeight="1">
      <c r="A34" s="169" t="s">
        <v>13</v>
      </c>
      <c r="B34" s="141" t="s">
        <v>13</v>
      </c>
      <c r="C34" s="144" t="s">
        <v>27</v>
      </c>
      <c r="D34" s="165" t="s">
        <v>69</v>
      </c>
      <c r="E34" s="168" t="s">
        <v>16</v>
      </c>
      <c r="F34" s="39" t="s">
        <v>68</v>
      </c>
      <c r="G34" s="56">
        <f>H34+J34</f>
        <v>0</v>
      </c>
      <c r="H34" s="55"/>
      <c r="I34" s="55"/>
      <c r="J34" s="55"/>
      <c r="K34" s="55">
        <f>L34+N34</f>
        <v>0</v>
      </c>
      <c r="L34" s="55"/>
      <c r="M34" s="55"/>
      <c r="N34" s="55"/>
      <c r="O34" s="82">
        <f>P34+R34</f>
        <v>5.9160000000000004</v>
      </c>
      <c r="P34" s="117"/>
      <c r="Q34" s="55"/>
      <c r="R34" s="117">
        <v>5.9160000000000004</v>
      </c>
      <c r="S34" s="55">
        <v>180</v>
      </c>
      <c r="T34" s="91">
        <v>180</v>
      </c>
      <c r="U34" s="8"/>
    </row>
    <row r="35" spans="1:21" ht="13.5" customHeight="1">
      <c r="A35" s="170"/>
      <c r="B35" s="142"/>
      <c r="C35" s="145"/>
      <c r="D35" s="166"/>
      <c r="E35" s="150"/>
      <c r="F35" s="24" t="s">
        <v>80</v>
      </c>
      <c r="G35" s="56">
        <f>H35+J35</f>
        <v>0</v>
      </c>
      <c r="H35" s="55"/>
      <c r="I35" s="55"/>
      <c r="J35" s="55"/>
      <c r="K35" s="55">
        <f>L35+N35</f>
        <v>0</v>
      </c>
      <c r="L35" s="55"/>
      <c r="M35" s="55"/>
      <c r="N35" s="55"/>
      <c r="O35" s="82">
        <f>P35+R35</f>
        <v>23.318999999999999</v>
      </c>
      <c r="P35" s="117"/>
      <c r="Q35" s="55"/>
      <c r="R35" s="117">
        <v>23.318999999999999</v>
      </c>
      <c r="S35" s="55"/>
      <c r="T35" s="91"/>
      <c r="U35" s="8"/>
    </row>
    <row r="36" spans="1:21" ht="13.5" customHeight="1">
      <c r="A36" s="170"/>
      <c r="B36" s="142"/>
      <c r="C36" s="145"/>
      <c r="D36" s="166"/>
      <c r="E36" s="150"/>
      <c r="F36" s="81" t="s">
        <v>17</v>
      </c>
      <c r="G36" s="56">
        <f>H36+J36</f>
        <v>0</v>
      </c>
      <c r="H36" s="55"/>
      <c r="I36" s="55"/>
      <c r="J36" s="55"/>
      <c r="K36" s="55">
        <f>L36+N36</f>
        <v>0</v>
      </c>
      <c r="L36" s="55"/>
      <c r="M36" s="55"/>
      <c r="N36" s="55"/>
      <c r="O36" s="82">
        <f>P36+R36</f>
        <v>0.2</v>
      </c>
      <c r="P36" s="117"/>
      <c r="Q36" s="55"/>
      <c r="R36" s="55">
        <v>0.2</v>
      </c>
      <c r="S36" s="55"/>
      <c r="T36" s="91"/>
      <c r="U36" s="8"/>
    </row>
    <row r="37" spans="1:21" ht="13.5" customHeight="1">
      <c r="A37" s="170"/>
      <c r="B37" s="142"/>
      <c r="C37" s="146"/>
      <c r="D37" s="167"/>
      <c r="E37" s="151"/>
      <c r="F37" s="10" t="s">
        <v>18</v>
      </c>
      <c r="G37" s="56">
        <f t="shared" ref="G37:J37" si="19">SUM(G34:G36)</f>
        <v>0</v>
      </c>
      <c r="H37" s="56">
        <f t="shared" si="19"/>
        <v>0</v>
      </c>
      <c r="I37" s="56">
        <f t="shared" si="19"/>
        <v>0</v>
      </c>
      <c r="J37" s="56">
        <f t="shared" si="19"/>
        <v>0</v>
      </c>
      <c r="K37" s="56">
        <f t="shared" ref="K37:T37" si="20">SUM(K34:K36)</f>
        <v>0</v>
      </c>
      <c r="L37" s="56">
        <f t="shared" si="20"/>
        <v>0</v>
      </c>
      <c r="M37" s="56">
        <f t="shared" si="20"/>
        <v>0</v>
      </c>
      <c r="N37" s="56">
        <f t="shared" si="20"/>
        <v>0</v>
      </c>
      <c r="O37" s="83">
        <f t="shared" si="20"/>
        <v>29.434999999999999</v>
      </c>
      <c r="P37" s="87">
        <f t="shared" si="20"/>
        <v>0</v>
      </c>
      <c r="Q37" s="56">
        <f t="shared" si="20"/>
        <v>0</v>
      </c>
      <c r="R37" s="87">
        <f t="shared" si="20"/>
        <v>29.434999999999999</v>
      </c>
      <c r="S37" s="56">
        <f t="shared" si="20"/>
        <v>180</v>
      </c>
      <c r="T37" s="92">
        <f t="shared" si="20"/>
        <v>180</v>
      </c>
      <c r="U37" s="8"/>
    </row>
    <row r="38" spans="1:21" ht="13.5" customHeight="1">
      <c r="A38" s="169" t="s">
        <v>13</v>
      </c>
      <c r="B38" s="141" t="s">
        <v>13</v>
      </c>
      <c r="C38" s="144" t="s">
        <v>82</v>
      </c>
      <c r="D38" s="165" t="s">
        <v>83</v>
      </c>
      <c r="E38" s="168" t="s">
        <v>16</v>
      </c>
      <c r="F38" s="39" t="s">
        <v>68</v>
      </c>
      <c r="G38" s="56">
        <f>H38+J38</f>
        <v>0</v>
      </c>
      <c r="H38" s="55"/>
      <c r="I38" s="55"/>
      <c r="J38" s="55">
        <v>0</v>
      </c>
      <c r="K38" s="55">
        <f>L38+N38</f>
        <v>22.3</v>
      </c>
      <c r="L38" s="55"/>
      <c r="M38" s="55"/>
      <c r="N38" s="55">
        <v>22.3</v>
      </c>
      <c r="O38" s="82">
        <f>P38+R38</f>
        <v>22.228000000000002</v>
      </c>
      <c r="P38" s="82"/>
      <c r="Q38" s="82"/>
      <c r="R38" s="82">
        <v>22.228000000000002</v>
      </c>
      <c r="S38" s="55">
        <v>0</v>
      </c>
      <c r="T38" s="91"/>
      <c r="U38" s="8"/>
    </row>
    <row r="39" spans="1:21" ht="13.5" customHeight="1">
      <c r="A39" s="170"/>
      <c r="B39" s="142"/>
      <c r="C39" s="145"/>
      <c r="D39" s="166"/>
      <c r="E39" s="150"/>
      <c r="F39" s="24" t="s">
        <v>80</v>
      </c>
      <c r="G39" s="56">
        <f>H39+J39</f>
        <v>0</v>
      </c>
      <c r="H39" s="55"/>
      <c r="I39" s="55"/>
      <c r="J39" s="55">
        <v>0</v>
      </c>
      <c r="K39" s="55">
        <f>L39+N39</f>
        <v>94.3</v>
      </c>
      <c r="L39" s="55"/>
      <c r="M39" s="55"/>
      <c r="N39" s="55">
        <v>94.3</v>
      </c>
      <c r="O39" s="82">
        <f>P39+R39</f>
        <v>94.201999999999998</v>
      </c>
      <c r="P39" s="82"/>
      <c r="Q39" s="82"/>
      <c r="R39" s="82">
        <v>94.201999999999998</v>
      </c>
      <c r="S39" s="55">
        <v>0</v>
      </c>
      <c r="T39" s="91"/>
      <c r="U39" s="8"/>
    </row>
    <row r="40" spans="1:21" ht="13.5" customHeight="1">
      <c r="A40" s="170"/>
      <c r="B40" s="142"/>
      <c r="C40" s="145"/>
      <c r="D40" s="166"/>
      <c r="E40" s="150"/>
      <c r="F40" s="81" t="s">
        <v>104</v>
      </c>
      <c r="G40" s="56">
        <f>H40+J40</f>
        <v>0</v>
      </c>
      <c r="H40" s="55"/>
      <c r="I40" s="55"/>
      <c r="J40" s="55"/>
      <c r="K40" s="55">
        <f>L40+N40</f>
        <v>0</v>
      </c>
      <c r="L40" s="55"/>
      <c r="M40" s="55"/>
      <c r="N40" s="55"/>
      <c r="O40" s="82">
        <f>P40+R40</f>
        <v>40.200000000000003</v>
      </c>
      <c r="P40" s="82"/>
      <c r="Q40" s="82"/>
      <c r="R40" s="82">
        <v>40.200000000000003</v>
      </c>
      <c r="S40" s="55"/>
      <c r="T40" s="91"/>
      <c r="U40" s="8"/>
    </row>
    <row r="41" spans="1:21" ht="13.5" customHeight="1">
      <c r="A41" s="171"/>
      <c r="B41" s="143"/>
      <c r="C41" s="146"/>
      <c r="D41" s="167"/>
      <c r="E41" s="151"/>
      <c r="F41" s="10" t="s">
        <v>18</v>
      </c>
      <c r="G41" s="56">
        <f t="shared" ref="G41:J41" si="21">SUM(G38:G40)</f>
        <v>0</v>
      </c>
      <c r="H41" s="56">
        <f t="shared" si="21"/>
        <v>0</v>
      </c>
      <c r="I41" s="56">
        <f t="shared" si="21"/>
        <v>0</v>
      </c>
      <c r="J41" s="56">
        <f t="shared" si="21"/>
        <v>0</v>
      </c>
      <c r="K41" s="56">
        <f t="shared" ref="K41:T41" si="22">SUM(K38:K40)</f>
        <v>116.6</v>
      </c>
      <c r="L41" s="56">
        <f t="shared" si="22"/>
        <v>0</v>
      </c>
      <c r="M41" s="56">
        <f t="shared" si="22"/>
        <v>0</v>
      </c>
      <c r="N41" s="56">
        <f t="shared" si="22"/>
        <v>116.6</v>
      </c>
      <c r="O41" s="83">
        <f t="shared" si="22"/>
        <v>156.63</v>
      </c>
      <c r="P41" s="87">
        <f t="shared" si="22"/>
        <v>0</v>
      </c>
      <c r="Q41" s="87">
        <f t="shared" si="22"/>
        <v>0</v>
      </c>
      <c r="R41" s="87">
        <f t="shared" si="22"/>
        <v>156.63</v>
      </c>
      <c r="S41" s="56">
        <f t="shared" si="22"/>
        <v>0</v>
      </c>
      <c r="T41" s="92">
        <f t="shared" si="22"/>
        <v>0</v>
      </c>
      <c r="U41" s="8"/>
    </row>
    <row r="42" spans="1:21" ht="13.5" customHeight="1">
      <c r="A42" s="169" t="s">
        <v>13</v>
      </c>
      <c r="B42" s="141" t="s">
        <v>13</v>
      </c>
      <c r="C42" s="144" t="s">
        <v>84</v>
      </c>
      <c r="D42" s="165" t="s">
        <v>85</v>
      </c>
      <c r="E42" s="168" t="s">
        <v>16</v>
      </c>
      <c r="F42" s="39" t="s">
        <v>35</v>
      </c>
      <c r="G42" s="56">
        <f>H42+J42</f>
        <v>75.099999999999994</v>
      </c>
      <c r="H42" s="55"/>
      <c r="I42" s="55"/>
      <c r="J42" s="55">
        <v>75.099999999999994</v>
      </c>
      <c r="K42" s="55">
        <f>L42+N42</f>
        <v>16.2</v>
      </c>
      <c r="L42" s="55"/>
      <c r="M42" s="55"/>
      <c r="N42" s="55">
        <v>16.2</v>
      </c>
      <c r="O42" s="82">
        <f>P42+R42</f>
        <v>14.2</v>
      </c>
      <c r="P42" s="117"/>
      <c r="Q42" s="55"/>
      <c r="R42" s="117">
        <v>14.2</v>
      </c>
      <c r="S42" s="55">
        <v>0</v>
      </c>
      <c r="T42" s="91"/>
      <c r="U42" s="8"/>
    </row>
    <row r="43" spans="1:21" ht="13.5" customHeight="1">
      <c r="A43" s="170"/>
      <c r="B43" s="142"/>
      <c r="C43" s="145"/>
      <c r="D43" s="166"/>
      <c r="E43" s="150"/>
      <c r="F43" s="24" t="s">
        <v>80</v>
      </c>
      <c r="G43" s="56">
        <f>H43+J43</f>
        <v>0</v>
      </c>
      <c r="H43" s="55"/>
      <c r="I43" s="55"/>
      <c r="J43" s="55"/>
      <c r="K43" s="55">
        <f>L43+N43</f>
        <v>114</v>
      </c>
      <c r="L43" s="55"/>
      <c r="M43" s="55"/>
      <c r="N43" s="55">
        <v>114</v>
      </c>
      <c r="O43" s="82">
        <f>P43+R43</f>
        <v>113.967</v>
      </c>
      <c r="P43" s="117"/>
      <c r="Q43" s="117"/>
      <c r="R43" s="117">
        <v>113.967</v>
      </c>
      <c r="S43" s="55">
        <v>0</v>
      </c>
      <c r="T43" s="91"/>
      <c r="U43" s="8"/>
    </row>
    <row r="44" spans="1:21" ht="13.5" customHeight="1">
      <c r="A44" s="170"/>
      <c r="B44" s="142"/>
      <c r="C44" s="145"/>
      <c r="D44" s="166"/>
      <c r="E44" s="150"/>
      <c r="F44" s="39" t="s">
        <v>68</v>
      </c>
      <c r="G44" s="56">
        <f>H44+J44</f>
        <v>0</v>
      </c>
      <c r="H44" s="55"/>
      <c r="I44" s="55"/>
      <c r="J44" s="55"/>
      <c r="K44" s="55">
        <f>L44+N44</f>
        <v>9.8000000000000007</v>
      </c>
      <c r="L44" s="55"/>
      <c r="M44" s="55"/>
      <c r="N44" s="55">
        <v>9.8000000000000007</v>
      </c>
      <c r="O44" s="82">
        <f>P44+R44</f>
        <v>9.2309999999999999</v>
      </c>
      <c r="P44" s="117"/>
      <c r="Q44" s="117"/>
      <c r="R44" s="82">
        <v>9.2309999999999999</v>
      </c>
      <c r="S44" s="55"/>
      <c r="T44" s="91"/>
      <c r="U44" s="8"/>
    </row>
    <row r="45" spans="1:21" ht="13.5" customHeight="1">
      <c r="A45" s="171"/>
      <c r="B45" s="143"/>
      <c r="C45" s="146"/>
      <c r="D45" s="167"/>
      <c r="E45" s="151"/>
      <c r="F45" s="10" t="s">
        <v>18</v>
      </c>
      <c r="G45" s="56">
        <f t="shared" ref="G45:J45" si="23">SUM(G42:G44)</f>
        <v>75.099999999999994</v>
      </c>
      <c r="H45" s="56">
        <f t="shared" si="23"/>
        <v>0</v>
      </c>
      <c r="I45" s="56">
        <f t="shared" si="23"/>
        <v>0</v>
      </c>
      <c r="J45" s="56">
        <f t="shared" si="23"/>
        <v>75.099999999999994</v>
      </c>
      <c r="K45" s="56">
        <f t="shared" ref="K45:T45" si="24">SUM(K42:K44)</f>
        <v>140</v>
      </c>
      <c r="L45" s="56">
        <f t="shared" si="24"/>
        <v>0</v>
      </c>
      <c r="M45" s="56">
        <f t="shared" si="24"/>
        <v>0</v>
      </c>
      <c r="N45" s="56">
        <f t="shared" si="24"/>
        <v>140</v>
      </c>
      <c r="O45" s="83">
        <f t="shared" si="24"/>
        <v>137.398</v>
      </c>
      <c r="P45" s="87">
        <f t="shared" si="24"/>
        <v>0</v>
      </c>
      <c r="Q45" s="87">
        <f t="shared" si="24"/>
        <v>0</v>
      </c>
      <c r="R45" s="87">
        <f t="shared" si="24"/>
        <v>137.398</v>
      </c>
      <c r="S45" s="56">
        <f t="shared" si="24"/>
        <v>0</v>
      </c>
      <c r="T45" s="92">
        <f t="shared" si="24"/>
        <v>0</v>
      </c>
      <c r="U45" s="8"/>
    </row>
    <row r="46" spans="1:21" ht="13.5" customHeight="1">
      <c r="A46" s="169" t="s">
        <v>13</v>
      </c>
      <c r="B46" s="141" t="s">
        <v>13</v>
      </c>
      <c r="C46" s="144" t="s">
        <v>86</v>
      </c>
      <c r="D46" s="165" t="s">
        <v>89</v>
      </c>
      <c r="E46" s="168" t="s">
        <v>16</v>
      </c>
      <c r="F46" s="39" t="s">
        <v>35</v>
      </c>
      <c r="G46" s="56">
        <f>H46+J46</f>
        <v>2.5</v>
      </c>
      <c r="H46" s="55"/>
      <c r="I46" s="55"/>
      <c r="J46" s="55">
        <v>2.5</v>
      </c>
      <c r="K46" s="55">
        <f>L46+N46</f>
        <v>0</v>
      </c>
      <c r="L46" s="55"/>
      <c r="M46" s="55"/>
      <c r="N46" s="55">
        <v>0</v>
      </c>
      <c r="O46" s="58">
        <f>P46+R46</f>
        <v>89.8</v>
      </c>
      <c r="P46" s="58"/>
      <c r="Q46" s="58"/>
      <c r="R46" s="58">
        <v>89.8</v>
      </c>
      <c r="S46" s="55">
        <v>0</v>
      </c>
      <c r="T46" s="91"/>
      <c r="U46" s="8"/>
    </row>
    <row r="47" spans="1:21" ht="13.5" customHeight="1">
      <c r="A47" s="170"/>
      <c r="B47" s="142"/>
      <c r="C47" s="145"/>
      <c r="D47" s="166"/>
      <c r="E47" s="150"/>
      <c r="F47" s="24" t="s">
        <v>80</v>
      </c>
      <c r="G47" s="56">
        <f>H47+J47</f>
        <v>0</v>
      </c>
      <c r="H47" s="55"/>
      <c r="I47" s="55"/>
      <c r="J47" s="55"/>
      <c r="K47" s="55">
        <f>L47+N47</f>
        <v>141</v>
      </c>
      <c r="L47" s="55"/>
      <c r="M47" s="55"/>
      <c r="N47" s="55">
        <v>141</v>
      </c>
      <c r="O47" s="82">
        <f>P47+R47</f>
        <v>140.94399999999999</v>
      </c>
      <c r="P47" s="82"/>
      <c r="Q47" s="82"/>
      <c r="R47" s="82">
        <v>140.94399999999999</v>
      </c>
      <c r="S47" s="55">
        <v>0</v>
      </c>
      <c r="T47" s="91"/>
      <c r="U47" s="8"/>
    </row>
    <row r="48" spans="1:21" ht="13.5" customHeight="1">
      <c r="A48" s="170"/>
      <c r="B48" s="142"/>
      <c r="C48" s="145"/>
      <c r="D48" s="166"/>
      <c r="E48" s="150"/>
      <c r="F48" s="39" t="s">
        <v>68</v>
      </c>
      <c r="G48" s="56">
        <f>H48+J48</f>
        <v>0</v>
      </c>
      <c r="H48" s="55"/>
      <c r="I48" s="55"/>
      <c r="J48" s="55"/>
      <c r="K48" s="55">
        <f>L48+N48</f>
        <v>55.7</v>
      </c>
      <c r="L48" s="55"/>
      <c r="M48" s="55"/>
      <c r="N48" s="55">
        <v>55.7</v>
      </c>
      <c r="O48" s="82">
        <f>P48+R48</f>
        <v>55.094000000000001</v>
      </c>
      <c r="P48" s="117"/>
      <c r="Q48" s="117"/>
      <c r="R48" s="82">
        <v>55.094000000000001</v>
      </c>
      <c r="S48" s="55"/>
      <c r="T48" s="91"/>
      <c r="U48" s="8"/>
    </row>
    <row r="49" spans="1:21" ht="13.5" customHeight="1">
      <c r="A49" s="171"/>
      <c r="B49" s="143"/>
      <c r="C49" s="146"/>
      <c r="D49" s="167"/>
      <c r="E49" s="151"/>
      <c r="F49" s="10" t="s">
        <v>18</v>
      </c>
      <c r="G49" s="56">
        <f t="shared" ref="G49:J49" si="25">SUM(G46:G48)</f>
        <v>2.5</v>
      </c>
      <c r="H49" s="56">
        <f t="shared" si="25"/>
        <v>0</v>
      </c>
      <c r="I49" s="56">
        <f t="shared" si="25"/>
        <v>0</v>
      </c>
      <c r="J49" s="56">
        <f t="shared" si="25"/>
        <v>2.5</v>
      </c>
      <c r="K49" s="56">
        <f t="shared" ref="K49:T49" si="26">SUM(K46:K48)</f>
        <v>196.7</v>
      </c>
      <c r="L49" s="56">
        <f t="shared" si="26"/>
        <v>0</v>
      </c>
      <c r="M49" s="56">
        <f t="shared" si="26"/>
        <v>0</v>
      </c>
      <c r="N49" s="56">
        <f t="shared" si="26"/>
        <v>196.7</v>
      </c>
      <c r="O49" s="83">
        <f t="shared" si="26"/>
        <v>285.83799999999997</v>
      </c>
      <c r="P49" s="87">
        <f t="shared" si="26"/>
        <v>0</v>
      </c>
      <c r="Q49" s="87">
        <f t="shared" si="26"/>
        <v>0</v>
      </c>
      <c r="R49" s="87">
        <f t="shared" si="26"/>
        <v>285.83799999999997</v>
      </c>
      <c r="S49" s="56">
        <f t="shared" si="26"/>
        <v>0</v>
      </c>
      <c r="T49" s="92">
        <f t="shared" si="26"/>
        <v>0</v>
      </c>
      <c r="U49" s="8"/>
    </row>
    <row r="50" spans="1:21" ht="12.75" customHeight="1">
      <c r="A50" s="169" t="s">
        <v>13</v>
      </c>
      <c r="B50" s="141" t="s">
        <v>13</v>
      </c>
      <c r="C50" s="144" t="s">
        <v>87</v>
      </c>
      <c r="D50" s="165" t="s">
        <v>90</v>
      </c>
      <c r="E50" s="168" t="s">
        <v>16</v>
      </c>
      <c r="F50" s="39" t="s">
        <v>35</v>
      </c>
      <c r="G50" s="56">
        <f>H50+J50</f>
        <v>30.6</v>
      </c>
      <c r="H50" s="55"/>
      <c r="I50" s="55"/>
      <c r="J50" s="55">
        <v>30.6</v>
      </c>
      <c r="K50" s="55">
        <f>L50+N50</f>
        <v>30.6</v>
      </c>
      <c r="L50" s="55"/>
      <c r="M50" s="55"/>
      <c r="N50" s="55">
        <v>30.6</v>
      </c>
      <c r="O50" s="82">
        <f>P50+R50</f>
        <v>29.138999999999999</v>
      </c>
      <c r="P50" s="117"/>
      <c r="Q50" s="117"/>
      <c r="R50" s="117">
        <v>29.138999999999999</v>
      </c>
      <c r="S50" s="55">
        <v>0</v>
      </c>
      <c r="T50" s="91"/>
      <c r="U50" s="8"/>
    </row>
    <row r="51" spans="1:21" ht="12.75" customHeight="1">
      <c r="A51" s="170"/>
      <c r="B51" s="142"/>
      <c r="C51" s="145"/>
      <c r="D51" s="166"/>
      <c r="E51" s="150"/>
      <c r="F51" s="24" t="s">
        <v>80</v>
      </c>
      <c r="G51" s="56">
        <f>H51+J51</f>
        <v>0</v>
      </c>
      <c r="H51" s="55"/>
      <c r="I51" s="55"/>
      <c r="J51" s="55"/>
      <c r="K51" s="55">
        <f>L51+N51</f>
        <v>109.7</v>
      </c>
      <c r="L51" s="55"/>
      <c r="M51" s="55"/>
      <c r="N51" s="55">
        <v>109.7</v>
      </c>
      <c r="O51" s="82">
        <f>P51+R51</f>
        <v>109.633</v>
      </c>
      <c r="P51" s="117"/>
      <c r="Q51" s="117"/>
      <c r="R51" s="82">
        <v>109.633</v>
      </c>
      <c r="S51" s="55">
        <v>0</v>
      </c>
      <c r="T51" s="91"/>
      <c r="U51" s="8"/>
    </row>
    <row r="52" spans="1:21" ht="12.75" customHeight="1">
      <c r="A52" s="170"/>
      <c r="B52" s="142"/>
      <c r="C52" s="145"/>
      <c r="D52" s="166"/>
      <c r="E52" s="150"/>
      <c r="F52" s="39" t="s">
        <v>68</v>
      </c>
      <c r="G52" s="56">
        <f>H52+J52</f>
        <v>0</v>
      </c>
      <c r="H52" s="55"/>
      <c r="I52" s="55"/>
      <c r="J52" s="55"/>
      <c r="K52" s="55">
        <f t="shared" ref="K52" si="27">L52+N52</f>
        <v>27.9</v>
      </c>
      <c r="L52" s="55"/>
      <c r="M52" s="55"/>
      <c r="N52" s="55">
        <v>27.9</v>
      </c>
      <c r="O52" s="82">
        <f>P52+R52</f>
        <v>19.71</v>
      </c>
      <c r="P52" s="117"/>
      <c r="Q52" s="117"/>
      <c r="R52" s="82">
        <v>19.71</v>
      </c>
      <c r="S52" s="55"/>
      <c r="T52" s="91"/>
      <c r="U52" s="8"/>
    </row>
    <row r="53" spans="1:21" ht="12.75" customHeight="1">
      <c r="A53" s="171"/>
      <c r="B53" s="143"/>
      <c r="C53" s="146"/>
      <c r="D53" s="167"/>
      <c r="E53" s="151"/>
      <c r="F53" s="10" t="s">
        <v>18</v>
      </c>
      <c r="G53" s="56">
        <f>SUM(G50:G52)</f>
        <v>30.6</v>
      </c>
      <c r="H53" s="56">
        <f t="shared" ref="H53:T53" si="28">SUM(H50:H52)</f>
        <v>0</v>
      </c>
      <c r="I53" s="56">
        <f t="shared" si="28"/>
        <v>0</v>
      </c>
      <c r="J53" s="56">
        <f t="shared" si="28"/>
        <v>30.6</v>
      </c>
      <c r="K53" s="56">
        <f t="shared" si="28"/>
        <v>168.20000000000002</v>
      </c>
      <c r="L53" s="56">
        <f t="shared" si="28"/>
        <v>0</v>
      </c>
      <c r="M53" s="56">
        <f t="shared" si="28"/>
        <v>0</v>
      </c>
      <c r="N53" s="56">
        <f t="shared" si="28"/>
        <v>168.20000000000002</v>
      </c>
      <c r="O53" s="83">
        <f t="shared" si="28"/>
        <v>158.482</v>
      </c>
      <c r="P53" s="87">
        <f t="shared" si="28"/>
        <v>0</v>
      </c>
      <c r="Q53" s="87">
        <f t="shared" si="28"/>
        <v>0</v>
      </c>
      <c r="R53" s="87">
        <f t="shared" si="28"/>
        <v>158.482</v>
      </c>
      <c r="S53" s="56">
        <f t="shared" si="28"/>
        <v>0</v>
      </c>
      <c r="T53" s="56">
        <f t="shared" si="28"/>
        <v>0</v>
      </c>
      <c r="U53" s="8"/>
    </row>
    <row r="54" spans="1:21" ht="13.5" customHeight="1">
      <c r="A54" s="169" t="s">
        <v>13</v>
      </c>
      <c r="B54" s="141" t="s">
        <v>13</v>
      </c>
      <c r="C54" s="144" t="s">
        <v>88</v>
      </c>
      <c r="D54" s="165" t="s">
        <v>91</v>
      </c>
      <c r="E54" s="168" t="s">
        <v>16</v>
      </c>
      <c r="F54" s="39" t="s">
        <v>68</v>
      </c>
      <c r="G54" s="56">
        <f>H54+J54</f>
        <v>0</v>
      </c>
      <c r="H54" s="55"/>
      <c r="I54" s="55"/>
      <c r="J54" s="55"/>
      <c r="K54" s="55">
        <f>L54+N54</f>
        <v>6.2</v>
      </c>
      <c r="L54" s="55"/>
      <c r="M54" s="55"/>
      <c r="N54" s="55">
        <v>6.2</v>
      </c>
      <c r="O54" s="82">
        <f>P54+R54</f>
        <v>0</v>
      </c>
      <c r="P54" s="82"/>
      <c r="Q54" s="82"/>
      <c r="R54" s="82"/>
      <c r="S54" s="55">
        <v>0</v>
      </c>
      <c r="T54" s="91"/>
      <c r="U54" s="8"/>
    </row>
    <row r="55" spans="1:21" ht="13.5" customHeight="1">
      <c r="A55" s="170"/>
      <c r="B55" s="142"/>
      <c r="C55" s="145"/>
      <c r="D55" s="166"/>
      <c r="E55" s="150"/>
      <c r="F55" s="24" t="s">
        <v>17</v>
      </c>
      <c r="G55" s="56"/>
      <c r="H55" s="55"/>
      <c r="I55" s="55"/>
      <c r="J55" s="55"/>
      <c r="K55" s="55"/>
      <c r="L55" s="55"/>
      <c r="M55" s="55"/>
      <c r="N55" s="55"/>
      <c r="O55" s="58">
        <f>P55+R55</f>
        <v>0.2</v>
      </c>
      <c r="P55" s="58"/>
      <c r="Q55" s="58"/>
      <c r="R55" s="58">
        <v>0.2</v>
      </c>
      <c r="S55" s="55"/>
      <c r="T55" s="91"/>
      <c r="U55" s="8"/>
    </row>
    <row r="56" spans="1:21" ht="13.5" customHeight="1">
      <c r="A56" s="170"/>
      <c r="B56" s="142"/>
      <c r="C56" s="145"/>
      <c r="D56" s="166"/>
      <c r="E56" s="150"/>
      <c r="F56" s="24" t="s">
        <v>80</v>
      </c>
      <c r="G56" s="56">
        <f>H56+J56</f>
        <v>0</v>
      </c>
      <c r="H56" s="55"/>
      <c r="I56" s="55"/>
      <c r="J56" s="55"/>
      <c r="K56" s="55">
        <f>L56+N56</f>
        <v>23.4</v>
      </c>
      <c r="L56" s="55"/>
      <c r="M56" s="55"/>
      <c r="N56" s="55">
        <v>23.4</v>
      </c>
      <c r="O56" s="82">
        <f>P56+R56</f>
        <v>23.318999999999999</v>
      </c>
      <c r="P56" s="82"/>
      <c r="Q56" s="82"/>
      <c r="R56" s="82">
        <v>23.318999999999999</v>
      </c>
      <c r="S56" s="55">
        <v>0</v>
      </c>
      <c r="T56" s="91"/>
      <c r="U56" s="8"/>
    </row>
    <row r="57" spans="1:21" ht="13.5" customHeight="1">
      <c r="A57" s="171"/>
      <c r="B57" s="143"/>
      <c r="C57" s="146"/>
      <c r="D57" s="167"/>
      <c r="E57" s="151"/>
      <c r="F57" s="10" t="s">
        <v>18</v>
      </c>
      <c r="G57" s="56">
        <f t="shared" ref="G57:J57" si="29">SUM(G54:G56)</f>
        <v>0</v>
      </c>
      <c r="H57" s="56">
        <f t="shared" si="29"/>
        <v>0</v>
      </c>
      <c r="I57" s="56">
        <f t="shared" si="29"/>
        <v>0</v>
      </c>
      <c r="J57" s="56">
        <f t="shared" si="29"/>
        <v>0</v>
      </c>
      <c r="K57" s="56">
        <f t="shared" ref="K57:T57" si="30">SUM(K54:K56)</f>
        <v>29.599999999999998</v>
      </c>
      <c r="L57" s="56">
        <f t="shared" si="30"/>
        <v>0</v>
      </c>
      <c r="M57" s="56">
        <f t="shared" si="30"/>
        <v>0</v>
      </c>
      <c r="N57" s="56">
        <f t="shared" si="30"/>
        <v>29.599999999999998</v>
      </c>
      <c r="O57" s="83">
        <f t="shared" si="30"/>
        <v>23.518999999999998</v>
      </c>
      <c r="P57" s="83">
        <f t="shared" si="30"/>
        <v>0</v>
      </c>
      <c r="Q57" s="83">
        <f t="shared" si="30"/>
        <v>0</v>
      </c>
      <c r="R57" s="83">
        <f t="shared" si="30"/>
        <v>23.518999999999998</v>
      </c>
      <c r="S57" s="56">
        <f t="shared" si="30"/>
        <v>0</v>
      </c>
      <c r="T57" s="92">
        <f t="shared" si="30"/>
        <v>0</v>
      </c>
      <c r="U57" s="8"/>
    </row>
    <row r="58" spans="1:21" ht="13.5" customHeight="1">
      <c r="A58" s="169" t="s">
        <v>13</v>
      </c>
      <c r="B58" s="141" t="s">
        <v>13</v>
      </c>
      <c r="C58" s="144" t="s">
        <v>99</v>
      </c>
      <c r="D58" s="165" t="s">
        <v>100</v>
      </c>
      <c r="E58" s="168" t="s">
        <v>16</v>
      </c>
      <c r="F58" s="39" t="s">
        <v>68</v>
      </c>
      <c r="G58" s="56">
        <f>H58+J58</f>
        <v>0</v>
      </c>
      <c r="H58" s="55"/>
      <c r="I58" s="55"/>
      <c r="J58" s="58">
        <v>0</v>
      </c>
      <c r="K58" s="55">
        <f>L58+N58</f>
        <v>9.8000000000000007</v>
      </c>
      <c r="L58" s="55"/>
      <c r="M58" s="55"/>
      <c r="N58" s="55">
        <v>9.8000000000000007</v>
      </c>
      <c r="O58" s="82">
        <f>P58+R58</f>
        <v>15.866</v>
      </c>
      <c r="P58" s="117"/>
      <c r="Q58" s="117"/>
      <c r="R58" s="82">
        <v>15.866</v>
      </c>
      <c r="S58" s="55">
        <v>0</v>
      </c>
      <c r="T58" s="91"/>
      <c r="U58" s="8"/>
    </row>
    <row r="59" spans="1:21" ht="13.5" customHeight="1">
      <c r="A59" s="170"/>
      <c r="B59" s="142"/>
      <c r="C59" s="145"/>
      <c r="D59" s="166"/>
      <c r="E59" s="150"/>
      <c r="F59" s="24" t="s">
        <v>80</v>
      </c>
      <c r="G59" s="56">
        <f>H59+J59</f>
        <v>0</v>
      </c>
      <c r="H59" s="55"/>
      <c r="I59" s="55"/>
      <c r="J59" s="55"/>
      <c r="K59" s="55">
        <f>L59+N59</f>
        <v>40.6</v>
      </c>
      <c r="L59" s="55"/>
      <c r="M59" s="55"/>
      <c r="N59" s="55">
        <v>40.6</v>
      </c>
      <c r="O59" s="82">
        <f>P59+R59</f>
        <v>40.575000000000003</v>
      </c>
      <c r="P59" s="117"/>
      <c r="Q59" s="117"/>
      <c r="R59" s="117">
        <v>40.575000000000003</v>
      </c>
      <c r="S59" s="55">
        <v>0</v>
      </c>
      <c r="T59" s="91"/>
      <c r="U59" s="8"/>
    </row>
    <row r="60" spans="1:21" ht="13.5" customHeight="1">
      <c r="A60" s="171"/>
      <c r="B60" s="143"/>
      <c r="C60" s="146"/>
      <c r="D60" s="167"/>
      <c r="E60" s="151"/>
      <c r="F60" s="10" t="s">
        <v>18</v>
      </c>
      <c r="G60" s="56">
        <f t="shared" ref="G60:J60" si="31">SUM(G58:G59)</f>
        <v>0</v>
      </c>
      <c r="H60" s="56">
        <f t="shared" si="31"/>
        <v>0</v>
      </c>
      <c r="I60" s="56">
        <f t="shared" si="31"/>
        <v>0</v>
      </c>
      <c r="J60" s="56">
        <f t="shared" si="31"/>
        <v>0</v>
      </c>
      <c r="K60" s="56">
        <f t="shared" ref="K60:T60" si="32">SUM(K58:K59)</f>
        <v>50.400000000000006</v>
      </c>
      <c r="L60" s="56">
        <f t="shared" si="32"/>
        <v>0</v>
      </c>
      <c r="M60" s="56">
        <f t="shared" si="32"/>
        <v>0</v>
      </c>
      <c r="N60" s="56">
        <f t="shared" si="32"/>
        <v>50.400000000000006</v>
      </c>
      <c r="O60" s="83">
        <f t="shared" si="32"/>
        <v>56.441000000000003</v>
      </c>
      <c r="P60" s="87">
        <f t="shared" si="32"/>
        <v>0</v>
      </c>
      <c r="Q60" s="87">
        <f t="shared" si="32"/>
        <v>0</v>
      </c>
      <c r="R60" s="87">
        <f t="shared" si="32"/>
        <v>56.441000000000003</v>
      </c>
      <c r="S60" s="56">
        <f t="shared" si="32"/>
        <v>0</v>
      </c>
      <c r="T60" s="92">
        <f t="shared" si="32"/>
        <v>0</v>
      </c>
      <c r="U60" s="8"/>
    </row>
    <row r="61" spans="1:21" ht="13.5" customHeight="1">
      <c r="A61" s="169" t="s">
        <v>13</v>
      </c>
      <c r="B61" s="141" t="s">
        <v>13</v>
      </c>
      <c r="C61" s="144" t="s">
        <v>121</v>
      </c>
      <c r="D61" s="165" t="s">
        <v>126</v>
      </c>
      <c r="E61" s="168" t="s">
        <v>16</v>
      </c>
      <c r="F61" s="39" t="s">
        <v>68</v>
      </c>
      <c r="G61" s="119">
        <f>H61+J61</f>
        <v>0</v>
      </c>
      <c r="H61" s="120"/>
      <c r="I61" s="120"/>
      <c r="J61" s="121">
        <v>0</v>
      </c>
      <c r="K61" s="120">
        <f>L61+N61</f>
        <v>0</v>
      </c>
      <c r="L61" s="120"/>
      <c r="M61" s="120"/>
      <c r="N61" s="120"/>
      <c r="O61" s="82">
        <f>P61+R61</f>
        <v>4.8419999999999996</v>
      </c>
      <c r="P61" s="117"/>
      <c r="Q61" s="117"/>
      <c r="R61" s="82">
        <v>4.8419999999999996</v>
      </c>
      <c r="S61" s="120">
        <v>0</v>
      </c>
      <c r="T61" s="122"/>
      <c r="U61" s="8"/>
    </row>
    <row r="62" spans="1:21" ht="13.5" customHeight="1">
      <c r="A62" s="170"/>
      <c r="B62" s="142"/>
      <c r="C62" s="145"/>
      <c r="D62" s="166"/>
      <c r="E62" s="150"/>
      <c r="F62" s="24" t="s">
        <v>80</v>
      </c>
      <c r="G62" s="119">
        <f>H62+J62</f>
        <v>0</v>
      </c>
      <c r="H62" s="120"/>
      <c r="I62" s="120"/>
      <c r="J62" s="120"/>
      <c r="K62" s="120">
        <f>L62+N62</f>
        <v>0</v>
      </c>
      <c r="L62" s="120"/>
      <c r="M62" s="120"/>
      <c r="N62" s="120"/>
      <c r="O62" s="82">
        <f>P62+R62</f>
        <v>0</v>
      </c>
      <c r="P62" s="117"/>
      <c r="Q62" s="117"/>
      <c r="R62" s="117"/>
      <c r="S62" s="120">
        <v>0</v>
      </c>
      <c r="T62" s="122"/>
      <c r="U62" s="8"/>
    </row>
    <row r="63" spans="1:21" ht="13.5" customHeight="1">
      <c r="A63" s="171"/>
      <c r="B63" s="143"/>
      <c r="C63" s="146"/>
      <c r="D63" s="167"/>
      <c r="E63" s="151"/>
      <c r="F63" s="10" t="s">
        <v>18</v>
      </c>
      <c r="G63" s="119">
        <f t="shared" ref="G63:T63" si="33">SUM(G61:G62)</f>
        <v>0</v>
      </c>
      <c r="H63" s="119">
        <f t="shared" si="33"/>
        <v>0</v>
      </c>
      <c r="I63" s="119">
        <f t="shared" si="33"/>
        <v>0</v>
      </c>
      <c r="J63" s="119">
        <f t="shared" si="33"/>
        <v>0</v>
      </c>
      <c r="K63" s="119">
        <f t="shared" si="33"/>
        <v>0</v>
      </c>
      <c r="L63" s="119">
        <f t="shared" si="33"/>
        <v>0</v>
      </c>
      <c r="M63" s="119">
        <f t="shared" si="33"/>
        <v>0</v>
      </c>
      <c r="N63" s="119">
        <f t="shared" si="33"/>
        <v>0</v>
      </c>
      <c r="O63" s="83">
        <f t="shared" si="33"/>
        <v>4.8419999999999996</v>
      </c>
      <c r="P63" s="87">
        <f t="shared" si="33"/>
        <v>0</v>
      </c>
      <c r="Q63" s="87">
        <f t="shared" si="33"/>
        <v>0</v>
      </c>
      <c r="R63" s="87">
        <f t="shared" si="33"/>
        <v>4.8419999999999996</v>
      </c>
      <c r="S63" s="119">
        <f t="shared" si="33"/>
        <v>0</v>
      </c>
      <c r="T63" s="123">
        <f t="shared" si="33"/>
        <v>0</v>
      </c>
      <c r="U63" s="8"/>
    </row>
    <row r="64" spans="1:21" ht="15.75" customHeight="1" thickBot="1">
      <c r="A64" s="13" t="s">
        <v>13</v>
      </c>
      <c r="B64" s="14" t="s">
        <v>13</v>
      </c>
      <c r="C64" s="174" t="s">
        <v>28</v>
      </c>
      <c r="D64" s="175"/>
      <c r="E64" s="175"/>
      <c r="F64" s="238"/>
      <c r="G64" s="60">
        <f t="shared" ref="G64:T64" si="34">G15+G19+G22+G25+G30+G33+G37+G41+G45+G49+G53+G57+G60+G63</f>
        <v>185.5</v>
      </c>
      <c r="H64" s="60">
        <f t="shared" si="34"/>
        <v>0</v>
      </c>
      <c r="I64" s="60">
        <f t="shared" si="34"/>
        <v>0</v>
      </c>
      <c r="J64" s="60">
        <f t="shared" si="34"/>
        <v>185.5</v>
      </c>
      <c r="K64" s="60">
        <f t="shared" si="34"/>
        <v>821.1</v>
      </c>
      <c r="L64" s="60">
        <f t="shared" si="34"/>
        <v>0</v>
      </c>
      <c r="M64" s="60">
        <f t="shared" si="34"/>
        <v>0</v>
      </c>
      <c r="N64" s="60">
        <f t="shared" si="34"/>
        <v>821.1</v>
      </c>
      <c r="O64" s="246">
        <f t="shared" si="34"/>
        <v>1154.6980000000001</v>
      </c>
      <c r="P64" s="90">
        <f t="shared" si="34"/>
        <v>0</v>
      </c>
      <c r="Q64" s="60">
        <f t="shared" si="34"/>
        <v>0</v>
      </c>
      <c r="R64" s="60">
        <f t="shared" si="34"/>
        <v>1154.6980000000001</v>
      </c>
      <c r="S64" s="60">
        <f t="shared" si="34"/>
        <v>1471.8</v>
      </c>
      <c r="T64" s="60">
        <f t="shared" si="34"/>
        <v>1094.5</v>
      </c>
      <c r="U64" s="8"/>
    </row>
    <row r="65" spans="1:21" ht="15.75" customHeight="1" thickBot="1">
      <c r="A65" s="6" t="s">
        <v>13</v>
      </c>
      <c r="B65" s="7" t="s">
        <v>19</v>
      </c>
      <c r="C65" s="160" t="s">
        <v>29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239"/>
      <c r="U65" s="8"/>
    </row>
    <row r="66" spans="1:21" ht="13.5" customHeight="1">
      <c r="A66" s="169" t="s">
        <v>13</v>
      </c>
      <c r="B66" s="141" t="s">
        <v>19</v>
      </c>
      <c r="C66" s="144" t="s">
        <v>13</v>
      </c>
      <c r="D66" s="147" t="s">
        <v>30</v>
      </c>
      <c r="E66" s="179" t="s">
        <v>16</v>
      </c>
      <c r="F66" s="9" t="s">
        <v>17</v>
      </c>
      <c r="G66" s="55">
        <f>H66+J66</f>
        <v>0</v>
      </c>
      <c r="H66" s="56"/>
      <c r="I66" s="56"/>
      <c r="J66" s="56"/>
      <c r="K66" s="55">
        <f>L66+N66</f>
        <v>0</v>
      </c>
      <c r="L66" s="94"/>
      <c r="M66" s="94"/>
      <c r="N66" s="94"/>
      <c r="O66" s="58">
        <f>P66+R66</f>
        <v>0</v>
      </c>
      <c r="P66" s="57"/>
      <c r="Q66" s="56"/>
      <c r="R66" s="56"/>
      <c r="S66" s="94"/>
      <c r="T66" s="95"/>
      <c r="U66" s="8"/>
    </row>
    <row r="67" spans="1:21" ht="13.5" customHeight="1">
      <c r="A67" s="170"/>
      <c r="B67" s="142"/>
      <c r="C67" s="145"/>
      <c r="D67" s="148"/>
      <c r="E67" s="150"/>
      <c r="F67" s="105" t="s">
        <v>42</v>
      </c>
      <c r="G67" s="55">
        <f>H67+J67</f>
        <v>139.69999999999999</v>
      </c>
      <c r="H67" s="56">
        <v>10.6</v>
      </c>
      <c r="I67" s="56"/>
      <c r="J67" s="56">
        <v>129.1</v>
      </c>
      <c r="K67" s="55">
        <f>L67+N67</f>
        <v>0</v>
      </c>
      <c r="L67" s="94"/>
      <c r="M67" s="94"/>
      <c r="N67" s="94"/>
      <c r="O67" s="58">
        <f>P67+R67</f>
        <v>0</v>
      </c>
      <c r="P67" s="57"/>
      <c r="Q67" s="56"/>
      <c r="R67" s="56"/>
      <c r="S67" s="94"/>
      <c r="T67" s="95"/>
      <c r="U67" s="8"/>
    </row>
    <row r="68" spans="1:21" ht="13.5" customHeight="1">
      <c r="A68" s="170"/>
      <c r="B68" s="142"/>
      <c r="C68" s="145"/>
      <c r="D68" s="148"/>
      <c r="E68" s="150"/>
      <c r="F68" s="9" t="s">
        <v>102</v>
      </c>
      <c r="G68" s="55">
        <f>H68+J68</f>
        <v>182.2</v>
      </c>
      <c r="H68" s="56">
        <v>182.2</v>
      </c>
      <c r="I68" s="56"/>
      <c r="J68" s="56">
        <v>0</v>
      </c>
      <c r="K68" s="55">
        <f>L68+N68</f>
        <v>128.80000000000001</v>
      </c>
      <c r="L68" s="56">
        <v>128.80000000000001</v>
      </c>
      <c r="M68" s="56"/>
      <c r="N68" s="56"/>
      <c r="O68" s="82">
        <f>P68+R68</f>
        <v>135.97999999999999</v>
      </c>
      <c r="P68" s="56">
        <v>135.97999999999999</v>
      </c>
      <c r="Q68" s="56"/>
      <c r="R68" s="56">
        <v>0</v>
      </c>
      <c r="S68" s="56">
        <v>128.80000000000001</v>
      </c>
      <c r="T68" s="93">
        <v>128.80000000000001</v>
      </c>
      <c r="U68" s="8"/>
    </row>
    <row r="69" spans="1:21" ht="13.5" customHeight="1">
      <c r="A69" s="171"/>
      <c r="B69" s="143"/>
      <c r="C69" s="146"/>
      <c r="D69" s="149"/>
      <c r="E69" s="151"/>
      <c r="F69" s="10" t="s">
        <v>18</v>
      </c>
      <c r="G69" s="56">
        <f>H69+J69</f>
        <v>321.89999999999998</v>
      </c>
      <c r="H69" s="56">
        <f t="shared" ref="H69:J69" si="35">SUM(H66:H68)</f>
        <v>192.79999999999998</v>
      </c>
      <c r="I69" s="56">
        <f t="shared" si="35"/>
        <v>0</v>
      </c>
      <c r="J69" s="56">
        <f t="shared" si="35"/>
        <v>129.1</v>
      </c>
      <c r="K69" s="56">
        <f t="shared" ref="K69:T69" si="36">SUM(K66:K68)</f>
        <v>128.80000000000001</v>
      </c>
      <c r="L69" s="56">
        <f t="shared" si="36"/>
        <v>128.80000000000001</v>
      </c>
      <c r="M69" s="56">
        <f t="shared" si="36"/>
        <v>0</v>
      </c>
      <c r="N69" s="56">
        <f t="shared" si="36"/>
        <v>0</v>
      </c>
      <c r="O69" s="57">
        <f>P69+R69</f>
        <v>135.97999999999999</v>
      </c>
      <c r="P69" s="56">
        <f t="shared" si="36"/>
        <v>135.97999999999999</v>
      </c>
      <c r="Q69" s="56">
        <f t="shared" si="36"/>
        <v>0</v>
      </c>
      <c r="R69" s="56">
        <f t="shared" si="36"/>
        <v>0</v>
      </c>
      <c r="S69" s="56">
        <f t="shared" si="36"/>
        <v>128.80000000000001</v>
      </c>
      <c r="T69" s="92">
        <f t="shared" si="36"/>
        <v>128.80000000000001</v>
      </c>
      <c r="U69" s="8"/>
    </row>
    <row r="70" spans="1:21" ht="15" customHeight="1" thickBot="1">
      <c r="A70" s="13" t="s">
        <v>13</v>
      </c>
      <c r="B70" s="14" t="s">
        <v>19</v>
      </c>
      <c r="C70" s="174" t="s">
        <v>28</v>
      </c>
      <c r="D70" s="175"/>
      <c r="E70" s="175"/>
      <c r="F70" s="238"/>
      <c r="G70" s="61">
        <f t="shared" ref="G70:J70" si="37">G69</f>
        <v>321.89999999999998</v>
      </c>
      <c r="H70" s="61">
        <f t="shared" si="37"/>
        <v>192.79999999999998</v>
      </c>
      <c r="I70" s="61">
        <f t="shared" si="37"/>
        <v>0</v>
      </c>
      <c r="J70" s="61">
        <f t="shared" si="37"/>
        <v>129.1</v>
      </c>
      <c r="K70" s="61">
        <f t="shared" ref="K70:T70" si="38">K69</f>
        <v>128.80000000000001</v>
      </c>
      <c r="L70" s="61">
        <f t="shared" si="38"/>
        <v>128.80000000000001</v>
      </c>
      <c r="M70" s="61">
        <f t="shared" si="38"/>
        <v>0</v>
      </c>
      <c r="N70" s="61">
        <f t="shared" si="38"/>
        <v>0</v>
      </c>
      <c r="O70" s="72">
        <f t="shared" si="38"/>
        <v>135.97999999999999</v>
      </c>
      <c r="P70" s="61">
        <f t="shared" si="38"/>
        <v>135.97999999999999</v>
      </c>
      <c r="Q70" s="61">
        <f t="shared" si="38"/>
        <v>0</v>
      </c>
      <c r="R70" s="61">
        <f t="shared" si="38"/>
        <v>0</v>
      </c>
      <c r="S70" s="61">
        <f t="shared" si="38"/>
        <v>128.80000000000001</v>
      </c>
      <c r="T70" s="61">
        <f t="shared" si="38"/>
        <v>128.80000000000001</v>
      </c>
      <c r="U70" s="8"/>
    </row>
    <row r="71" spans="1:21" ht="14.25" customHeight="1" thickBot="1">
      <c r="A71" s="6" t="s">
        <v>13</v>
      </c>
      <c r="B71" s="7" t="s">
        <v>20</v>
      </c>
      <c r="C71" s="160" t="s">
        <v>31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8"/>
    </row>
    <row r="72" spans="1:21" ht="12.75" customHeight="1">
      <c r="A72" s="169" t="s">
        <v>13</v>
      </c>
      <c r="B72" s="141" t="s">
        <v>20</v>
      </c>
      <c r="C72" s="144" t="s">
        <v>13</v>
      </c>
      <c r="D72" s="147" t="s">
        <v>61</v>
      </c>
      <c r="E72" s="150" t="s">
        <v>16</v>
      </c>
      <c r="F72" s="11" t="s">
        <v>17</v>
      </c>
      <c r="G72" s="54">
        <f>H72+J72</f>
        <v>0</v>
      </c>
      <c r="H72" s="56"/>
      <c r="I72" s="56"/>
      <c r="J72" s="56"/>
      <c r="K72" s="55">
        <f>L72+N72</f>
        <v>0</v>
      </c>
      <c r="L72" s="56"/>
      <c r="M72" s="56"/>
      <c r="N72" s="56"/>
      <c r="O72" s="58">
        <f>P72+R72</f>
        <v>0</v>
      </c>
      <c r="P72" s="56"/>
      <c r="Q72" s="56"/>
      <c r="R72" s="56"/>
      <c r="S72" s="94"/>
      <c r="T72" s="95"/>
      <c r="U72" s="8"/>
    </row>
    <row r="73" spans="1:21" ht="12.75" customHeight="1">
      <c r="A73" s="170"/>
      <c r="B73" s="142"/>
      <c r="C73" s="145"/>
      <c r="D73" s="148"/>
      <c r="E73" s="150"/>
      <c r="F73" s="11" t="s">
        <v>42</v>
      </c>
      <c r="G73" s="56">
        <f>H73+J73</f>
        <v>0</v>
      </c>
      <c r="H73" s="56"/>
      <c r="I73" s="56"/>
      <c r="J73" s="56"/>
      <c r="K73" s="55">
        <f>L73+N73</f>
        <v>0</v>
      </c>
      <c r="L73" s="56"/>
      <c r="M73" s="56"/>
      <c r="N73" s="56"/>
      <c r="O73" s="58">
        <f>P73+R73</f>
        <v>0</v>
      </c>
      <c r="P73" s="56"/>
      <c r="Q73" s="56"/>
      <c r="R73" s="56"/>
      <c r="S73" s="56"/>
      <c r="T73" s="93"/>
      <c r="U73" s="8"/>
    </row>
    <row r="74" spans="1:21" ht="12.75" customHeight="1">
      <c r="A74" s="171"/>
      <c r="B74" s="143"/>
      <c r="C74" s="146"/>
      <c r="D74" s="149"/>
      <c r="E74" s="151"/>
      <c r="F74" s="10" t="s">
        <v>18</v>
      </c>
      <c r="G74" s="56">
        <f t="shared" ref="G74:J74" si="39">SUM(G72:G73)</f>
        <v>0</v>
      </c>
      <c r="H74" s="56">
        <f t="shared" si="39"/>
        <v>0</v>
      </c>
      <c r="I74" s="56">
        <f t="shared" si="39"/>
        <v>0</v>
      </c>
      <c r="J74" s="56">
        <f t="shared" si="39"/>
        <v>0</v>
      </c>
      <c r="K74" s="56">
        <f>SUM(K72:K73)</f>
        <v>0</v>
      </c>
      <c r="L74" s="56">
        <f t="shared" ref="L74:T74" si="40">SUM(L72:L73)</f>
        <v>0</v>
      </c>
      <c r="M74" s="56">
        <f t="shared" si="40"/>
        <v>0</v>
      </c>
      <c r="N74" s="56">
        <f t="shared" si="40"/>
        <v>0</v>
      </c>
      <c r="O74" s="57">
        <f t="shared" si="40"/>
        <v>0</v>
      </c>
      <c r="P74" s="56">
        <f t="shared" si="40"/>
        <v>0</v>
      </c>
      <c r="Q74" s="56">
        <f t="shared" si="40"/>
        <v>0</v>
      </c>
      <c r="R74" s="56">
        <f t="shared" si="40"/>
        <v>0</v>
      </c>
      <c r="S74" s="56">
        <f t="shared" si="40"/>
        <v>0</v>
      </c>
      <c r="T74" s="92">
        <f t="shared" si="40"/>
        <v>0</v>
      </c>
      <c r="U74" s="8"/>
    </row>
    <row r="75" spans="1:21" ht="11.25" customHeight="1">
      <c r="A75" s="152" t="s">
        <v>13</v>
      </c>
      <c r="B75" s="162" t="s">
        <v>20</v>
      </c>
      <c r="C75" s="146" t="s">
        <v>19</v>
      </c>
      <c r="D75" s="167" t="s">
        <v>70</v>
      </c>
      <c r="E75" s="150" t="s">
        <v>16</v>
      </c>
      <c r="F75" s="24" t="s">
        <v>58</v>
      </c>
      <c r="G75" s="57">
        <f t="shared" ref="G75:G77" si="41">H75+J75</f>
        <v>0</v>
      </c>
      <c r="H75" s="62"/>
      <c r="I75" s="62"/>
      <c r="J75" s="62"/>
      <c r="K75" s="58">
        <f t="shared" ref="K75:K77" si="42">L75+N75</f>
        <v>0</v>
      </c>
      <c r="L75" s="62"/>
      <c r="M75" s="62"/>
      <c r="N75" s="62"/>
      <c r="O75" s="58">
        <f t="shared" ref="O75:O77" si="43">P75+R75</f>
        <v>0</v>
      </c>
      <c r="P75" s="62"/>
      <c r="Q75" s="62"/>
      <c r="R75" s="62"/>
      <c r="S75" s="62"/>
      <c r="T75" s="96"/>
      <c r="U75" s="8"/>
    </row>
    <row r="76" spans="1:21" ht="11.25" customHeight="1">
      <c r="A76" s="152"/>
      <c r="B76" s="162"/>
      <c r="C76" s="146"/>
      <c r="D76" s="167"/>
      <c r="E76" s="150"/>
      <c r="F76" s="39" t="s">
        <v>68</v>
      </c>
      <c r="G76" s="57">
        <f t="shared" si="41"/>
        <v>0</v>
      </c>
      <c r="H76" s="62"/>
      <c r="I76" s="62"/>
      <c r="J76" s="62"/>
      <c r="K76" s="58">
        <f t="shared" si="42"/>
        <v>0</v>
      </c>
      <c r="L76" s="62"/>
      <c r="M76" s="62"/>
      <c r="N76" s="62"/>
      <c r="O76" s="58">
        <f t="shared" si="43"/>
        <v>0</v>
      </c>
      <c r="P76" s="62"/>
      <c r="Q76" s="62"/>
      <c r="R76" s="62"/>
      <c r="S76" s="62">
        <v>100</v>
      </c>
      <c r="T76" s="96"/>
      <c r="U76" s="8"/>
    </row>
    <row r="77" spans="1:21" ht="13.5" customHeight="1">
      <c r="A77" s="152"/>
      <c r="B77" s="162"/>
      <c r="C77" s="153"/>
      <c r="D77" s="180"/>
      <c r="E77" s="150"/>
      <c r="F77" s="11" t="s">
        <v>42</v>
      </c>
      <c r="G77" s="57">
        <f t="shared" si="41"/>
        <v>0</v>
      </c>
      <c r="H77" s="57"/>
      <c r="I77" s="57"/>
      <c r="J77" s="57"/>
      <c r="K77" s="58">
        <f t="shared" si="42"/>
        <v>0</v>
      </c>
      <c r="L77" s="57"/>
      <c r="M77" s="57"/>
      <c r="N77" s="57"/>
      <c r="O77" s="58">
        <f t="shared" si="43"/>
        <v>0</v>
      </c>
      <c r="P77" s="57"/>
      <c r="Q77" s="57"/>
      <c r="R77" s="57"/>
      <c r="S77" s="57"/>
      <c r="T77" s="97"/>
      <c r="U77" s="8"/>
    </row>
    <row r="78" spans="1:21" ht="11.25" customHeight="1">
      <c r="A78" s="152"/>
      <c r="B78" s="162"/>
      <c r="C78" s="153"/>
      <c r="D78" s="180"/>
      <c r="E78" s="151"/>
      <c r="F78" s="10" t="s">
        <v>18</v>
      </c>
      <c r="G78" s="57">
        <f t="shared" ref="G78:J78" si="44">SUM(G75:G77)</f>
        <v>0</v>
      </c>
      <c r="H78" s="57">
        <f t="shared" si="44"/>
        <v>0</v>
      </c>
      <c r="I78" s="57">
        <f t="shared" si="44"/>
        <v>0</v>
      </c>
      <c r="J78" s="57">
        <f t="shared" si="44"/>
        <v>0</v>
      </c>
      <c r="K78" s="57">
        <f t="shared" ref="K78:T78" si="45">SUM(K75:K77)</f>
        <v>0</v>
      </c>
      <c r="L78" s="57">
        <f t="shared" si="45"/>
        <v>0</v>
      </c>
      <c r="M78" s="57">
        <f t="shared" si="45"/>
        <v>0</v>
      </c>
      <c r="N78" s="57">
        <f t="shared" si="45"/>
        <v>0</v>
      </c>
      <c r="O78" s="57">
        <f t="shared" si="45"/>
        <v>0</v>
      </c>
      <c r="P78" s="57">
        <f t="shared" si="45"/>
        <v>0</v>
      </c>
      <c r="Q78" s="57">
        <f t="shared" si="45"/>
        <v>0</v>
      </c>
      <c r="R78" s="57">
        <f t="shared" si="45"/>
        <v>0</v>
      </c>
      <c r="S78" s="57">
        <f t="shared" si="45"/>
        <v>100</v>
      </c>
      <c r="T78" s="57">
        <f t="shared" si="45"/>
        <v>0</v>
      </c>
      <c r="U78" s="8"/>
    </row>
    <row r="79" spans="1:21" ht="11.25" customHeight="1">
      <c r="A79" s="152" t="s">
        <v>13</v>
      </c>
      <c r="B79" s="162" t="s">
        <v>20</v>
      </c>
      <c r="C79" s="146" t="s">
        <v>20</v>
      </c>
      <c r="D79" s="167" t="s">
        <v>71</v>
      </c>
      <c r="E79" s="150" t="s">
        <v>16</v>
      </c>
      <c r="F79" s="39" t="s">
        <v>104</v>
      </c>
      <c r="G79" s="57">
        <f t="shared" ref="G79:G81" si="46">H79+J79</f>
        <v>27.5</v>
      </c>
      <c r="H79" s="62"/>
      <c r="I79" s="62"/>
      <c r="J79" s="62">
        <v>27.5</v>
      </c>
      <c r="K79" s="58">
        <f t="shared" ref="K79:K81" si="47">L79+N79</f>
        <v>33.799999999999997</v>
      </c>
      <c r="L79" s="62"/>
      <c r="M79" s="62"/>
      <c r="N79" s="62">
        <v>33.799999999999997</v>
      </c>
      <c r="O79" s="58">
        <f t="shared" ref="O79:O81" si="48">P79+R79</f>
        <v>15.8</v>
      </c>
      <c r="P79" s="62"/>
      <c r="Q79" s="62"/>
      <c r="R79" s="62">
        <v>15.8</v>
      </c>
      <c r="S79" s="62"/>
      <c r="T79" s="96"/>
      <c r="U79" s="8"/>
    </row>
    <row r="80" spans="1:21" ht="11.25" customHeight="1">
      <c r="A80" s="152"/>
      <c r="B80" s="162"/>
      <c r="C80" s="146"/>
      <c r="D80" s="167"/>
      <c r="E80" s="150"/>
      <c r="F80" s="39" t="s">
        <v>35</v>
      </c>
      <c r="G80" s="57">
        <f t="shared" si="46"/>
        <v>0</v>
      </c>
      <c r="H80" s="62"/>
      <c r="I80" s="62"/>
      <c r="J80" s="62"/>
      <c r="K80" s="58">
        <f t="shared" si="47"/>
        <v>2.7</v>
      </c>
      <c r="L80" s="62"/>
      <c r="M80" s="62"/>
      <c r="N80" s="62">
        <v>2.7</v>
      </c>
      <c r="O80" s="58">
        <f t="shared" si="48"/>
        <v>6.9</v>
      </c>
      <c r="P80" s="62"/>
      <c r="Q80" s="62"/>
      <c r="R80" s="62">
        <v>6.9</v>
      </c>
      <c r="S80" s="62"/>
      <c r="T80" s="96"/>
      <c r="U80" s="8"/>
    </row>
    <row r="81" spans="1:21" ht="13.5" customHeight="1">
      <c r="A81" s="152"/>
      <c r="B81" s="162"/>
      <c r="C81" s="153"/>
      <c r="D81" s="180"/>
      <c r="E81" s="150"/>
      <c r="F81" s="23" t="s">
        <v>76</v>
      </c>
      <c r="G81" s="57">
        <f t="shared" si="46"/>
        <v>248.15199999999999</v>
      </c>
      <c r="H81" s="57"/>
      <c r="I81" s="57"/>
      <c r="J81" s="57">
        <v>248.15199999999999</v>
      </c>
      <c r="K81" s="58">
        <f t="shared" si="47"/>
        <v>25</v>
      </c>
      <c r="L81" s="57"/>
      <c r="M81" s="57"/>
      <c r="N81" s="57">
        <v>25</v>
      </c>
      <c r="O81" s="58">
        <f t="shared" si="48"/>
        <v>25</v>
      </c>
      <c r="P81" s="57"/>
      <c r="Q81" s="57"/>
      <c r="R81" s="57">
        <v>25</v>
      </c>
      <c r="S81" s="57"/>
      <c r="T81" s="97"/>
      <c r="U81" s="8"/>
    </row>
    <row r="82" spans="1:21" ht="11.25" customHeight="1">
      <c r="A82" s="152"/>
      <c r="B82" s="162"/>
      <c r="C82" s="153"/>
      <c r="D82" s="180"/>
      <c r="E82" s="151"/>
      <c r="F82" s="10" t="s">
        <v>18</v>
      </c>
      <c r="G82" s="57">
        <f t="shared" ref="G82:J82" si="49">SUM(G79:G81)</f>
        <v>275.65199999999999</v>
      </c>
      <c r="H82" s="57">
        <f t="shared" si="49"/>
        <v>0</v>
      </c>
      <c r="I82" s="57">
        <f t="shared" si="49"/>
        <v>0</v>
      </c>
      <c r="J82" s="57">
        <f t="shared" si="49"/>
        <v>275.65199999999999</v>
      </c>
      <c r="K82" s="57">
        <f t="shared" ref="K82:T82" si="50">SUM(K79:K81)</f>
        <v>61.5</v>
      </c>
      <c r="L82" s="57">
        <f t="shared" si="50"/>
        <v>0</v>
      </c>
      <c r="M82" s="57">
        <f t="shared" si="50"/>
        <v>0</v>
      </c>
      <c r="N82" s="57">
        <f t="shared" si="50"/>
        <v>61.5</v>
      </c>
      <c r="O82" s="57">
        <f t="shared" si="50"/>
        <v>47.7</v>
      </c>
      <c r="P82" s="57">
        <f t="shared" si="50"/>
        <v>0</v>
      </c>
      <c r="Q82" s="57">
        <f t="shared" si="50"/>
        <v>0</v>
      </c>
      <c r="R82" s="57">
        <f t="shared" si="50"/>
        <v>47.7</v>
      </c>
      <c r="S82" s="57">
        <f t="shared" si="50"/>
        <v>0</v>
      </c>
      <c r="T82" s="57">
        <f t="shared" si="50"/>
        <v>0</v>
      </c>
      <c r="U82" s="8"/>
    </row>
    <row r="83" spans="1:21" ht="11.25" customHeight="1">
      <c r="A83" s="152" t="s">
        <v>13</v>
      </c>
      <c r="B83" s="162" t="s">
        <v>20</v>
      </c>
      <c r="C83" s="146" t="s">
        <v>22</v>
      </c>
      <c r="D83" s="167" t="s">
        <v>124</v>
      </c>
      <c r="E83" s="150" t="s">
        <v>16</v>
      </c>
      <c r="F83" s="24" t="s">
        <v>17</v>
      </c>
      <c r="G83" s="57">
        <f t="shared" ref="G83:G85" si="51">H83+J83</f>
        <v>0</v>
      </c>
      <c r="H83" s="62"/>
      <c r="I83" s="62"/>
      <c r="J83" s="62"/>
      <c r="K83" s="58">
        <f t="shared" ref="K83:K85" si="52">L83+N83</f>
        <v>3.8</v>
      </c>
      <c r="L83" s="62"/>
      <c r="M83" s="62"/>
      <c r="N83" s="62">
        <v>3.8</v>
      </c>
      <c r="O83" s="58">
        <f t="shared" ref="O83:O85" si="53">P83+R83</f>
        <v>3.8</v>
      </c>
      <c r="P83" s="62"/>
      <c r="Q83" s="62"/>
      <c r="R83" s="62">
        <v>3.8</v>
      </c>
      <c r="S83" s="62"/>
      <c r="T83" s="96"/>
      <c r="U83" s="8"/>
    </row>
    <row r="84" spans="1:21" ht="11.25" customHeight="1">
      <c r="A84" s="152"/>
      <c r="B84" s="162"/>
      <c r="C84" s="146"/>
      <c r="D84" s="167"/>
      <c r="E84" s="150"/>
      <c r="F84" s="39" t="s">
        <v>102</v>
      </c>
      <c r="G84" s="57">
        <f t="shared" si="51"/>
        <v>0</v>
      </c>
      <c r="H84" s="62"/>
      <c r="I84" s="62"/>
      <c r="J84" s="62"/>
      <c r="K84" s="58">
        <f t="shared" si="52"/>
        <v>3.8</v>
      </c>
      <c r="L84" s="62"/>
      <c r="M84" s="62"/>
      <c r="N84" s="62">
        <v>3.8</v>
      </c>
      <c r="O84" s="82">
        <f t="shared" si="53"/>
        <v>0</v>
      </c>
      <c r="P84" s="125"/>
      <c r="Q84" s="125"/>
      <c r="R84" s="125"/>
      <c r="S84" s="62"/>
      <c r="T84" s="96"/>
      <c r="U84" s="8"/>
    </row>
    <row r="85" spans="1:21" ht="13.5" customHeight="1">
      <c r="A85" s="152"/>
      <c r="B85" s="162"/>
      <c r="C85" s="153"/>
      <c r="D85" s="180"/>
      <c r="E85" s="150"/>
      <c r="F85" s="23" t="s">
        <v>76</v>
      </c>
      <c r="G85" s="57">
        <f t="shared" si="51"/>
        <v>0</v>
      </c>
      <c r="H85" s="57"/>
      <c r="I85" s="57"/>
      <c r="J85" s="57"/>
      <c r="K85" s="58">
        <f t="shared" si="52"/>
        <v>43</v>
      </c>
      <c r="L85" s="57"/>
      <c r="M85" s="57"/>
      <c r="N85" s="57">
        <v>43</v>
      </c>
      <c r="O85" s="82">
        <f t="shared" si="53"/>
        <v>0</v>
      </c>
      <c r="P85" s="83"/>
      <c r="Q85" s="83"/>
      <c r="R85" s="83"/>
      <c r="S85" s="57">
        <v>40</v>
      </c>
      <c r="T85" s="97"/>
      <c r="U85" s="8"/>
    </row>
    <row r="86" spans="1:21" ht="11.25" customHeight="1">
      <c r="A86" s="152"/>
      <c r="B86" s="162"/>
      <c r="C86" s="153"/>
      <c r="D86" s="180"/>
      <c r="E86" s="151"/>
      <c r="F86" s="10" t="s">
        <v>18</v>
      </c>
      <c r="G86" s="57">
        <f t="shared" ref="G86:J86" si="54">SUM(G83:G85)</f>
        <v>0</v>
      </c>
      <c r="H86" s="57">
        <f t="shared" si="54"/>
        <v>0</v>
      </c>
      <c r="I86" s="57">
        <f t="shared" si="54"/>
        <v>0</v>
      </c>
      <c r="J86" s="57">
        <f t="shared" si="54"/>
        <v>0</v>
      </c>
      <c r="K86" s="57">
        <f t="shared" ref="K86:T86" si="55">SUM(K83:K85)</f>
        <v>50.6</v>
      </c>
      <c r="L86" s="57">
        <f t="shared" si="55"/>
        <v>0</v>
      </c>
      <c r="M86" s="57">
        <f t="shared" si="55"/>
        <v>0</v>
      </c>
      <c r="N86" s="57">
        <f t="shared" si="55"/>
        <v>50.6</v>
      </c>
      <c r="O86" s="83">
        <f t="shared" si="55"/>
        <v>3.8</v>
      </c>
      <c r="P86" s="83">
        <f t="shared" si="55"/>
        <v>0</v>
      </c>
      <c r="Q86" s="83">
        <f t="shared" si="55"/>
        <v>0</v>
      </c>
      <c r="R86" s="83">
        <f t="shared" si="55"/>
        <v>3.8</v>
      </c>
      <c r="S86" s="57">
        <f t="shared" si="55"/>
        <v>40</v>
      </c>
      <c r="T86" s="57">
        <f t="shared" si="55"/>
        <v>0</v>
      </c>
      <c r="U86" s="8"/>
    </row>
    <row r="87" spans="1:21" ht="11.25" customHeight="1">
      <c r="A87" s="152" t="s">
        <v>13</v>
      </c>
      <c r="B87" s="162" t="s">
        <v>20</v>
      </c>
      <c r="C87" s="146" t="s">
        <v>23</v>
      </c>
      <c r="D87" s="167" t="s">
        <v>92</v>
      </c>
      <c r="E87" s="150" t="s">
        <v>16</v>
      </c>
      <c r="F87" s="24" t="s">
        <v>17</v>
      </c>
      <c r="G87" s="57">
        <f t="shared" ref="G87:G89" si="56">H87+J87</f>
        <v>0</v>
      </c>
      <c r="H87" s="62"/>
      <c r="I87" s="62"/>
      <c r="J87" s="62"/>
      <c r="K87" s="58">
        <f t="shared" ref="K87:K89" si="57">L87+N87</f>
        <v>0</v>
      </c>
      <c r="L87" s="62"/>
      <c r="M87" s="62"/>
      <c r="N87" s="62"/>
      <c r="O87" s="58">
        <f t="shared" ref="O87:O89" si="58">P87+R87</f>
        <v>0</v>
      </c>
      <c r="P87" s="62"/>
      <c r="Q87" s="62"/>
      <c r="R87" s="62"/>
      <c r="S87" s="62"/>
      <c r="T87" s="96"/>
      <c r="U87" s="8"/>
    </row>
    <row r="88" spans="1:21" ht="11.25" customHeight="1">
      <c r="A88" s="152"/>
      <c r="B88" s="162"/>
      <c r="C88" s="146"/>
      <c r="D88" s="167"/>
      <c r="E88" s="150"/>
      <c r="F88" s="39" t="s">
        <v>68</v>
      </c>
      <c r="G88" s="57">
        <f t="shared" si="56"/>
        <v>0</v>
      </c>
      <c r="H88" s="62"/>
      <c r="I88" s="62"/>
      <c r="J88" s="62"/>
      <c r="K88" s="58">
        <f t="shared" si="57"/>
        <v>0</v>
      </c>
      <c r="L88" s="62"/>
      <c r="M88" s="62"/>
      <c r="N88" s="62"/>
      <c r="O88" s="58">
        <f t="shared" si="58"/>
        <v>0</v>
      </c>
      <c r="P88" s="62"/>
      <c r="Q88" s="62"/>
      <c r="R88" s="62"/>
      <c r="S88" s="62">
        <v>80</v>
      </c>
      <c r="T88" s="96">
        <v>80</v>
      </c>
      <c r="U88" s="8"/>
    </row>
    <row r="89" spans="1:21" ht="13.5" customHeight="1">
      <c r="A89" s="152"/>
      <c r="B89" s="162"/>
      <c r="C89" s="153"/>
      <c r="D89" s="180"/>
      <c r="E89" s="150"/>
      <c r="F89" s="23" t="s">
        <v>76</v>
      </c>
      <c r="G89" s="57">
        <f t="shared" si="56"/>
        <v>0</v>
      </c>
      <c r="H89" s="57"/>
      <c r="I89" s="57"/>
      <c r="J89" s="57"/>
      <c r="K89" s="58">
        <f t="shared" si="57"/>
        <v>0</v>
      </c>
      <c r="L89" s="57"/>
      <c r="M89" s="57"/>
      <c r="N89" s="57"/>
      <c r="O89" s="58">
        <f t="shared" si="58"/>
        <v>0</v>
      </c>
      <c r="P89" s="57"/>
      <c r="Q89" s="57"/>
      <c r="R89" s="57"/>
      <c r="S89" s="57"/>
      <c r="T89" s="97"/>
      <c r="U89" s="8"/>
    </row>
    <row r="90" spans="1:21" ht="11.25" customHeight="1">
      <c r="A90" s="152"/>
      <c r="B90" s="162"/>
      <c r="C90" s="153"/>
      <c r="D90" s="180"/>
      <c r="E90" s="151"/>
      <c r="F90" s="10" t="s">
        <v>18</v>
      </c>
      <c r="G90" s="57">
        <f t="shared" ref="G90:T90" si="59">SUM(G87:G89)</f>
        <v>0</v>
      </c>
      <c r="H90" s="57">
        <f t="shared" si="59"/>
        <v>0</v>
      </c>
      <c r="I90" s="57">
        <f t="shared" si="59"/>
        <v>0</v>
      </c>
      <c r="J90" s="57">
        <f t="shared" si="59"/>
        <v>0</v>
      </c>
      <c r="K90" s="57">
        <f t="shared" si="59"/>
        <v>0</v>
      </c>
      <c r="L90" s="57">
        <f t="shared" si="59"/>
        <v>0</v>
      </c>
      <c r="M90" s="57">
        <f t="shared" si="59"/>
        <v>0</v>
      </c>
      <c r="N90" s="57">
        <f t="shared" si="59"/>
        <v>0</v>
      </c>
      <c r="O90" s="57">
        <f t="shared" si="59"/>
        <v>0</v>
      </c>
      <c r="P90" s="57">
        <f t="shared" si="59"/>
        <v>0</v>
      </c>
      <c r="Q90" s="57">
        <f t="shared" si="59"/>
        <v>0</v>
      </c>
      <c r="R90" s="57">
        <f t="shared" si="59"/>
        <v>0</v>
      </c>
      <c r="S90" s="57">
        <f t="shared" si="59"/>
        <v>80</v>
      </c>
      <c r="T90" s="57">
        <f t="shared" si="59"/>
        <v>80</v>
      </c>
      <c r="U90" s="8"/>
    </row>
    <row r="91" spans="1:21" ht="12" customHeight="1">
      <c r="A91" s="152" t="s">
        <v>13</v>
      </c>
      <c r="B91" s="162" t="s">
        <v>20</v>
      </c>
      <c r="C91" s="146" t="s">
        <v>25</v>
      </c>
      <c r="D91" s="167" t="s">
        <v>114</v>
      </c>
      <c r="E91" s="150" t="s">
        <v>16</v>
      </c>
      <c r="F91" s="24" t="s">
        <v>17</v>
      </c>
      <c r="G91" s="57">
        <f t="shared" ref="G91:G93" si="60">H91+J91</f>
        <v>0</v>
      </c>
      <c r="H91" s="62"/>
      <c r="I91" s="62"/>
      <c r="J91" s="62"/>
      <c r="K91" s="58">
        <f t="shared" ref="K91:K93" si="61">L91+N91</f>
        <v>42.6</v>
      </c>
      <c r="L91" s="62"/>
      <c r="M91" s="62"/>
      <c r="N91" s="62">
        <v>42.6</v>
      </c>
      <c r="O91" s="58">
        <f t="shared" ref="O91:O93" si="62">P91+R91</f>
        <v>3.6</v>
      </c>
      <c r="P91" s="62"/>
      <c r="Q91" s="62"/>
      <c r="R91" s="62">
        <v>3.6</v>
      </c>
      <c r="S91" s="62">
        <v>164</v>
      </c>
      <c r="T91" s="96">
        <v>164.5</v>
      </c>
      <c r="U91" s="8"/>
    </row>
    <row r="92" spans="1:21" ht="12" customHeight="1">
      <c r="A92" s="152"/>
      <c r="B92" s="162"/>
      <c r="C92" s="146"/>
      <c r="D92" s="167"/>
      <c r="E92" s="150"/>
      <c r="F92" s="39" t="s">
        <v>68</v>
      </c>
      <c r="G92" s="57">
        <f t="shared" si="60"/>
        <v>0</v>
      </c>
      <c r="H92" s="62"/>
      <c r="I92" s="62"/>
      <c r="J92" s="62"/>
      <c r="K92" s="58">
        <f t="shared" si="61"/>
        <v>0</v>
      </c>
      <c r="L92" s="62"/>
      <c r="M92" s="62"/>
      <c r="N92" s="62"/>
      <c r="O92" s="82">
        <f t="shared" si="62"/>
        <v>5</v>
      </c>
      <c r="P92" s="125"/>
      <c r="Q92" s="125"/>
      <c r="R92" s="125">
        <v>5</v>
      </c>
      <c r="S92" s="62"/>
      <c r="T92" s="96"/>
      <c r="U92" s="8"/>
    </row>
    <row r="93" spans="1:21" ht="12" customHeight="1">
      <c r="A93" s="152"/>
      <c r="B93" s="162"/>
      <c r="C93" s="153"/>
      <c r="D93" s="180"/>
      <c r="E93" s="150"/>
      <c r="F93" s="23" t="s">
        <v>76</v>
      </c>
      <c r="G93" s="57">
        <f t="shared" si="60"/>
        <v>0</v>
      </c>
      <c r="H93" s="57"/>
      <c r="I93" s="57"/>
      <c r="J93" s="57"/>
      <c r="K93" s="58">
        <f t="shared" si="61"/>
        <v>241.3</v>
      </c>
      <c r="L93" s="57"/>
      <c r="M93" s="57"/>
      <c r="N93" s="57">
        <v>241.3</v>
      </c>
      <c r="O93" s="82">
        <f t="shared" si="62"/>
        <v>0</v>
      </c>
      <c r="P93" s="83"/>
      <c r="Q93" s="83"/>
      <c r="R93" s="83"/>
      <c r="S93" s="57"/>
      <c r="T93" s="97"/>
      <c r="U93" s="8"/>
    </row>
    <row r="94" spans="1:21" ht="11.25" customHeight="1">
      <c r="A94" s="152"/>
      <c r="B94" s="162"/>
      <c r="C94" s="153"/>
      <c r="D94" s="180"/>
      <c r="E94" s="151"/>
      <c r="F94" s="10" t="s">
        <v>18</v>
      </c>
      <c r="G94" s="57">
        <f t="shared" ref="G94:T94" si="63">SUM(G91:G93)</f>
        <v>0</v>
      </c>
      <c r="H94" s="57">
        <f t="shared" si="63"/>
        <v>0</v>
      </c>
      <c r="I94" s="57">
        <f t="shared" si="63"/>
        <v>0</v>
      </c>
      <c r="J94" s="57">
        <f t="shared" si="63"/>
        <v>0</v>
      </c>
      <c r="K94" s="57">
        <f t="shared" si="63"/>
        <v>283.90000000000003</v>
      </c>
      <c r="L94" s="57">
        <f t="shared" si="63"/>
        <v>0</v>
      </c>
      <c r="M94" s="57">
        <f t="shared" si="63"/>
        <v>0</v>
      </c>
      <c r="N94" s="57">
        <f t="shared" si="63"/>
        <v>283.90000000000003</v>
      </c>
      <c r="O94" s="83">
        <f t="shared" si="63"/>
        <v>8.6</v>
      </c>
      <c r="P94" s="83">
        <f t="shared" si="63"/>
        <v>0</v>
      </c>
      <c r="Q94" s="83">
        <f t="shared" si="63"/>
        <v>0</v>
      </c>
      <c r="R94" s="83">
        <f t="shared" si="63"/>
        <v>8.6</v>
      </c>
      <c r="S94" s="57">
        <f t="shared" si="63"/>
        <v>164</v>
      </c>
      <c r="T94" s="57">
        <f t="shared" si="63"/>
        <v>164.5</v>
      </c>
      <c r="U94" s="8"/>
    </row>
    <row r="95" spans="1:21" ht="11.25" customHeight="1">
      <c r="A95" s="152" t="s">
        <v>13</v>
      </c>
      <c r="B95" s="162" t="s">
        <v>20</v>
      </c>
      <c r="C95" s="146" t="s">
        <v>27</v>
      </c>
      <c r="D95" s="167" t="s">
        <v>122</v>
      </c>
      <c r="E95" s="150" t="s">
        <v>16</v>
      </c>
      <c r="F95" s="24" t="s">
        <v>17</v>
      </c>
      <c r="G95" s="126">
        <f t="shared" ref="G95:G97" si="64">H95+J95</f>
        <v>0</v>
      </c>
      <c r="H95" s="127"/>
      <c r="I95" s="127"/>
      <c r="J95" s="127"/>
      <c r="K95" s="121">
        <f t="shared" ref="K95:K97" si="65">L95+N95</f>
        <v>0</v>
      </c>
      <c r="L95" s="127"/>
      <c r="M95" s="127"/>
      <c r="N95" s="127">
        <v>0</v>
      </c>
      <c r="O95" s="58">
        <f t="shared" ref="O95:O97" si="66">P95+R95</f>
        <v>0</v>
      </c>
      <c r="P95" s="62"/>
      <c r="Q95" s="62"/>
      <c r="R95" s="62"/>
      <c r="S95" s="127">
        <v>0</v>
      </c>
      <c r="T95" s="128">
        <v>0</v>
      </c>
      <c r="U95" s="8"/>
    </row>
    <row r="96" spans="1:21" ht="11.25" customHeight="1">
      <c r="A96" s="152"/>
      <c r="B96" s="162"/>
      <c r="C96" s="146"/>
      <c r="D96" s="167"/>
      <c r="E96" s="150"/>
      <c r="F96" s="39" t="s">
        <v>68</v>
      </c>
      <c r="G96" s="126">
        <f t="shared" si="64"/>
        <v>0</v>
      </c>
      <c r="H96" s="127"/>
      <c r="I96" s="127"/>
      <c r="J96" s="127"/>
      <c r="K96" s="121">
        <f t="shared" si="65"/>
        <v>0</v>
      </c>
      <c r="L96" s="127"/>
      <c r="M96" s="127"/>
      <c r="N96" s="127"/>
      <c r="O96" s="82">
        <f t="shared" si="66"/>
        <v>3.7</v>
      </c>
      <c r="P96" s="125"/>
      <c r="Q96" s="125"/>
      <c r="R96" s="125">
        <v>3.7</v>
      </c>
      <c r="S96" s="127"/>
      <c r="T96" s="128"/>
      <c r="U96" s="8"/>
    </row>
    <row r="97" spans="1:21" ht="13.5" customHeight="1">
      <c r="A97" s="152"/>
      <c r="B97" s="162"/>
      <c r="C97" s="153"/>
      <c r="D97" s="180"/>
      <c r="E97" s="150"/>
      <c r="F97" s="23" t="s">
        <v>76</v>
      </c>
      <c r="G97" s="126">
        <f t="shared" si="64"/>
        <v>0</v>
      </c>
      <c r="H97" s="126"/>
      <c r="I97" s="126"/>
      <c r="J97" s="126"/>
      <c r="K97" s="121">
        <f t="shared" si="65"/>
        <v>0</v>
      </c>
      <c r="L97" s="126"/>
      <c r="M97" s="126"/>
      <c r="N97" s="126">
        <v>0</v>
      </c>
      <c r="O97" s="82">
        <f t="shared" si="66"/>
        <v>0</v>
      </c>
      <c r="P97" s="83"/>
      <c r="Q97" s="83"/>
      <c r="R97" s="83"/>
      <c r="S97" s="126"/>
      <c r="T97" s="129"/>
      <c r="U97" s="8"/>
    </row>
    <row r="98" spans="1:21" ht="11.25" customHeight="1" thickBot="1">
      <c r="A98" s="152"/>
      <c r="B98" s="162"/>
      <c r="C98" s="153"/>
      <c r="D98" s="180"/>
      <c r="E98" s="151"/>
      <c r="F98" s="10" t="s">
        <v>18</v>
      </c>
      <c r="G98" s="126">
        <f t="shared" ref="G98:T98" si="67">SUM(G95:G97)</f>
        <v>0</v>
      </c>
      <c r="H98" s="126">
        <f t="shared" si="67"/>
        <v>0</v>
      </c>
      <c r="I98" s="126">
        <f t="shared" si="67"/>
        <v>0</v>
      </c>
      <c r="J98" s="126">
        <f t="shared" si="67"/>
        <v>0</v>
      </c>
      <c r="K98" s="126">
        <f t="shared" si="67"/>
        <v>0</v>
      </c>
      <c r="L98" s="126">
        <f t="shared" si="67"/>
        <v>0</v>
      </c>
      <c r="M98" s="126">
        <f t="shared" si="67"/>
        <v>0</v>
      </c>
      <c r="N98" s="126">
        <f t="shared" si="67"/>
        <v>0</v>
      </c>
      <c r="O98" s="83">
        <f t="shared" si="67"/>
        <v>3.7</v>
      </c>
      <c r="P98" s="83">
        <f t="shared" si="67"/>
        <v>0</v>
      </c>
      <c r="Q98" s="83">
        <f t="shared" si="67"/>
        <v>0</v>
      </c>
      <c r="R98" s="83">
        <f t="shared" si="67"/>
        <v>3.7</v>
      </c>
      <c r="S98" s="126">
        <f t="shared" si="67"/>
        <v>0</v>
      </c>
      <c r="T98" s="126">
        <f t="shared" si="67"/>
        <v>0</v>
      </c>
      <c r="U98" s="8"/>
    </row>
    <row r="99" spans="1:21" ht="12.75" customHeight="1">
      <c r="A99" s="169" t="s">
        <v>13</v>
      </c>
      <c r="B99" s="141" t="s">
        <v>20</v>
      </c>
      <c r="C99" s="144" t="s">
        <v>82</v>
      </c>
      <c r="D99" s="147" t="s">
        <v>127</v>
      </c>
      <c r="E99" s="150" t="s">
        <v>16</v>
      </c>
      <c r="F99" s="11" t="s">
        <v>17</v>
      </c>
      <c r="G99" s="54">
        <f>H99+J99</f>
        <v>0</v>
      </c>
      <c r="H99" s="56"/>
      <c r="I99" s="56"/>
      <c r="J99" s="56"/>
      <c r="K99" s="55">
        <f>L99+N99</f>
        <v>0</v>
      </c>
      <c r="L99" s="56"/>
      <c r="M99" s="56"/>
      <c r="N99" s="56"/>
      <c r="O99" s="58">
        <f>P99+R99</f>
        <v>0</v>
      </c>
      <c r="P99" s="57"/>
      <c r="Q99" s="57"/>
      <c r="R99" s="57"/>
      <c r="S99" s="94"/>
      <c r="T99" s="95"/>
      <c r="U99" s="8"/>
    </row>
    <row r="100" spans="1:21" ht="12.75" customHeight="1">
      <c r="A100" s="170"/>
      <c r="B100" s="142"/>
      <c r="C100" s="145"/>
      <c r="D100" s="148"/>
      <c r="E100" s="150"/>
      <c r="F100" s="39" t="s">
        <v>68</v>
      </c>
      <c r="G100" s="56">
        <f>H100+J100</f>
        <v>0</v>
      </c>
      <c r="H100" s="56"/>
      <c r="I100" s="56"/>
      <c r="J100" s="56"/>
      <c r="K100" s="55">
        <f>L100+N100</f>
        <v>0</v>
      </c>
      <c r="L100" s="56"/>
      <c r="M100" s="56"/>
      <c r="N100" s="56"/>
      <c r="O100" s="58">
        <f>P100+R100</f>
        <v>15.6</v>
      </c>
      <c r="P100" s="57"/>
      <c r="Q100" s="57"/>
      <c r="R100" s="57">
        <v>15.6</v>
      </c>
      <c r="S100" s="56"/>
      <c r="T100" s="93"/>
      <c r="U100" s="8"/>
    </row>
    <row r="101" spans="1:21" ht="12.75" customHeight="1">
      <c r="A101" s="171"/>
      <c r="B101" s="143"/>
      <c r="C101" s="146"/>
      <c r="D101" s="149"/>
      <c r="E101" s="151"/>
      <c r="F101" s="10" t="s">
        <v>18</v>
      </c>
      <c r="G101" s="56">
        <f t="shared" ref="G101:J101" si="68">SUM(G99:G100)</f>
        <v>0</v>
      </c>
      <c r="H101" s="56">
        <f t="shared" si="68"/>
        <v>0</v>
      </c>
      <c r="I101" s="56">
        <f t="shared" si="68"/>
        <v>0</v>
      </c>
      <c r="J101" s="56">
        <f t="shared" si="68"/>
        <v>0</v>
      </c>
      <c r="K101" s="56">
        <f>SUM(K99:K100)</f>
        <v>0</v>
      </c>
      <c r="L101" s="56">
        <f t="shared" ref="L101:T101" si="69">SUM(L99:L100)</f>
        <v>0</v>
      </c>
      <c r="M101" s="56">
        <f t="shared" si="69"/>
        <v>0</v>
      </c>
      <c r="N101" s="56">
        <f t="shared" si="69"/>
        <v>0</v>
      </c>
      <c r="O101" s="57">
        <f t="shared" si="69"/>
        <v>15.6</v>
      </c>
      <c r="P101" s="57">
        <f t="shared" si="69"/>
        <v>0</v>
      </c>
      <c r="Q101" s="57">
        <f t="shared" si="69"/>
        <v>0</v>
      </c>
      <c r="R101" s="57">
        <f t="shared" si="69"/>
        <v>15.6</v>
      </c>
      <c r="S101" s="56">
        <f t="shared" si="69"/>
        <v>0</v>
      </c>
      <c r="T101" s="92">
        <f t="shared" si="69"/>
        <v>0</v>
      </c>
      <c r="U101" s="8"/>
    </row>
    <row r="102" spans="1:21" ht="15.75" customHeight="1" thickBot="1">
      <c r="A102" s="13" t="s">
        <v>13</v>
      </c>
      <c r="B102" s="14" t="s">
        <v>19</v>
      </c>
      <c r="C102" s="174" t="s">
        <v>28</v>
      </c>
      <c r="D102" s="175"/>
      <c r="E102" s="175"/>
      <c r="F102" s="175"/>
      <c r="G102" s="130">
        <f>G74+G78+G82+G86+G90+G94+G98+G101</f>
        <v>275.65199999999999</v>
      </c>
      <c r="H102" s="130">
        <f t="shared" ref="H102:T102" si="70">H74+H78+H82+H86+H90+H94+H98+H101</f>
        <v>0</v>
      </c>
      <c r="I102" s="130">
        <f t="shared" si="70"/>
        <v>0</v>
      </c>
      <c r="J102" s="130">
        <f t="shared" si="70"/>
        <v>275.65199999999999</v>
      </c>
      <c r="K102" s="130">
        <f t="shared" si="70"/>
        <v>396</v>
      </c>
      <c r="L102" s="130">
        <f t="shared" si="70"/>
        <v>0</v>
      </c>
      <c r="M102" s="130">
        <f t="shared" si="70"/>
        <v>0</v>
      </c>
      <c r="N102" s="130">
        <f t="shared" si="70"/>
        <v>396</v>
      </c>
      <c r="O102" s="72">
        <f t="shared" si="70"/>
        <v>79.400000000000006</v>
      </c>
      <c r="P102" s="72">
        <f t="shared" si="70"/>
        <v>0</v>
      </c>
      <c r="Q102" s="72">
        <f t="shared" si="70"/>
        <v>0</v>
      </c>
      <c r="R102" s="72">
        <f t="shared" si="70"/>
        <v>79.400000000000006</v>
      </c>
      <c r="S102" s="130">
        <f t="shared" si="70"/>
        <v>384</v>
      </c>
      <c r="T102" s="130">
        <f t="shared" si="70"/>
        <v>244.5</v>
      </c>
      <c r="U102" s="8"/>
    </row>
    <row r="103" spans="1:21" ht="15.75" customHeight="1" thickBot="1">
      <c r="A103" s="15" t="s">
        <v>13</v>
      </c>
      <c r="B103" s="155" t="s">
        <v>32</v>
      </c>
      <c r="C103" s="156"/>
      <c r="D103" s="156"/>
      <c r="E103" s="156"/>
      <c r="F103" s="157"/>
      <c r="G103" s="63">
        <f t="shared" ref="G103:T103" si="71">G64+G70+G102</f>
        <v>783.05199999999991</v>
      </c>
      <c r="H103" s="63">
        <f t="shared" si="71"/>
        <v>192.79999999999998</v>
      </c>
      <c r="I103" s="63">
        <f t="shared" si="71"/>
        <v>0</v>
      </c>
      <c r="J103" s="63">
        <f t="shared" si="71"/>
        <v>590.25199999999995</v>
      </c>
      <c r="K103" s="63">
        <f t="shared" si="71"/>
        <v>1345.9</v>
      </c>
      <c r="L103" s="63">
        <f t="shared" si="71"/>
        <v>128.80000000000001</v>
      </c>
      <c r="M103" s="63">
        <f t="shared" si="71"/>
        <v>0</v>
      </c>
      <c r="N103" s="63">
        <f t="shared" si="71"/>
        <v>1217.0999999999999</v>
      </c>
      <c r="O103" s="140">
        <f t="shared" si="71"/>
        <v>1370.0780000000002</v>
      </c>
      <c r="P103" s="140">
        <f t="shared" si="71"/>
        <v>135.97999999999999</v>
      </c>
      <c r="Q103" s="140">
        <f t="shared" si="71"/>
        <v>0</v>
      </c>
      <c r="R103" s="140">
        <f t="shared" si="71"/>
        <v>1234.0980000000002</v>
      </c>
      <c r="S103" s="63">
        <f t="shared" si="71"/>
        <v>1984.6</v>
      </c>
      <c r="T103" s="63">
        <f t="shared" si="71"/>
        <v>1467.8</v>
      </c>
      <c r="U103" s="16"/>
    </row>
    <row r="104" spans="1:21" ht="15.75" customHeight="1" thickBot="1">
      <c r="A104" s="17" t="s">
        <v>19</v>
      </c>
      <c r="B104" s="158" t="s">
        <v>33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8"/>
    </row>
    <row r="105" spans="1:21" ht="15.75" customHeight="1" thickBot="1">
      <c r="A105" s="18" t="s">
        <v>19</v>
      </c>
      <c r="B105" s="19" t="s">
        <v>13</v>
      </c>
      <c r="C105" s="160" t="s">
        <v>34</v>
      </c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8"/>
    </row>
    <row r="106" spans="1:21" ht="15" customHeight="1">
      <c r="A106" s="152" t="s">
        <v>19</v>
      </c>
      <c r="B106" s="162" t="s">
        <v>13</v>
      </c>
      <c r="C106" s="146" t="s">
        <v>13</v>
      </c>
      <c r="D106" s="149" t="s">
        <v>59</v>
      </c>
      <c r="E106" s="150" t="s">
        <v>16</v>
      </c>
      <c r="F106" s="24" t="s">
        <v>24</v>
      </c>
      <c r="G106" s="64">
        <f>H106+J106</f>
        <v>0</v>
      </c>
      <c r="H106" s="62"/>
      <c r="I106" s="62"/>
      <c r="J106" s="62"/>
      <c r="K106" s="58">
        <f t="shared" ref="K106:K107" si="72">L106+N106</f>
        <v>0</v>
      </c>
      <c r="L106" s="62"/>
      <c r="M106" s="62"/>
      <c r="N106" s="62"/>
      <c r="O106" s="58">
        <f>P106+R106</f>
        <v>0</v>
      </c>
      <c r="P106" s="62"/>
      <c r="Q106" s="62"/>
      <c r="R106" s="62">
        <v>0</v>
      </c>
      <c r="S106" s="98">
        <v>0</v>
      </c>
      <c r="T106" s="99">
        <v>0</v>
      </c>
      <c r="U106" s="8"/>
    </row>
    <row r="107" spans="1:21" ht="15" customHeight="1">
      <c r="A107" s="152"/>
      <c r="B107" s="162"/>
      <c r="C107" s="153"/>
      <c r="D107" s="154"/>
      <c r="E107" s="150"/>
      <c r="F107" s="11" t="s">
        <v>36</v>
      </c>
      <c r="G107" s="56">
        <f>H107+J107</f>
        <v>0</v>
      </c>
      <c r="H107" s="57"/>
      <c r="I107" s="57"/>
      <c r="J107" s="57"/>
      <c r="K107" s="55">
        <f t="shared" si="72"/>
        <v>0</v>
      </c>
      <c r="L107" s="56"/>
      <c r="M107" s="56"/>
      <c r="N107" s="56"/>
      <c r="O107" s="58">
        <f>P107+R107</f>
        <v>0</v>
      </c>
      <c r="P107" s="57"/>
      <c r="Q107" s="57"/>
      <c r="R107" s="57"/>
      <c r="S107" s="56"/>
      <c r="T107" s="93"/>
      <c r="U107" s="8"/>
    </row>
    <row r="108" spans="1:21" ht="15" customHeight="1">
      <c r="A108" s="152"/>
      <c r="B108" s="162"/>
      <c r="C108" s="153"/>
      <c r="D108" s="154"/>
      <c r="E108" s="151"/>
      <c r="F108" s="10" t="s">
        <v>18</v>
      </c>
      <c r="G108" s="56">
        <f t="shared" ref="G108:T108" si="73">SUM(G106:G107)</f>
        <v>0</v>
      </c>
      <c r="H108" s="56">
        <f t="shared" si="73"/>
        <v>0</v>
      </c>
      <c r="I108" s="56">
        <f t="shared" si="73"/>
        <v>0</v>
      </c>
      <c r="J108" s="56">
        <f t="shared" si="73"/>
        <v>0</v>
      </c>
      <c r="K108" s="56">
        <f t="shared" si="73"/>
        <v>0</v>
      </c>
      <c r="L108" s="56">
        <f t="shared" si="73"/>
        <v>0</v>
      </c>
      <c r="M108" s="56">
        <f t="shared" si="73"/>
        <v>0</v>
      </c>
      <c r="N108" s="56">
        <f t="shared" si="73"/>
        <v>0</v>
      </c>
      <c r="O108" s="57">
        <f t="shared" si="73"/>
        <v>0</v>
      </c>
      <c r="P108" s="56">
        <f t="shared" si="73"/>
        <v>0</v>
      </c>
      <c r="Q108" s="56">
        <f t="shared" si="73"/>
        <v>0</v>
      </c>
      <c r="R108" s="56">
        <f t="shared" si="73"/>
        <v>0</v>
      </c>
      <c r="S108" s="56">
        <f t="shared" si="73"/>
        <v>0</v>
      </c>
      <c r="T108" s="56">
        <f t="shared" si="73"/>
        <v>0</v>
      </c>
      <c r="U108" s="8"/>
    </row>
    <row r="109" spans="1:21" ht="17.25" customHeight="1" thickBot="1">
      <c r="A109" s="13" t="s">
        <v>19</v>
      </c>
      <c r="B109" s="14" t="s">
        <v>13</v>
      </c>
      <c r="C109" s="174" t="s">
        <v>28</v>
      </c>
      <c r="D109" s="175"/>
      <c r="E109" s="175"/>
      <c r="F109" s="175"/>
      <c r="G109" s="65">
        <f>SUM(G108)</f>
        <v>0</v>
      </c>
      <c r="H109" s="65">
        <f t="shared" ref="H109:T109" si="74">SUM(H108)</f>
        <v>0</v>
      </c>
      <c r="I109" s="65">
        <f t="shared" si="74"/>
        <v>0</v>
      </c>
      <c r="J109" s="65">
        <f t="shared" si="74"/>
        <v>0</v>
      </c>
      <c r="K109" s="65">
        <f t="shared" si="74"/>
        <v>0</v>
      </c>
      <c r="L109" s="65">
        <f t="shared" si="74"/>
        <v>0</v>
      </c>
      <c r="M109" s="65">
        <f t="shared" si="74"/>
        <v>0</v>
      </c>
      <c r="N109" s="65">
        <f t="shared" si="74"/>
        <v>0</v>
      </c>
      <c r="O109" s="65">
        <f>SUM(O108)</f>
        <v>0</v>
      </c>
      <c r="P109" s="65">
        <f t="shared" ref="P109:S109" si="75">SUM(P108)</f>
        <v>0</v>
      </c>
      <c r="Q109" s="65">
        <f t="shared" si="75"/>
        <v>0</v>
      </c>
      <c r="R109" s="65">
        <f t="shared" si="75"/>
        <v>0</v>
      </c>
      <c r="S109" s="65">
        <f t="shared" si="75"/>
        <v>0</v>
      </c>
      <c r="T109" s="65">
        <f t="shared" si="74"/>
        <v>0</v>
      </c>
      <c r="U109" s="40"/>
    </row>
    <row r="110" spans="1:21" ht="15.75" customHeight="1" thickBot="1">
      <c r="A110" s="18" t="s">
        <v>19</v>
      </c>
      <c r="B110" s="108" t="s">
        <v>19</v>
      </c>
      <c r="C110" s="177" t="s">
        <v>37</v>
      </c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78"/>
      <c r="U110" s="4"/>
    </row>
    <row r="111" spans="1:21" ht="12.75" customHeight="1">
      <c r="A111" s="152" t="s">
        <v>19</v>
      </c>
      <c r="B111" s="141" t="s">
        <v>19</v>
      </c>
      <c r="C111" s="153" t="s">
        <v>13</v>
      </c>
      <c r="D111" s="154" t="s">
        <v>103</v>
      </c>
      <c r="E111" s="150" t="s">
        <v>16</v>
      </c>
      <c r="F111" s="39" t="s">
        <v>104</v>
      </c>
      <c r="G111" s="64">
        <f t="shared" ref="G111:G112" si="76">H111+J111</f>
        <v>79.2</v>
      </c>
      <c r="H111" s="58"/>
      <c r="I111" s="58"/>
      <c r="J111" s="58">
        <v>79.2</v>
      </c>
      <c r="K111" s="58">
        <f t="shared" ref="K111:K112" si="77">L111+N111</f>
        <v>90</v>
      </c>
      <c r="L111" s="58"/>
      <c r="M111" s="58"/>
      <c r="N111" s="58">
        <v>90</v>
      </c>
      <c r="O111" s="58">
        <f t="shared" ref="O111:O112" si="78">P111+R111</f>
        <v>45</v>
      </c>
      <c r="P111" s="58"/>
      <c r="Q111" s="58"/>
      <c r="R111" s="58">
        <v>45</v>
      </c>
      <c r="S111" s="58"/>
      <c r="T111" s="100">
        <v>0</v>
      </c>
      <c r="U111" s="8"/>
    </row>
    <row r="112" spans="1:21" ht="12.75" customHeight="1">
      <c r="A112" s="152"/>
      <c r="B112" s="142"/>
      <c r="C112" s="153"/>
      <c r="D112" s="154"/>
      <c r="E112" s="150"/>
      <c r="F112" s="23" t="s">
        <v>35</v>
      </c>
      <c r="G112" s="57">
        <f t="shared" si="76"/>
        <v>0</v>
      </c>
      <c r="H112" s="58"/>
      <c r="I112" s="58"/>
      <c r="J112" s="58"/>
      <c r="K112" s="58">
        <f t="shared" si="77"/>
        <v>0</v>
      </c>
      <c r="L112" s="58"/>
      <c r="M112" s="58"/>
      <c r="N112" s="58"/>
      <c r="O112" s="58">
        <f t="shared" si="78"/>
        <v>45</v>
      </c>
      <c r="P112" s="58"/>
      <c r="Q112" s="58"/>
      <c r="R112" s="58">
        <v>45</v>
      </c>
      <c r="S112" s="58"/>
      <c r="T112" s="100">
        <v>0</v>
      </c>
      <c r="U112" s="8"/>
    </row>
    <row r="113" spans="1:23" ht="12" customHeight="1">
      <c r="A113" s="152"/>
      <c r="B113" s="143"/>
      <c r="C113" s="153"/>
      <c r="D113" s="154"/>
      <c r="E113" s="151"/>
      <c r="F113" s="10" t="s">
        <v>18</v>
      </c>
      <c r="G113" s="57">
        <f t="shared" ref="G113:J113" si="79">SUM(G111:G112)</f>
        <v>79.2</v>
      </c>
      <c r="H113" s="57">
        <f t="shared" si="79"/>
        <v>0</v>
      </c>
      <c r="I113" s="57">
        <f t="shared" si="79"/>
        <v>0</v>
      </c>
      <c r="J113" s="57">
        <f t="shared" si="79"/>
        <v>79.2</v>
      </c>
      <c r="K113" s="57">
        <f t="shared" ref="K113:T113" si="80">SUM(K111:K112)</f>
        <v>90</v>
      </c>
      <c r="L113" s="57">
        <f t="shared" si="80"/>
        <v>0</v>
      </c>
      <c r="M113" s="57">
        <f t="shared" si="80"/>
        <v>0</v>
      </c>
      <c r="N113" s="57">
        <f t="shared" si="80"/>
        <v>90</v>
      </c>
      <c r="O113" s="57">
        <f t="shared" si="80"/>
        <v>90</v>
      </c>
      <c r="P113" s="57">
        <f t="shared" si="80"/>
        <v>0</v>
      </c>
      <c r="Q113" s="57">
        <f t="shared" si="80"/>
        <v>0</v>
      </c>
      <c r="R113" s="57">
        <f t="shared" si="80"/>
        <v>90</v>
      </c>
      <c r="S113" s="57">
        <f t="shared" si="80"/>
        <v>0</v>
      </c>
      <c r="T113" s="57">
        <f t="shared" si="80"/>
        <v>0</v>
      </c>
      <c r="U113" s="8"/>
    </row>
    <row r="114" spans="1:23" ht="12.75" customHeight="1">
      <c r="A114" s="152" t="s">
        <v>19</v>
      </c>
      <c r="B114" s="141" t="s">
        <v>19</v>
      </c>
      <c r="C114" s="153" t="s">
        <v>19</v>
      </c>
      <c r="D114" s="154" t="s">
        <v>79</v>
      </c>
      <c r="E114" s="150" t="s">
        <v>16</v>
      </c>
      <c r="F114" s="24" t="s">
        <v>35</v>
      </c>
      <c r="G114" s="57">
        <f t="shared" ref="G114:G116" si="81">H114+J114</f>
        <v>0</v>
      </c>
      <c r="H114" s="58"/>
      <c r="I114" s="58"/>
      <c r="J114" s="58">
        <v>0</v>
      </c>
      <c r="K114" s="58">
        <f t="shared" ref="K114:K116" si="82">L114+N114</f>
        <v>0</v>
      </c>
      <c r="L114" s="58"/>
      <c r="M114" s="58"/>
      <c r="N114" s="58"/>
      <c r="O114" s="58">
        <f t="shared" ref="O114:O116" si="83">P114+R114</f>
        <v>0</v>
      </c>
      <c r="P114" s="58"/>
      <c r="Q114" s="58"/>
      <c r="R114" s="58">
        <v>0</v>
      </c>
      <c r="S114" s="58">
        <v>0</v>
      </c>
      <c r="T114" s="100">
        <v>0</v>
      </c>
      <c r="U114" s="8"/>
    </row>
    <row r="115" spans="1:23" ht="12.75" customHeight="1">
      <c r="A115" s="152"/>
      <c r="B115" s="142"/>
      <c r="C115" s="153"/>
      <c r="D115" s="154"/>
      <c r="E115" s="150"/>
      <c r="F115" s="24" t="s">
        <v>17</v>
      </c>
      <c r="G115" s="57">
        <f t="shared" si="81"/>
        <v>4.9000000000000004</v>
      </c>
      <c r="H115" s="58">
        <v>4.9000000000000004</v>
      </c>
      <c r="I115" s="58"/>
      <c r="J115" s="58">
        <v>0</v>
      </c>
      <c r="K115" s="58">
        <f t="shared" si="82"/>
        <v>0</v>
      </c>
      <c r="L115" s="58"/>
      <c r="M115" s="58"/>
      <c r="N115" s="58"/>
      <c r="O115" s="58">
        <f t="shared" si="83"/>
        <v>0</v>
      </c>
      <c r="P115" s="58"/>
      <c r="Q115" s="58"/>
      <c r="R115" s="58">
        <v>0</v>
      </c>
      <c r="S115" s="58"/>
      <c r="T115" s="100"/>
      <c r="U115" s="8"/>
      <c r="V115" s="45"/>
    </row>
    <row r="116" spans="1:23" ht="12.75" customHeight="1">
      <c r="A116" s="152"/>
      <c r="B116" s="142"/>
      <c r="C116" s="153"/>
      <c r="D116" s="154"/>
      <c r="E116" s="150"/>
      <c r="F116" s="23" t="s">
        <v>76</v>
      </c>
      <c r="G116" s="83">
        <f t="shared" si="81"/>
        <v>27.555</v>
      </c>
      <c r="H116" s="82">
        <v>27.555</v>
      </c>
      <c r="I116" s="82"/>
      <c r="J116" s="82">
        <v>0</v>
      </c>
      <c r="K116" s="58">
        <f t="shared" si="82"/>
        <v>0</v>
      </c>
      <c r="L116" s="58"/>
      <c r="M116" s="58"/>
      <c r="N116" s="58"/>
      <c r="O116" s="82">
        <f t="shared" si="83"/>
        <v>0</v>
      </c>
      <c r="P116" s="82"/>
      <c r="Q116" s="82"/>
      <c r="R116" s="82">
        <v>0</v>
      </c>
      <c r="S116" s="58">
        <v>0</v>
      </c>
      <c r="T116" s="100">
        <v>0</v>
      </c>
      <c r="U116" s="8"/>
    </row>
    <row r="117" spans="1:23" ht="12" customHeight="1">
      <c r="A117" s="152"/>
      <c r="B117" s="143"/>
      <c r="C117" s="153"/>
      <c r="D117" s="154"/>
      <c r="E117" s="151"/>
      <c r="F117" s="10" t="s">
        <v>18</v>
      </c>
      <c r="G117" s="83">
        <f t="shared" ref="G117:J117" si="84">SUM(G114:G116)</f>
        <v>32.454999999999998</v>
      </c>
      <c r="H117" s="83">
        <f t="shared" si="84"/>
        <v>32.454999999999998</v>
      </c>
      <c r="I117" s="83">
        <f t="shared" si="84"/>
        <v>0</v>
      </c>
      <c r="J117" s="83">
        <f t="shared" si="84"/>
        <v>0</v>
      </c>
      <c r="K117" s="57">
        <f t="shared" ref="K117:T117" si="85">SUM(K114:K116)</f>
        <v>0</v>
      </c>
      <c r="L117" s="57">
        <f t="shared" si="85"/>
        <v>0</v>
      </c>
      <c r="M117" s="57">
        <f t="shared" si="85"/>
        <v>0</v>
      </c>
      <c r="N117" s="57">
        <f t="shared" si="85"/>
        <v>0</v>
      </c>
      <c r="O117" s="83">
        <f t="shared" si="85"/>
        <v>0</v>
      </c>
      <c r="P117" s="83">
        <f t="shared" si="85"/>
        <v>0</v>
      </c>
      <c r="Q117" s="83">
        <f t="shared" si="85"/>
        <v>0</v>
      </c>
      <c r="R117" s="83">
        <f t="shared" si="85"/>
        <v>0</v>
      </c>
      <c r="S117" s="57">
        <f t="shared" si="85"/>
        <v>0</v>
      </c>
      <c r="T117" s="57">
        <f t="shared" si="85"/>
        <v>0</v>
      </c>
      <c r="U117" s="8"/>
    </row>
    <row r="118" spans="1:23" ht="17.25" customHeight="1" thickBot="1">
      <c r="A118" s="13" t="s">
        <v>19</v>
      </c>
      <c r="B118" s="89" t="s">
        <v>19</v>
      </c>
      <c r="C118" s="174" t="s">
        <v>28</v>
      </c>
      <c r="D118" s="175"/>
      <c r="E118" s="175"/>
      <c r="F118" s="175"/>
      <c r="G118" s="85">
        <f>G113+G117</f>
        <v>111.655</v>
      </c>
      <c r="H118" s="85">
        <f t="shared" ref="H118:T118" si="86">H113+H117</f>
        <v>32.454999999999998</v>
      </c>
      <c r="I118" s="61">
        <f t="shared" si="86"/>
        <v>0</v>
      </c>
      <c r="J118" s="61">
        <f t="shared" si="86"/>
        <v>79.2</v>
      </c>
      <c r="K118" s="61">
        <f t="shared" si="86"/>
        <v>90</v>
      </c>
      <c r="L118" s="61">
        <f t="shared" si="86"/>
        <v>0</v>
      </c>
      <c r="M118" s="61">
        <f t="shared" si="86"/>
        <v>0</v>
      </c>
      <c r="N118" s="61">
        <f t="shared" si="86"/>
        <v>90</v>
      </c>
      <c r="O118" s="110">
        <f t="shared" si="86"/>
        <v>90</v>
      </c>
      <c r="P118" s="110">
        <f t="shared" si="86"/>
        <v>0</v>
      </c>
      <c r="Q118" s="110">
        <f t="shared" si="86"/>
        <v>0</v>
      </c>
      <c r="R118" s="110">
        <f t="shared" si="86"/>
        <v>90</v>
      </c>
      <c r="S118" s="72">
        <f t="shared" si="86"/>
        <v>0</v>
      </c>
      <c r="T118" s="61">
        <f t="shared" si="86"/>
        <v>0</v>
      </c>
      <c r="U118" s="8"/>
    </row>
    <row r="119" spans="1:23" ht="17.25" customHeight="1" thickBot="1">
      <c r="A119" s="15" t="s">
        <v>19</v>
      </c>
      <c r="B119" s="240" t="s">
        <v>32</v>
      </c>
      <c r="C119" s="182"/>
      <c r="D119" s="182"/>
      <c r="E119" s="182"/>
      <c r="F119" s="182"/>
      <c r="G119" s="90">
        <f t="shared" ref="G119:T119" si="87">G109+G118</f>
        <v>111.655</v>
      </c>
      <c r="H119" s="90">
        <f t="shared" si="87"/>
        <v>32.454999999999998</v>
      </c>
      <c r="I119" s="60">
        <f t="shared" si="87"/>
        <v>0</v>
      </c>
      <c r="J119" s="60">
        <f t="shared" si="87"/>
        <v>79.2</v>
      </c>
      <c r="K119" s="60">
        <f t="shared" si="87"/>
        <v>90</v>
      </c>
      <c r="L119" s="60">
        <f t="shared" si="87"/>
        <v>0</v>
      </c>
      <c r="M119" s="60">
        <f t="shared" si="87"/>
        <v>0</v>
      </c>
      <c r="N119" s="60">
        <f t="shared" si="87"/>
        <v>90</v>
      </c>
      <c r="O119" s="246">
        <f t="shared" si="87"/>
        <v>90</v>
      </c>
      <c r="P119" s="90">
        <f t="shared" si="87"/>
        <v>0</v>
      </c>
      <c r="Q119" s="90">
        <f t="shared" si="87"/>
        <v>0</v>
      </c>
      <c r="R119" s="90">
        <f t="shared" si="87"/>
        <v>90</v>
      </c>
      <c r="S119" s="60">
        <f t="shared" si="87"/>
        <v>0</v>
      </c>
      <c r="T119" s="60">
        <f t="shared" si="87"/>
        <v>0</v>
      </c>
      <c r="U119" s="16"/>
    </row>
    <row r="120" spans="1:23" ht="17.25" customHeight="1" thickBot="1">
      <c r="A120" s="17" t="s">
        <v>20</v>
      </c>
      <c r="B120" s="241" t="s">
        <v>38</v>
      </c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3"/>
      <c r="U120" s="8"/>
    </row>
    <row r="121" spans="1:23" ht="17.25" customHeight="1" thickBot="1">
      <c r="A121" s="18" t="s">
        <v>20</v>
      </c>
      <c r="B121" s="19" t="s">
        <v>13</v>
      </c>
      <c r="C121" s="160" t="s">
        <v>39</v>
      </c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8"/>
    </row>
    <row r="122" spans="1:23" ht="13.5" customHeight="1">
      <c r="A122" s="152" t="s">
        <v>20</v>
      </c>
      <c r="B122" s="141" t="s">
        <v>13</v>
      </c>
      <c r="C122" s="153" t="s">
        <v>13</v>
      </c>
      <c r="D122" s="154" t="s">
        <v>40</v>
      </c>
      <c r="E122" s="179" t="s">
        <v>16</v>
      </c>
      <c r="F122" s="20" t="s">
        <v>17</v>
      </c>
      <c r="G122" s="54">
        <f t="shared" ref="G122:G123" si="88">H122+J122</f>
        <v>0</v>
      </c>
      <c r="H122" s="55"/>
      <c r="I122" s="55"/>
      <c r="J122" s="55"/>
      <c r="K122" s="55">
        <f t="shared" ref="K122:K123" si="89">L122+N122</f>
        <v>0</v>
      </c>
      <c r="L122" s="55"/>
      <c r="M122" s="55"/>
      <c r="N122" s="55"/>
      <c r="O122" s="58">
        <f t="shared" ref="O122:O123" si="90">P122+R122</f>
        <v>0</v>
      </c>
      <c r="P122" s="55"/>
      <c r="Q122" s="55"/>
      <c r="R122" s="55"/>
      <c r="S122" s="55">
        <v>50</v>
      </c>
      <c r="T122" s="91">
        <v>60</v>
      </c>
      <c r="U122" s="8"/>
    </row>
    <row r="123" spans="1:23" ht="13.5" customHeight="1">
      <c r="A123" s="152"/>
      <c r="B123" s="142"/>
      <c r="C123" s="153"/>
      <c r="D123" s="154"/>
      <c r="E123" s="150"/>
      <c r="F123" s="20" t="s">
        <v>42</v>
      </c>
      <c r="G123" s="56">
        <f t="shared" si="88"/>
        <v>0</v>
      </c>
      <c r="H123" s="55"/>
      <c r="I123" s="55"/>
      <c r="J123" s="55"/>
      <c r="K123" s="55">
        <f t="shared" si="89"/>
        <v>0</v>
      </c>
      <c r="L123" s="55"/>
      <c r="M123" s="55"/>
      <c r="N123" s="55"/>
      <c r="O123" s="58">
        <f t="shared" si="90"/>
        <v>0</v>
      </c>
      <c r="P123" s="55"/>
      <c r="Q123" s="55"/>
      <c r="R123" s="55"/>
      <c r="S123" s="55"/>
      <c r="T123" s="91"/>
      <c r="U123" s="8"/>
    </row>
    <row r="124" spans="1:23" ht="13.5" customHeight="1">
      <c r="A124" s="152"/>
      <c r="B124" s="143"/>
      <c r="C124" s="153"/>
      <c r="D124" s="154"/>
      <c r="E124" s="151"/>
      <c r="F124" s="10" t="s">
        <v>18</v>
      </c>
      <c r="G124" s="56">
        <f t="shared" ref="G124:J124" si="91">SUM(G122+G123)</f>
        <v>0</v>
      </c>
      <c r="H124" s="56">
        <f t="shared" si="91"/>
        <v>0</v>
      </c>
      <c r="I124" s="56">
        <f t="shared" si="91"/>
        <v>0</v>
      </c>
      <c r="J124" s="57">
        <f t="shared" si="91"/>
        <v>0</v>
      </c>
      <c r="K124" s="56">
        <f t="shared" ref="K124:T124" si="92">SUM(K122+K123)</f>
        <v>0</v>
      </c>
      <c r="L124" s="56">
        <f t="shared" si="92"/>
        <v>0</v>
      </c>
      <c r="M124" s="56">
        <f t="shared" si="92"/>
        <v>0</v>
      </c>
      <c r="N124" s="56">
        <f t="shared" si="92"/>
        <v>0</v>
      </c>
      <c r="O124" s="57">
        <f t="shared" si="92"/>
        <v>0</v>
      </c>
      <c r="P124" s="56">
        <f t="shared" si="92"/>
        <v>0</v>
      </c>
      <c r="Q124" s="56">
        <f t="shared" si="92"/>
        <v>0</v>
      </c>
      <c r="R124" s="57">
        <f t="shared" si="92"/>
        <v>0</v>
      </c>
      <c r="S124" s="56">
        <f t="shared" si="92"/>
        <v>50</v>
      </c>
      <c r="T124" s="56">
        <f t="shared" si="92"/>
        <v>60</v>
      </c>
      <c r="U124" s="8"/>
      <c r="V124" s="45"/>
    </row>
    <row r="125" spans="1:23" ht="14.25" customHeight="1">
      <c r="A125" s="152" t="s">
        <v>20</v>
      </c>
      <c r="B125" s="141" t="s">
        <v>13</v>
      </c>
      <c r="C125" s="153" t="s">
        <v>19</v>
      </c>
      <c r="D125" s="154" t="s">
        <v>41</v>
      </c>
      <c r="E125" s="163" t="s">
        <v>16</v>
      </c>
      <c r="F125" s="20" t="s">
        <v>17</v>
      </c>
      <c r="G125" s="57">
        <f t="shared" ref="G125:G126" si="93">H125+J125</f>
        <v>3.2</v>
      </c>
      <c r="H125" s="58">
        <v>0</v>
      </c>
      <c r="I125" s="58"/>
      <c r="J125" s="58">
        <v>3.2</v>
      </c>
      <c r="K125" s="55">
        <f t="shared" ref="K125:K126" si="94">L125+N125</f>
        <v>0</v>
      </c>
      <c r="L125" s="55"/>
      <c r="M125" s="55"/>
      <c r="N125" s="55"/>
      <c r="O125" s="58">
        <f t="shared" ref="O125:O126" si="95">P125+R125</f>
        <v>20.8</v>
      </c>
      <c r="P125" s="58">
        <v>0.5</v>
      </c>
      <c r="Q125" s="58"/>
      <c r="R125" s="58">
        <v>20.3</v>
      </c>
      <c r="S125" s="55"/>
      <c r="T125" s="91"/>
      <c r="U125" s="8"/>
      <c r="V125" s="45"/>
    </row>
    <row r="126" spans="1:23" ht="14.25" customHeight="1">
      <c r="A126" s="152"/>
      <c r="B126" s="142"/>
      <c r="C126" s="153"/>
      <c r="D126" s="154"/>
      <c r="E126" s="163"/>
      <c r="F126" s="20" t="s">
        <v>42</v>
      </c>
      <c r="G126" s="57">
        <f t="shared" si="93"/>
        <v>373</v>
      </c>
      <c r="H126" s="58"/>
      <c r="I126" s="58"/>
      <c r="J126" s="58">
        <v>373</v>
      </c>
      <c r="K126" s="66">
        <f t="shared" si="94"/>
        <v>0</v>
      </c>
      <c r="L126" s="66"/>
      <c r="M126" s="66"/>
      <c r="N126" s="66"/>
      <c r="O126" s="58">
        <f t="shared" si="95"/>
        <v>1194</v>
      </c>
      <c r="P126" s="58"/>
      <c r="Q126" s="58"/>
      <c r="R126" s="58">
        <v>1194</v>
      </c>
      <c r="S126" s="55">
        <v>300</v>
      </c>
      <c r="T126" s="91"/>
      <c r="U126" s="8"/>
      <c r="V126" s="104"/>
      <c r="W126" s="104"/>
    </row>
    <row r="127" spans="1:23" ht="14.25" customHeight="1">
      <c r="A127" s="152"/>
      <c r="B127" s="143"/>
      <c r="C127" s="153"/>
      <c r="D127" s="154"/>
      <c r="E127" s="164"/>
      <c r="F127" s="10" t="s">
        <v>18</v>
      </c>
      <c r="G127" s="57">
        <f t="shared" ref="G127:J127" si="96">SUM(G125:G126)</f>
        <v>376.2</v>
      </c>
      <c r="H127" s="57">
        <f t="shared" si="96"/>
        <v>0</v>
      </c>
      <c r="I127" s="57">
        <f t="shared" si="96"/>
        <v>0</v>
      </c>
      <c r="J127" s="57">
        <f t="shared" si="96"/>
        <v>376.2</v>
      </c>
      <c r="K127" s="56">
        <f t="shared" ref="K127:T127" si="97">SUM(K125:K126)</f>
        <v>0</v>
      </c>
      <c r="L127" s="56">
        <f t="shared" si="97"/>
        <v>0</v>
      </c>
      <c r="M127" s="56">
        <f t="shared" si="97"/>
        <v>0</v>
      </c>
      <c r="N127" s="56">
        <f t="shared" si="97"/>
        <v>0</v>
      </c>
      <c r="O127" s="57">
        <f t="shared" si="97"/>
        <v>1214.8</v>
      </c>
      <c r="P127" s="57">
        <f t="shared" si="97"/>
        <v>0.5</v>
      </c>
      <c r="Q127" s="57">
        <f t="shared" si="97"/>
        <v>0</v>
      </c>
      <c r="R127" s="57">
        <f t="shared" si="97"/>
        <v>1214.3</v>
      </c>
      <c r="S127" s="56">
        <f t="shared" si="97"/>
        <v>300</v>
      </c>
      <c r="T127" s="56">
        <f t="shared" si="97"/>
        <v>0</v>
      </c>
      <c r="U127" s="8"/>
      <c r="V127" s="45"/>
    </row>
    <row r="128" spans="1:23" ht="12.75" customHeight="1">
      <c r="A128" s="152" t="s">
        <v>20</v>
      </c>
      <c r="B128" s="141" t="s">
        <v>13</v>
      </c>
      <c r="C128" s="153" t="s">
        <v>20</v>
      </c>
      <c r="D128" s="154" t="s">
        <v>93</v>
      </c>
      <c r="E128" s="176" t="s">
        <v>16</v>
      </c>
      <c r="F128" s="24" t="s">
        <v>35</v>
      </c>
      <c r="G128" s="57">
        <f t="shared" ref="G128:G130" si="98">H128+J128</f>
        <v>0</v>
      </c>
      <c r="H128" s="58">
        <v>0</v>
      </c>
      <c r="I128" s="58"/>
      <c r="J128" s="58"/>
      <c r="K128" s="58">
        <f t="shared" ref="K128:K130" si="99">L128+N128</f>
        <v>0</v>
      </c>
      <c r="L128" s="58"/>
      <c r="M128" s="58"/>
      <c r="N128" s="58"/>
      <c r="O128" s="58">
        <f t="shared" ref="O128:O130" si="100">P128+R128</f>
        <v>0</v>
      </c>
      <c r="P128" s="58">
        <v>0</v>
      </c>
      <c r="Q128" s="58"/>
      <c r="R128" s="58"/>
      <c r="S128" s="58"/>
      <c r="T128" s="100">
        <v>0</v>
      </c>
      <c r="U128" s="8"/>
      <c r="V128" s="45"/>
    </row>
    <row r="129" spans="1:22" ht="12.75" customHeight="1">
      <c r="A129" s="152"/>
      <c r="B129" s="142"/>
      <c r="C129" s="153"/>
      <c r="D129" s="154"/>
      <c r="E129" s="163"/>
      <c r="F129" s="24" t="s">
        <v>96</v>
      </c>
      <c r="G129" s="57">
        <f t="shared" si="98"/>
        <v>0</v>
      </c>
      <c r="H129" s="58"/>
      <c r="I129" s="58"/>
      <c r="J129" s="58"/>
      <c r="K129" s="58">
        <f t="shared" si="99"/>
        <v>0</v>
      </c>
      <c r="L129" s="58"/>
      <c r="M129" s="58"/>
      <c r="N129" s="58"/>
      <c r="O129" s="58">
        <f t="shared" si="100"/>
        <v>0</v>
      </c>
      <c r="P129" s="58"/>
      <c r="Q129" s="58"/>
      <c r="R129" s="58"/>
      <c r="S129" s="58">
        <v>0</v>
      </c>
      <c r="T129" s="100">
        <v>0</v>
      </c>
      <c r="U129" s="8"/>
    </row>
    <row r="130" spans="1:22" ht="14.25" customHeight="1">
      <c r="A130" s="152"/>
      <c r="B130" s="142"/>
      <c r="C130" s="153"/>
      <c r="D130" s="154"/>
      <c r="E130" s="163"/>
      <c r="F130" s="24" t="s">
        <v>80</v>
      </c>
      <c r="G130" s="57">
        <f t="shared" si="98"/>
        <v>0</v>
      </c>
      <c r="H130" s="58"/>
      <c r="I130" s="58"/>
      <c r="J130" s="58"/>
      <c r="K130" s="58">
        <f t="shared" si="99"/>
        <v>0</v>
      </c>
      <c r="L130" s="58"/>
      <c r="M130" s="58"/>
      <c r="N130" s="58"/>
      <c r="O130" s="82">
        <f t="shared" si="100"/>
        <v>2.5409999999999999</v>
      </c>
      <c r="P130" s="82">
        <v>0</v>
      </c>
      <c r="Q130" s="58"/>
      <c r="R130" s="82">
        <v>2.5409999999999999</v>
      </c>
      <c r="S130" s="58">
        <v>0</v>
      </c>
      <c r="T130" s="100">
        <v>0</v>
      </c>
      <c r="U130" s="8"/>
    </row>
    <row r="131" spans="1:22" ht="14.25" customHeight="1">
      <c r="A131" s="152"/>
      <c r="B131" s="143"/>
      <c r="C131" s="153"/>
      <c r="D131" s="154"/>
      <c r="E131" s="164"/>
      <c r="F131" s="10" t="s">
        <v>18</v>
      </c>
      <c r="G131" s="57">
        <f t="shared" ref="G131:J131" si="101">SUM(G128:G130)</f>
        <v>0</v>
      </c>
      <c r="H131" s="57">
        <f t="shared" si="101"/>
        <v>0</v>
      </c>
      <c r="I131" s="57">
        <f t="shared" si="101"/>
        <v>0</v>
      </c>
      <c r="J131" s="57">
        <f t="shared" si="101"/>
        <v>0</v>
      </c>
      <c r="K131" s="56">
        <f t="shared" ref="K131:T131" si="102">SUM(K128:K130)</f>
        <v>0</v>
      </c>
      <c r="L131" s="56">
        <f t="shared" si="102"/>
        <v>0</v>
      </c>
      <c r="M131" s="56">
        <f t="shared" si="102"/>
        <v>0</v>
      </c>
      <c r="N131" s="56">
        <f t="shared" si="102"/>
        <v>0</v>
      </c>
      <c r="O131" s="83">
        <f t="shared" si="102"/>
        <v>2.5409999999999999</v>
      </c>
      <c r="P131" s="83">
        <f t="shared" si="102"/>
        <v>0</v>
      </c>
      <c r="Q131" s="57">
        <f t="shared" si="102"/>
        <v>0</v>
      </c>
      <c r="R131" s="83">
        <f t="shared" si="102"/>
        <v>2.5409999999999999</v>
      </c>
      <c r="S131" s="56">
        <f t="shared" si="102"/>
        <v>0</v>
      </c>
      <c r="T131" s="56">
        <f t="shared" si="102"/>
        <v>0</v>
      </c>
      <c r="U131" s="8"/>
    </row>
    <row r="132" spans="1:22" ht="12.75" customHeight="1">
      <c r="A132" s="169" t="s">
        <v>20</v>
      </c>
      <c r="B132" s="141" t="s">
        <v>13</v>
      </c>
      <c r="C132" s="144" t="s">
        <v>22</v>
      </c>
      <c r="D132" s="147" t="s">
        <v>43</v>
      </c>
      <c r="E132" s="168" t="s">
        <v>16</v>
      </c>
      <c r="F132" s="39" t="s">
        <v>104</v>
      </c>
      <c r="G132" s="57">
        <f t="shared" ref="G132:G135" si="103">H132+J132</f>
        <v>120.3</v>
      </c>
      <c r="H132" s="58"/>
      <c r="I132" s="58"/>
      <c r="J132" s="58">
        <v>120.3</v>
      </c>
      <c r="K132" s="58">
        <f t="shared" ref="K132:K135" si="104">L132+N132</f>
        <v>0</v>
      </c>
      <c r="L132" s="58"/>
      <c r="M132" s="58"/>
      <c r="N132" s="58"/>
      <c r="O132" s="58">
        <f t="shared" ref="O132:O135" si="105">P132+R132</f>
        <v>0</v>
      </c>
      <c r="P132" s="58"/>
      <c r="Q132" s="58"/>
      <c r="R132" s="58"/>
      <c r="S132" s="55">
        <v>0</v>
      </c>
      <c r="T132" s="91"/>
      <c r="U132" s="8"/>
    </row>
    <row r="133" spans="1:22" ht="12.75" customHeight="1">
      <c r="A133" s="170"/>
      <c r="B133" s="142"/>
      <c r="C133" s="145"/>
      <c r="D133" s="148"/>
      <c r="E133" s="150"/>
      <c r="F133" s="39" t="s">
        <v>17</v>
      </c>
      <c r="G133" s="57">
        <f t="shared" si="103"/>
        <v>0.8</v>
      </c>
      <c r="H133" s="58"/>
      <c r="I133" s="58"/>
      <c r="J133" s="58">
        <v>0.8</v>
      </c>
      <c r="K133" s="58">
        <f t="shared" si="104"/>
        <v>0</v>
      </c>
      <c r="L133" s="58"/>
      <c r="M133" s="58"/>
      <c r="N133" s="58"/>
      <c r="O133" s="58">
        <f t="shared" si="105"/>
        <v>0</v>
      </c>
      <c r="P133" s="58"/>
      <c r="Q133" s="58"/>
      <c r="R133" s="58"/>
      <c r="S133" s="55"/>
      <c r="T133" s="91"/>
      <c r="U133" s="8"/>
    </row>
    <row r="134" spans="1:22" ht="12.75" customHeight="1">
      <c r="A134" s="170"/>
      <c r="B134" s="142"/>
      <c r="C134" s="145"/>
      <c r="D134" s="148"/>
      <c r="E134" s="150"/>
      <c r="F134" s="23" t="s">
        <v>42</v>
      </c>
      <c r="G134" s="57">
        <f t="shared" si="103"/>
        <v>145</v>
      </c>
      <c r="H134" s="58"/>
      <c r="I134" s="58"/>
      <c r="J134" s="58">
        <v>145</v>
      </c>
      <c r="K134" s="58">
        <f t="shared" si="104"/>
        <v>0</v>
      </c>
      <c r="L134" s="58"/>
      <c r="M134" s="58"/>
      <c r="N134" s="58"/>
      <c r="O134" s="58">
        <f t="shared" si="105"/>
        <v>0</v>
      </c>
      <c r="P134" s="58"/>
      <c r="Q134" s="58"/>
      <c r="R134" s="58"/>
      <c r="S134" s="55"/>
      <c r="T134" s="91"/>
      <c r="U134" s="8"/>
    </row>
    <row r="135" spans="1:22" ht="15" customHeight="1">
      <c r="A135" s="170"/>
      <c r="B135" s="142"/>
      <c r="C135" s="145"/>
      <c r="D135" s="148"/>
      <c r="E135" s="150"/>
      <c r="F135" s="24" t="s">
        <v>80</v>
      </c>
      <c r="G135" s="83">
        <f t="shared" si="103"/>
        <v>101.295</v>
      </c>
      <c r="H135" s="82"/>
      <c r="I135" s="82"/>
      <c r="J135" s="82">
        <v>101.295</v>
      </c>
      <c r="K135" s="58">
        <f t="shared" si="104"/>
        <v>0</v>
      </c>
      <c r="L135" s="58"/>
      <c r="M135" s="58"/>
      <c r="N135" s="58"/>
      <c r="O135" s="82">
        <f t="shared" si="105"/>
        <v>101.295</v>
      </c>
      <c r="P135" s="82"/>
      <c r="Q135" s="82"/>
      <c r="R135" s="82">
        <v>101.295</v>
      </c>
      <c r="S135" s="55"/>
      <c r="T135" s="91"/>
      <c r="U135" s="8"/>
    </row>
    <row r="136" spans="1:22" ht="12.75" customHeight="1">
      <c r="A136" s="171"/>
      <c r="B136" s="143"/>
      <c r="C136" s="146"/>
      <c r="D136" s="149"/>
      <c r="E136" s="151"/>
      <c r="F136" s="10" t="s">
        <v>18</v>
      </c>
      <c r="G136" s="83">
        <f t="shared" ref="G136:J136" si="106">SUM(G132:G135)</f>
        <v>367.39500000000004</v>
      </c>
      <c r="H136" s="83">
        <f t="shared" si="106"/>
        <v>0</v>
      </c>
      <c r="I136" s="83">
        <f t="shared" si="106"/>
        <v>0</v>
      </c>
      <c r="J136" s="83">
        <f t="shared" si="106"/>
        <v>367.39500000000004</v>
      </c>
      <c r="K136" s="57">
        <f t="shared" ref="K136:T136" si="107">SUM(K132:K135)</f>
        <v>0</v>
      </c>
      <c r="L136" s="57">
        <f t="shared" si="107"/>
        <v>0</v>
      </c>
      <c r="M136" s="57">
        <f t="shared" si="107"/>
        <v>0</v>
      </c>
      <c r="N136" s="57">
        <f t="shared" si="107"/>
        <v>0</v>
      </c>
      <c r="O136" s="83">
        <f t="shared" si="107"/>
        <v>101.295</v>
      </c>
      <c r="P136" s="83">
        <f t="shared" si="107"/>
        <v>0</v>
      </c>
      <c r="Q136" s="83">
        <f t="shared" si="107"/>
        <v>0</v>
      </c>
      <c r="R136" s="83">
        <f t="shared" si="107"/>
        <v>101.295</v>
      </c>
      <c r="S136" s="56">
        <f t="shared" si="107"/>
        <v>0</v>
      </c>
      <c r="T136" s="56">
        <f t="shared" si="107"/>
        <v>0</v>
      </c>
      <c r="U136" s="80"/>
      <c r="V136" s="1"/>
    </row>
    <row r="137" spans="1:22" ht="12" customHeight="1">
      <c r="A137" s="152" t="s">
        <v>20</v>
      </c>
      <c r="B137" s="141" t="s">
        <v>13</v>
      </c>
      <c r="C137" s="153" t="s">
        <v>23</v>
      </c>
      <c r="D137" s="154" t="s">
        <v>125</v>
      </c>
      <c r="E137" s="150" t="s">
        <v>16</v>
      </c>
      <c r="F137" s="24" t="s">
        <v>35</v>
      </c>
      <c r="G137" s="57">
        <f t="shared" ref="G137:G139" si="108">H137+J137</f>
        <v>2.6</v>
      </c>
      <c r="H137" s="58">
        <v>2.6</v>
      </c>
      <c r="I137" s="58"/>
      <c r="J137" s="58"/>
      <c r="K137" s="58">
        <f t="shared" ref="K137:K139" si="109">L137+N137</f>
        <v>0</v>
      </c>
      <c r="L137" s="58"/>
      <c r="M137" s="58"/>
      <c r="N137" s="58"/>
      <c r="O137" s="58">
        <f t="shared" ref="O137:O139" si="110">P137+R137</f>
        <v>0</v>
      </c>
      <c r="P137" s="58"/>
      <c r="Q137" s="58"/>
      <c r="R137" s="58">
        <v>0</v>
      </c>
      <c r="S137" s="55"/>
      <c r="T137" s="91"/>
      <c r="U137" s="8"/>
    </row>
    <row r="138" spans="1:22" ht="12" customHeight="1">
      <c r="A138" s="152"/>
      <c r="B138" s="142"/>
      <c r="C138" s="153"/>
      <c r="D138" s="154"/>
      <c r="E138" s="150"/>
      <c r="F138" s="24" t="s">
        <v>96</v>
      </c>
      <c r="G138" s="56">
        <f t="shared" si="108"/>
        <v>0</v>
      </c>
      <c r="H138" s="58"/>
      <c r="I138" s="55"/>
      <c r="J138" s="55"/>
      <c r="K138" s="55">
        <f t="shared" si="109"/>
        <v>0</v>
      </c>
      <c r="L138" s="55"/>
      <c r="M138" s="55"/>
      <c r="N138" s="55"/>
      <c r="O138" s="58">
        <f t="shared" si="110"/>
        <v>0</v>
      </c>
      <c r="P138" s="58"/>
      <c r="Q138" s="55"/>
      <c r="R138" s="55"/>
      <c r="S138" s="55"/>
      <c r="T138" s="91"/>
      <c r="U138" s="8"/>
    </row>
    <row r="139" spans="1:22" ht="12" customHeight="1">
      <c r="A139" s="152"/>
      <c r="B139" s="142"/>
      <c r="C139" s="153"/>
      <c r="D139" s="154"/>
      <c r="E139" s="150"/>
      <c r="F139" s="24" t="s">
        <v>80</v>
      </c>
      <c r="G139" s="56">
        <f t="shared" si="108"/>
        <v>0</v>
      </c>
      <c r="H139" s="58"/>
      <c r="I139" s="55"/>
      <c r="J139" s="55"/>
      <c r="K139" s="55">
        <f t="shared" si="109"/>
        <v>0</v>
      </c>
      <c r="L139" s="55"/>
      <c r="M139" s="55"/>
      <c r="N139" s="55"/>
      <c r="O139" s="58">
        <f t="shared" si="110"/>
        <v>0</v>
      </c>
      <c r="P139" s="58"/>
      <c r="Q139" s="55"/>
      <c r="R139" s="55"/>
      <c r="S139" s="55"/>
      <c r="T139" s="91"/>
      <c r="U139" s="8"/>
    </row>
    <row r="140" spans="1:22" ht="12" customHeight="1">
      <c r="A140" s="152"/>
      <c r="B140" s="143"/>
      <c r="C140" s="153"/>
      <c r="D140" s="154"/>
      <c r="E140" s="151"/>
      <c r="F140" s="10" t="s">
        <v>18</v>
      </c>
      <c r="G140" s="56">
        <f t="shared" ref="G140:J140" si="111">SUM(G137:G139)</f>
        <v>2.6</v>
      </c>
      <c r="H140" s="57">
        <f t="shared" si="111"/>
        <v>2.6</v>
      </c>
      <c r="I140" s="56">
        <f t="shared" si="111"/>
        <v>0</v>
      </c>
      <c r="J140" s="56">
        <f t="shared" si="111"/>
        <v>0</v>
      </c>
      <c r="K140" s="56">
        <f t="shared" ref="K140:T140" si="112">SUM(K137:K139)</f>
        <v>0</v>
      </c>
      <c r="L140" s="56">
        <f t="shared" si="112"/>
        <v>0</v>
      </c>
      <c r="M140" s="56">
        <f t="shared" si="112"/>
        <v>0</v>
      </c>
      <c r="N140" s="56">
        <f t="shared" si="112"/>
        <v>0</v>
      </c>
      <c r="O140" s="57">
        <f t="shared" si="112"/>
        <v>0</v>
      </c>
      <c r="P140" s="57">
        <f t="shared" si="112"/>
        <v>0</v>
      </c>
      <c r="Q140" s="56">
        <f t="shared" si="112"/>
        <v>0</v>
      </c>
      <c r="R140" s="56">
        <f t="shared" si="112"/>
        <v>0</v>
      </c>
      <c r="S140" s="56">
        <f t="shared" si="112"/>
        <v>0</v>
      </c>
      <c r="T140" s="56">
        <f t="shared" si="112"/>
        <v>0</v>
      </c>
      <c r="U140" s="8"/>
    </row>
    <row r="141" spans="1:22" ht="15" customHeight="1">
      <c r="A141" s="152" t="s">
        <v>20</v>
      </c>
      <c r="B141" s="141" t="s">
        <v>13</v>
      </c>
      <c r="C141" s="146" t="s">
        <v>25</v>
      </c>
      <c r="D141" s="149" t="s">
        <v>97</v>
      </c>
      <c r="E141" s="150" t="s">
        <v>16</v>
      </c>
      <c r="F141" s="36" t="s">
        <v>17</v>
      </c>
      <c r="G141" s="57">
        <f t="shared" ref="G141:G142" si="113">H141+J141</f>
        <v>5.4</v>
      </c>
      <c r="H141" s="67">
        <v>5.4</v>
      </c>
      <c r="I141" s="67"/>
      <c r="J141" s="67"/>
      <c r="K141" s="58">
        <f t="shared" ref="K141:K142" si="114">L141+N141</f>
        <v>4.7</v>
      </c>
      <c r="L141" s="67">
        <v>4.7</v>
      </c>
      <c r="M141" s="67"/>
      <c r="N141" s="67"/>
      <c r="O141" s="58">
        <f t="shared" ref="O141:O142" si="115">P141+R141</f>
        <v>4.0999999999999996</v>
      </c>
      <c r="P141" s="67">
        <v>4.0999999999999996</v>
      </c>
      <c r="Q141" s="67"/>
      <c r="R141" s="67"/>
      <c r="S141" s="67">
        <v>4.7</v>
      </c>
      <c r="T141" s="73">
        <v>4.7</v>
      </c>
      <c r="U141" s="8"/>
    </row>
    <row r="142" spans="1:22" ht="15" customHeight="1">
      <c r="A142" s="152"/>
      <c r="B142" s="142"/>
      <c r="C142" s="146"/>
      <c r="D142" s="149"/>
      <c r="E142" s="150"/>
      <c r="F142" s="36" t="s">
        <v>66</v>
      </c>
      <c r="G142" s="57">
        <f t="shared" si="113"/>
        <v>0</v>
      </c>
      <c r="H142" s="67"/>
      <c r="I142" s="67"/>
      <c r="J142" s="67"/>
      <c r="K142" s="58">
        <f t="shared" si="114"/>
        <v>0</v>
      </c>
      <c r="L142" s="67"/>
      <c r="M142" s="67"/>
      <c r="N142" s="67"/>
      <c r="O142" s="58">
        <f t="shared" si="115"/>
        <v>0</v>
      </c>
      <c r="P142" s="67"/>
      <c r="Q142" s="67"/>
      <c r="R142" s="67"/>
      <c r="S142" s="67"/>
      <c r="T142" s="73"/>
      <c r="U142" s="8"/>
    </row>
    <row r="143" spans="1:22" ht="15" customHeight="1">
      <c r="A143" s="152"/>
      <c r="B143" s="143"/>
      <c r="C143" s="153"/>
      <c r="D143" s="154"/>
      <c r="E143" s="151"/>
      <c r="F143" s="10" t="s">
        <v>18</v>
      </c>
      <c r="G143" s="57">
        <f t="shared" ref="G143:J143" si="116">SUM(G141+G142)</f>
        <v>5.4</v>
      </c>
      <c r="H143" s="57">
        <f t="shared" si="116"/>
        <v>5.4</v>
      </c>
      <c r="I143" s="57">
        <f t="shared" si="116"/>
        <v>0</v>
      </c>
      <c r="J143" s="57">
        <f t="shared" si="116"/>
        <v>0</v>
      </c>
      <c r="K143" s="57">
        <f t="shared" ref="K143:T143" si="117">SUM(K141+K142)</f>
        <v>4.7</v>
      </c>
      <c r="L143" s="57">
        <f t="shared" si="117"/>
        <v>4.7</v>
      </c>
      <c r="M143" s="57">
        <f t="shared" si="117"/>
        <v>0</v>
      </c>
      <c r="N143" s="57">
        <f t="shared" si="117"/>
        <v>0</v>
      </c>
      <c r="O143" s="57">
        <f t="shared" si="117"/>
        <v>4.0999999999999996</v>
      </c>
      <c r="P143" s="57">
        <f t="shared" si="117"/>
        <v>4.0999999999999996</v>
      </c>
      <c r="Q143" s="57">
        <f t="shared" si="117"/>
        <v>0</v>
      </c>
      <c r="R143" s="57">
        <f t="shared" si="117"/>
        <v>0</v>
      </c>
      <c r="S143" s="57">
        <f t="shared" si="117"/>
        <v>4.7</v>
      </c>
      <c r="T143" s="57">
        <f t="shared" si="117"/>
        <v>4.7</v>
      </c>
      <c r="U143" s="8"/>
    </row>
    <row r="144" spans="1:22" ht="15.75" customHeight="1">
      <c r="A144" s="152" t="s">
        <v>20</v>
      </c>
      <c r="B144" s="141" t="s">
        <v>13</v>
      </c>
      <c r="C144" s="146" t="s">
        <v>27</v>
      </c>
      <c r="D144" s="149" t="s">
        <v>101</v>
      </c>
      <c r="E144" s="150" t="s">
        <v>16</v>
      </c>
      <c r="F144" s="36" t="s">
        <v>17</v>
      </c>
      <c r="G144" s="57">
        <f t="shared" ref="G144:G145" si="118">H144+J144</f>
        <v>0</v>
      </c>
      <c r="H144" s="67"/>
      <c r="I144" s="67"/>
      <c r="J144" s="67"/>
      <c r="K144" s="58">
        <f t="shared" ref="K144:K145" si="119">L144+N144</f>
        <v>12</v>
      </c>
      <c r="L144" s="67"/>
      <c r="M144" s="67"/>
      <c r="N144" s="67">
        <v>12</v>
      </c>
      <c r="O144" s="58">
        <f t="shared" ref="O144:O145" si="120">P144+R144</f>
        <v>0</v>
      </c>
      <c r="P144" s="67"/>
      <c r="Q144" s="67"/>
      <c r="R144" s="67">
        <v>0</v>
      </c>
      <c r="S144" s="67"/>
      <c r="T144" s="73"/>
      <c r="U144" s="8"/>
    </row>
    <row r="145" spans="1:21" ht="15.75" customHeight="1">
      <c r="A145" s="152"/>
      <c r="B145" s="142"/>
      <c r="C145" s="146"/>
      <c r="D145" s="149"/>
      <c r="E145" s="150"/>
      <c r="F145" s="36" t="s">
        <v>66</v>
      </c>
      <c r="G145" s="57">
        <f t="shared" si="118"/>
        <v>0</v>
      </c>
      <c r="H145" s="67"/>
      <c r="I145" s="67"/>
      <c r="J145" s="67"/>
      <c r="K145" s="58">
        <f t="shared" si="119"/>
        <v>0</v>
      </c>
      <c r="L145" s="67"/>
      <c r="M145" s="67"/>
      <c r="N145" s="67"/>
      <c r="O145" s="58">
        <f t="shared" si="120"/>
        <v>0</v>
      </c>
      <c r="P145" s="67"/>
      <c r="Q145" s="67"/>
      <c r="R145" s="67"/>
      <c r="S145" s="67"/>
      <c r="T145" s="73"/>
      <c r="U145" s="8"/>
    </row>
    <row r="146" spans="1:21" ht="15.75" customHeight="1">
      <c r="A146" s="152"/>
      <c r="B146" s="143"/>
      <c r="C146" s="153"/>
      <c r="D146" s="154"/>
      <c r="E146" s="151"/>
      <c r="F146" s="10" t="s">
        <v>18</v>
      </c>
      <c r="G146" s="57">
        <f t="shared" ref="G146:J146" si="121">SUM(G144+G145)</f>
        <v>0</v>
      </c>
      <c r="H146" s="57">
        <f t="shared" si="121"/>
        <v>0</v>
      </c>
      <c r="I146" s="57">
        <f t="shared" si="121"/>
        <v>0</v>
      </c>
      <c r="J146" s="57">
        <f t="shared" si="121"/>
        <v>0</v>
      </c>
      <c r="K146" s="57">
        <f t="shared" ref="K146:T146" si="122">SUM(K144+K145)</f>
        <v>12</v>
      </c>
      <c r="L146" s="57">
        <f t="shared" si="122"/>
        <v>0</v>
      </c>
      <c r="M146" s="57">
        <f t="shared" si="122"/>
        <v>0</v>
      </c>
      <c r="N146" s="57">
        <f t="shared" si="122"/>
        <v>12</v>
      </c>
      <c r="O146" s="57">
        <f t="shared" si="122"/>
        <v>0</v>
      </c>
      <c r="P146" s="57">
        <f t="shared" si="122"/>
        <v>0</v>
      </c>
      <c r="Q146" s="57">
        <f t="shared" si="122"/>
        <v>0</v>
      </c>
      <c r="R146" s="57">
        <f t="shared" si="122"/>
        <v>0</v>
      </c>
      <c r="S146" s="57">
        <f t="shared" si="122"/>
        <v>0</v>
      </c>
      <c r="T146" s="57">
        <f t="shared" si="122"/>
        <v>0</v>
      </c>
      <c r="U146" s="8"/>
    </row>
    <row r="147" spans="1:21" ht="15.75" customHeight="1">
      <c r="A147" s="152" t="s">
        <v>20</v>
      </c>
      <c r="B147" s="141" t="s">
        <v>13</v>
      </c>
      <c r="C147" s="153" t="s">
        <v>82</v>
      </c>
      <c r="D147" s="154" t="s">
        <v>116</v>
      </c>
      <c r="E147" s="150" t="s">
        <v>16</v>
      </c>
      <c r="F147" s="39" t="s">
        <v>35</v>
      </c>
      <c r="G147" s="57">
        <f t="shared" ref="G147:G149" si="123">H147+J147</f>
        <v>0</v>
      </c>
      <c r="H147" s="58"/>
      <c r="I147" s="58"/>
      <c r="J147" s="58"/>
      <c r="K147" s="58">
        <f t="shared" ref="K147:K149" si="124">L147+N147</f>
        <v>8.6999999999999993</v>
      </c>
      <c r="L147" s="58"/>
      <c r="M147" s="58"/>
      <c r="N147" s="58">
        <v>8.6999999999999993</v>
      </c>
      <c r="O147" s="82">
        <f t="shared" ref="O147:O149" si="125">P147+R147</f>
        <v>8.6999999999999993</v>
      </c>
      <c r="P147" s="82">
        <v>2</v>
      </c>
      <c r="Q147" s="82"/>
      <c r="R147" s="82">
        <v>6.7</v>
      </c>
      <c r="S147" s="55"/>
      <c r="T147" s="91"/>
      <c r="U147" s="8"/>
    </row>
    <row r="148" spans="1:21" ht="13.5" customHeight="1">
      <c r="A148" s="152"/>
      <c r="B148" s="142"/>
      <c r="C148" s="153"/>
      <c r="D148" s="154"/>
      <c r="E148" s="150"/>
      <c r="F148" s="24" t="s">
        <v>96</v>
      </c>
      <c r="G148" s="56">
        <f t="shared" si="123"/>
        <v>0</v>
      </c>
      <c r="H148" s="58"/>
      <c r="I148" s="55"/>
      <c r="J148" s="55"/>
      <c r="K148" s="55">
        <f t="shared" si="124"/>
        <v>8.4</v>
      </c>
      <c r="L148" s="55"/>
      <c r="M148" s="55"/>
      <c r="N148" s="55">
        <v>8.4</v>
      </c>
      <c r="O148" s="82">
        <f t="shared" si="125"/>
        <v>0</v>
      </c>
      <c r="P148" s="82"/>
      <c r="Q148" s="117"/>
      <c r="R148" s="117"/>
      <c r="S148" s="55"/>
      <c r="T148" s="91"/>
      <c r="U148" s="8"/>
    </row>
    <row r="149" spans="1:21" ht="13.5" customHeight="1">
      <c r="A149" s="152"/>
      <c r="B149" s="142"/>
      <c r="C149" s="153"/>
      <c r="D149" s="154"/>
      <c r="E149" s="150"/>
      <c r="F149" s="24" t="s">
        <v>80</v>
      </c>
      <c r="G149" s="56">
        <f t="shared" si="123"/>
        <v>0</v>
      </c>
      <c r="H149" s="58"/>
      <c r="I149" s="55"/>
      <c r="J149" s="55"/>
      <c r="K149" s="55">
        <f t="shared" si="124"/>
        <v>97.9</v>
      </c>
      <c r="L149" s="55"/>
      <c r="M149" s="55"/>
      <c r="N149" s="55">
        <v>97.9</v>
      </c>
      <c r="O149" s="82">
        <f t="shared" si="125"/>
        <v>106.53700000000001</v>
      </c>
      <c r="P149" s="82">
        <v>44.88</v>
      </c>
      <c r="Q149" s="117"/>
      <c r="R149" s="117">
        <v>61.656999999999996</v>
      </c>
      <c r="S149" s="55"/>
      <c r="T149" s="91"/>
      <c r="U149" s="8"/>
    </row>
    <row r="150" spans="1:21" ht="12.75" customHeight="1">
      <c r="A150" s="152"/>
      <c r="B150" s="143"/>
      <c r="C150" s="153"/>
      <c r="D150" s="154"/>
      <c r="E150" s="151"/>
      <c r="F150" s="10" t="s">
        <v>18</v>
      </c>
      <c r="G150" s="56">
        <f t="shared" ref="G150:T150" si="126">SUM(G147:G149)</f>
        <v>0</v>
      </c>
      <c r="H150" s="57">
        <f t="shared" si="126"/>
        <v>0</v>
      </c>
      <c r="I150" s="56">
        <f t="shared" si="126"/>
        <v>0</v>
      </c>
      <c r="J150" s="56">
        <f t="shared" si="126"/>
        <v>0</v>
      </c>
      <c r="K150" s="56">
        <f t="shared" si="126"/>
        <v>115</v>
      </c>
      <c r="L150" s="56">
        <f t="shared" si="126"/>
        <v>0</v>
      </c>
      <c r="M150" s="56">
        <f t="shared" si="126"/>
        <v>0</v>
      </c>
      <c r="N150" s="56">
        <f t="shared" si="126"/>
        <v>115</v>
      </c>
      <c r="O150" s="83">
        <f t="shared" si="126"/>
        <v>115.23700000000001</v>
      </c>
      <c r="P150" s="83">
        <f t="shared" si="126"/>
        <v>46.88</v>
      </c>
      <c r="Q150" s="87">
        <f t="shared" si="126"/>
        <v>0</v>
      </c>
      <c r="R150" s="87">
        <f t="shared" si="126"/>
        <v>68.356999999999999</v>
      </c>
      <c r="S150" s="56">
        <f t="shared" si="126"/>
        <v>0</v>
      </c>
      <c r="T150" s="56">
        <f t="shared" si="126"/>
        <v>0</v>
      </c>
      <c r="U150" s="8"/>
    </row>
    <row r="151" spans="1:21" ht="15.75" customHeight="1" thickBot="1">
      <c r="A151" s="13" t="s">
        <v>20</v>
      </c>
      <c r="B151" s="14" t="s">
        <v>13</v>
      </c>
      <c r="C151" s="174" t="s">
        <v>28</v>
      </c>
      <c r="D151" s="175"/>
      <c r="E151" s="175"/>
      <c r="F151" s="175"/>
      <c r="G151" s="61">
        <f>G124+G127+G131+G136+G140+G143+G146+G150</f>
        <v>751.59500000000003</v>
      </c>
      <c r="H151" s="61">
        <f t="shared" ref="H151:T151" si="127">H124+H127+H131+H136+H140+H143+H146+H150</f>
        <v>8</v>
      </c>
      <c r="I151" s="61">
        <f t="shared" si="127"/>
        <v>0</v>
      </c>
      <c r="J151" s="61">
        <f t="shared" si="127"/>
        <v>743.59500000000003</v>
      </c>
      <c r="K151" s="61">
        <f t="shared" si="127"/>
        <v>131.69999999999999</v>
      </c>
      <c r="L151" s="61">
        <f t="shared" si="127"/>
        <v>4.7</v>
      </c>
      <c r="M151" s="61">
        <f t="shared" si="127"/>
        <v>0</v>
      </c>
      <c r="N151" s="61">
        <f t="shared" si="127"/>
        <v>127</v>
      </c>
      <c r="O151" s="110">
        <f t="shared" si="127"/>
        <v>1437.973</v>
      </c>
      <c r="P151" s="85">
        <f t="shared" si="127"/>
        <v>51.480000000000004</v>
      </c>
      <c r="Q151" s="85">
        <f t="shared" si="127"/>
        <v>0</v>
      </c>
      <c r="R151" s="85">
        <f t="shared" si="127"/>
        <v>1386.4929999999999</v>
      </c>
      <c r="S151" s="61">
        <f t="shared" si="127"/>
        <v>354.7</v>
      </c>
      <c r="T151" s="61">
        <f t="shared" si="127"/>
        <v>64.7</v>
      </c>
      <c r="U151" s="16"/>
    </row>
    <row r="152" spans="1:21" ht="15.75" customHeight="1" thickBot="1">
      <c r="A152" s="25" t="s">
        <v>20</v>
      </c>
      <c r="B152" s="26" t="s">
        <v>19</v>
      </c>
      <c r="C152" s="172" t="s">
        <v>44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8"/>
    </row>
    <row r="153" spans="1:21" ht="14.25" customHeight="1">
      <c r="A153" s="152" t="s">
        <v>20</v>
      </c>
      <c r="B153" s="141" t="s">
        <v>19</v>
      </c>
      <c r="C153" s="146" t="s">
        <v>13</v>
      </c>
      <c r="D153" s="149" t="s">
        <v>118</v>
      </c>
      <c r="E153" s="150" t="s">
        <v>16</v>
      </c>
      <c r="F153" s="36" t="s">
        <v>17</v>
      </c>
      <c r="G153" s="62">
        <f>H153+J153</f>
        <v>0</v>
      </c>
      <c r="H153" s="67"/>
      <c r="I153" s="67"/>
      <c r="J153" s="67"/>
      <c r="K153" s="58">
        <f t="shared" ref="K153" si="128">L153+N153</f>
        <v>0</v>
      </c>
      <c r="L153" s="67"/>
      <c r="M153" s="67"/>
      <c r="N153" s="67"/>
      <c r="O153" s="58">
        <f t="shared" ref="O153" si="129">P153+R153</f>
        <v>0</v>
      </c>
      <c r="P153" s="67"/>
      <c r="Q153" s="67"/>
      <c r="R153" s="67"/>
      <c r="S153" s="67"/>
      <c r="T153" s="73"/>
      <c r="U153" s="8"/>
    </row>
    <row r="154" spans="1:21" ht="12" customHeight="1">
      <c r="A154" s="152"/>
      <c r="B154" s="142"/>
      <c r="C154" s="146"/>
      <c r="D154" s="149"/>
      <c r="E154" s="150"/>
      <c r="F154" s="36" t="s">
        <v>66</v>
      </c>
      <c r="G154" s="62"/>
      <c r="H154" s="67"/>
      <c r="I154" s="67"/>
      <c r="J154" s="67"/>
      <c r="K154" s="58"/>
      <c r="L154" s="67"/>
      <c r="M154" s="67"/>
      <c r="N154" s="67"/>
      <c r="O154" s="58"/>
      <c r="P154" s="67"/>
      <c r="Q154" s="67"/>
      <c r="R154" s="67"/>
      <c r="S154" s="67"/>
      <c r="T154" s="73"/>
      <c r="U154" s="8"/>
    </row>
    <row r="155" spans="1:21" ht="15.75" customHeight="1">
      <c r="A155" s="152"/>
      <c r="B155" s="143"/>
      <c r="C155" s="153"/>
      <c r="D155" s="154"/>
      <c r="E155" s="151"/>
      <c r="F155" s="10" t="s">
        <v>18</v>
      </c>
      <c r="G155" s="57">
        <f>SUM(G153+G154)</f>
        <v>0</v>
      </c>
      <c r="H155" s="57">
        <f t="shared" ref="H155:T155" si="130">SUM(H153+H154)</f>
        <v>0</v>
      </c>
      <c r="I155" s="57">
        <f t="shared" si="130"/>
        <v>0</v>
      </c>
      <c r="J155" s="57">
        <f t="shared" si="130"/>
        <v>0</v>
      </c>
      <c r="K155" s="57">
        <f t="shared" si="130"/>
        <v>0</v>
      </c>
      <c r="L155" s="57">
        <f t="shared" si="130"/>
        <v>0</v>
      </c>
      <c r="M155" s="57">
        <f t="shared" si="130"/>
        <v>0</v>
      </c>
      <c r="N155" s="57">
        <f t="shared" si="130"/>
        <v>0</v>
      </c>
      <c r="O155" s="57">
        <f t="shared" si="130"/>
        <v>0</v>
      </c>
      <c r="P155" s="57">
        <f t="shared" si="130"/>
        <v>0</v>
      </c>
      <c r="Q155" s="57">
        <f t="shared" si="130"/>
        <v>0</v>
      </c>
      <c r="R155" s="57">
        <f t="shared" si="130"/>
        <v>0</v>
      </c>
      <c r="S155" s="57">
        <f t="shared" si="130"/>
        <v>0</v>
      </c>
      <c r="T155" s="57">
        <f t="shared" si="130"/>
        <v>0</v>
      </c>
      <c r="U155" s="8"/>
    </row>
    <row r="156" spans="1:21" ht="15.75" customHeight="1" thickBot="1">
      <c r="A156" s="13" t="s">
        <v>20</v>
      </c>
      <c r="B156" s="14" t="s">
        <v>19</v>
      </c>
      <c r="C156" s="174" t="s">
        <v>28</v>
      </c>
      <c r="D156" s="175"/>
      <c r="E156" s="175"/>
      <c r="F156" s="175"/>
      <c r="G156" s="72">
        <f t="shared" ref="G156:T156" si="131">SUM(G155)</f>
        <v>0</v>
      </c>
      <c r="H156" s="72">
        <f t="shared" si="131"/>
        <v>0</v>
      </c>
      <c r="I156" s="72">
        <f t="shared" si="131"/>
        <v>0</v>
      </c>
      <c r="J156" s="72">
        <f t="shared" si="131"/>
        <v>0</v>
      </c>
      <c r="K156" s="72">
        <f t="shared" si="131"/>
        <v>0</v>
      </c>
      <c r="L156" s="72">
        <f t="shared" si="131"/>
        <v>0</v>
      </c>
      <c r="M156" s="72">
        <f t="shared" si="131"/>
        <v>0</v>
      </c>
      <c r="N156" s="72">
        <f t="shared" si="131"/>
        <v>0</v>
      </c>
      <c r="O156" s="72">
        <f t="shared" si="131"/>
        <v>0</v>
      </c>
      <c r="P156" s="72">
        <f t="shared" si="131"/>
        <v>0</v>
      </c>
      <c r="Q156" s="72">
        <f t="shared" si="131"/>
        <v>0</v>
      </c>
      <c r="R156" s="72">
        <f t="shared" si="131"/>
        <v>0</v>
      </c>
      <c r="S156" s="72">
        <f t="shared" si="131"/>
        <v>0</v>
      </c>
      <c r="T156" s="72">
        <f t="shared" si="131"/>
        <v>0</v>
      </c>
      <c r="U156" s="16"/>
    </row>
    <row r="157" spans="1:21" ht="15" customHeight="1" thickBot="1">
      <c r="A157" s="42" t="s">
        <v>20</v>
      </c>
      <c r="B157" s="41" t="s">
        <v>20</v>
      </c>
      <c r="C157" s="172" t="s">
        <v>62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6"/>
    </row>
    <row r="158" spans="1:21" ht="12" customHeight="1">
      <c r="A158" s="152" t="s">
        <v>20</v>
      </c>
      <c r="B158" s="141" t="s">
        <v>20</v>
      </c>
      <c r="C158" s="153" t="s">
        <v>13</v>
      </c>
      <c r="D158" s="154" t="s">
        <v>63</v>
      </c>
      <c r="E158" s="150" t="s">
        <v>16</v>
      </c>
      <c r="F158" s="39" t="s">
        <v>104</v>
      </c>
      <c r="G158" s="64">
        <f t="shared" ref="G158:G160" si="132">H158+J158</f>
        <v>1.9</v>
      </c>
      <c r="H158" s="58"/>
      <c r="I158" s="58"/>
      <c r="J158" s="58">
        <v>1.9</v>
      </c>
      <c r="K158" s="58">
        <f t="shared" ref="K158:K160" si="133">L158+N158</f>
        <v>24.3</v>
      </c>
      <c r="L158" s="58"/>
      <c r="M158" s="58"/>
      <c r="N158" s="58">
        <v>24.3</v>
      </c>
      <c r="O158" s="58">
        <f t="shared" ref="O158:O160" si="134">P158+R158</f>
        <v>12</v>
      </c>
      <c r="P158" s="58"/>
      <c r="Q158" s="58"/>
      <c r="R158" s="58">
        <v>12</v>
      </c>
      <c r="S158" s="58">
        <v>0.3</v>
      </c>
      <c r="T158" s="100"/>
      <c r="U158" s="8"/>
    </row>
    <row r="159" spans="1:21" ht="12" customHeight="1">
      <c r="A159" s="152"/>
      <c r="B159" s="142"/>
      <c r="C159" s="153"/>
      <c r="D159" s="154"/>
      <c r="E159" s="150"/>
      <c r="F159" s="24" t="s">
        <v>80</v>
      </c>
      <c r="G159" s="57">
        <f t="shared" si="132"/>
        <v>0</v>
      </c>
      <c r="H159" s="58"/>
      <c r="I159" s="58"/>
      <c r="J159" s="58"/>
      <c r="K159" s="58">
        <f t="shared" si="133"/>
        <v>278</v>
      </c>
      <c r="L159" s="58"/>
      <c r="M159" s="58"/>
      <c r="N159" s="58">
        <v>278</v>
      </c>
      <c r="O159" s="58">
        <f t="shared" si="134"/>
        <v>170</v>
      </c>
      <c r="P159" s="58"/>
      <c r="Q159" s="58"/>
      <c r="R159" s="58">
        <v>170</v>
      </c>
      <c r="S159" s="58"/>
      <c r="T159" s="100"/>
      <c r="U159" s="8"/>
    </row>
    <row r="160" spans="1:21" ht="12" customHeight="1">
      <c r="A160" s="152"/>
      <c r="B160" s="142"/>
      <c r="C160" s="153"/>
      <c r="D160" s="154"/>
      <c r="E160" s="150"/>
      <c r="F160" s="24" t="s">
        <v>17</v>
      </c>
      <c r="G160" s="57">
        <f t="shared" si="132"/>
        <v>0</v>
      </c>
      <c r="H160" s="58"/>
      <c r="I160" s="58"/>
      <c r="J160" s="58"/>
      <c r="K160" s="58">
        <f t="shared" si="133"/>
        <v>24.6</v>
      </c>
      <c r="L160" s="58"/>
      <c r="M160" s="58"/>
      <c r="N160" s="58">
        <v>24.6</v>
      </c>
      <c r="O160" s="58">
        <f t="shared" si="134"/>
        <v>12.3</v>
      </c>
      <c r="P160" s="58"/>
      <c r="Q160" s="58"/>
      <c r="R160" s="58">
        <v>12.3</v>
      </c>
      <c r="S160" s="58"/>
      <c r="T160" s="100"/>
      <c r="U160" s="8"/>
    </row>
    <row r="161" spans="1:21" s="45" customFormat="1" ht="12" customHeight="1">
      <c r="A161" s="152"/>
      <c r="B161" s="143"/>
      <c r="C161" s="153"/>
      <c r="D161" s="154"/>
      <c r="E161" s="151"/>
      <c r="F161" s="10" t="s">
        <v>18</v>
      </c>
      <c r="G161" s="57">
        <f t="shared" ref="G161:J161" si="135">SUM(G158:G159)</f>
        <v>1.9</v>
      </c>
      <c r="H161" s="57">
        <f t="shared" si="135"/>
        <v>0</v>
      </c>
      <c r="I161" s="57">
        <f t="shared" si="135"/>
        <v>0</v>
      </c>
      <c r="J161" s="57">
        <f t="shared" si="135"/>
        <v>1.9</v>
      </c>
      <c r="K161" s="57">
        <f>SUM(K158:K160)</f>
        <v>326.90000000000003</v>
      </c>
      <c r="L161" s="57">
        <f t="shared" ref="L161:T161" si="136">SUM(L158:L160)</f>
        <v>0</v>
      </c>
      <c r="M161" s="57">
        <f t="shared" si="136"/>
        <v>0</v>
      </c>
      <c r="N161" s="57">
        <f t="shared" si="136"/>
        <v>326.90000000000003</v>
      </c>
      <c r="O161" s="57">
        <f t="shared" si="136"/>
        <v>194.3</v>
      </c>
      <c r="P161" s="57">
        <f t="shared" si="136"/>
        <v>0</v>
      </c>
      <c r="Q161" s="57">
        <f t="shared" si="136"/>
        <v>0</v>
      </c>
      <c r="R161" s="57">
        <f t="shared" si="136"/>
        <v>194.3</v>
      </c>
      <c r="S161" s="57">
        <f t="shared" si="136"/>
        <v>0.3</v>
      </c>
      <c r="T161" s="57">
        <f t="shared" si="136"/>
        <v>0</v>
      </c>
      <c r="U161" s="40"/>
    </row>
    <row r="162" spans="1:21" ht="12" customHeight="1">
      <c r="A162" s="152" t="s">
        <v>20</v>
      </c>
      <c r="B162" s="141" t="s">
        <v>20</v>
      </c>
      <c r="C162" s="153" t="s">
        <v>19</v>
      </c>
      <c r="D162" s="154" t="s">
        <v>115</v>
      </c>
      <c r="E162" s="150" t="s">
        <v>16</v>
      </c>
      <c r="F162" s="39" t="s">
        <v>104</v>
      </c>
      <c r="G162" s="57">
        <f t="shared" ref="G162:G164" si="137">H162+J162</f>
        <v>1.9</v>
      </c>
      <c r="H162" s="58"/>
      <c r="I162" s="58"/>
      <c r="J162" s="58">
        <v>1.9</v>
      </c>
      <c r="K162" s="58">
        <f t="shared" ref="K162:K164" si="138">L162+N162</f>
        <v>29.3</v>
      </c>
      <c r="L162" s="58"/>
      <c r="M162" s="58"/>
      <c r="N162" s="58">
        <v>29.3</v>
      </c>
      <c r="O162" s="58">
        <f t="shared" ref="O162:O164" si="139">P162+R162</f>
        <v>0</v>
      </c>
      <c r="P162" s="58"/>
      <c r="Q162" s="58"/>
      <c r="R162" s="58"/>
      <c r="S162" s="58"/>
      <c r="T162" s="100">
        <v>0</v>
      </c>
      <c r="U162" s="8"/>
    </row>
    <row r="163" spans="1:21" ht="12" customHeight="1">
      <c r="A163" s="152"/>
      <c r="B163" s="142"/>
      <c r="C163" s="153"/>
      <c r="D163" s="154"/>
      <c r="E163" s="150"/>
      <c r="F163" s="23" t="s">
        <v>96</v>
      </c>
      <c r="G163" s="57">
        <f t="shared" si="137"/>
        <v>0</v>
      </c>
      <c r="H163" s="58"/>
      <c r="I163" s="58"/>
      <c r="J163" s="58"/>
      <c r="K163" s="58">
        <f t="shared" si="138"/>
        <v>29.3</v>
      </c>
      <c r="L163" s="58"/>
      <c r="M163" s="58"/>
      <c r="N163" s="58">
        <v>29.3</v>
      </c>
      <c r="O163" s="58">
        <f t="shared" si="139"/>
        <v>0</v>
      </c>
      <c r="P163" s="58"/>
      <c r="Q163" s="58"/>
      <c r="R163" s="58"/>
      <c r="S163" s="58"/>
      <c r="T163" s="100"/>
      <c r="U163" s="80"/>
    </row>
    <row r="164" spans="1:21" ht="12" customHeight="1">
      <c r="A164" s="152"/>
      <c r="B164" s="142"/>
      <c r="C164" s="153"/>
      <c r="D164" s="154"/>
      <c r="E164" s="150"/>
      <c r="F164" s="24" t="s">
        <v>80</v>
      </c>
      <c r="G164" s="57">
        <f t="shared" si="137"/>
        <v>0</v>
      </c>
      <c r="H164" s="58"/>
      <c r="I164" s="58"/>
      <c r="J164" s="58"/>
      <c r="K164" s="58">
        <f t="shared" si="138"/>
        <v>331.5</v>
      </c>
      <c r="L164" s="58"/>
      <c r="M164" s="58"/>
      <c r="N164" s="58">
        <v>331.5</v>
      </c>
      <c r="O164" s="58">
        <f t="shared" si="139"/>
        <v>0</v>
      </c>
      <c r="P164" s="58"/>
      <c r="Q164" s="58"/>
      <c r="R164" s="58"/>
      <c r="S164" s="58"/>
      <c r="T164" s="100"/>
      <c r="U164" s="80"/>
    </row>
    <row r="165" spans="1:21" s="45" customFormat="1" ht="12" customHeight="1">
      <c r="A165" s="152"/>
      <c r="B165" s="143"/>
      <c r="C165" s="153"/>
      <c r="D165" s="154"/>
      <c r="E165" s="151"/>
      <c r="F165" s="10" t="s">
        <v>18</v>
      </c>
      <c r="G165" s="57">
        <f t="shared" ref="G165:J165" si="140">SUM(G162:G164)</f>
        <v>1.9</v>
      </c>
      <c r="H165" s="57">
        <f t="shared" si="140"/>
        <v>0</v>
      </c>
      <c r="I165" s="57">
        <f t="shared" si="140"/>
        <v>0</v>
      </c>
      <c r="J165" s="57">
        <f t="shared" si="140"/>
        <v>1.9</v>
      </c>
      <c r="K165" s="57">
        <f t="shared" ref="K165:T165" si="141">SUM(K162:K164)</f>
        <v>390.1</v>
      </c>
      <c r="L165" s="57">
        <f t="shared" si="141"/>
        <v>0</v>
      </c>
      <c r="M165" s="57">
        <f t="shared" si="141"/>
        <v>0</v>
      </c>
      <c r="N165" s="57">
        <f t="shared" si="141"/>
        <v>390.1</v>
      </c>
      <c r="O165" s="57">
        <f t="shared" si="141"/>
        <v>0</v>
      </c>
      <c r="P165" s="57">
        <f t="shared" si="141"/>
        <v>0</v>
      </c>
      <c r="Q165" s="57">
        <f t="shared" si="141"/>
        <v>0</v>
      </c>
      <c r="R165" s="57">
        <f t="shared" si="141"/>
        <v>0</v>
      </c>
      <c r="S165" s="57">
        <f t="shared" si="141"/>
        <v>0</v>
      </c>
      <c r="T165" s="57">
        <f t="shared" si="141"/>
        <v>0</v>
      </c>
      <c r="U165" s="40"/>
    </row>
    <row r="166" spans="1:21" ht="15" customHeight="1">
      <c r="A166" s="152" t="s">
        <v>20</v>
      </c>
      <c r="B166" s="141" t="s">
        <v>20</v>
      </c>
      <c r="C166" s="153" t="s">
        <v>20</v>
      </c>
      <c r="D166" s="154" t="s">
        <v>64</v>
      </c>
      <c r="E166" s="150" t="s">
        <v>16</v>
      </c>
      <c r="F166" s="39" t="s">
        <v>35</v>
      </c>
      <c r="G166" s="47">
        <f t="shared" ref="G166:G168" si="142">H166+J166</f>
        <v>3.5</v>
      </c>
      <c r="H166" s="78"/>
      <c r="I166" s="78"/>
      <c r="J166" s="78">
        <v>3.5</v>
      </c>
      <c r="K166" s="78">
        <f t="shared" ref="K166:K168" si="143">L166+N166</f>
        <v>13.7</v>
      </c>
      <c r="L166" s="78"/>
      <c r="M166" s="78"/>
      <c r="N166" s="78">
        <v>13.7</v>
      </c>
      <c r="O166" s="78">
        <f t="shared" ref="O166:O168" si="144">P166+R166</f>
        <v>13.7</v>
      </c>
      <c r="P166" s="78"/>
      <c r="Q166" s="78"/>
      <c r="R166" s="78">
        <v>13.7</v>
      </c>
      <c r="S166" s="58">
        <v>10.9</v>
      </c>
      <c r="T166" s="100"/>
      <c r="U166" s="8"/>
    </row>
    <row r="167" spans="1:21" ht="15" customHeight="1">
      <c r="A167" s="152"/>
      <c r="B167" s="142"/>
      <c r="C167" s="153"/>
      <c r="D167" s="154"/>
      <c r="E167" s="150"/>
      <c r="F167" s="23" t="s">
        <v>104</v>
      </c>
      <c r="G167" s="47">
        <f t="shared" si="142"/>
        <v>0</v>
      </c>
      <c r="H167" s="78"/>
      <c r="I167" s="78"/>
      <c r="J167" s="78"/>
      <c r="K167" s="78">
        <f t="shared" si="143"/>
        <v>24.6</v>
      </c>
      <c r="L167" s="78"/>
      <c r="M167" s="78"/>
      <c r="N167" s="78">
        <v>24.6</v>
      </c>
      <c r="O167" s="78">
        <f t="shared" si="144"/>
        <v>0</v>
      </c>
      <c r="P167" s="78">
        <v>0</v>
      </c>
      <c r="Q167" s="78"/>
      <c r="R167" s="78"/>
      <c r="S167" s="58"/>
      <c r="T167" s="100"/>
      <c r="U167" s="8"/>
    </row>
    <row r="168" spans="1:21" ht="15" customHeight="1">
      <c r="A168" s="152"/>
      <c r="B168" s="142"/>
      <c r="C168" s="153"/>
      <c r="D168" s="154"/>
      <c r="E168" s="150"/>
      <c r="F168" s="24" t="s">
        <v>80</v>
      </c>
      <c r="G168" s="47">
        <f t="shared" si="142"/>
        <v>0</v>
      </c>
      <c r="H168" s="78"/>
      <c r="I168" s="78"/>
      <c r="J168" s="78"/>
      <c r="K168" s="78">
        <f t="shared" si="143"/>
        <v>278</v>
      </c>
      <c r="L168" s="78"/>
      <c r="M168" s="78"/>
      <c r="N168" s="78">
        <v>278</v>
      </c>
      <c r="O168" s="78">
        <f t="shared" si="144"/>
        <v>0</v>
      </c>
      <c r="P168" s="78"/>
      <c r="Q168" s="78"/>
      <c r="R168" s="78"/>
      <c r="S168" s="58"/>
      <c r="T168" s="100"/>
      <c r="U168" s="8"/>
    </row>
    <row r="169" spans="1:21" s="45" customFormat="1" ht="15" customHeight="1">
      <c r="A169" s="152"/>
      <c r="B169" s="143"/>
      <c r="C169" s="153"/>
      <c r="D169" s="154"/>
      <c r="E169" s="151"/>
      <c r="F169" s="10" t="s">
        <v>18</v>
      </c>
      <c r="G169" s="47">
        <f t="shared" ref="G169:J169" si="145">SUM(G166:G168)</f>
        <v>3.5</v>
      </c>
      <c r="H169" s="47">
        <f t="shared" si="145"/>
        <v>0</v>
      </c>
      <c r="I169" s="47">
        <f t="shared" si="145"/>
        <v>0</v>
      </c>
      <c r="J169" s="47">
        <f t="shared" si="145"/>
        <v>3.5</v>
      </c>
      <c r="K169" s="47">
        <f t="shared" ref="K169:T169" si="146">SUM(K166:K168)</f>
        <v>316.3</v>
      </c>
      <c r="L169" s="47">
        <f t="shared" si="146"/>
        <v>0</v>
      </c>
      <c r="M169" s="47">
        <f t="shared" si="146"/>
        <v>0</v>
      </c>
      <c r="N169" s="47">
        <f t="shared" si="146"/>
        <v>316.3</v>
      </c>
      <c r="O169" s="47">
        <f t="shared" si="146"/>
        <v>13.7</v>
      </c>
      <c r="P169" s="47">
        <f t="shared" si="146"/>
        <v>0</v>
      </c>
      <c r="Q169" s="47">
        <f t="shared" si="146"/>
        <v>0</v>
      </c>
      <c r="R169" s="47">
        <f t="shared" si="146"/>
        <v>13.7</v>
      </c>
      <c r="S169" s="57">
        <f t="shared" si="146"/>
        <v>10.9</v>
      </c>
      <c r="T169" s="57">
        <f t="shared" si="146"/>
        <v>0</v>
      </c>
      <c r="U169" s="40"/>
    </row>
    <row r="170" spans="1:21" ht="15" customHeight="1">
      <c r="A170" s="152" t="s">
        <v>20</v>
      </c>
      <c r="B170" s="141" t="s">
        <v>20</v>
      </c>
      <c r="C170" s="146" t="s">
        <v>22</v>
      </c>
      <c r="D170" s="149" t="s">
        <v>67</v>
      </c>
      <c r="E170" s="150" t="s">
        <v>16</v>
      </c>
      <c r="F170" s="39" t="s">
        <v>104</v>
      </c>
      <c r="G170" s="47">
        <f t="shared" ref="G170:G172" si="147">H170+J170</f>
        <v>3.5</v>
      </c>
      <c r="H170" s="51"/>
      <c r="I170" s="51"/>
      <c r="J170" s="51">
        <v>3.5</v>
      </c>
      <c r="K170" s="58">
        <f t="shared" ref="K170:K172" si="148">L170+N170</f>
        <v>16.899999999999999</v>
      </c>
      <c r="L170" s="67"/>
      <c r="M170" s="67"/>
      <c r="N170" s="67">
        <v>16.899999999999999</v>
      </c>
      <c r="O170" s="78">
        <f t="shared" ref="O170:O172" si="149">P170+R170</f>
        <v>1.9</v>
      </c>
      <c r="P170" s="51">
        <v>1.9</v>
      </c>
      <c r="Q170" s="51"/>
      <c r="R170" s="51">
        <v>0</v>
      </c>
      <c r="S170" s="67">
        <v>34.799999999999997</v>
      </c>
      <c r="T170" s="73">
        <v>0</v>
      </c>
      <c r="U170" s="8"/>
    </row>
    <row r="171" spans="1:21" ht="15" customHeight="1">
      <c r="A171" s="152"/>
      <c r="B171" s="142"/>
      <c r="C171" s="146"/>
      <c r="D171" s="149"/>
      <c r="E171" s="150"/>
      <c r="F171" s="24" t="s">
        <v>80</v>
      </c>
      <c r="G171" s="47">
        <f t="shared" si="147"/>
        <v>0</v>
      </c>
      <c r="H171" s="51"/>
      <c r="I171" s="51"/>
      <c r="J171" s="51"/>
      <c r="K171" s="58">
        <f t="shared" si="148"/>
        <v>585.1</v>
      </c>
      <c r="L171" s="67"/>
      <c r="M171" s="67"/>
      <c r="N171" s="67">
        <v>585.1</v>
      </c>
      <c r="O171" s="78">
        <f t="shared" si="149"/>
        <v>0</v>
      </c>
      <c r="P171" s="51"/>
      <c r="Q171" s="51"/>
      <c r="R171" s="51"/>
      <c r="S171" s="67"/>
      <c r="T171" s="73"/>
      <c r="U171" s="8"/>
    </row>
    <row r="172" spans="1:21" ht="15" customHeight="1">
      <c r="A172" s="152"/>
      <c r="B172" s="142"/>
      <c r="C172" s="146"/>
      <c r="D172" s="149"/>
      <c r="E172" s="150"/>
      <c r="F172" s="23" t="s">
        <v>96</v>
      </c>
      <c r="G172" s="47">
        <f t="shared" si="147"/>
        <v>0</v>
      </c>
      <c r="H172" s="51"/>
      <c r="I172" s="51"/>
      <c r="J172" s="51"/>
      <c r="K172" s="58">
        <f t="shared" si="148"/>
        <v>51.7</v>
      </c>
      <c r="L172" s="67"/>
      <c r="M172" s="67"/>
      <c r="N172" s="67">
        <v>51.7</v>
      </c>
      <c r="O172" s="78">
        <f t="shared" si="149"/>
        <v>0</v>
      </c>
      <c r="P172" s="51"/>
      <c r="Q172" s="51"/>
      <c r="R172" s="51"/>
      <c r="S172" s="67"/>
      <c r="T172" s="73"/>
      <c r="U172" s="8"/>
    </row>
    <row r="173" spans="1:21" s="45" customFormat="1" ht="15" customHeight="1">
      <c r="A173" s="152"/>
      <c r="B173" s="143"/>
      <c r="C173" s="153"/>
      <c r="D173" s="154"/>
      <c r="E173" s="151"/>
      <c r="F173" s="10" t="s">
        <v>18</v>
      </c>
      <c r="G173" s="47">
        <f t="shared" ref="G173:J173" si="150">SUM(G170+G171+G172)</f>
        <v>3.5</v>
      </c>
      <c r="H173" s="47">
        <f t="shared" si="150"/>
        <v>0</v>
      </c>
      <c r="I173" s="47">
        <f t="shared" si="150"/>
        <v>0</v>
      </c>
      <c r="J173" s="47">
        <f t="shared" si="150"/>
        <v>3.5</v>
      </c>
      <c r="K173" s="57">
        <f t="shared" ref="K173:T173" si="151">SUM(K170+K171+K172)</f>
        <v>653.70000000000005</v>
      </c>
      <c r="L173" s="57">
        <f t="shared" si="151"/>
        <v>0</v>
      </c>
      <c r="M173" s="57">
        <f t="shared" si="151"/>
        <v>0</v>
      </c>
      <c r="N173" s="57">
        <f t="shared" si="151"/>
        <v>653.70000000000005</v>
      </c>
      <c r="O173" s="47">
        <f t="shared" si="151"/>
        <v>1.9</v>
      </c>
      <c r="P173" s="47">
        <f t="shared" si="151"/>
        <v>1.9</v>
      </c>
      <c r="Q173" s="47">
        <f t="shared" si="151"/>
        <v>0</v>
      </c>
      <c r="R173" s="47">
        <f t="shared" si="151"/>
        <v>0</v>
      </c>
      <c r="S173" s="57">
        <f t="shared" si="151"/>
        <v>34.799999999999997</v>
      </c>
      <c r="T173" s="57">
        <f t="shared" si="151"/>
        <v>0</v>
      </c>
      <c r="U173" s="40"/>
    </row>
    <row r="174" spans="1:21" ht="15" customHeight="1">
      <c r="A174" s="152" t="s">
        <v>20</v>
      </c>
      <c r="B174" s="141" t="s">
        <v>20</v>
      </c>
      <c r="C174" s="146" t="s">
        <v>23</v>
      </c>
      <c r="D174" s="149" t="s">
        <v>77</v>
      </c>
      <c r="E174" s="150" t="s">
        <v>16</v>
      </c>
      <c r="F174" s="39" t="s">
        <v>104</v>
      </c>
      <c r="G174" s="47">
        <f t="shared" ref="G174:G175" si="152">H174+J174</f>
        <v>0</v>
      </c>
      <c r="H174" s="51"/>
      <c r="I174" s="51"/>
      <c r="J174" s="51"/>
      <c r="K174" s="58">
        <f t="shared" ref="K174:K175" si="153">L174+N174</f>
        <v>0</v>
      </c>
      <c r="L174" s="67"/>
      <c r="M174" s="67"/>
      <c r="N174" s="67"/>
      <c r="O174" s="78">
        <f t="shared" ref="O174:O175" si="154">P174+R174</f>
        <v>0</v>
      </c>
      <c r="P174" s="51"/>
      <c r="Q174" s="51"/>
      <c r="R174" s="51"/>
      <c r="S174" s="67">
        <v>0</v>
      </c>
      <c r="T174" s="73">
        <v>0</v>
      </c>
      <c r="U174" s="8"/>
    </row>
    <row r="175" spans="1:21" ht="15" customHeight="1">
      <c r="A175" s="152"/>
      <c r="B175" s="142"/>
      <c r="C175" s="146"/>
      <c r="D175" s="149"/>
      <c r="E175" s="150"/>
      <c r="F175" s="36" t="s">
        <v>66</v>
      </c>
      <c r="G175" s="47">
        <f t="shared" si="152"/>
        <v>0</v>
      </c>
      <c r="H175" s="51"/>
      <c r="I175" s="51"/>
      <c r="J175" s="51"/>
      <c r="K175" s="58">
        <f t="shared" si="153"/>
        <v>0</v>
      </c>
      <c r="L175" s="67"/>
      <c r="M175" s="67"/>
      <c r="N175" s="67"/>
      <c r="O175" s="78">
        <f t="shared" si="154"/>
        <v>0</v>
      </c>
      <c r="P175" s="51"/>
      <c r="Q175" s="51"/>
      <c r="R175" s="51"/>
      <c r="S175" s="67"/>
      <c r="T175" s="73"/>
      <c r="U175" s="8"/>
    </row>
    <row r="176" spans="1:21" ht="15" customHeight="1">
      <c r="A176" s="152"/>
      <c r="B176" s="143"/>
      <c r="C176" s="153"/>
      <c r="D176" s="154"/>
      <c r="E176" s="151"/>
      <c r="F176" s="10" t="s">
        <v>18</v>
      </c>
      <c r="G176" s="47">
        <f t="shared" ref="G176:J176" si="155">SUM(G174+G175)</f>
        <v>0</v>
      </c>
      <c r="H176" s="47">
        <f t="shared" si="155"/>
        <v>0</v>
      </c>
      <c r="I176" s="47">
        <f t="shared" si="155"/>
        <v>0</v>
      </c>
      <c r="J176" s="47">
        <f t="shared" si="155"/>
        <v>0</v>
      </c>
      <c r="K176" s="57">
        <f t="shared" ref="K176:T176" si="156">SUM(K174+K175)</f>
        <v>0</v>
      </c>
      <c r="L176" s="57">
        <f t="shared" si="156"/>
        <v>0</v>
      </c>
      <c r="M176" s="57">
        <f t="shared" si="156"/>
        <v>0</v>
      </c>
      <c r="N176" s="57">
        <f t="shared" si="156"/>
        <v>0</v>
      </c>
      <c r="O176" s="47">
        <f t="shared" si="156"/>
        <v>0</v>
      </c>
      <c r="P176" s="47">
        <f t="shared" si="156"/>
        <v>0</v>
      </c>
      <c r="Q176" s="47">
        <f t="shared" si="156"/>
        <v>0</v>
      </c>
      <c r="R176" s="47">
        <f t="shared" si="156"/>
        <v>0</v>
      </c>
      <c r="S176" s="57">
        <f t="shared" si="156"/>
        <v>0</v>
      </c>
      <c r="T176" s="57">
        <f t="shared" si="156"/>
        <v>0</v>
      </c>
      <c r="U176" s="8"/>
    </row>
    <row r="177" spans="1:22" ht="13.5" customHeight="1">
      <c r="A177" s="152" t="s">
        <v>20</v>
      </c>
      <c r="B177" s="141" t="s">
        <v>20</v>
      </c>
      <c r="C177" s="146" t="s">
        <v>25</v>
      </c>
      <c r="D177" s="149" t="s">
        <v>78</v>
      </c>
      <c r="E177" s="150" t="s">
        <v>16</v>
      </c>
      <c r="F177" s="24" t="s">
        <v>35</v>
      </c>
      <c r="G177" s="47">
        <f t="shared" ref="G177:G179" si="157">H177+J177</f>
        <v>0</v>
      </c>
      <c r="H177" s="51"/>
      <c r="I177" s="51"/>
      <c r="J177" s="106"/>
      <c r="K177" s="58">
        <f t="shared" ref="K177:K179" si="158">L177+N177</f>
        <v>0</v>
      </c>
      <c r="L177" s="67"/>
      <c r="M177" s="67"/>
      <c r="N177" s="67"/>
      <c r="O177" s="78">
        <f t="shared" ref="O177:O179" si="159">P177+R177</f>
        <v>0</v>
      </c>
      <c r="P177" s="51"/>
      <c r="Q177" s="51"/>
      <c r="R177" s="106"/>
      <c r="S177" s="67"/>
      <c r="T177" s="73">
        <v>0</v>
      </c>
      <c r="U177" s="8"/>
      <c r="V177" s="45"/>
    </row>
    <row r="178" spans="1:22" ht="13.5" customHeight="1">
      <c r="A178" s="152"/>
      <c r="B178" s="142"/>
      <c r="C178" s="146"/>
      <c r="D178" s="149"/>
      <c r="E178" s="150"/>
      <c r="F178" s="39" t="s">
        <v>104</v>
      </c>
      <c r="G178" s="47">
        <f t="shared" si="157"/>
        <v>3.5</v>
      </c>
      <c r="H178" s="51"/>
      <c r="I178" s="51"/>
      <c r="J178" s="51">
        <v>3.5</v>
      </c>
      <c r="K178" s="58">
        <f t="shared" si="158"/>
        <v>13.2</v>
      </c>
      <c r="L178" s="67"/>
      <c r="M178" s="67"/>
      <c r="N178" s="67">
        <v>13.2</v>
      </c>
      <c r="O178" s="78">
        <f t="shared" si="159"/>
        <v>13.2</v>
      </c>
      <c r="P178" s="51"/>
      <c r="Q178" s="51"/>
      <c r="R178" s="51">
        <v>13.2</v>
      </c>
      <c r="S178" s="67"/>
      <c r="T178" s="73"/>
      <c r="U178" s="8"/>
      <c r="V178" s="45"/>
    </row>
    <row r="179" spans="1:22" ht="13.5" customHeight="1">
      <c r="A179" s="152"/>
      <c r="B179" s="142"/>
      <c r="C179" s="146"/>
      <c r="D179" s="149"/>
      <c r="E179" s="150"/>
      <c r="F179" s="24" t="s">
        <v>80</v>
      </c>
      <c r="G179" s="47">
        <f t="shared" si="157"/>
        <v>67.599999999999994</v>
      </c>
      <c r="H179" s="51">
        <v>1.5</v>
      </c>
      <c r="I179" s="67">
        <v>1.1399999999999999</v>
      </c>
      <c r="J179" s="51">
        <v>66.099999999999994</v>
      </c>
      <c r="K179" s="58">
        <f t="shared" si="158"/>
        <v>74.5</v>
      </c>
      <c r="L179" s="67"/>
      <c r="M179" s="67"/>
      <c r="N179" s="67">
        <v>74.5</v>
      </c>
      <c r="O179" s="78">
        <f t="shared" si="159"/>
        <v>0</v>
      </c>
      <c r="P179" s="51"/>
      <c r="Q179" s="67"/>
      <c r="R179" s="51">
        <v>0</v>
      </c>
      <c r="S179" s="67"/>
      <c r="T179" s="73"/>
      <c r="U179" s="8"/>
    </row>
    <row r="180" spans="1:22" ht="13.5" customHeight="1">
      <c r="A180" s="152"/>
      <c r="B180" s="143"/>
      <c r="C180" s="153"/>
      <c r="D180" s="154"/>
      <c r="E180" s="151"/>
      <c r="F180" s="10" t="s">
        <v>18</v>
      </c>
      <c r="G180" s="57">
        <f>SUM(G177+G179+G178)</f>
        <v>71.099999999999994</v>
      </c>
      <c r="H180" s="57">
        <f t="shared" ref="H180:T180" si="160">SUM(H177+H179+H178)</f>
        <v>1.5</v>
      </c>
      <c r="I180" s="57">
        <f t="shared" si="160"/>
        <v>1.1399999999999999</v>
      </c>
      <c r="J180" s="57">
        <f t="shared" si="160"/>
        <v>69.599999999999994</v>
      </c>
      <c r="K180" s="57">
        <f t="shared" si="160"/>
        <v>87.7</v>
      </c>
      <c r="L180" s="57">
        <f t="shared" si="160"/>
        <v>0</v>
      </c>
      <c r="M180" s="57">
        <f t="shared" si="160"/>
        <v>0</v>
      </c>
      <c r="N180" s="57">
        <f t="shared" si="160"/>
        <v>87.7</v>
      </c>
      <c r="O180" s="57">
        <f t="shared" si="160"/>
        <v>13.2</v>
      </c>
      <c r="P180" s="57">
        <f t="shared" si="160"/>
        <v>0</v>
      </c>
      <c r="Q180" s="57">
        <f t="shared" si="160"/>
        <v>0</v>
      </c>
      <c r="R180" s="57">
        <f t="shared" si="160"/>
        <v>13.2</v>
      </c>
      <c r="S180" s="57">
        <f t="shared" si="160"/>
        <v>0</v>
      </c>
      <c r="T180" s="57">
        <f t="shared" si="160"/>
        <v>0</v>
      </c>
      <c r="U180" s="8"/>
    </row>
    <row r="181" spans="1:22" ht="14.25" customHeight="1">
      <c r="A181" s="152" t="s">
        <v>20</v>
      </c>
      <c r="B181" s="141" t="s">
        <v>20</v>
      </c>
      <c r="C181" s="153" t="s">
        <v>27</v>
      </c>
      <c r="D181" s="154" t="s">
        <v>117</v>
      </c>
      <c r="E181" s="150" t="s">
        <v>16</v>
      </c>
      <c r="F181" s="24" t="s">
        <v>17</v>
      </c>
      <c r="G181" s="62">
        <f t="shared" ref="G181:G182" si="161">H181+J181</f>
        <v>0</v>
      </c>
      <c r="H181" s="58"/>
      <c r="I181" s="58"/>
      <c r="J181" s="58">
        <v>0</v>
      </c>
      <c r="K181" s="58">
        <f t="shared" ref="K181:K182" si="162">L181+N181</f>
        <v>8.1</v>
      </c>
      <c r="L181" s="58"/>
      <c r="M181" s="58"/>
      <c r="N181" s="58">
        <v>8.1</v>
      </c>
      <c r="O181" s="58">
        <f t="shared" ref="O181:O182" si="163">P181+R181</f>
        <v>0</v>
      </c>
      <c r="P181" s="58"/>
      <c r="Q181" s="107"/>
      <c r="R181" s="58">
        <v>0</v>
      </c>
      <c r="S181" s="58"/>
      <c r="T181" s="100"/>
      <c r="U181" s="8"/>
    </row>
    <row r="182" spans="1:22" ht="14.25" customHeight="1">
      <c r="A182" s="152"/>
      <c r="B182" s="142"/>
      <c r="C182" s="153"/>
      <c r="D182" s="154"/>
      <c r="E182" s="150"/>
      <c r="F182" s="24" t="s">
        <v>80</v>
      </c>
      <c r="G182" s="83">
        <f t="shared" si="161"/>
        <v>0</v>
      </c>
      <c r="H182" s="82"/>
      <c r="I182" s="82"/>
      <c r="J182" s="82"/>
      <c r="K182" s="58">
        <f t="shared" si="162"/>
        <v>0</v>
      </c>
      <c r="L182" s="58"/>
      <c r="M182" s="58"/>
      <c r="N182" s="58"/>
      <c r="O182" s="58">
        <f t="shared" si="163"/>
        <v>0</v>
      </c>
      <c r="P182" s="58"/>
      <c r="Q182" s="58"/>
      <c r="R182" s="58"/>
      <c r="S182" s="58"/>
      <c r="T182" s="100"/>
      <c r="U182" s="8"/>
    </row>
    <row r="183" spans="1:22" s="45" customFormat="1" ht="14.25" customHeight="1">
      <c r="A183" s="152"/>
      <c r="B183" s="143"/>
      <c r="C183" s="153"/>
      <c r="D183" s="154"/>
      <c r="E183" s="151"/>
      <c r="F183" s="10" t="s">
        <v>18</v>
      </c>
      <c r="G183" s="83">
        <f t="shared" ref="G183:T183" si="164">SUM(G181:G182)</f>
        <v>0</v>
      </c>
      <c r="H183" s="83">
        <f t="shared" si="164"/>
        <v>0</v>
      </c>
      <c r="I183" s="83">
        <f t="shared" si="164"/>
        <v>0</v>
      </c>
      <c r="J183" s="83">
        <f t="shared" si="164"/>
        <v>0</v>
      </c>
      <c r="K183" s="57">
        <f t="shared" si="164"/>
        <v>8.1</v>
      </c>
      <c r="L183" s="57">
        <f t="shared" si="164"/>
        <v>0</v>
      </c>
      <c r="M183" s="57">
        <f t="shared" si="164"/>
        <v>0</v>
      </c>
      <c r="N183" s="57">
        <f t="shared" si="164"/>
        <v>8.1</v>
      </c>
      <c r="O183" s="57">
        <f t="shared" si="164"/>
        <v>0</v>
      </c>
      <c r="P183" s="57">
        <f t="shared" si="164"/>
        <v>0</v>
      </c>
      <c r="Q183" s="57">
        <f t="shared" si="164"/>
        <v>0</v>
      </c>
      <c r="R183" s="57">
        <f t="shared" si="164"/>
        <v>0</v>
      </c>
      <c r="S183" s="57">
        <f t="shared" si="164"/>
        <v>0</v>
      </c>
      <c r="T183" s="57">
        <f t="shared" si="164"/>
        <v>0</v>
      </c>
      <c r="U183" s="40"/>
    </row>
    <row r="184" spans="1:22" ht="14.25" customHeight="1" thickBot="1">
      <c r="A184" s="13" t="s">
        <v>20</v>
      </c>
      <c r="B184" s="14" t="s">
        <v>20</v>
      </c>
      <c r="C184" s="174" t="s">
        <v>28</v>
      </c>
      <c r="D184" s="175"/>
      <c r="E184" s="175"/>
      <c r="F184" s="175"/>
      <c r="G184" s="61">
        <f>G161+G165+G169+G173+G176+G180+G183</f>
        <v>81.899999999999991</v>
      </c>
      <c r="H184" s="61">
        <f t="shared" ref="H184:T184" si="165">H161+H165+H169+H173+H176+H180+H183</f>
        <v>1.5</v>
      </c>
      <c r="I184" s="61">
        <f t="shared" si="165"/>
        <v>1.1399999999999999</v>
      </c>
      <c r="J184" s="61">
        <f t="shared" si="165"/>
        <v>80.399999999999991</v>
      </c>
      <c r="K184" s="61">
        <f t="shared" si="165"/>
        <v>1782.8</v>
      </c>
      <c r="L184" s="61">
        <f t="shared" si="165"/>
        <v>0</v>
      </c>
      <c r="M184" s="61">
        <f t="shared" si="165"/>
        <v>0</v>
      </c>
      <c r="N184" s="61">
        <f t="shared" si="165"/>
        <v>1782.8</v>
      </c>
      <c r="O184" s="72">
        <f t="shared" si="165"/>
        <v>223.1</v>
      </c>
      <c r="P184" s="61">
        <f t="shared" si="165"/>
        <v>1.9</v>
      </c>
      <c r="Q184" s="61">
        <f t="shared" si="165"/>
        <v>0</v>
      </c>
      <c r="R184" s="61">
        <f t="shared" si="165"/>
        <v>221.2</v>
      </c>
      <c r="S184" s="61">
        <f t="shared" si="165"/>
        <v>46</v>
      </c>
      <c r="T184" s="61">
        <f t="shared" si="165"/>
        <v>0</v>
      </c>
      <c r="U184" s="16"/>
    </row>
    <row r="185" spans="1:22" ht="14.25" customHeight="1" thickBot="1">
      <c r="A185" s="102" t="s">
        <v>20</v>
      </c>
      <c r="B185" s="103" t="s">
        <v>22</v>
      </c>
      <c r="C185" s="172" t="s">
        <v>119</v>
      </c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6"/>
    </row>
    <row r="186" spans="1:22" ht="12" customHeight="1">
      <c r="A186" s="152" t="s">
        <v>20</v>
      </c>
      <c r="B186" s="141" t="s">
        <v>22</v>
      </c>
      <c r="C186" s="153" t="s">
        <v>13</v>
      </c>
      <c r="D186" s="154" t="s">
        <v>98</v>
      </c>
      <c r="E186" s="150" t="s">
        <v>16</v>
      </c>
      <c r="F186" s="24" t="s">
        <v>17</v>
      </c>
      <c r="G186" s="64">
        <f t="shared" ref="G186:G187" si="166">H186+J186</f>
        <v>6.1</v>
      </c>
      <c r="H186" s="58"/>
      <c r="I186" s="58"/>
      <c r="J186" s="58">
        <v>6.1</v>
      </c>
      <c r="K186" s="58">
        <f t="shared" ref="K186:K187" si="167">L186+N186</f>
        <v>0</v>
      </c>
      <c r="L186" s="58"/>
      <c r="M186" s="58"/>
      <c r="N186" s="58"/>
      <c r="O186" s="58">
        <f t="shared" ref="O186:O187" si="168">P186+R186</f>
        <v>0</v>
      </c>
      <c r="P186" s="58"/>
      <c r="Q186" s="107"/>
      <c r="R186" s="58">
        <v>0</v>
      </c>
      <c r="S186" s="58"/>
      <c r="T186" s="100"/>
      <c r="U186" s="8"/>
    </row>
    <row r="187" spans="1:22" ht="12" customHeight="1">
      <c r="A187" s="152"/>
      <c r="B187" s="142"/>
      <c r="C187" s="153"/>
      <c r="D187" s="154"/>
      <c r="E187" s="150"/>
      <c r="F187" s="24" t="s">
        <v>80</v>
      </c>
      <c r="G187" s="83">
        <f t="shared" si="166"/>
        <v>0</v>
      </c>
      <c r="H187" s="82"/>
      <c r="I187" s="82"/>
      <c r="J187" s="82"/>
      <c r="K187" s="58">
        <f t="shared" si="167"/>
        <v>0</v>
      </c>
      <c r="L187" s="58"/>
      <c r="M187" s="58"/>
      <c r="N187" s="58"/>
      <c r="O187" s="58">
        <f t="shared" si="168"/>
        <v>0</v>
      </c>
      <c r="P187" s="58"/>
      <c r="Q187" s="58"/>
      <c r="R187" s="58"/>
      <c r="S187" s="58"/>
      <c r="T187" s="100"/>
      <c r="U187" s="8"/>
    </row>
    <row r="188" spans="1:22" s="45" customFormat="1" ht="12" customHeight="1">
      <c r="A188" s="152"/>
      <c r="B188" s="143"/>
      <c r="C188" s="153"/>
      <c r="D188" s="154"/>
      <c r="E188" s="151"/>
      <c r="F188" s="10" t="s">
        <v>18</v>
      </c>
      <c r="G188" s="83">
        <f t="shared" ref="G188:T188" si="169">SUM(G186:G187)</f>
        <v>6.1</v>
      </c>
      <c r="H188" s="83">
        <f t="shared" si="169"/>
        <v>0</v>
      </c>
      <c r="I188" s="83">
        <f t="shared" si="169"/>
        <v>0</v>
      </c>
      <c r="J188" s="83">
        <f t="shared" si="169"/>
        <v>6.1</v>
      </c>
      <c r="K188" s="57">
        <f t="shared" si="169"/>
        <v>0</v>
      </c>
      <c r="L188" s="57">
        <f t="shared" si="169"/>
        <v>0</v>
      </c>
      <c r="M188" s="57">
        <f t="shared" si="169"/>
        <v>0</v>
      </c>
      <c r="N188" s="57">
        <f t="shared" si="169"/>
        <v>0</v>
      </c>
      <c r="O188" s="57">
        <f t="shared" si="169"/>
        <v>0</v>
      </c>
      <c r="P188" s="57">
        <f t="shared" si="169"/>
        <v>0</v>
      </c>
      <c r="Q188" s="57">
        <f t="shared" si="169"/>
        <v>0</v>
      </c>
      <c r="R188" s="57">
        <f t="shared" si="169"/>
        <v>0</v>
      </c>
      <c r="S188" s="57">
        <f t="shared" si="169"/>
        <v>0</v>
      </c>
      <c r="T188" s="57">
        <f t="shared" si="169"/>
        <v>0</v>
      </c>
      <c r="U188" s="40"/>
    </row>
    <row r="189" spans="1:22" s="2" customFormat="1" ht="14.25" customHeight="1" thickBot="1">
      <c r="A189" s="27" t="s">
        <v>20</v>
      </c>
      <c r="B189" s="195" t="s">
        <v>32</v>
      </c>
      <c r="C189" s="196"/>
      <c r="D189" s="196"/>
      <c r="E189" s="196"/>
      <c r="F189" s="197"/>
      <c r="G189" s="68">
        <f>SUM(G151+G156+G184+G188)</f>
        <v>839.59500000000003</v>
      </c>
      <c r="H189" s="68">
        <f t="shared" ref="H189:T189" si="170">SUM(H151+H156+H184+H188)</f>
        <v>9.5</v>
      </c>
      <c r="I189" s="68">
        <f t="shared" si="170"/>
        <v>1.1399999999999999</v>
      </c>
      <c r="J189" s="68">
        <f t="shared" si="170"/>
        <v>830.09500000000003</v>
      </c>
      <c r="K189" s="68">
        <f t="shared" si="170"/>
        <v>1914.5</v>
      </c>
      <c r="L189" s="68">
        <f t="shared" si="170"/>
        <v>4.7</v>
      </c>
      <c r="M189" s="68">
        <f t="shared" si="170"/>
        <v>0</v>
      </c>
      <c r="N189" s="68">
        <f t="shared" si="170"/>
        <v>1909.8</v>
      </c>
      <c r="O189" s="247">
        <f t="shared" si="170"/>
        <v>1661.0729999999999</v>
      </c>
      <c r="P189" s="68">
        <f t="shared" si="170"/>
        <v>53.38</v>
      </c>
      <c r="Q189" s="68">
        <f t="shared" si="170"/>
        <v>0</v>
      </c>
      <c r="R189" s="68">
        <f t="shared" si="170"/>
        <v>1607.693</v>
      </c>
      <c r="S189" s="68">
        <f t="shared" si="170"/>
        <v>400.7</v>
      </c>
      <c r="T189" s="68">
        <f t="shared" si="170"/>
        <v>64.7</v>
      </c>
      <c r="U189" s="43"/>
    </row>
    <row r="190" spans="1:22" s="2" customFormat="1" ht="14.25" customHeight="1" thickBot="1">
      <c r="A190" s="29" t="s">
        <v>22</v>
      </c>
      <c r="B190" s="192" t="s">
        <v>45</v>
      </c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4"/>
      <c r="U190" s="28"/>
    </row>
    <row r="191" spans="1:22" ht="14.25" customHeight="1" thickBot="1">
      <c r="A191" s="25" t="s">
        <v>22</v>
      </c>
      <c r="B191" s="26" t="s">
        <v>13</v>
      </c>
      <c r="C191" s="189" t="s">
        <v>57</v>
      </c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1"/>
      <c r="U191" s="8"/>
    </row>
    <row r="192" spans="1:22" ht="16.5" customHeight="1">
      <c r="A192" s="152" t="s">
        <v>22</v>
      </c>
      <c r="B192" s="141" t="s">
        <v>13</v>
      </c>
      <c r="C192" s="146" t="s">
        <v>13</v>
      </c>
      <c r="D192" s="149" t="s">
        <v>94</v>
      </c>
      <c r="E192" s="150" t="s">
        <v>16</v>
      </c>
      <c r="F192" s="23" t="s">
        <v>76</v>
      </c>
      <c r="G192" s="64">
        <f t="shared" ref="G192:G193" si="171">H192+J192</f>
        <v>148.22999999999999</v>
      </c>
      <c r="H192" s="67">
        <v>0</v>
      </c>
      <c r="I192" s="67"/>
      <c r="J192" s="67">
        <v>148.22999999999999</v>
      </c>
      <c r="K192" s="55">
        <f t="shared" ref="K192:K193" si="172">L192+N192</f>
        <v>25.2</v>
      </c>
      <c r="L192" s="69"/>
      <c r="M192" s="69"/>
      <c r="N192" s="69">
        <v>25.2</v>
      </c>
      <c r="O192" s="58">
        <f t="shared" ref="O192:O193" si="173">P192+R192</f>
        <v>25.2</v>
      </c>
      <c r="P192" s="67"/>
      <c r="Q192" s="67"/>
      <c r="R192" s="67">
        <v>25.2</v>
      </c>
      <c r="S192" s="84">
        <v>0</v>
      </c>
      <c r="T192" s="74"/>
      <c r="U192" s="8"/>
    </row>
    <row r="193" spans="1:21" ht="16.5" customHeight="1">
      <c r="A193" s="152"/>
      <c r="B193" s="142"/>
      <c r="C193" s="146"/>
      <c r="D193" s="149"/>
      <c r="E193" s="150"/>
      <c r="F193" s="23" t="s">
        <v>17</v>
      </c>
      <c r="G193" s="57">
        <f t="shared" si="171"/>
        <v>25</v>
      </c>
      <c r="H193" s="67">
        <v>0</v>
      </c>
      <c r="I193" s="67"/>
      <c r="J193" s="67">
        <v>25</v>
      </c>
      <c r="K193" s="55">
        <f t="shared" si="172"/>
        <v>6</v>
      </c>
      <c r="L193" s="69"/>
      <c r="M193" s="69"/>
      <c r="N193" s="69">
        <v>6</v>
      </c>
      <c r="O193" s="82">
        <f t="shared" si="173"/>
        <v>20.247</v>
      </c>
      <c r="P193" s="84">
        <v>0.6</v>
      </c>
      <c r="Q193" s="84"/>
      <c r="R193" s="84">
        <v>19.646999999999998</v>
      </c>
      <c r="S193" s="86"/>
      <c r="T193" s="74"/>
      <c r="U193" s="8"/>
    </row>
    <row r="194" spans="1:21" ht="16.5" customHeight="1">
      <c r="A194" s="152"/>
      <c r="B194" s="143"/>
      <c r="C194" s="153"/>
      <c r="D194" s="154"/>
      <c r="E194" s="151"/>
      <c r="F194" s="10" t="s">
        <v>18</v>
      </c>
      <c r="G194" s="57">
        <f t="shared" ref="G194:T194" si="174">SUM(G192:G193)</f>
        <v>173.23</v>
      </c>
      <c r="H194" s="57">
        <f t="shared" si="174"/>
        <v>0</v>
      </c>
      <c r="I194" s="57">
        <f t="shared" si="174"/>
        <v>0</v>
      </c>
      <c r="J194" s="57">
        <f t="shared" si="174"/>
        <v>173.23</v>
      </c>
      <c r="K194" s="56">
        <f t="shared" si="174"/>
        <v>31.2</v>
      </c>
      <c r="L194" s="56">
        <f t="shared" si="174"/>
        <v>0</v>
      </c>
      <c r="M194" s="56">
        <f t="shared" si="174"/>
        <v>0</v>
      </c>
      <c r="N194" s="56">
        <f t="shared" si="174"/>
        <v>31.2</v>
      </c>
      <c r="O194" s="83">
        <f t="shared" si="174"/>
        <v>45.447000000000003</v>
      </c>
      <c r="P194" s="83">
        <f t="shared" si="174"/>
        <v>0.6</v>
      </c>
      <c r="Q194" s="83">
        <f t="shared" si="174"/>
        <v>0</v>
      </c>
      <c r="R194" s="83">
        <f t="shared" si="174"/>
        <v>44.846999999999994</v>
      </c>
      <c r="S194" s="87">
        <f t="shared" si="174"/>
        <v>0</v>
      </c>
      <c r="T194" s="56">
        <f t="shared" si="174"/>
        <v>0</v>
      </c>
      <c r="U194" s="8"/>
    </row>
    <row r="195" spans="1:21" ht="16.5" customHeight="1">
      <c r="A195" s="152" t="s">
        <v>22</v>
      </c>
      <c r="B195" s="141" t="s">
        <v>13</v>
      </c>
      <c r="C195" s="146" t="s">
        <v>19</v>
      </c>
      <c r="D195" s="149" t="s">
        <v>95</v>
      </c>
      <c r="E195" s="150" t="s">
        <v>16</v>
      </c>
      <c r="F195" s="24" t="s">
        <v>80</v>
      </c>
      <c r="G195" s="57">
        <f t="shared" ref="G195:G196" si="175">H195+J195</f>
        <v>83.74</v>
      </c>
      <c r="H195" s="67">
        <v>0</v>
      </c>
      <c r="I195" s="67"/>
      <c r="J195" s="67">
        <v>83.74</v>
      </c>
      <c r="K195" s="55">
        <f t="shared" ref="K195:K196" si="176">L195+N195</f>
        <v>2.5</v>
      </c>
      <c r="L195" s="69"/>
      <c r="M195" s="69"/>
      <c r="N195" s="69">
        <v>2.5</v>
      </c>
      <c r="O195" s="58">
        <f t="shared" ref="O195:O196" si="177">P195+R195</f>
        <v>0</v>
      </c>
      <c r="P195" s="67"/>
      <c r="Q195" s="67"/>
      <c r="R195" s="67"/>
      <c r="S195" s="86"/>
      <c r="T195" s="74"/>
      <c r="U195" s="8"/>
    </row>
    <row r="196" spans="1:21" ht="16.5" customHeight="1">
      <c r="A196" s="152"/>
      <c r="B196" s="142"/>
      <c r="C196" s="146"/>
      <c r="D196" s="149"/>
      <c r="E196" s="150"/>
      <c r="F196" s="23" t="s">
        <v>17</v>
      </c>
      <c r="G196" s="57">
        <f t="shared" si="175"/>
        <v>13.299999999999999</v>
      </c>
      <c r="H196" s="67">
        <v>2.1</v>
      </c>
      <c r="I196" s="67"/>
      <c r="J196" s="67">
        <v>11.2</v>
      </c>
      <c r="K196" s="55">
        <f t="shared" si="176"/>
        <v>1.3</v>
      </c>
      <c r="L196" s="69"/>
      <c r="M196" s="69"/>
      <c r="N196" s="69">
        <v>1.3</v>
      </c>
      <c r="O196" s="58">
        <f t="shared" si="177"/>
        <v>10</v>
      </c>
      <c r="P196" s="67">
        <v>6.04</v>
      </c>
      <c r="Q196" s="67"/>
      <c r="R196" s="67">
        <v>3.96</v>
      </c>
      <c r="S196" s="86"/>
      <c r="T196" s="74"/>
      <c r="U196" s="8"/>
    </row>
    <row r="197" spans="1:21" ht="16.5" customHeight="1">
      <c r="A197" s="152"/>
      <c r="B197" s="143"/>
      <c r="C197" s="153"/>
      <c r="D197" s="154"/>
      <c r="E197" s="151"/>
      <c r="F197" s="10" t="s">
        <v>18</v>
      </c>
      <c r="G197" s="57">
        <f t="shared" ref="G197:J197" si="178">SUM(G195:G196)</f>
        <v>97.039999999999992</v>
      </c>
      <c r="H197" s="57">
        <f t="shared" si="178"/>
        <v>2.1</v>
      </c>
      <c r="I197" s="57">
        <f t="shared" si="178"/>
        <v>0</v>
      </c>
      <c r="J197" s="57">
        <f t="shared" si="178"/>
        <v>94.94</v>
      </c>
      <c r="K197" s="56">
        <f t="shared" ref="K197:T197" si="179">SUM(K195:K196)</f>
        <v>3.8</v>
      </c>
      <c r="L197" s="56">
        <f t="shared" si="179"/>
        <v>0</v>
      </c>
      <c r="M197" s="56">
        <f t="shared" si="179"/>
        <v>0</v>
      </c>
      <c r="N197" s="56">
        <f t="shared" si="179"/>
        <v>3.8</v>
      </c>
      <c r="O197" s="57">
        <f t="shared" si="179"/>
        <v>10</v>
      </c>
      <c r="P197" s="57">
        <f t="shared" si="179"/>
        <v>6.04</v>
      </c>
      <c r="Q197" s="57">
        <f t="shared" si="179"/>
        <v>0</v>
      </c>
      <c r="R197" s="57">
        <f t="shared" si="179"/>
        <v>3.96</v>
      </c>
      <c r="S197" s="87">
        <f t="shared" si="179"/>
        <v>0</v>
      </c>
      <c r="T197" s="56">
        <f t="shared" si="179"/>
        <v>0</v>
      </c>
      <c r="U197" s="8"/>
    </row>
    <row r="198" spans="1:21" ht="13.5" customHeight="1">
      <c r="A198" s="152" t="s">
        <v>22</v>
      </c>
      <c r="B198" s="141" t="s">
        <v>13</v>
      </c>
      <c r="C198" s="146" t="s">
        <v>20</v>
      </c>
      <c r="D198" s="149" t="s">
        <v>120</v>
      </c>
      <c r="E198" s="150" t="s">
        <v>16</v>
      </c>
      <c r="F198" s="24" t="s">
        <v>80</v>
      </c>
      <c r="G198" s="126">
        <f t="shared" ref="G198:G199" si="180">H198+J198</f>
        <v>0</v>
      </c>
      <c r="H198" s="131"/>
      <c r="I198" s="131"/>
      <c r="J198" s="131"/>
      <c r="K198" s="120">
        <f t="shared" ref="K198:K199" si="181">L198+N198</f>
        <v>0</v>
      </c>
      <c r="L198" s="132"/>
      <c r="M198" s="132"/>
      <c r="N198" s="132">
        <v>0</v>
      </c>
      <c r="O198" s="58">
        <f t="shared" ref="O198:O199" si="182">P198+R198</f>
        <v>0</v>
      </c>
      <c r="P198" s="67"/>
      <c r="Q198" s="67"/>
      <c r="R198" s="67">
        <v>0</v>
      </c>
      <c r="S198" s="133"/>
      <c r="T198" s="134"/>
      <c r="U198" s="8"/>
    </row>
    <row r="199" spans="1:21" ht="13.5" customHeight="1">
      <c r="A199" s="152"/>
      <c r="B199" s="142"/>
      <c r="C199" s="146"/>
      <c r="D199" s="149"/>
      <c r="E199" s="150"/>
      <c r="F199" s="23" t="s">
        <v>17</v>
      </c>
      <c r="G199" s="126">
        <f t="shared" si="180"/>
        <v>0</v>
      </c>
      <c r="H199" s="131"/>
      <c r="I199" s="131"/>
      <c r="J199" s="131"/>
      <c r="K199" s="120">
        <f t="shared" si="181"/>
        <v>0</v>
      </c>
      <c r="L199" s="132"/>
      <c r="M199" s="132"/>
      <c r="N199" s="132">
        <v>0</v>
      </c>
      <c r="O199" s="58">
        <f t="shared" si="182"/>
        <v>3.7</v>
      </c>
      <c r="P199" s="67">
        <v>3.7</v>
      </c>
      <c r="Q199" s="67"/>
      <c r="R199" s="67"/>
      <c r="S199" s="133"/>
      <c r="T199" s="134"/>
      <c r="U199" s="8"/>
    </row>
    <row r="200" spans="1:21" ht="16.5" customHeight="1">
      <c r="A200" s="152"/>
      <c r="B200" s="143"/>
      <c r="C200" s="153"/>
      <c r="D200" s="154"/>
      <c r="E200" s="151"/>
      <c r="F200" s="10" t="s">
        <v>18</v>
      </c>
      <c r="G200" s="126">
        <f t="shared" ref="G200:T200" si="183">SUM(G198:G199)</f>
        <v>0</v>
      </c>
      <c r="H200" s="126">
        <f t="shared" si="183"/>
        <v>0</v>
      </c>
      <c r="I200" s="126">
        <f t="shared" si="183"/>
        <v>0</v>
      </c>
      <c r="J200" s="126">
        <f t="shared" si="183"/>
        <v>0</v>
      </c>
      <c r="K200" s="119">
        <f t="shared" si="183"/>
        <v>0</v>
      </c>
      <c r="L200" s="119">
        <f t="shared" si="183"/>
        <v>0</v>
      </c>
      <c r="M200" s="119">
        <f t="shared" si="183"/>
        <v>0</v>
      </c>
      <c r="N200" s="119">
        <f t="shared" si="183"/>
        <v>0</v>
      </c>
      <c r="O200" s="57">
        <f t="shared" si="183"/>
        <v>3.7</v>
      </c>
      <c r="P200" s="57">
        <f t="shared" si="183"/>
        <v>3.7</v>
      </c>
      <c r="Q200" s="57">
        <f t="shared" si="183"/>
        <v>0</v>
      </c>
      <c r="R200" s="57">
        <f t="shared" si="183"/>
        <v>0</v>
      </c>
      <c r="S200" s="124">
        <f t="shared" si="183"/>
        <v>0</v>
      </c>
      <c r="T200" s="119">
        <f t="shared" si="183"/>
        <v>0</v>
      </c>
      <c r="U200" s="8"/>
    </row>
    <row r="201" spans="1:21" ht="15.75" customHeight="1" thickBot="1">
      <c r="A201" s="13" t="s">
        <v>22</v>
      </c>
      <c r="B201" s="14" t="s">
        <v>13</v>
      </c>
      <c r="C201" s="174" t="s">
        <v>28</v>
      </c>
      <c r="D201" s="175"/>
      <c r="E201" s="175"/>
      <c r="F201" s="175"/>
      <c r="G201" s="85">
        <f>SUM(G194+G197+G200)</f>
        <v>270.27</v>
      </c>
      <c r="H201" s="85">
        <f t="shared" ref="H201:T201" si="184">SUM(H194+H197+H200)</f>
        <v>2.1</v>
      </c>
      <c r="I201" s="85">
        <f t="shared" si="184"/>
        <v>0</v>
      </c>
      <c r="J201" s="85">
        <f t="shared" si="184"/>
        <v>268.16999999999996</v>
      </c>
      <c r="K201" s="85">
        <f t="shared" si="184"/>
        <v>35</v>
      </c>
      <c r="L201" s="85">
        <f t="shared" si="184"/>
        <v>0</v>
      </c>
      <c r="M201" s="85">
        <f t="shared" si="184"/>
        <v>0</v>
      </c>
      <c r="N201" s="85">
        <f t="shared" si="184"/>
        <v>35</v>
      </c>
      <c r="O201" s="110">
        <f t="shared" si="184"/>
        <v>59.147000000000006</v>
      </c>
      <c r="P201" s="85">
        <f t="shared" si="184"/>
        <v>10.34</v>
      </c>
      <c r="Q201" s="85">
        <f t="shared" si="184"/>
        <v>0</v>
      </c>
      <c r="R201" s="85">
        <f t="shared" si="184"/>
        <v>48.806999999999995</v>
      </c>
      <c r="S201" s="85">
        <f t="shared" si="184"/>
        <v>0</v>
      </c>
      <c r="T201" s="85">
        <f t="shared" si="184"/>
        <v>0</v>
      </c>
      <c r="U201" s="16"/>
    </row>
    <row r="202" spans="1:21" ht="12.75" customHeight="1" thickBot="1">
      <c r="A202" s="15" t="s">
        <v>22</v>
      </c>
      <c r="B202" s="181" t="s">
        <v>32</v>
      </c>
      <c r="C202" s="182"/>
      <c r="D202" s="182"/>
      <c r="E202" s="182"/>
      <c r="F202" s="182"/>
      <c r="G202" s="90">
        <f t="shared" ref="G202:J202" si="185">SUM(G201)</f>
        <v>270.27</v>
      </c>
      <c r="H202" s="88">
        <f t="shared" si="185"/>
        <v>2.1</v>
      </c>
      <c r="I202" s="88">
        <f t="shared" si="185"/>
        <v>0</v>
      </c>
      <c r="J202" s="88">
        <f t="shared" si="185"/>
        <v>268.16999999999996</v>
      </c>
      <c r="K202" s="63">
        <f t="shared" ref="K202:T202" si="186">SUM(K201)</f>
        <v>35</v>
      </c>
      <c r="L202" s="63">
        <f t="shared" si="186"/>
        <v>0</v>
      </c>
      <c r="M202" s="63">
        <f t="shared" si="186"/>
        <v>0</v>
      </c>
      <c r="N202" s="63">
        <f t="shared" si="186"/>
        <v>35</v>
      </c>
      <c r="O202" s="140">
        <f t="shared" si="186"/>
        <v>59.147000000000006</v>
      </c>
      <c r="P202" s="88">
        <f t="shared" si="186"/>
        <v>10.34</v>
      </c>
      <c r="Q202" s="88">
        <f t="shared" si="186"/>
        <v>0</v>
      </c>
      <c r="R202" s="88">
        <f t="shared" si="186"/>
        <v>48.806999999999995</v>
      </c>
      <c r="S202" s="88">
        <f t="shared" si="186"/>
        <v>0</v>
      </c>
      <c r="T202" s="63">
        <f t="shared" si="186"/>
        <v>0</v>
      </c>
      <c r="U202" s="16"/>
    </row>
    <row r="203" spans="1:21" ht="16.5" customHeight="1" thickBot="1">
      <c r="A203" s="17" t="s">
        <v>23</v>
      </c>
      <c r="B203" s="158" t="s">
        <v>46</v>
      </c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8"/>
    </row>
    <row r="204" spans="1:21" ht="16.5" customHeight="1" thickBot="1">
      <c r="A204" s="6" t="s">
        <v>23</v>
      </c>
      <c r="B204" s="7" t="s">
        <v>13</v>
      </c>
      <c r="C204" s="173" t="s">
        <v>47</v>
      </c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8"/>
    </row>
    <row r="205" spans="1:21" ht="16.5" customHeight="1">
      <c r="A205" s="183" t="s">
        <v>23</v>
      </c>
      <c r="B205" s="142" t="s">
        <v>13</v>
      </c>
      <c r="C205" s="145" t="s">
        <v>13</v>
      </c>
      <c r="D205" s="148" t="s">
        <v>48</v>
      </c>
      <c r="E205" s="150" t="s">
        <v>16</v>
      </c>
      <c r="F205" s="21" t="s">
        <v>35</v>
      </c>
      <c r="G205" s="52">
        <f>H205+J205</f>
        <v>0</v>
      </c>
      <c r="H205" s="53"/>
      <c r="I205" s="53"/>
      <c r="J205" s="53"/>
      <c r="K205" s="75">
        <f t="shared" ref="K205" si="187">L205+N205</f>
        <v>20.8</v>
      </c>
      <c r="L205" s="76">
        <v>20.8</v>
      </c>
      <c r="M205" s="76"/>
      <c r="N205" s="76"/>
      <c r="O205" s="58">
        <f t="shared" ref="O205" si="188">P205+R205</f>
        <v>24.1</v>
      </c>
      <c r="P205" s="51">
        <v>20.8</v>
      </c>
      <c r="Q205" s="76"/>
      <c r="R205" s="76">
        <v>3.3</v>
      </c>
      <c r="S205" s="76"/>
      <c r="T205" s="77"/>
      <c r="U205" s="8"/>
    </row>
    <row r="206" spans="1:21" ht="16.5" customHeight="1">
      <c r="A206" s="171"/>
      <c r="B206" s="143"/>
      <c r="C206" s="146"/>
      <c r="D206" s="149"/>
      <c r="E206" s="151"/>
      <c r="F206" s="10" t="s">
        <v>18</v>
      </c>
      <c r="G206" s="46">
        <f t="shared" ref="G206:T206" si="189">SUM(G205:G205)</f>
        <v>0</v>
      </c>
      <c r="H206" s="46">
        <f t="shared" si="189"/>
        <v>0</v>
      </c>
      <c r="I206" s="46">
        <f t="shared" si="189"/>
        <v>0</v>
      </c>
      <c r="J206" s="46">
        <f t="shared" si="189"/>
        <v>0</v>
      </c>
      <c r="K206" s="46">
        <f t="shared" si="189"/>
        <v>20.8</v>
      </c>
      <c r="L206" s="46">
        <f t="shared" si="189"/>
        <v>20.8</v>
      </c>
      <c r="M206" s="46">
        <f t="shared" si="189"/>
        <v>0</v>
      </c>
      <c r="N206" s="46">
        <f t="shared" si="189"/>
        <v>0</v>
      </c>
      <c r="O206" s="57">
        <f t="shared" si="189"/>
        <v>24.1</v>
      </c>
      <c r="P206" s="46">
        <f t="shared" si="189"/>
        <v>20.8</v>
      </c>
      <c r="Q206" s="46">
        <f t="shared" si="189"/>
        <v>0</v>
      </c>
      <c r="R206" s="46">
        <f t="shared" si="189"/>
        <v>3.3</v>
      </c>
      <c r="S206" s="46">
        <f t="shared" si="189"/>
        <v>0</v>
      </c>
      <c r="T206" s="46">
        <f t="shared" si="189"/>
        <v>0</v>
      </c>
      <c r="U206" s="8"/>
    </row>
    <row r="207" spans="1:21" ht="16.5" customHeight="1">
      <c r="A207" s="152" t="s">
        <v>23</v>
      </c>
      <c r="B207" s="141" t="s">
        <v>13</v>
      </c>
      <c r="C207" s="146" t="s">
        <v>19</v>
      </c>
      <c r="D207" s="149" t="s">
        <v>75</v>
      </c>
      <c r="E207" s="150" t="s">
        <v>16</v>
      </c>
      <c r="F207" s="23" t="s">
        <v>35</v>
      </c>
      <c r="G207" s="50">
        <f>H207+J207</f>
        <v>0</v>
      </c>
      <c r="H207" s="51"/>
      <c r="I207" s="51"/>
      <c r="J207" s="51"/>
      <c r="K207" s="78">
        <f t="shared" ref="K207" si="190">L207+N207</f>
        <v>2.5</v>
      </c>
      <c r="L207" s="51">
        <v>2.5</v>
      </c>
      <c r="M207" s="51"/>
      <c r="N207" s="51"/>
      <c r="O207" s="78">
        <f t="shared" ref="O207" si="191">P207+R207</f>
        <v>0</v>
      </c>
      <c r="P207" s="51"/>
      <c r="Q207" s="51"/>
      <c r="R207" s="51"/>
      <c r="S207" s="51"/>
      <c r="T207" s="79"/>
      <c r="U207" s="8"/>
    </row>
    <row r="208" spans="1:21" ht="16.5" customHeight="1">
      <c r="A208" s="152"/>
      <c r="B208" s="143"/>
      <c r="C208" s="153"/>
      <c r="D208" s="154"/>
      <c r="E208" s="151"/>
      <c r="F208" s="44" t="s">
        <v>18</v>
      </c>
      <c r="G208" s="47">
        <f t="shared" ref="G208:T208" si="192">SUM(G207:G207)</f>
        <v>0</v>
      </c>
      <c r="H208" s="47">
        <f t="shared" si="192"/>
        <v>0</v>
      </c>
      <c r="I208" s="47">
        <f t="shared" si="192"/>
        <v>0</v>
      </c>
      <c r="J208" s="47">
        <f t="shared" si="192"/>
        <v>0</v>
      </c>
      <c r="K208" s="47">
        <f t="shared" si="192"/>
        <v>2.5</v>
      </c>
      <c r="L208" s="47">
        <f t="shared" si="192"/>
        <v>2.5</v>
      </c>
      <c r="M208" s="47">
        <f t="shared" si="192"/>
        <v>0</v>
      </c>
      <c r="N208" s="47">
        <f t="shared" si="192"/>
        <v>0</v>
      </c>
      <c r="O208" s="47">
        <f t="shared" si="192"/>
        <v>0</v>
      </c>
      <c r="P208" s="47">
        <f t="shared" si="192"/>
        <v>0</v>
      </c>
      <c r="Q208" s="47">
        <f t="shared" si="192"/>
        <v>0</v>
      </c>
      <c r="R208" s="47">
        <f t="shared" si="192"/>
        <v>0</v>
      </c>
      <c r="S208" s="47">
        <f t="shared" si="192"/>
        <v>0</v>
      </c>
      <c r="T208" s="47">
        <f t="shared" si="192"/>
        <v>0</v>
      </c>
      <c r="U208" s="8"/>
    </row>
    <row r="209" spans="1:21" ht="17.25" customHeight="1">
      <c r="A209" s="152" t="s">
        <v>23</v>
      </c>
      <c r="B209" s="141" t="s">
        <v>13</v>
      </c>
      <c r="C209" s="146" t="s">
        <v>20</v>
      </c>
      <c r="D209" s="149" t="s">
        <v>123</v>
      </c>
      <c r="E209" s="150" t="s">
        <v>16</v>
      </c>
      <c r="F209" s="23" t="s">
        <v>35</v>
      </c>
      <c r="G209" s="135">
        <f>H209+J209</f>
        <v>0</v>
      </c>
      <c r="H209" s="112"/>
      <c r="I209" s="112"/>
      <c r="J209" s="112"/>
      <c r="K209" s="105">
        <f t="shared" ref="K209" si="193">L209+N209</f>
        <v>0</v>
      </c>
      <c r="L209" s="112">
        <v>0</v>
      </c>
      <c r="M209" s="112"/>
      <c r="N209" s="112"/>
      <c r="O209" s="78">
        <f t="shared" ref="O209" si="194">P209+R209</f>
        <v>0.6</v>
      </c>
      <c r="P209" s="51">
        <v>0.6</v>
      </c>
      <c r="Q209" s="51"/>
      <c r="R209" s="51"/>
      <c r="S209" s="51"/>
      <c r="T209" s="113"/>
      <c r="U209" s="8"/>
    </row>
    <row r="210" spans="1:21" ht="18" customHeight="1">
      <c r="A210" s="152"/>
      <c r="B210" s="143"/>
      <c r="C210" s="153"/>
      <c r="D210" s="154"/>
      <c r="E210" s="151"/>
      <c r="F210" s="44" t="s">
        <v>18</v>
      </c>
      <c r="G210" s="114">
        <f t="shared" ref="G210:T210" si="195">SUM(G209:G209)</f>
        <v>0</v>
      </c>
      <c r="H210" s="114">
        <f t="shared" si="195"/>
        <v>0</v>
      </c>
      <c r="I210" s="114">
        <f t="shared" si="195"/>
        <v>0</v>
      </c>
      <c r="J210" s="114">
        <f t="shared" si="195"/>
        <v>0</v>
      </c>
      <c r="K210" s="114">
        <f t="shared" si="195"/>
        <v>0</v>
      </c>
      <c r="L210" s="114">
        <f t="shared" si="195"/>
        <v>0</v>
      </c>
      <c r="M210" s="114">
        <f t="shared" si="195"/>
        <v>0</v>
      </c>
      <c r="N210" s="114">
        <f t="shared" si="195"/>
        <v>0</v>
      </c>
      <c r="O210" s="47">
        <f t="shared" si="195"/>
        <v>0.6</v>
      </c>
      <c r="P210" s="47">
        <f t="shared" si="195"/>
        <v>0.6</v>
      </c>
      <c r="Q210" s="47">
        <f t="shared" si="195"/>
        <v>0</v>
      </c>
      <c r="R210" s="47">
        <f t="shared" si="195"/>
        <v>0</v>
      </c>
      <c r="S210" s="47">
        <f t="shared" si="195"/>
        <v>0</v>
      </c>
      <c r="T210" s="114">
        <f t="shared" si="195"/>
        <v>0</v>
      </c>
      <c r="U210" s="8"/>
    </row>
    <row r="211" spans="1:21" ht="16.5" customHeight="1" thickBot="1">
      <c r="A211" s="116" t="s">
        <v>23</v>
      </c>
      <c r="B211" s="115" t="s">
        <v>13</v>
      </c>
      <c r="C211" s="174" t="s">
        <v>28</v>
      </c>
      <c r="D211" s="175"/>
      <c r="E211" s="175"/>
      <c r="F211" s="175"/>
      <c r="G211" s="136">
        <f>SUM(G206+G208+G210)</f>
        <v>0</v>
      </c>
      <c r="H211" s="136">
        <f t="shared" ref="H211:N211" si="196">SUM(H206+H208+H210)</f>
        <v>0</v>
      </c>
      <c r="I211" s="136">
        <f t="shared" si="196"/>
        <v>0</v>
      </c>
      <c r="J211" s="136">
        <f t="shared" si="196"/>
        <v>0</v>
      </c>
      <c r="K211" s="136">
        <f t="shared" si="196"/>
        <v>23.3</v>
      </c>
      <c r="L211" s="136">
        <f t="shared" si="196"/>
        <v>23.3</v>
      </c>
      <c r="M211" s="136">
        <f t="shared" si="196"/>
        <v>0</v>
      </c>
      <c r="N211" s="136">
        <f t="shared" si="196"/>
        <v>0</v>
      </c>
      <c r="O211" s="248">
        <f>SUM(O206+O208+O210)</f>
        <v>24.700000000000003</v>
      </c>
      <c r="P211" s="138">
        <f t="shared" ref="P211:T211" si="197">SUM(P206+P208+P210)</f>
        <v>21.400000000000002</v>
      </c>
      <c r="Q211" s="138">
        <f t="shared" si="197"/>
        <v>0</v>
      </c>
      <c r="R211" s="138">
        <f t="shared" si="197"/>
        <v>3.3</v>
      </c>
      <c r="S211" s="136">
        <f t="shared" si="197"/>
        <v>0</v>
      </c>
      <c r="T211" s="136">
        <f t="shared" si="197"/>
        <v>0</v>
      </c>
      <c r="U211" s="8"/>
    </row>
    <row r="212" spans="1:21" ht="16.5" customHeight="1" thickBot="1">
      <c r="A212" s="15" t="s">
        <v>23</v>
      </c>
      <c r="B212" s="181" t="s">
        <v>32</v>
      </c>
      <c r="C212" s="182"/>
      <c r="D212" s="182"/>
      <c r="E212" s="182"/>
      <c r="F212" s="187"/>
      <c r="G212" s="137">
        <f>SUM(G211)</f>
        <v>0</v>
      </c>
      <c r="H212" s="137">
        <f t="shared" ref="H212:T212" si="198">SUM(H211)</f>
        <v>0</v>
      </c>
      <c r="I212" s="137">
        <f t="shared" si="198"/>
        <v>0</v>
      </c>
      <c r="J212" s="137">
        <f t="shared" si="198"/>
        <v>0</v>
      </c>
      <c r="K212" s="137">
        <f t="shared" si="198"/>
        <v>23.3</v>
      </c>
      <c r="L212" s="137">
        <f t="shared" si="198"/>
        <v>23.3</v>
      </c>
      <c r="M212" s="137">
        <f t="shared" si="198"/>
        <v>0</v>
      </c>
      <c r="N212" s="137">
        <f t="shared" si="198"/>
        <v>0</v>
      </c>
      <c r="O212" s="249">
        <f t="shared" si="198"/>
        <v>24.700000000000003</v>
      </c>
      <c r="P212" s="139">
        <f t="shared" si="198"/>
        <v>21.400000000000002</v>
      </c>
      <c r="Q212" s="139">
        <f t="shared" si="198"/>
        <v>0</v>
      </c>
      <c r="R212" s="139">
        <f t="shared" si="198"/>
        <v>3.3</v>
      </c>
      <c r="S212" s="137">
        <f t="shared" si="198"/>
        <v>0</v>
      </c>
      <c r="T212" s="137">
        <f t="shared" si="198"/>
        <v>0</v>
      </c>
      <c r="U212" s="16"/>
    </row>
    <row r="213" spans="1:21" ht="16.5" customHeight="1" thickBot="1">
      <c r="A213" s="17" t="s">
        <v>25</v>
      </c>
      <c r="B213" s="158" t="s">
        <v>49</v>
      </c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8"/>
    </row>
    <row r="214" spans="1:21" ht="16.5" customHeight="1" thickBot="1">
      <c r="A214" s="18" t="s">
        <v>25</v>
      </c>
      <c r="B214" s="19" t="s">
        <v>13</v>
      </c>
      <c r="C214" s="160" t="s">
        <v>50</v>
      </c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8"/>
    </row>
    <row r="215" spans="1:21" ht="16.5" customHeight="1">
      <c r="A215" s="183" t="s">
        <v>25</v>
      </c>
      <c r="B215" s="188" t="s">
        <v>13</v>
      </c>
      <c r="C215" s="145" t="s">
        <v>13</v>
      </c>
      <c r="D215" s="148" t="s">
        <v>51</v>
      </c>
      <c r="E215" s="150" t="s">
        <v>16</v>
      </c>
      <c r="F215" s="22" t="s">
        <v>17</v>
      </c>
      <c r="G215" s="54">
        <f t="shared" ref="G215" si="199">H215+J215</f>
        <v>3.8</v>
      </c>
      <c r="H215" s="69">
        <v>3.8</v>
      </c>
      <c r="I215" s="69"/>
      <c r="J215" s="69"/>
      <c r="K215" s="55">
        <f t="shared" ref="K215" si="200">L215+N215</f>
        <v>3.8</v>
      </c>
      <c r="L215" s="69">
        <v>3.8</v>
      </c>
      <c r="M215" s="69"/>
      <c r="N215" s="69"/>
      <c r="O215" s="58">
        <f t="shared" ref="O215" si="201">P215+R215</f>
        <v>3.8</v>
      </c>
      <c r="P215" s="69">
        <v>3.8</v>
      </c>
      <c r="Q215" s="69"/>
      <c r="R215" s="69"/>
      <c r="S215" s="69">
        <v>4</v>
      </c>
      <c r="T215" s="74">
        <v>4</v>
      </c>
      <c r="U215" s="8"/>
    </row>
    <row r="216" spans="1:21" ht="16.5" customHeight="1">
      <c r="A216" s="171"/>
      <c r="B216" s="143"/>
      <c r="C216" s="146"/>
      <c r="D216" s="149"/>
      <c r="E216" s="151"/>
      <c r="F216" s="10" t="s">
        <v>18</v>
      </c>
      <c r="G216" s="56">
        <f t="shared" ref="G216:J216" si="202">SUM(G215:G215)</f>
        <v>3.8</v>
      </c>
      <c r="H216" s="56">
        <f t="shared" si="202"/>
        <v>3.8</v>
      </c>
      <c r="I216" s="56">
        <f t="shared" si="202"/>
        <v>0</v>
      </c>
      <c r="J216" s="56">
        <f t="shared" si="202"/>
        <v>0</v>
      </c>
      <c r="K216" s="56">
        <f t="shared" ref="K216:T216" si="203">SUM(K215:K215)</f>
        <v>3.8</v>
      </c>
      <c r="L216" s="56">
        <f t="shared" si="203"/>
        <v>3.8</v>
      </c>
      <c r="M216" s="56">
        <f t="shared" si="203"/>
        <v>0</v>
      </c>
      <c r="N216" s="56">
        <f t="shared" si="203"/>
        <v>0</v>
      </c>
      <c r="O216" s="57">
        <f t="shared" si="203"/>
        <v>3.8</v>
      </c>
      <c r="P216" s="56">
        <f t="shared" si="203"/>
        <v>3.8</v>
      </c>
      <c r="Q216" s="56">
        <f t="shared" si="203"/>
        <v>0</v>
      </c>
      <c r="R216" s="56">
        <f t="shared" si="203"/>
        <v>0</v>
      </c>
      <c r="S216" s="56">
        <f t="shared" si="203"/>
        <v>4</v>
      </c>
      <c r="T216" s="56">
        <f t="shared" si="203"/>
        <v>4</v>
      </c>
      <c r="U216" s="8"/>
    </row>
    <row r="217" spans="1:21" ht="16.5" customHeight="1" thickBot="1">
      <c r="A217" s="30" t="s">
        <v>25</v>
      </c>
      <c r="B217" s="38" t="s">
        <v>13</v>
      </c>
      <c r="C217" s="174" t="s">
        <v>28</v>
      </c>
      <c r="D217" s="175"/>
      <c r="E217" s="175"/>
      <c r="F217" s="175"/>
      <c r="G217" s="61">
        <f t="shared" ref="G217:T217" si="204">SUM(G215:G215)</f>
        <v>3.8</v>
      </c>
      <c r="H217" s="61">
        <f t="shared" si="204"/>
        <v>3.8</v>
      </c>
      <c r="I217" s="61">
        <f t="shared" si="204"/>
        <v>0</v>
      </c>
      <c r="J217" s="61">
        <f t="shared" si="204"/>
        <v>0</v>
      </c>
      <c r="K217" s="61">
        <f t="shared" si="204"/>
        <v>3.8</v>
      </c>
      <c r="L217" s="61">
        <f t="shared" si="204"/>
        <v>3.8</v>
      </c>
      <c r="M217" s="61">
        <f t="shared" si="204"/>
        <v>0</v>
      </c>
      <c r="N217" s="61">
        <f t="shared" si="204"/>
        <v>0</v>
      </c>
      <c r="O217" s="72">
        <f t="shared" si="204"/>
        <v>3.8</v>
      </c>
      <c r="P217" s="61">
        <f t="shared" si="204"/>
        <v>3.8</v>
      </c>
      <c r="Q217" s="61">
        <f t="shared" si="204"/>
        <v>0</v>
      </c>
      <c r="R217" s="61">
        <f t="shared" si="204"/>
        <v>0</v>
      </c>
      <c r="S217" s="61">
        <f t="shared" si="204"/>
        <v>4</v>
      </c>
      <c r="T217" s="61">
        <f t="shared" si="204"/>
        <v>4</v>
      </c>
      <c r="U217" s="8"/>
    </row>
    <row r="218" spans="1:21" ht="16.5" customHeight="1" thickBot="1">
      <c r="A218" s="15" t="s">
        <v>25</v>
      </c>
      <c r="B218" s="181" t="s">
        <v>32</v>
      </c>
      <c r="C218" s="182"/>
      <c r="D218" s="182"/>
      <c r="E218" s="182"/>
      <c r="F218" s="187"/>
      <c r="G218" s="63">
        <f t="shared" ref="G218:T218" si="205">SUM(G217)</f>
        <v>3.8</v>
      </c>
      <c r="H218" s="63">
        <f t="shared" si="205"/>
        <v>3.8</v>
      </c>
      <c r="I218" s="63">
        <f t="shared" si="205"/>
        <v>0</v>
      </c>
      <c r="J218" s="63">
        <f t="shared" si="205"/>
        <v>0</v>
      </c>
      <c r="K218" s="63">
        <f t="shared" si="205"/>
        <v>3.8</v>
      </c>
      <c r="L218" s="63">
        <f t="shared" si="205"/>
        <v>3.8</v>
      </c>
      <c r="M218" s="63">
        <f t="shared" si="205"/>
        <v>0</v>
      </c>
      <c r="N218" s="63">
        <f t="shared" si="205"/>
        <v>0</v>
      </c>
      <c r="O218" s="250">
        <f t="shared" si="205"/>
        <v>3.8</v>
      </c>
      <c r="P218" s="63">
        <f t="shared" si="205"/>
        <v>3.8</v>
      </c>
      <c r="Q218" s="63">
        <f t="shared" si="205"/>
        <v>0</v>
      </c>
      <c r="R218" s="63">
        <f t="shared" si="205"/>
        <v>0</v>
      </c>
      <c r="S218" s="63">
        <f t="shared" si="205"/>
        <v>4</v>
      </c>
      <c r="T218" s="63">
        <f t="shared" si="205"/>
        <v>4</v>
      </c>
      <c r="U218" s="16"/>
    </row>
    <row r="219" spans="1:21" ht="16.5" customHeight="1" thickBot="1">
      <c r="A219" s="17" t="s">
        <v>27</v>
      </c>
      <c r="B219" s="158" t="s">
        <v>52</v>
      </c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8"/>
    </row>
    <row r="220" spans="1:21" ht="16.5" customHeight="1" thickBot="1">
      <c r="A220" s="18" t="s">
        <v>27</v>
      </c>
      <c r="B220" s="19" t="s">
        <v>13</v>
      </c>
      <c r="C220" s="160" t="s">
        <v>53</v>
      </c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8"/>
    </row>
    <row r="221" spans="1:21" ht="16.5" customHeight="1">
      <c r="A221" s="183" t="s">
        <v>27</v>
      </c>
      <c r="B221" s="188" t="s">
        <v>13</v>
      </c>
      <c r="C221" s="145" t="s">
        <v>13</v>
      </c>
      <c r="D221" s="148" t="s">
        <v>72</v>
      </c>
      <c r="E221" s="150" t="s">
        <v>16</v>
      </c>
      <c r="F221" s="22" t="s">
        <v>17</v>
      </c>
      <c r="G221" s="54">
        <f t="shared" ref="G221" si="206">H221+J221</f>
        <v>30</v>
      </c>
      <c r="H221" s="69">
        <v>30</v>
      </c>
      <c r="I221" s="69"/>
      <c r="J221" s="69"/>
      <c r="K221" s="55">
        <f t="shared" ref="K221" si="207">L221+N221</f>
        <v>30</v>
      </c>
      <c r="L221" s="69">
        <v>30</v>
      </c>
      <c r="M221" s="69"/>
      <c r="N221" s="69"/>
      <c r="O221" s="58">
        <f t="shared" ref="O221" si="208">P221+R221</f>
        <v>30</v>
      </c>
      <c r="P221" s="69">
        <v>30</v>
      </c>
      <c r="Q221" s="69"/>
      <c r="R221" s="69"/>
      <c r="S221" s="69">
        <v>30</v>
      </c>
      <c r="T221" s="74">
        <v>30</v>
      </c>
      <c r="U221" s="8"/>
    </row>
    <row r="222" spans="1:21" ht="16.5" customHeight="1">
      <c r="A222" s="171"/>
      <c r="B222" s="143"/>
      <c r="C222" s="146"/>
      <c r="D222" s="149"/>
      <c r="E222" s="151"/>
      <c r="F222" s="10" t="s">
        <v>18</v>
      </c>
      <c r="G222" s="56">
        <f>SUM(G221:G221)</f>
        <v>30</v>
      </c>
      <c r="H222" s="56">
        <f>SUM(H221:H221)</f>
        <v>30</v>
      </c>
      <c r="I222" s="56">
        <f t="shared" ref="I222:J222" si="209">SUM(I221:I221)</f>
        <v>0</v>
      </c>
      <c r="J222" s="56">
        <f t="shared" si="209"/>
        <v>0</v>
      </c>
      <c r="K222" s="56">
        <f t="shared" ref="K222:T222" si="210">SUM(K221:K221)</f>
        <v>30</v>
      </c>
      <c r="L222" s="56">
        <f t="shared" si="210"/>
        <v>30</v>
      </c>
      <c r="M222" s="56">
        <f t="shared" si="210"/>
        <v>0</v>
      </c>
      <c r="N222" s="56">
        <f t="shared" si="210"/>
        <v>0</v>
      </c>
      <c r="O222" s="57">
        <f>SUM(O221:O221)</f>
        <v>30</v>
      </c>
      <c r="P222" s="56">
        <f>SUM(P221:P221)</f>
        <v>30</v>
      </c>
      <c r="Q222" s="56">
        <f t="shared" si="210"/>
        <v>0</v>
      </c>
      <c r="R222" s="56">
        <f t="shared" si="210"/>
        <v>0</v>
      </c>
      <c r="S222" s="56">
        <f t="shared" si="210"/>
        <v>30</v>
      </c>
      <c r="T222" s="56">
        <f t="shared" si="210"/>
        <v>30</v>
      </c>
      <c r="U222" s="8"/>
    </row>
    <row r="223" spans="1:21" ht="16.5" customHeight="1" thickBot="1">
      <c r="A223" s="30" t="s">
        <v>27</v>
      </c>
      <c r="B223" s="38" t="s">
        <v>13</v>
      </c>
      <c r="C223" s="174" t="s">
        <v>28</v>
      </c>
      <c r="D223" s="175"/>
      <c r="E223" s="175"/>
      <c r="F223" s="175"/>
      <c r="G223" s="60">
        <f t="shared" ref="G223:T223" si="211">SUM(G222)</f>
        <v>30</v>
      </c>
      <c r="H223" s="60">
        <f t="shared" si="211"/>
        <v>30</v>
      </c>
      <c r="I223" s="60">
        <f t="shared" si="211"/>
        <v>0</v>
      </c>
      <c r="J223" s="60">
        <f t="shared" si="211"/>
        <v>0</v>
      </c>
      <c r="K223" s="60">
        <f t="shared" si="211"/>
        <v>30</v>
      </c>
      <c r="L223" s="60">
        <f t="shared" si="211"/>
        <v>30</v>
      </c>
      <c r="M223" s="60">
        <f t="shared" si="211"/>
        <v>0</v>
      </c>
      <c r="N223" s="60">
        <f t="shared" si="211"/>
        <v>0</v>
      </c>
      <c r="O223" s="65">
        <f t="shared" si="211"/>
        <v>30</v>
      </c>
      <c r="P223" s="60">
        <f t="shared" si="211"/>
        <v>30</v>
      </c>
      <c r="Q223" s="60">
        <f t="shared" si="211"/>
        <v>0</v>
      </c>
      <c r="R223" s="60">
        <f t="shared" si="211"/>
        <v>0</v>
      </c>
      <c r="S223" s="60">
        <f t="shared" si="211"/>
        <v>30</v>
      </c>
      <c r="T223" s="60">
        <f t="shared" si="211"/>
        <v>30</v>
      </c>
      <c r="U223" s="8"/>
    </row>
    <row r="224" spans="1:21" ht="16.5" customHeight="1" thickBot="1">
      <c r="A224" s="15" t="s">
        <v>27</v>
      </c>
      <c r="B224" s="155" t="s">
        <v>32</v>
      </c>
      <c r="C224" s="156"/>
      <c r="D224" s="156"/>
      <c r="E224" s="156"/>
      <c r="F224" s="157"/>
      <c r="G224" s="70">
        <f>SUM(G223)</f>
        <v>30</v>
      </c>
      <c r="H224" s="70">
        <f t="shared" ref="H224:T224" si="212">SUM(H223)</f>
        <v>30</v>
      </c>
      <c r="I224" s="70">
        <f t="shared" si="212"/>
        <v>0</v>
      </c>
      <c r="J224" s="70">
        <f t="shared" si="212"/>
        <v>0</v>
      </c>
      <c r="K224" s="70">
        <f t="shared" si="212"/>
        <v>30</v>
      </c>
      <c r="L224" s="70">
        <f t="shared" si="212"/>
        <v>30</v>
      </c>
      <c r="M224" s="70">
        <f t="shared" si="212"/>
        <v>0</v>
      </c>
      <c r="N224" s="70">
        <f t="shared" si="212"/>
        <v>0</v>
      </c>
      <c r="O224" s="251">
        <f t="shared" si="212"/>
        <v>30</v>
      </c>
      <c r="P224" s="70">
        <f t="shared" si="212"/>
        <v>30</v>
      </c>
      <c r="Q224" s="70">
        <f t="shared" si="212"/>
        <v>0</v>
      </c>
      <c r="R224" s="70">
        <f t="shared" si="212"/>
        <v>0</v>
      </c>
      <c r="S224" s="70">
        <f t="shared" si="212"/>
        <v>30</v>
      </c>
      <c r="T224" s="70">
        <f t="shared" si="212"/>
        <v>30</v>
      </c>
      <c r="U224" s="8"/>
    </row>
    <row r="225" spans="1:21" s="31" customFormat="1" ht="16.5" customHeight="1" thickBot="1">
      <c r="A225" s="184" t="s">
        <v>54</v>
      </c>
      <c r="B225" s="185"/>
      <c r="C225" s="185"/>
      <c r="D225" s="185"/>
      <c r="E225" s="185"/>
      <c r="F225" s="186"/>
      <c r="G225" s="71">
        <f t="shared" ref="G225:T225" si="213">G103+G119+G189+G202+G212+G218+G224</f>
        <v>2038.3719999999998</v>
      </c>
      <c r="H225" s="71">
        <f t="shared" si="213"/>
        <v>270.65499999999997</v>
      </c>
      <c r="I225" s="71">
        <f t="shared" si="213"/>
        <v>1.1399999999999999</v>
      </c>
      <c r="J225" s="71">
        <f t="shared" si="213"/>
        <v>1767.7170000000001</v>
      </c>
      <c r="K225" s="71">
        <f t="shared" si="213"/>
        <v>3442.5000000000005</v>
      </c>
      <c r="L225" s="71">
        <f t="shared" si="213"/>
        <v>190.60000000000002</v>
      </c>
      <c r="M225" s="71">
        <f t="shared" si="213"/>
        <v>0</v>
      </c>
      <c r="N225" s="71">
        <f t="shared" si="213"/>
        <v>3251.8999999999996</v>
      </c>
      <c r="O225" s="254">
        <f t="shared" si="213"/>
        <v>3238.7979999999998</v>
      </c>
      <c r="P225" s="111">
        <f t="shared" si="213"/>
        <v>254.9</v>
      </c>
      <c r="Q225" s="111">
        <f t="shared" si="213"/>
        <v>0</v>
      </c>
      <c r="R225" s="111">
        <f t="shared" si="213"/>
        <v>2983.8980000000001</v>
      </c>
      <c r="S225" s="71">
        <f t="shared" si="213"/>
        <v>2419.2999999999997</v>
      </c>
      <c r="T225" s="71">
        <f t="shared" si="213"/>
        <v>1566.5</v>
      </c>
      <c r="U225" s="35"/>
    </row>
    <row r="226" spans="1:21" ht="13.5" customHeight="1">
      <c r="D226" s="3"/>
      <c r="U226" s="4"/>
    </row>
    <row r="227" spans="1:21" ht="14.25" customHeight="1">
      <c r="D227" s="33" t="s">
        <v>55</v>
      </c>
      <c r="R227" s="109" t="s">
        <v>56</v>
      </c>
      <c r="U227" s="4"/>
    </row>
    <row r="228" spans="1:21" ht="14.25" customHeight="1">
      <c r="D228" s="33"/>
      <c r="R228" s="109"/>
      <c r="U228" s="4"/>
    </row>
    <row r="229" spans="1:21" ht="14.25" customHeight="1">
      <c r="D229" s="33"/>
      <c r="R229" s="109"/>
      <c r="U229" s="4"/>
    </row>
    <row r="230" spans="1:21" ht="14.25" customHeight="1">
      <c r="D230" s="33"/>
      <c r="O230" s="253"/>
      <c r="P230" s="118"/>
      <c r="Q230" s="118"/>
      <c r="R230" s="118"/>
      <c r="U230" s="4"/>
    </row>
    <row r="231" spans="1:21" ht="14.25" customHeight="1">
      <c r="D231" s="33"/>
      <c r="P231" s="118"/>
      <c r="Q231" s="118"/>
      <c r="R231" s="118"/>
      <c r="U231" s="4"/>
    </row>
    <row r="232" spans="1:21" ht="14.25" customHeight="1">
      <c r="D232" s="33"/>
      <c r="R232" s="109"/>
      <c r="U232" s="4"/>
    </row>
    <row r="233" spans="1:21" ht="14.25" customHeight="1">
      <c r="D233" s="33"/>
      <c r="R233" s="109"/>
      <c r="U233" s="4"/>
    </row>
    <row r="234" spans="1:21" ht="14.25" customHeight="1">
      <c r="D234" s="33"/>
      <c r="R234" s="109"/>
      <c r="U234" s="4"/>
    </row>
    <row r="235" spans="1:21" ht="14.25" customHeight="1">
      <c r="D235" s="33"/>
      <c r="R235" s="109"/>
      <c r="U235" s="4"/>
    </row>
    <row r="236" spans="1:21" ht="14.25" customHeight="1">
      <c r="D236" s="33"/>
      <c r="R236" s="109"/>
      <c r="U236" s="4"/>
    </row>
    <row r="237" spans="1:21" ht="14.25" customHeight="1">
      <c r="D237" s="33"/>
      <c r="R237" s="109"/>
      <c r="U237" s="4"/>
    </row>
    <row r="238" spans="1:21" ht="14.25" customHeight="1">
      <c r="D238" s="33"/>
      <c r="R238" s="109"/>
      <c r="U238" s="4"/>
    </row>
    <row r="239" spans="1:21" ht="14.25" customHeight="1">
      <c r="D239" s="33"/>
      <c r="R239" s="109"/>
      <c r="U239" s="4"/>
    </row>
    <row r="240" spans="1:21" ht="14.25" customHeight="1">
      <c r="D240" s="33"/>
      <c r="R240" s="109"/>
      <c r="U240" s="4"/>
    </row>
    <row r="241" spans="4:21" ht="14.25" customHeight="1">
      <c r="D241" s="33"/>
      <c r="R241" s="109"/>
      <c r="U241" s="4"/>
    </row>
    <row r="242" spans="4:21" ht="14.25" customHeight="1">
      <c r="D242" s="33"/>
      <c r="R242" s="109"/>
      <c r="U242" s="4"/>
    </row>
    <row r="243" spans="4:21" ht="14.25" customHeight="1">
      <c r="D243" s="33"/>
      <c r="R243" s="109"/>
      <c r="U243" s="4"/>
    </row>
    <row r="244" spans="4:21" ht="14.25" customHeight="1">
      <c r="D244" s="33"/>
      <c r="R244" s="109"/>
      <c r="U244" s="4"/>
    </row>
    <row r="245" spans="4:21" ht="14.25" customHeight="1">
      <c r="D245" s="33"/>
      <c r="R245" s="109"/>
      <c r="U245" s="4"/>
    </row>
    <row r="246" spans="4:21" ht="14.25" customHeight="1">
      <c r="D246" s="33"/>
      <c r="R246" s="109"/>
      <c r="U246" s="4"/>
    </row>
    <row r="247" spans="4:21" ht="14.25" customHeight="1">
      <c r="D247" s="33"/>
      <c r="R247" s="109"/>
      <c r="U247" s="4"/>
    </row>
    <row r="248" spans="4:21" ht="14.25" customHeight="1">
      <c r="D248" s="33"/>
      <c r="R248" s="109"/>
      <c r="U248" s="4"/>
    </row>
    <row r="249" spans="4:21" ht="14.25" customHeight="1">
      <c r="D249" s="33"/>
      <c r="R249" s="109"/>
      <c r="U249" s="4"/>
    </row>
    <row r="250" spans="4:21" ht="14.25" customHeight="1">
      <c r="D250" s="33"/>
      <c r="R250" s="109"/>
      <c r="U250" s="4"/>
    </row>
    <row r="251" spans="4:21" ht="14.25" customHeight="1">
      <c r="D251" s="33"/>
      <c r="R251" s="109"/>
      <c r="U251" s="4"/>
    </row>
    <row r="252" spans="4:21" ht="14.25" customHeight="1">
      <c r="D252" s="33"/>
      <c r="R252" s="109"/>
      <c r="U252" s="4"/>
    </row>
  </sheetData>
  <mergeCells count="322">
    <mergeCell ref="A99:A101"/>
    <mergeCell ref="B99:B101"/>
    <mergeCell ref="C99:C101"/>
    <mergeCell ref="D99:D101"/>
    <mergeCell ref="E99:E101"/>
    <mergeCell ref="D174:D176"/>
    <mergeCell ref="E174:E176"/>
    <mergeCell ref="B119:F119"/>
    <mergeCell ref="B120:T120"/>
    <mergeCell ref="D122:D124"/>
    <mergeCell ref="A125:A127"/>
    <mergeCell ref="C118:F118"/>
    <mergeCell ref="B125:B127"/>
    <mergeCell ref="C156:F156"/>
    <mergeCell ref="E132:E136"/>
    <mergeCell ref="A137:A140"/>
    <mergeCell ref="B137:B140"/>
    <mergeCell ref="C137:C140"/>
    <mergeCell ref="D137:D140"/>
    <mergeCell ref="E137:E140"/>
    <mergeCell ref="A141:A143"/>
    <mergeCell ref="C125:C127"/>
    <mergeCell ref="A132:A136"/>
    <mergeCell ref="B132:B136"/>
    <mergeCell ref="C72:C74"/>
    <mergeCell ref="D72:D74"/>
    <mergeCell ref="E72:E74"/>
    <mergeCell ref="A75:A78"/>
    <mergeCell ref="B75:B78"/>
    <mergeCell ref="C75:C78"/>
    <mergeCell ref="D75:D78"/>
    <mergeCell ref="E75:E78"/>
    <mergeCell ref="A95:A98"/>
    <mergeCell ref="B95:B98"/>
    <mergeCell ref="C95:C98"/>
    <mergeCell ref="D95:D98"/>
    <mergeCell ref="E95:E98"/>
    <mergeCell ref="A87:A90"/>
    <mergeCell ref="B87:B90"/>
    <mergeCell ref="C87:C90"/>
    <mergeCell ref="D87:D90"/>
    <mergeCell ref="E87:E90"/>
    <mergeCell ref="E66:E69"/>
    <mergeCell ref="A58:A60"/>
    <mergeCell ref="C70:F70"/>
    <mergeCell ref="C71:T71"/>
    <mergeCell ref="A72:A74"/>
    <mergeCell ref="B72:B74"/>
    <mergeCell ref="A83:A86"/>
    <mergeCell ref="B83:B86"/>
    <mergeCell ref="C83:C86"/>
    <mergeCell ref="A61:A63"/>
    <mergeCell ref="B61:B63"/>
    <mergeCell ref="C61:C63"/>
    <mergeCell ref="D61:D63"/>
    <mergeCell ref="E61:E63"/>
    <mergeCell ref="D83:D86"/>
    <mergeCell ref="E83:E86"/>
    <mergeCell ref="A79:A82"/>
    <mergeCell ref="B79:B82"/>
    <mergeCell ref="C79:C82"/>
    <mergeCell ref="D79:D82"/>
    <mergeCell ref="E79:E82"/>
    <mergeCell ref="C64:F64"/>
    <mergeCell ref="C65:T65"/>
    <mergeCell ref="A66:A69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A9:T9"/>
    <mergeCell ref="N7:N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O7:O8"/>
    <mergeCell ref="P7:Q7"/>
    <mergeCell ref="R7:R8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6:A19"/>
    <mergeCell ref="B16:B19"/>
    <mergeCell ref="C16:C19"/>
    <mergeCell ref="D16:D19"/>
    <mergeCell ref="E16:E19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26:A30"/>
    <mergeCell ref="B26:B30"/>
    <mergeCell ref="C26:C30"/>
    <mergeCell ref="D26:D30"/>
    <mergeCell ref="E26:E30"/>
    <mergeCell ref="A31:A33"/>
    <mergeCell ref="B31:B33"/>
    <mergeCell ref="C31:C33"/>
    <mergeCell ref="D31:D33"/>
    <mergeCell ref="E31:E33"/>
    <mergeCell ref="A34:A37"/>
    <mergeCell ref="B34:B37"/>
    <mergeCell ref="C34:C37"/>
    <mergeCell ref="D34:D37"/>
    <mergeCell ref="E34:E37"/>
    <mergeCell ref="E177:E180"/>
    <mergeCell ref="B174:B176"/>
    <mergeCell ref="C174:C176"/>
    <mergeCell ref="A38:A41"/>
    <mergeCell ref="B38:B41"/>
    <mergeCell ref="C38:C41"/>
    <mergeCell ref="D38:D41"/>
    <mergeCell ref="E38:E41"/>
    <mergeCell ref="A46:A49"/>
    <mergeCell ref="B46:B49"/>
    <mergeCell ref="A42:A45"/>
    <mergeCell ref="B42:B45"/>
    <mergeCell ref="C42:C45"/>
    <mergeCell ref="D42:D45"/>
    <mergeCell ref="E42:E45"/>
    <mergeCell ref="B58:B60"/>
    <mergeCell ref="C58:C60"/>
    <mergeCell ref="D58:D60"/>
    <mergeCell ref="E58:E60"/>
    <mergeCell ref="A144:A146"/>
    <mergeCell ref="B144:B146"/>
    <mergeCell ref="C144:C146"/>
    <mergeCell ref="D144:D146"/>
    <mergeCell ref="E144:E146"/>
    <mergeCell ref="E158:E161"/>
    <mergeCell ref="C157:T157"/>
    <mergeCell ref="A162:A165"/>
    <mergeCell ref="B162:B165"/>
    <mergeCell ref="C162:C165"/>
    <mergeCell ref="D162:D165"/>
    <mergeCell ref="E162:E165"/>
    <mergeCell ref="E166:E169"/>
    <mergeCell ref="A166:A169"/>
    <mergeCell ref="B166:B169"/>
    <mergeCell ref="C166:C169"/>
    <mergeCell ref="D166:D169"/>
    <mergeCell ref="A158:A161"/>
    <mergeCell ref="B158:B161"/>
    <mergeCell ref="C158:C161"/>
    <mergeCell ref="D158:D161"/>
    <mergeCell ref="C184:F184"/>
    <mergeCell ref="A170:A173"/>
    <mergeCell ref="B170:B173"/>
    <mergeCell ref="C170:C173"/>
    <mergeCell ref="D170:D173"/>
    <mergeCell ref="E170:E173"/>
    <mergeCell ref="A174:A176"/>
    <mergeCell ref="B190:T190"/>
    <mergeCell ref="C185:T185"/>
    <mergeCell ref="A186:A188"/>
    <mergeCell ref="B186:B188"/>
    <mergeCell ref="C186:C188"/>
    <mergeCell ref="D186:D188"/>
    <mergeCell ref="B189:F189"/>
    <mergeCell ref="E186:E188"/>
    <mergeCell ref="A177:A180"/>
    <mergeCell ref="B177:B180"/>
    <mergeCell ref="C177:C180"/>
    <mergeCell ref="D177:D180"/>
    <mergeCell ref="A181:A183"/>
    <mergeCell ref="B181:B183"/>
    <mergeCell ref="C181:C183"/>
    <mergeCell ref="D181:D183"/>
    <mergeCell ref="E181:E183"/>
    <mergeCell ref="A215:A216"/>
    <mergeCell ref="B215:B216"/>
    <mergeCell ref="C215:C216"/>
    <mergeCell ref="C191:T191"/>
    <mergeCell ref="A192:A194"/>
    <mergeCell ref="B192:B194"/>
    <mergeCell ref="C192:C194"/>
    <mergeCell ref="D192:D194"/>
    <mergeCell ref="E192:E194"/>
    <mergeCell ref="A195:A197"/>
    <mergeCell ref="B195:B197"/>
    <mergeCell ref="C195:C197"/>
    <mergeCell ref="D195:D197"/>
    <mergeCell ref="E195:E197"/>
    <mergeCell ref="B209:B210"/>
    <mergeCell ref="C209:C210"/>
    <mergeCell ref="D209:D210"/>
    <mergeCell ref="E209:E210"/>
    <mergeCell ref="D198:D200"/>
    <mergeCell ref="E198:E200"/>
    <mergeCell ref="B224:F224"/>
    <mergeCell ref="A225:F225"/>
    <mergeCell ref="A111:A113"/>
    <mergeCell ref="B111:B113"/>
    <mergeCell ref="C111:C113"/>
    <mergeCell ref="D111:D113"/>
    <mergeCell ref="E111:E113"/>
    <mergeCell ref="C217:F217"/>
    <mergeCell ref="B218:F218"/>
    <mergeCell ref="B219:T219"/>
    <mergeCell ref="C220:T220"/>
    <mergeCell ref="A221:A222"/>
    <mergeCell ref="B221:B222"/>
    <mergeCell ref="C221:C222"/>
    <mergeCell ref="D221:D222"/>
    <mergeCell ref="E221:E222"/>
    <mergeCell ref="C211:F211"/>
    <mergeCell ref="B212:F212"/>
    <mergeCell ref="B213:T213"/>
    <mergeCell ref="C214:T214"/>
    <mergeCell ref="C121:T121"/>
    <mergeCell ref="A198:A200"/>
    <mergeCell ref="B198:B200"/>
    <mergeCell ref="C198:C200"/>
    <mergeCell ref="C102:F102"/>
    <mergeCell ref="A91:A94"/>
    <mergeCell ref="B91:B94"/>
    <mergeCell ref="C91:C94"/>
    <mergeCell ref="D91:D94"/>
    <mergeCell ref="C223:F223"/>
    <mergeCell ref="D215:D216"/>
    <mergeCell ref="E215:E216"/>
    <mergeCell ref="C201:F201"/>
    <mergeCell ref="B202:F202"/>
    <mergeCell ref="B203:T203"/>
    <mergeCell ref="C204:T204"/>
    <mergeCell ref="A205:A206"/>
    <mergeCell ref="B205:B206"/>
    <mergeCell ref="C205:C206"/>
    <mergeCell ref="D205:D206"/>
    <mergeCell ref="E205:E206"/>
    <mergeCell ref="A207:A208"/>
    <mergeCell ref="B207:B208"/>
    <mergeCell ref="C207:C208"/>
    <mergeCell ref="D207:D208"/>
    <mergeCell ref="E207:E208"/>
    <mergeCell ref="A209:A210"/>
    <mergeCell ref="C106:C108"/>
    <mergeCell ref="D106:D108"/>
    <mergeCell ref="E106:E108"/>
    <mergeCell ref="C152:T152"/>
    <mergeCell ref="A153:A155"/>
    <mergeCell ref="B153:B155"/>
    <mergeCell ref="C153:C155"/>
    <mergeCell ref="D153:D155"/>
    <mergeCell ref="E153:E155"/>
    <mergeCell ref="C151:F151"/>
    <mergeCell ref="A128:A131"/>
    <mergeCell ref="B128:B131"/>
    <mergeCell ref="C128:C131"/>
    <mergeCell ref="D128:D131"/>
    <mergeCell ref="E128:E131"/>
    <mergeCell ref="B141:B143"/>
    <mergeCell ref="C141:C143"/>
    <mergeCell ref="D141:D143"/>
    <mergeCell ref="E141:E143"/>
    <mergeCell ref="C110:T110"/>
    <mergeCell ref="C109:F109"/>
    <mergeCell ref="E122:E124"/>
    <mergeCell ref="C132:C136"/>
    <mergeCell ref="D132:D136"/>
    <mergeCell ref="C46:C49"/>
    <mergeCell ref="D46:D49"/>
    <mergeCell ref="E46:E49"/>
    <mergeCell ref="A50:A53"/>
    <mergeCell ref="B50:B53"/>
    <mergeCell ref="C50:C53"/>
    <mergeCell ref="D50:D53"/>
    <mergeCell ref="E50:E53"/>
    <mergeCell ref="A54:A57"/>
    <mergeCell ref="B54:B57"/>
    <mergeCell ref="C54:C57"/>
    <mergeCell ref="D54:D57"/>
    <mergeCell ref="E54:E57"/>
    <mergeCell ref="B66:B69"/>
    <mergeCell ref="C66:C69"/>
    <mergeCell ref="D66:D69"/>
    <mergeCell ref="E91:E94"/>
    <mergeCell ref="A147:A150"/>
    <mergeCell ref="B147:B150"/>
    <mergeCell ref="C147:C150"/>
    <mergeCell ref="D147:D150"/>
    <mergeCell ref="E147:E150"/>
    <mergeCell ref="B103:F103"/>
    <mergeCell ref="B104:T104"/>
    <mergeCell ref="C105:T105"/>
    <mergeCell ref="A106:A108"/>
    <mergeCell ref="B106:B108"/>
    <mergeCell ref="A122:A124"/>
    <mergeCell ref="B122:B124"/>
    <mergeCell ref="C122:C124"/>
    <mergeCell ref="A114:A117"/>
    <mergeCell ref="B114:B117"/>
    <mergeCell ref="C114:C117"/>
    <mergeCell ref="D114:D117"/>
    <mergeCell ref="E114:E117"/>
    <mergeCell ref="D125:D127"/>
    <mergeCell ref="E125:E127"/>
  </mergeCells>
  <pageMargins left="0" right="0" top="0.15748031496062992" bottom="0" header="0.19685039370078741" footer="0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2018-12-11T09:42:51Z</dcterms:modified>
</cp:coreProperties>
</file>