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8"/>
  </bookViews>
  <sheets>
    <sheet name="pajamos" sheetId="1" r:id="rId1"/>
    <sheet name="3 priedas" sheetId="2" r:id="rId2"/>
    <sheet name=" 6 pried" sheetId="3" r:id="rId3"/>
    <sheet name="SB" sheetId="4" r:id="rId4"/>
    <sheet name="dot." sheetId="5" r:id="rId5"/>
    <sheet name="skol. lėšos" sheetId="6" r:id="rId6"/>
    <sheet name="Lik" sheetId="7" r:id="rId7"/>
    <sheet name="8 priedas" sheetId="8" r:id="rId8"/>
    <sheet name="Lapas1" sheetId="9" r:id="rId9"/>
  </sheets>
  <definedNames/>
  <calcPr fullCalcOnLoad="1"/>
</workbook>
</file>

<file path=xl/sharedStrings.xml><?xml version="1.0" encoding="utf-8"?>
<sst xmlns="http://schemas.openxmlformats.org/spreadsheetml/2006/main" count="2989" uniqueCount="581">
  <si>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</si>
  <si>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</si>
  <si>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</si>
  <si>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</si>
  <si>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</si>
  <si>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</si>
  <si>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</si>
  <si>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</si>
  <si>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</si>
  <si>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</si>
  <si>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</si>
  <si>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</si>
  <si>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</si>
  <si>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</si>
  <si>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</si>
  <si>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</si>
  <si>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</si>
  <si>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</si>
  <si>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</si>
  <si>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</si>
  <si>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</si>
  <si>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</si>
  <si>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</si>
  <si>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</si>
  <si>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</si>
  <si>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</si>
  <si>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</si>
  <si>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</si>
  <si>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</si>
  <si>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</si>
  <si>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</si>
  <si>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</si>
  <si>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</si>
  <si>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</si>
  <si>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</si>
  <si>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</si>
  <si>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</si>
  <si>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</si>
  <si>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</si>
  <si>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</si>
  <si>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</si>
  <si>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</si>
  <si>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</si>
  <si>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</si>
  <si>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</si>
  <si>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</si>
  <si>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</si>
  <si>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</si>
  <si>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</si>
  <si>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</si>
  <si>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</si>
  <si>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</si>
  <si>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</si>
  <si>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</si>
  <si>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</si>
  <si>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</si>
  <si>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</si>
  <si>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</si>
  <si>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</si>
  <si>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</si>
  <si>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</si>
  <si>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</si>
  <si>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</si>
  <si>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</si>
  <si>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</si>
  <si>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</si>
  <si>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</si>
  <si>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</si>
  <si>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</si>
  <si>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</si>
  <si>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</si>
  <si>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</si>
  <si>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</si>
  <si>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</si>
  <si>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</si>
  <si>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</si>
  <si>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</si>
  <si>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</si>
  <si>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</si>
  <si>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</si>
  <si>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</si>
  <si>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</si>
  <si>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</si>
  <si>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</si>
  <si>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</si>
  <si>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</si>
  <si>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</si>
  <si>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</si>
  <si>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</si>
  <si>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</si>
  <si>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</si>
  <si>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</si>
  <si>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</si>
  <si>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</si>
  <si>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</si>
  <si>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</si>
  <si>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</si>
  <si>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</si>
  <si>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</si>
  <si>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</si>
  <si>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</si>
  <si>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</si>
  <si>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</si>
  <si>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</si>
  <si>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</si>
  <si>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</si>
  <si>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</si>
  <si>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</si>
  <si>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</si>
  <si>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</si>
  <si>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</si>
  <si>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</si>
  <si>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</si>
  <si>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</si>
  <si>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</si>
  <si>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</si>
  <si>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</si>
  <si>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</si>
  <si>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</si>
  <si>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</si>
  <si>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</si>
  <si>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</si>
  <si>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</si>
  <si>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</si>
  <si>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</si>
  <si>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</si>
  <si>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</si>
  <si>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</si>
  <si>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</si>
  <si>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</si>
  <si>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</si>
  <si>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</si>
  <si>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</si>
  <si>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</si>
  <si>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</si>
  <si>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</si>
  <si>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</si>
  <si>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</si>
  <si>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</si>
  <si>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</si>
  <si>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</si>
  <si>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</si>
  <si>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</si>
  <si>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</si>
  <si>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</si>
  <si>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</si>
  <si>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</si>
  <si>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</si>
  <si>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</si>
  <si>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</si>
  <si>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</si>
  <si>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</si>
  <si>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</si>
  <si>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</si>
  <si>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</si>
  <si>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</si>
  <si>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</si>
  <si>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</si>
  <si>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</si>
  <si>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</si>
  <si>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</si>
  <si>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</si>
  <si>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</si>
  <si>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</si>
  <si>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</si>
  <si>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</si>
  <si>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</si>
  <si>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</si>
  <si>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</si>
  <si>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</si>
  <si>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</si>
  <si>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</si>
  <si>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</si>
  <si>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</si>
  <si>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</si>
  <si>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</si>
  <si>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</si>
  <si>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</si>
  <si>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</si>
  <si>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</si>
  <si>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</si>
  <si>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</si>
  <si>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</si>
  <si>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</si>
  <si>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</si>
  <si>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</si>
  <si>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</si>
  <si>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</si>
  <si>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</si>
  <si>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</si>
  <si>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</si>
  <si>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</si>
  <si>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</si>
  <si>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</si>
  <si>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</si>
  <si>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</si>
  <si>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</si>
  <si>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</si>
  <si>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</si>
  <si>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</si>
  <si>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</si>
  <si>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</si>
  <si>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</si>
  <si>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</si>
  <si>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</si>
  <si>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</si>
  <si>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</si>
  <si>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</si>
  <si>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</si>
  <si>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</si>
  <si>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</si>
  <si>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</si>
  <si>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</si>
  <si>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</si>
  <si>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</si>
  <si>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</si>
  <si>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</si>
  <si>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</si>
  <si>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</si>
  <si>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</si>
  <si>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</si>
  <si>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</si>
  <si>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</si>
  <si>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</si>
  <si>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</si>
  <si>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</si>
  <si>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</si>
  <si>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</si>
  <si>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</si>
  <si>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</si>
  <si>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</si>
  <si>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</si>
  <si>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</si>
  <si>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</si>
  <si>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</si>
  <si>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</si>
  <si>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</si>
  <si>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</si>
  <si>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</si>
  <si>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</si>
  <si>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</si>
  <si>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</si>
  <si>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</si>
  <si>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</si>
  <si>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</si>
  <si>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</si>
  <si>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</si>
  <si>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</si>
  <si>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</si>
  <si>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</si>
  <si>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</si>
  <si>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</si>
  <si>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</si>
  <si>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</si>
  <si>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</si>
  <si>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</si>
  <si>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</si>
  <si>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</si>
  <si>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</si>
  <si>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</si>
  <si>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</si>
  <si>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</si>
  <si>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</si>
  <si>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</si>
  <si>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</si>
  <si>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</si>
  <si>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</si>
  <si>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</si>
  <si>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</si>
  <si>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</si>
  <si>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</si>
  <si>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</si>
  <si>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</si>
  <si>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</si>
  <si>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</si>
  <si>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</si>
  <si>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</si>
  <si>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</si>
  <si>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</si>
  <si>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</si>
  <si>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</si>
  <si>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</si>
  <si>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</si>
  <si>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</si>
  <si>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</si>
  <si>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</si>
  <si>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</si>
  <si>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</si>
  <si>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</si>
  <si>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</si>
  <si>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</si>
  <si>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</si>
  <si>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</si>
  <si>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</si>
  <si>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</si>
  <si>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</si>
  <si>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</si>
  <si>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</si>
  <si>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</si>
  <si>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</si>
  <si>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</si>
  <si>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</si>
  <si>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</si>
  <si>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</si>
  <si>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</si>
  <si>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</si>
  <si>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</si>
  <si>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</si>
  <si>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</si>
  <si>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</si>
  <si>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</si>
  <si>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</si>
  <si>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</si>
  <si>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</si>
  <si>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</si>
  <si>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</si>
  <si>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</si>
  <si>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</si>
  <si>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</si>
  <si>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</si>
  <si>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</si>
  <si>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</si>
  <si>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</si>
  <si>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</si>
  <si>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</si>
  <si>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</si>
  <si>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</si>
  <si>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</si>
  <si>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</si>
  <si>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</si>
  <si>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</si>
  <si>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</si>
  <si>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</si>
  <si>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</si>
  <si>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</si>
  <si>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</si>
  <si>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</si>
  <si>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</si>
  <si>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</si>
  <si>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</si>
  <si>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</si>
  <si>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</si>
  <si>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</si>
  <si>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</si>
  <si>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</si>
  <si>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</si>
  <si>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</si>
  <si>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</si>
  <si>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</si>
  <si>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</si>
  <si>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</si>
  <si>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</si>
  <si>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</si>
  <si>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</si>
  <si>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</si>
  <si>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</si>
  <si>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</si>
  <si>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</si>
  <si>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</si>
  <si>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</si>
  <si>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</si>
  <si>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</si>
  <si>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</si>
  <si>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</si>
  <si>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</si>
  <si>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</si>
  <si>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</si>
  <si>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</si>
  <si>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</si>
  <si>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</si>
  <si>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</si>
  <si>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</si>
  <si>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</si>
  <si>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</si>
  <si>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</si>
  <si>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</si>
  <si>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</si>
  <si>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</si>
  <si>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</si>
  <si>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</si>
  <si>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</si>
  <si>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</si>
  <si>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</si>
  <si>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</si>
  <si>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</si>
  <si>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51.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</si>
  <si>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</si>
  <si>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</si>
  <si>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</si>
  <si>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</si>
  <si>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</si>
  <si>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 xml:space="preserve">iš jų darbo </t>
  </si>
  <si>
    <t>užmokesčiui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</si>
  <si>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</si>
  <si>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</si>
  <si>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</si>
  <si>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</si>
  <si>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</si>
  <si>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</si>
  <si>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</si>
  <si>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</si>
  <si>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</si>
  <si>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</si>
  <si>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</si>
  <si>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</si>
  <si>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</si>
  <si>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21.1.4.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</si>
  <si>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</si>
  <si>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</si>
  <si>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</si>
  <si>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</si>
  <si>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</si>
  <si>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</si>
  <si>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</si>
  <si>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</si>
  <si>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</si>
  <si>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</si>
  <si>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</si>
  <si>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</si>
  <si>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</si>
  <si>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</si>
  <si>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</si>
  <si>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</si>
  <si>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</si>
  <si>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</si>
  <si>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</si>
  <si>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</si>
  <si>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</si>
  <si>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</si>
  <si>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</si>
  <si>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</si>
  <si>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</si>
  <si>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</si>
  <si>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</si>
  <si>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</si>
  <si>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</si>
  <si>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</si>
  <si>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</si>
  <si>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 xml:space="preserve">                                                                        1 priedas 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</si>
  <si>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</si>
  <si>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</si>
  <si>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</si>
  <si>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</si>
  <si>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</si>
  <si>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17.1.3.</t>
  </si>
  <si>
    <t>1.3.2.</t>
  </si>
  <si>
    <t>1.3.3.</t>
  </si>
  <si>
    <t>1.5.2.</t>
  </si>
  <si>
    <t>5.1.4.</t>
  </si>
  <si>
    <t>sprendimo Nr. T1-</t>
  </si>
  <si>
    <t>2016 METŲ ASIGNAVIMŲ  SAVARANKIŠKOSIOMS SAVIVALDYBĖS FUNKCIJOMS VYKDYTI      
 SAVIVALDYBĖS FUNKCIJOMS VYKDYTI</t>
  </si>
  <si>
    <t>(Tūkst. Eur)</t>
  </si>
  <si>
    <t>( Tūkst. Eur)</t>
  </si>
  <si>
    <t>Palūkanų mokėjimas</t>
  </si>
  <si>
    <t>21.2.</t>
  </si>
  <si>
    <t>21.2.1.</t>
  </si>
  <si>
    <t xml:space="preserve"> VYKDYTI PASKIRSTYMAS PAGAL ASIGNAVIMŲ VALDYTOJUS IR PROGRAMAS (SB)</t>
  </si>
  <si>
    <t>Tverų gimnazija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</si>
  <si>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</si>
  <si>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</si>
  <si>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</si>
  <si>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</si>
  <si>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</si>
  <si>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</si>
  <si>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 xml:space="preserve">                                                                     sprendimo Nr. XX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</si>
  <si>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</si>
  <si>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</si>
  <si>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</si>
  <si>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</si>
  <si>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</si>
  <si>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</si>
  <si>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</si>
  <si>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</si>
  <si>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20.7.</t>
  </si>
  <si>
    <t>20.7.1.</t>
  </si>
  <si>
    <t>Rietavo savivaldybės tarybos</t>
  </si>
  <si>
    <t>Socialinio būsto plėtra</t>
  </si>
  <si>
    <t>1.1.1.2.</t>
  </si>
  <si>
    <t>1.6.1.2.</t>
  </si>
  <si>
    <t xml:space="preserve">2016METŲ ASIGNAVIMŲ LIKUČIŲ SAVARANKIŠKOSIOMS SAVIVALDYBĖS FUNKCIJOMS </t>
  </si>
  <si>
    <t>2017 METŲ ASIGNAVIMŲ SAVARANKIŠKOSIOMS SAVIVALDYBĖS FUNKCIJOMS VYKDYTI</t>
  </si>
  <si>
    <t>2017 M. RIETAVO SAVIVALDYBĖS BIUDŽETO PAJAMOS</t>
  </si>
  <si>
    <t>2017 m. tūkst. Eur</t>
  </si>
  <si>
    <t>Kiti mokesčiai už valstybinius gamtos išteklius</t>
  </si>
  <si>
    <t>Iš viso (1+2+5+13+15+19+20)</t>
  </si>
  <si>
    <t>Neveiksnių asmenų būklės peržiūrėjimui užtikrinti</t>
  </si>
  <si>
    <t>Dotacijos iš kitų valdymo lygių, iš jų:</t>
  </si>
  <si>
    <t xml:space="preserve"> Neformaliojo vaikų švietimo paslaugų plėtra</t>
  </si>
  <si>
    <t>48.1.</t>
  </si>
  <si>
    <t>48.2.</t>
  </si>
  <si>
    <t>49.1.</t>
  </si>
  <si>
    <t>49.2.</t>
  </si>
  <si>
    <t>49.3.</t>
  </si>
  <si>
    <t>49.4.</t>
  </si>
  <si>
    <t>Likučiai metų pradžioje skirti išlaidoms dengti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</si>
  <si>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</si>
  <si>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</si>
  <si>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</si>
  <si>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</si>
  <si>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</si>
  <si>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</si>
  <si>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</si>
  <si>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RIETAVO SAVIVALDYBĖS 2017 METŲ ASIGNAVIMAI</t>
  </si>
  <si>
    <t>4.1.2.1.</t>
  </si>
  <si>
    <t>14.4.</t>
  </si>
  <si>
    <t>Darbo rinkos politikos rengimo ir įgyvendinimo programa</t>
  </si>
  <si>
    <t>22.1.2.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</si>
  <si>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</si>
  <si>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</si>
  <si>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</si>
  <si>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</si>
  <si>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</si>
  <si>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</si>
  <si>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</si>
  <si>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</si>
  <si>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</si>
  <si>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 xml:space="preserve">                             Rietavo savivaldybės tarybos</t>
  </si>
  <si>
    <t>15.4.2.</t>
  </si>
  <si>
    <t>20.5.2.</t>
  </si>
  <si>
    <t>48.3.</t>
  </si>
  <si>
    <t>Pedagoginių darbuotojų darbo apmokėjimo sąlygoms gerinti</t>
  </si>
  <si>
    <t>Specialioji tikslinė dotacija (24+25)</t>
  </si>
  <si>
    <t>Dotacijos  (23+47+48+49)</t>
  </si>
  <si>
    <t>Iš viso pajamų  (21+22)</t>
  </si>
  <si>
    <t>Savarankiško gyvenimo namų steigimas (83,74 tūkst. Eur)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</si>
  <si>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</si>
  <si>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</si>
  <si>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</si>
  <si>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24.7.2.</t>
  </si>
  <si>
    <t>25.10.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</si>
  <si>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proc.) </t>
    </r>
  </si>
  <si>
    <t>Išlaidų  už maisto produktų dalinimą labiausiai skurstantiems asmenims kompensavimas (2,31636 tūkst. Eur)</t>
  </si>
  <si>
    <t>Integralios pagalbos į namus teikimas</t>
  </si>
  <si>
    <t>Rietavo lopšelis-darželis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</si>
  <si>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</si>
  <si>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</si>
  <si>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</si>
  <si>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</si>
  <si>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</si>
  <si>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</si>
  <si>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</si>
  <si>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52.</t>
  </si>
  <si>
    <t>Valstybės investicijų programoje numatytiems projektams vykdyti</t>
  </si>
  <si>
    <t>50.1.</t>
  </si>
  <si>
    <t>Rietavo Lauryno Ivinskio gimnazijos pastato Rietave, Daržų g. 1, sporto salės priestato statybai</t>
  </si>
  <si>
    <t>8 priedas</t>
  </si>
  <si>
    <t>Progra-mos Nr.</t>
  </si>
  <si>
    <t>Rietavo Lauryno Ivinskio gimnazijos pastato Rietave, Daržų g. 1, sporto salės priestato statyba</t>
  </si>
  <si>
    <t>2017 METŲ ASIGNAVIMŲ VALSTYBĖS INVESTICIJŲ PROGRAMOJE  NUMATYTIEMS OBJEKTAMS FINANSUOTI  PASKIRSTYMAS PAGAL ASIGNAVIMŲ VALDYTOJUS IR PROGRAMAS</t>
  </si>
  <si>
    <t xml:space="preserve">                                                           2017 m. balandžio 27 d.</t>
  </si>
  <si>
    <t>2017 m. balandžio 27 d.</t>
  </si>
  <si>
    <t>49.7.</t>
  </si>
  <si>
    <t>Kompleksinės paslaugos kiekvienai Rietavo savivaldybės šeimai (117 127,54 Eur)</t>
  </si>
  <si>
    <t>50.2.</t>
  </si>
  <si>
    <t>53.</t>
  </si>
  <si>
    <t>53.1.</t>
  </si>
  <si>
    <t>53.2.</t>
  </si>
  <si>
    <t>53.3.</t>
  </si>
  <si>
    <t>53.4.</t>
  </si>
  <si>
    <t>53.5.</t>
  </si>
  <si>
    <t xml:space="preserve">Vietinės reikšmės keliams (gatvėms) tiesti, rekonstruoti, taisyti (remontuoti), prižiūrėti ir saugaus eismo sąlygoms užtikrinti </t>
  </si>
  <si>
    <t>51.1.</t>
  </si>
  <si>
    <t>Specialioji tikslinė dotacija, iš jų:</t>
  </si>
  <si>
    <t xml:space="preserve">Privalomųjų biologinio saugumo priemonių neversliniuose kiaulininkystės ūkiuose taikymo įvertinimo ir sklaidos apie afrikinį kiaulių marą organizavimo išlaidoms padengti 1368,50 Eur (ŽŪM) </t>
  </si>
  <si>
    <t>51.2.</t>
  </si>
  <si>
    <t>Daugėdų seniūnijai</t>
  </si>
  <si>
    <t>Medingėnų seniūnijai</t>
  </si>
  <si>
    <t>Rietavo seniūnijai</t>
  </si>
  <si>
    <t>Tverų sniūnijai</t>
  </si>
  <si>
    <t xml:space="preserve">Vietinės reikšmės keliams (gatvėms) tiesti, rekonstruoti, taisyti (remontuoti), prižiūrėti ir saugaus eismo sąlygoms užtikrinti seniūnijose, iš jų: </t>
  </si>
  <si>
    <t>Rietavo miesto seniūnijai, iš jų</t>
  </si>
  <si>
    <t xml:space="preserve"> Dariaus ir Girėno g. (kredito grąžinimas pagal 2012 m. balandžio 11 d. sutartį R8-52) (ilgalaikis turtas)</t>
  </si>
  <si>
    <t>4.2.1.5.</t>
  </si>
  <si>
    <t>Kitos paramos žemės ūkiui priemonės</t>
  </si>
  <si>
    <t>14.5.</t>
  </si>
  <si>
    <t>19.3</t>
  </si>
  <si>
    <t>"Kompleksinės paslaugos kiekvienai Rietavo savivaldybės šeimai" (projektas)</t>
  </si>
  <si>
    <t>15.3.2.</t>
  </si>
  <si>
    <t>16.3.2.</t>
  </si>
  <si>
    <t>18.6.2.</t>
  </si>
  <si>
    <t>20.4.2.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</si>
</sst>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</numFmts>
  <fonts count="8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rgb="FF000000"/>
      <name val="Arial"/>
      <family val="2"/>
    </font>
    <font>
      <b/>
      <u val="single"/>
      <sz val="10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5" fillId="0" borderId="0" xfId="0" applyFont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0" fontId="66" fillId="0" borderId="11" xfId="0" applyFont="1" applyFill="1" applyBorder="1" applyAlignment="1">
      <alignment/>
    </xf>
    <xf numFmtId="174" fontId="63" fillId="0" borderId="11" xfId="0" applyNumberFormat="1" applyFont="1" applyFill="1" applyBorder="1" applyAlignment="1">
      <alignment horizontal="right"/>
    </xf>
    <xf numFmtId="174" fontId="63" fillId="0" borderId="11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11" xfId="0" applyFont="1" applyFill="1" applyBorder="1" applyAlignment="1">
      <alignment horizontal="right"/>
    </xf>
    <xf numFmtId="0" fontId="63" fillId="0" borderId="11" xfId="0" applyFont="1" applyFill="1" applyBorder="1" applyAlignment="1">
      <alignment horizontal="right"/>
    </xf>
    <xf numFmtId="0" fontId="63" fillId="0" borderId="12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0" fontId="66" fillId="0" borderId="10" xfId="0" applyFont="1" applyFill="1" applyBorder="1" applyAlignment="1">
      <alignment horizontal="right"/>
    </xf>
    <xf numFmtId="0" fontId="66" fillId="0" borderId="14" xfId="0" applyFont="1" applyFill="1" applyBorder="1" applyAlignment="1">
      <alignment horizontal="right"/>
    </xf>
    <xf numFmtId="0" fontId="63" fillId="0" borderId="15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right"/>
    </xf>
    <xf numFmtId="0" fontId="63" fillId="0" borderId="16" xfId="0" applyFont="1" applyFill="1" applyBorder="1" applyAlignment="1">
      <alignment horizontal="left"/>
    </xf>
    <xf numFmtId="174" fontId="66" fillId="0" borderId="11" xfId="0" applyNumberFormat="1" applyFont="1" applyFill="1" applyBorder="1" applyAlignment="1">
      <alignment/>
    </xf>
    <xf numFmtId="174" fontId="63" fillId="0" borderId="17" xfId="0" applyNumberFormat="1" applyFont="1" applyFill="1" applyBorder="1" applyAlignment="1">
      <alignment/>
    </xf>
    <xf numFmtId="174" fontId="66" fillId="0" borderId="10" xfId="0" applyNumberFormat="1" applyFont="1" applyFill="1" applyBorder="1" applyAlignment="1">
      <alignment horizontal="right"/>
    </xf>
    <xf numFmtId="174" fontId="63" fillId="0" borderId="10" xfId="0" applyNumberFormat="1" applyFont="1" applyFill="1" applyBorder="1" applyAlignment="1">
      <alignment horizontal="right"/>
    </xf>
    <xf numFmtId="174" fontId="67" fillId="0" borderId="11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174" fontId="66" fillId="0" borderId="11" xfId="0" applyNumberFormat="1" applyFont="1" applyFill="1" applyBorder="1" applyAlignment="1">
      <alignment wrapText="1"/>
    </xf>
    <xf numFmtId="174" fontId="63" fillId="0" borderId="13" xfId="0" applyNumberFormat="1" applyFont="1" applyFill="1" applyBorder="1" applyAlignment="1">
      <alignment/>
    </xf>
    <xf numFmtId="174" fontId="66" fillId="0" borderId="10" xfId="0" applyNumberFormat="1" applyFont="1" applyFill="1" applyBorder="1" applyAlignment="1">
      <alignment/>
    </xf>
    <xf numFmtId="174" fontId="66" fillId="0" borderId="17" xfId="0" applyNumberFormat="1" applyFont="1" applyFill="1" applyBorder="1" applyAlignment="1">
      <alignment/>
    </xf>
    <xf numFmtId="174" fontId="66" fillId="0" borderId="13" xfId="0" applyNumberFormat="1" applyFont="1" applyFill="1" applyBorder="1" applyAlignment="1">
      <alignment horizontal="right"/>
    </xf>
    <xf numFmtId="174" fontId="68" fillId="0" borderId="11" xfId="0" applyNumberFormat="1" applyFont="1" applyFill="1" applyBorder="1" applyAlignment="1">
      <alignment/>
    </xf>
    <xf numFmtId="174" fontId="68" fillId="0" borderId="17" xfId="0" applyNumberFormat="1" applyFont="1" applyFill="1" applyBorder="1" applyAlignment="1">
      <alignment/>
    </xf>
    <xf numFmtId="174" fontId="66" fillId="0" borderId="13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2" fontId="63" fillId="0" borderId="17" xfId="0" applyNumberFormat="1" applyFont="1" applyFill="1" applyBorder="1" applyAlignment="1">
      <alignment/>
    </xf>
    <xf numFmtId="1" fontId="63" fillId="0" borderId="17" xfId="0" applyNumberFormat="1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69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70" fillId="0" borderId="0" xfId="0" applyFont="1" applyFill="1" applyBorder="1" applyAlignment="1">
      <alignment horizontal="center" wrapText="1"/>
    </xf>
    <xf numFmtId="0" fontId="69" fillId="0" borderId="11" xfId="0" applyFont="1" applyFill="1" applyBorder="1" applyAlignment="1">
      <alignment wrapText="1"/>
    </xf>
    <xf numFmtId="0" fontId="67" fillId="0" borderId="15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right"/>
    </xf>
    <xf numFmtId="0" fontId="67" fillId="0" borderId="18" xfId="0" applyFont="1" applyFill="1" applyBorder="1" applyAlignment="1">
      <alignment wrapText="1"/>
    </xf>
    <xf numFmtId="174" fontId="69" fillId="0" borderId="11" xfId="0" applyNumberFormat="1" applyFont="1" applyFill="1" applyBorder="1" applyAlignment="1">
      <alignment horizontal="right"/>
    </xf>
    <xf numFmtId="0" fontId="69" fillId="0" borderId="11" xfId="0" applyFont="1" applyFill="1" applyBorder="1" applyAlignment="1">
      <alignment vertical="top" wrapText="1"/>
    </xf>
    <xf numFmtId="174" fontId="69" fillId="0" borderId="11" xfId="0" applyNumberFormat="1" applyFont="1" applyFill="1" applyBorder="1" applyAlignment="1">
      <alignment/>
    </xf>
    <xf numFmtId="0" fontId="67" fillId="0" borderId="19" xfId="0" applyFont="1" applyFill="1" applyBorder="1" applyAlignment="1">
      <alignment wrapText="1"/>
    </xf>
    <xf numFmtId="174" fontId="67" fillId="0" borderId="11" xfId="0" applyNumberFormat="1" applyFont="1" applyFill="1" applyBorder="1" applyAlignment="1">
      <alignment horizontal="right" vertical="top" wrapText="1"/>
    </xf>
    <xf numFmtId="0" fontId="69" fillId="0" borderId="18" xfId="0" applyFont="1" applyFill="1" applyBorder="1" applyAlignment="1">
      <alignment vertical="top" wrapText="1"/>
    </xf>
    <xf numFmtId="0" fontId="67" fillId="0" borderId="0" xfId="0" applyFont="1" applyFill="1" applyBorder="1" applyAlignment="1">
      <alignment wrapText="1"/>
    </xf>
    <xf numFmtId="0" fontId="69" fillId="0" borderId="20" xfId="0" applyFont="1" applyFill="1" applyBorder="1" applyAlignment="1">
      <alignment vertical="top" wrapText="1"/>
    </xf>
    <xf numFmtId="0" fontId="69" fillId="0" borderId="13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horizontal="right"/>
    </xf>
    <xf numFmtId="0" fontId="69" fillId="0" borderId="10" xfId="0" applyFont="1" applyFill="1" applyBorder="1" applyAlignment="1">
      <alignment vertical="top" wrapText="1"/>
    </xf>
    <xf numFmtId="174" fontId="67" fillId="0" borderId="17" xfId="0" applyNumberFormat="1" applyFont="1" applyFill="1" applyBorder="1" applyAlignment="1">
      <alignment horizontal="right" wrapText="1"/>
    </xf>
    <xf numFmtId="0" fontId="71" fillId="0" borderId="0" xfId="0" applyFont="1" applyFill="1" applyAlignment="1">
      <alignment wrapText="1"/>
    </xf>
    <xf numFmtId="174" fontId="71" fillId="0" borderId="11" xfId="0" applyNumberFormat="1" applyFont="1" applyFill="1" applyBorder="1" applyAlignment="1">
      <alignment horizontal="right" wrapText="1"/>
    </xf>
    <xf numFmtId="0" fontId="69" fillId="0" borderId="0" xfId="0" applyFont="1" applyFill="1" applyBorder="1" applyAlignment="1">
      <alignment vertical="top" wrapText="1"/>
    </xf>
    <xf numFmtId="174" fontId="64" fillId="0" borderId="0" xfId="0" applyNumberFormat="1" applyFont="1" applyFill="1" applyAlignment="1">
      <alignment/>
    </xf>
    <xf numFmtId="0" fontId="67" fillId="0" borderId="12" xfId="0" applyFont="1" applyFill="1" applyBorder="1" applyAlignment="1">
      <alignment vertical="top" wrapText="1"/>
    </xf>
    <xf numFmtId="0" fontId="64" fillId="0" borderId="0" xfId="0" applyFont="1" applyFill="1" applyBorder="1" applyAlignment="1">
      <alignment/>
    </xf>
    <xf numFmtId="174" fontId="67" fillId="0" borderId="17" xfId="0" applyNumberFormat="1" applyFont="1" applyFill="1" applyBorder="1" applyAlignment="1">
      <alignment/>
    </xf>
    <xf numFmtId="0" fontId="69" fillId="0" borderId="15" xfId="0" applyFont="1" applyFill="1" applyBorder="1" applyAlignment="1">
      <alignment horizontal="right"/>
    </xf>
    <xf numFmtId="174" fontId="69" fillId="0" borderId="17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72" fillId="0" borderId="0" xfId="0" applyFont="1" applyFill="1" applyAlignment="1">
      <alignment/>
    </xf>
    <xf numFmtId="0" fontId="65" fillId="0" borderId="0" xfId="0" applyFont="1" applyFill="1" applyBorder="1" applyAlignment="1">
      <alignment horizontal="left"/>
    </xf>
    <xf numFmtId="0" fontId="73" fillId="0" borderId="0" xfId="0" applyFont="1" applyFill="1" applyAlignment="1">
      <alignment/>
    </xf>
    <xf numFmtId="0" fontId="63" fillId="0" borderId="13" xfId="0" applyFont="1" applyFill="1" applyBorder="1" applyAlignment="1">
      <alignment/>
    </xf>
    <xf numFmtId="0" fontId="66" fillId="0" borderId="12" xfId="0" applyFont="1" applyFill="1" applyBorder="1" applyAlignment="1">
      <alignment horizontal="right"/>
    </xf>
    <xf numFmtId="0" fontId="74" fillId="0" borderId="13" xfId="0" applyFont="1" applyFill="1" applyBorder="1" applyAlignment="1">
      <alignment wrapText="1"/>
    </xf>
    <xf numFmtId="0" fontId="63" fillId="0" borderId="21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16" xfId="0" applyFont="1" applyFill="1" applyBorder="1" applyAlignment="1">
      <alignment/>
    </xf>
    <xf numFmtId="0" fontId="63" fillId="0" borderId="22" xfId="0" applyFont="1" applyFill="1" applyBorder="1" applyAlignment="1">
      <alignment horizontal="right"/>
    </xf>
    <xf numFmtId="0" fontId="66" fillId="0" borderId="13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4" fontId="63" fillId="0" borderId="23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74" fontId="63" fillId="0" borderId="0" xfId="0" applyNumberFormat="1" applyFont="1" applyFill="1" applyBorder="1" applyAlignment="1">
      <alignment/>
    </xf>
    <xf numFmtId="0" fontId="66" fillId="0" borderId="13" xfId="0" applyFont="1" applyFill="1" applyBorder="1" applyAlignment="1">
      <alignment wrapText="1"/>
    </xf>
    <xf numFmtId="0" fontId="66" fillId="0" borderId="16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8" fillId="0" borderId="11" xfId="0" applyFont="1" applyFill="1" applyBorder="1" applyAlignment="1">
      <alignment horizontal="right"/>
    </xf>
    <xf numFmtId="0" fontId="63" fillId="0" borderId="12" xfId="0" applyFont="1" applyFill="1" applyBorder="1" applyAlignment="1">
      <alignment/>
    </xf>
    <xf numFmtId="0" fontId="68" fillId="0" borderId="12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66" fillId="0" borderId="15" xfId="0" applyFont="1" applyFill="1" applyBorder="1" applyAlignment="1">
      <alignment horizontal="right"/>
    </xf>
    <xf numFmtId="0" fontId="66" fillId="0" borderId="10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3" fillId="0" borderId="0" xfId="0" applyFont="1" applyFill="1" applyAlignment="1">
      <alignment/>
    </xf>
    <xf numFmtId="174" fontId="66" fillId="0" borderId="17" xfId="0" applyNumberFormat="1" applyFont="1" applyFill="1" applyBorder="1" applyAlignment="1">
      <alignment horizontal="right"/>
    </xf>
    <xf numFmtId="0" fontId="66" fillId="0" borderId="22" xfId="0" applyFont="1" applyFill="1" applyBorder="1" applyAlignment="1">
      <alignment/>
    </xf>
    <xf numFmtId="0" fontId="66" fillId="0" borderId="14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16" fontId="66" fillId="0" borderId="24" xfId="0" applyNumberFormat="1" applyFont="1" applyFill="1" applyBorder="1" applyAlignment="1">
      <alignment horizontal="right"/>
    </xf>
    <xf numFmtId="0" fontId="66" fillId="0" borderId="16" xfId="0" applyFont="1" applyFill="1" applyBorder="1" applyAlignment="1">
      <alignment horizontal="left"/>
    </xf>
    <xf numFmtId="0" fontId="66" fillId="0" borderId="11" xfId="0" applyFont="1" applyFill="1" applyBorder="1" applyAlignment="1">
      <alignment wrapText="1"/>
    </xf>
    <xf numFmtId="0" fontId="75" fillId="0" borderId="11" xfId="0" applyFont="1" applyFill="1" applyBorder="1" applyAlignment="1">
      <alignment wrapText="1"/>
    </xf>
    <xf numFmtId="174" fontId="66" fillId="0" borderId="11" xfId="0" applyNumberFormat="1" applyFont="1" applyFill="1" applyBorder="1" applyAlignment="1">
      <alignment horizontal="right"/>
    </xf>
    <xf numFmtId="174" fontId="63" fillId="0" borderId="13" xfId="0" applyNumberFormat="1" applyFont="1" applyFill="1" applyBorder="1" applyAlignment="1">
      <alignment horizontal="right"/>
    </xf>
    <xf numFmtId="174" fontId="63" fillId="0" borderId="17" xfId="0" applyNumberFormat="1" applyFont="1" applyFill="1" applyBorder="1" applyAlignment="1">
      <alignment horizontal="right"/>
    </xf>
    <xf numFmtId="0" fontId="66" fillId="0" borderId="21" xfId="0" applyFont="1" applyFill="1" applyBorder="1" applyAlignment="1">
      <alignment/>
    </xf>
    <xf numFmtId="174" fontId="63" fillId="0" borderId="21" xfId="0" applyNumberFormat="1" applyFont="1" applyFill="1" applyBorder="1" applyAlignment="1">
      <alignment/>
    </xf>
    <xf numFmtId="174" fontId="68" fillId="0" borderId="21" xfId="0" applyNumberFormat="1" applyFont="1" applyFill="1" applyBorder="1" applyAlignment="1">
      <alignment/>
    </xf>
    <xf numFmtId="174" fontId="68" fillId="0" borderId="11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63" fillId="0" borderId="24" xfId="0" applyFont="1" applyFill="1" applyBorder="1" applyAlignment="1">
      <alignment/>
    </xf>
    <xf numFmtId="174" fontId="63" fillId="0" borderId="24" xfId="0" applyNumberFormat="1" applyFont="1" applyFill="1" applyBorder="1" applyAlignment="1">
      <alignment/>
    </xf>
    <xf numFmtId="0" fontId="69" fillId="0" borderId="12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center"/>
    </xf>
    <xf numFmtId="0" fontId="69" fillId="0" borderId="16" xfId="0" applyFont="1" applyFill="1" applyBorder="1" applyAlignment="1">
      <alignment/>
    </xf>
    <xf numFmtId="0" fontId="63" fillId="0" borderId="0" xfId="0" applyFont="1" applyFill="1" applyBorder="1" applyAlignment="1">
      <alignment horizontal="left"/>
    </xf>
    <xf numFmtId="0" fontId="63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66" fillId="0" borderId="22" xfId="0" applyFont="1" applyFill="1" applyBorder="1" applyAlignment="1">
      <alignment wrapText="1"/>
    </xf>
    <xf numFmtId="0" fontId="63" fillId="0" borderId="13" xfId="0" applyFont="1" applyFill="1" applyBorder="1" applyAlignment="1">
      <alignment/>
    </xf>
    <xf numFmtId="0" fontId="63" fillId="0" borderId="12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6" fillId="0" borderId="15" xfId="0" applyFont="1" applyFill="1" applyBorder="1" applyAlignment="1">
      <alignment/>
    </xf>
    <xf numFmtId="0" fontId="63" fillId="0" borderId="0" xfId="0" applyFont="1" applyFill="1" applyAlignment="1">
      <alignment wrapText="1"/>
    </xf>
    <xf numFmtId="0" fontId="63" fillId="0" borderId="12" xfId="0" applyFont="1" applyFill="1" applyBorder="1" applyAlignment="1">
      <alignment horizontal="left"/>
    </xf>
    <xf numFmtId="0" fontId="66" fillId="0" borderId="15" xfId="0" applyFont="1" applyFill="1" applyBorder="1" applyAlignment="1">
      <alignment/>
    </xf>
    <xf numFmtId="0" fontId="66" fillId="0" borderId="15" xfId="0" applyFont="1" applyFill="1" applyBorder="1" applyAlignment="1">
      <alignment wrapText="1"/>
    </xf>
    <xf numFmtId="0" fontId="63" fillId="0" borderId="22" xfId="0" applyFont="1" applyFill="1" applyBorder="1" applyAlignment="1">
      <alignment/>
    </xf>
    <xf numFmtId="0" fontId="63" fillId="0" borderId="12" xfId="0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68" fillId="0" borderId="24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6" fillId="0" borderId="11" xfId="0" applyFont="1" applyFill="1" applyBorder="1" applyAlignment="1">
      <alignment vertical="top" wrapText="1"/>
    </xf>
    <xf numFmtId="0" fontId="63" fillId="0" borderId="14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75" fillId="0" borderId="22" xfId="0" applyFont="1" applyFill="1" applyBorder="1" applyAlignment="1">
      <alignment wrapText="1"/>
    </xf>
    <xf numFmtId="0" fontId="75" fillId="0" borderId="11" xfId="0" applyFont="1" applyFill="1" applyBorder="1" applyAlignment="1">
      <alignment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75" fillId="0" borderId="15" xfId="0" applyFont="1" applyFill="1" applyBorder="1" applyAlignment="1">
      <alignment wrapText="1"/>
    </xf>
    <xf numFmtId="0" fontId="66" fillId="0" borderId="11" xfId="0" applyFont="1" applyFill="1" applyBorder="1" applyAlignment="1">
      <alignment horizontal="left" vertical="center"/>
    </xf>
    <xf numFmtId="0" fontId="63" fillId="0" borderId="24" xfId="0" applyFont="1" applyFill="1" applyBorder="1" applyAlignment="1">
      <alignment horizontal="right"/>
    </xf>
    <xf numFmtId="174" fontId="66" fillId="0" borderId="11" xfId="0" applyNumberFormat="1" applyFont="1" applyFill="1" applyBorder="1" applyAlignment="1">
      <alignment horizontal="right" wrapText="1"/>
    </xf>
    <xf numFmtId="174" fontId="63" fillId="0" borderId="21" xfId="0" applyNumberFormat="1" applyFont="1" applyFill="1" applyBorder="1" applyAlignment="1">
      <alignment horizontal="right"/>
    </xf>
    <xf numFmtId="174" fontId="68" fillId="0" borderId="17" xfId="0" applyNumberFormat="1" applyFont="1" applyFill="1" applyBorder="1" applyAlignment="1">
      <alignment horizontal="right"/>
    </xf>
    <xf numFmtId="0" fontId="63" fillId="0" borderId="15" xfId="0" applyFont="1" applyFill="1" applyBorder="1" applyAlignment="1">
      <alignment wrapText="1"/>
    </xf>
    <xf numFmtId="174" fontId="67" fillId="0" borderId="11" xfId="0" applyNumberFormat="1" applyFont="1" applyFill="1" applyBorder="1" applyAlignment="1">
      <alignment horizontal="right" wrapText="1"/>
    </xf>
    <xf numFmtId="174" fontId="67" fillId="0" borderId="17" xfId="0" applyNumberFormat="1" applyFont="1" applyFill="1" applyBorder="1" applyAlignment="1">
      <alignment wrapText="1"/>
    </xf>
    <xf numFmtId="174" fontId="77" fillId="0" borderId="11" xfId="0" applyNumberFormat="1" applyFont="1" applyFill="1" applyBorder="1" applyAlignment="1">
      <alignment horizontal="right" vertical="center"/>
    </xf>
    <xf numFmtId="174" fontId="69" fillId="0" borderId="11" xfId="0" applyNumberFormat="1" applyFont="1" applyFill="1" applyBorder="1" applyAlignment="1">
      <alignment wrapText="1"/>
    </xf>
    <xf numFmtId="0" fontId="67" fillId="0" borderId="12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65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wrapText="1"/>
    </xf>
    <xf numFmtId="0" fontId="69" fillId="0" borderId="13" xfId="0" applyFont="1" applyFill="1" applyBorder="1" applyAlignment="1">
      <alignment wrapText="1"/>
    </xf>
    <xf numFmtId="2" fontId="63" fillId="0" borderId="0" xfId="0" applyNumberFormat="1" applyFont="1" applyFill="1" applyBorder="1" applyAlignment="1">
      <alignment/>
    </xf>
    <xf numFmtId="174" fontId="66" fillId="0" borderId="0" xfId="0" applyNumberFormat="1" applyFont="1" applyFill="1" applyBorder="1" applyAlignment="1">
      <alignment horizontal="right" vertical="center" wrapText="1"/>
    </xf>
    <xf numFmtId="0" fontId="65" fillId="0" borderId="0" xfId="0" applyFont="1" applyFill="1" applyBorder="1" applyAlignment="1">
      <alignment horizontal="left" wrapText="1"/>
    </xf>
    <xf numFmtId="0" fontId="69" fillId="0" borderId="13" xfId="0" applyFont="1" applyFill="1" applyBorder="1" applyAlignment="1">
      <alignment horizontal="right"/>
    </xf>
    <xf numFmtId="0" fontId="63" fillId="0" borderId="0" xfId="0" applyFont="1" applyFill="1" applyAlignment="1">
      <alignment horizontal="right"/>
    </xf>
    <xf numFmtId="0" fontId="66" fillId="0" borderId="24" xfId="0" applyFont="1" applyFill="1" applyBorder="1" applyAlignment="1">
      <alignment wrapText="1"/>
    </xf>
    <xf numFmtId="0" fontId="67" fillId="0" borderId="11" xfId="0" applyFont="1" applyFill="1" applyBorder="1" applyAlignment="1">
      <alignment horizontal="right"/>
    </xf>
    <xf numFmtId="0" fontId="67" fillId="0" borderId="13" xfId="0" applyFont="1" applyFill="1" applyBorder="1" applyAlignment="1">
      <alignment horizontal="left" wrapText="1"/>
    </xf>
    <xf numFmtId="0" fontId="67" fillId="0" borderId="11" xfId="0" applyFont="1" applyFill="1" applyBorder="1" applyAlignment="1">
      <alignment wrapText="1"/>
    </xf>
    <xf numFmtId="174" fontId="69" fillId="0" borderId="13" xfId="0" applyNumberFormat="1" applyFont="1" applyFill="1" applyBorder="1" applyAlignment="1">
      <alignment/>
    </xf>
    <xf numFmtId="174" fontId="69" fillId="0" borderId="10" xfId="0" applyNumberFormat="1" applyFont="1" applyFill="1" applyBorder="1" applyAlignment="1">
      <alignment/>
    </xf>
    <xf numFmtId="0" fontId="66" fillId="0" borderId="0" xfId="0" applyFont="1" applyFill="1" applyAlignment="1">
      <alignment horizontal="right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11" xfId="0" applyFont="1" applyFill="1" applyBorder="1" applyAlignment="1">
      <alignment horizontal="right"/>
    </xf>
    <xf numFmtId="174" fontId="79" fillId="0" borderId="10" xfId="0" applyNumberFormat="1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174" fontId="78" fillId="0" borderId="10" xfId="0" applyNumberFormat="1" applyFont="1" applyFill="1" applyBorder="1" applyAlignment="1">
      <alignment horizontal="right"/>
    </xf>
    <xf numFmtId="0" fontId="78" fillId="0" borderId="12" xfId="0" applyFont="1" applyFill="1" applyBorder="1" applyAlignment="1">
      <alignment/>
    </xf>
    <xf numFmtId="0" fontId="79" fillId="0" borderId="12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78" fillId="0" borderId="16" xfId="0" applyFont="1" applyFill="1" applyBorder="1" applyAlignment="1">
      <alignment horizontal="left"/>
    </xf>
    <xf numFmtId="0" fontId="79" fillId="0" borderId="13" xfId="0" applyFont="1" applyFill="1" applyBorder="1" applyAlignment="1">
      <alignment/>
    </xf>
    <xf numFmtId="0" fontId="79" fillId="0" borderId="10" xfId="0" applyFont="1" applyFill="1" applyBorder="1" applyAlignment="1">
      <alignment horizontal="right"/>
    </xf>
    <xf numFmtId="0" fontId="78" fillId="0" borderId="10" xfId="0" applyFont="1" applyFill="1" applyBorder="1" applyAlignment="1">
      <alignment horizontal="right"/>
    </xf>
    <xf numFmtId="0" fontId="79" fillId="0" borderId="14" xfId="0" applyFont="1" applyFill="1" applyBorder="1" applyAlignment="1">
      <alignment horizontal="right"/>
    </xf>
    <xf numFmtId="0" fontId="78" fillId="0" borderId="11" xfId="0" applyFont="1" applyFill="1" applyBorder="1" applyAlignment="1">
      <alignment/>
    </xf>
    <xf numFmtId="0" fontId="78" fillId="0" borderId="10" xfId="0" applyFont="1" applyFill="1" applyBorder="1" applyAlignment="1">
      <alignment/>
    </xf>
    <xf numFmtId="0" fontId="80" fillId="0" borderId="0" xfId="0" applyFont="1" applyFill="1" applyAlignment="1">
      <alignment horizontal="center"/>
    </xf>
    <xf numFmtId="0" fontId="81" fillId="0" borderId="11" xfId="0" applyFont="1" applyFill="1" applyBorder="1" applyAlignment="1">
      <alignment horizontal="right"/>
    </xf>
    <xf numFmtId="0" fontId="81" fillId="0" borderId="15" xfId="0" applyFont="1" applyFill="1" applyBorder="1" applyAlignment="1">
      <alignment/>
    </xf>
    <xf numFmtId="0" fontId="79" fillId="0" borderId="11" xfId="0" applyFont="1" applyFill="1" applyBorder="1" applyAlignment="1">
      <alignment horizontal="center"/>
    </xf>
    <xf numFmtId="174" fontId="81" fillId="0" borderId="11" xfId="0" applyNumberFormat="1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0" fillId="0" borderId="12" xfId="0" applyFont="1" applyFill="1" applyBorder="1" applyAlignment="1">
      <alignment/>
    </xf>
    <xf numFmtId="174" fontId="80" fillId="0" borderId="11" xfId="0" applyNumberFormat="1" applyFont="1" applyFill="1" applyBorder="1" applyAlignment="1">
      <alignment/>
    </xf>
    <xf numFmtId="0" fontId="80" fillId="0" borderId="0" xfId="0" applyFont="1" applyFill="1" applyBorder="1" applyAlignment="1">
      <alignment wrapText="1"/>
    </xf>
    <xf numFmtId="0" fontId="80" fillId="0" borderId="0" xfId="0" applyFont="1" applyFill="1" applyAlignment="1">
      <alignment/>
    </xf>
    <xf numFmtId="174" fontId="80" fillId="0" borderId="13" xfId="0" applyNumberFormat="1" applyFont="1" applyFill="1" applyBorder="1" applyAlignment="1">
      <alignment/>
    </xf>
    <xf numFmtId="2" fontId="80" fillId="0" borderId="13" xfId="0" applyNumberFormat="1" applyFont="1" applyFill="1" applyBorder="1" applyAlignment="1">
      <alignment/>
    </xf>
    <xf numFmtId="0" fontId="81" fillId="0" borderId="15" xfId="0" applyFont="1" applyFill="1" applyBorder="1" applyAlignment="1">
      <alignment wrapText="1"/>
    </xf>
    <xf numFmtId="174" fontId="81" fillId="0" borderId="17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174" fontId="80" fillId="0" borderId="17" xfId="0" applyNumberFormat="1" applyFont="1" applyFill="1" applyBorder="1" applyAlignment="1">
      <alignment/>
    </xf>
    <xf numFmtId="0" fontId="81" fillId="0" borderId="11" xfId="0" applyFont="1" applyFill="1" applyBorder="1" applyAlignment="1">
      <alignment wrapText="1"/>
    </xf>
    <xf numFmtId="2" fontId="80" fillId="0" borderId="11" xfId="0" applyNumberFormat="1" applyFont="1" applyFill="1" applyBorder="1" applyAlignment="1">
      <alignment/>
    </xf>
    <xf numFmtId="0" fontId="80" fillId="0" borderId="14" xfId="0" applyFont="1" applyFill="1" applyBorder="1" applyAlignment="1">
      <alignment/>
    </xf>
    <xf numFmtId="0" fontId="81" fillId="0" borderId="11" xfId="0" applyFont="1" applyFill="1" applyBorder="1" applyAlignment="1">
      <alignment vertical="center" wrapText="1"/>
    </xf>
    <xf numFmtId="174" fontId="80" fillId="0" borderId="0" xfId="0" applyNumberFormat="1" applyFont="1" applyFill="1" applyBorder="1" applyAlignment="1">
      <alignment/>
    </xf>
    <xf numFmtId="0" fontId="80" fillId="0" borderId="24" xfId="0" applyFont="1" applyFill="1" applyBorder="1" applyAlignment="1">
      <alignment/>
    </xf>
    <xf numFmtId="174" fontId="78" fillId="0" borderId="11" xfId="0" applyNumberFormat="1" applyFont="1" applyFill="1" applyBorder="1" applyAlignment="1">
      <alignment/>
    </xf>
    <xf numFmtId="0" fontId="81" fillId="0" borderId="11" xfId="0" applyFont="1" applyFill="1" applyBorder="1" applyAlignment="1">
      <alignment/>
    </xf>
    <xf numFmtId="2" fontId="81" fillId="0" borderId="11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/>
    </xf>
    <xf numFmtId="0" fontId="81" fillId="0" borderId="13" xfId="0" applyFont="1" applyFill="1" applyBorder="1" applyAlignment="1">
      <alignment wrapText="1"/>
    </xf>
    <xf numFmtId="0" fontId="79" fillId="0" borderId="17" xfId="0" applyFont="1" applyFill="1" applyBorder="1" applyAlignment="1">
      <alignment horizontal="center"/>
    </xf>
    <xf numFmtId="0" fontId="81" fillId="0" borderId="14" xfId="0" applyFont="1" applyFill="1" applyBorder="1" applyAlignment="1">
      <alignment wrapText="1"/>
    </xf>
    <xf numFmtId="2" fontId="80" fillId="0" borderId="17" xfId="0" applyNumberFormat="1" applyFont="1" applyFill="1" applyBorder="1" applyAlignment="1">
      <alignment/>
    </xf>
    <xf numFmtId="0" fontId="78" fillId="0" borderId="12" xfId="0" applyFont="1" applyFill="1" applyBorder="1" applyAlignment="1">
      <alignment horizontal="right"/>
    </xf>
    <xf numFmtId="173" fontId="80" fillId="0" borderId="11" xfId="0" applyNumberFormat="1" applyFont="1" applyFill="1" applyBorder="1" applyAlignment="1">
      <alignment/>
    </xf>
    <xf numFmtId="0" fontId="81" fillId="0" borderId="13" xfId="0" applyFont="1" applyFill="1" applyBorder="1" applyAlignment="1">
      <alignment/>
    </xf>
    <xf numFmtId="174" fontId="79" fillId="0" borderId="11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center"/>
    </xf>
    <xf numFmtId="174" fontId="80" fillId="0" borderId="11" xfId="0" applyNumberFormat="1" applyFont="1" applyFill="1" applyBorder="1" applyAlignment="1">
      <alignment horizontal="right"/>
    </xf>
    <xf numFmtId="14" fontId="78" fillId="0" borderId="11" xfId="0" applyNumberFormat="1" applyFont="1" applyFill="1" applyBorder="1" applyAlignment="1">
      <alignment horizontal="right"/>
    </xf>
    <xf numFmtId="0" fontId="78" fillId="0" borderId="14" xfId="0" applyFont="1" applyFill="1" applyBorder="1" applyAlignment="1">
      <alignment horizontal="right"/>
    </xf>
    <xf numFmtId="0" fontId="80" fillId="0" borderId="11" xfId="0" applyFont="1" applyFill="1" applyBorder="1" applyAlignment="1">
      <alignment/>
    </xf>
    <xf numFmtId="0" fontId="81" fillId="0" borderId="17" xfId="0" applyFont="1" applyFill="1" applyBorder="1" applyAlignment="1">
      <alignment/>
    </xf>
    <xf numFmtId="0" fontId="81" fillId="0" borderId="18" xfId="0" applyFont="1" applyFill="1" applyBorder="1" applyAlignment="1">
      <alignment wrapText="1"/>
    </xf>
    <xf numFmtId="0" fontId="80" fillId="0" borderId="16" xfId="0" applyFont="1" applyFill="1" applyBorder="1" applyAlignment="1">
      <alignment/>
    </xf>
    <xf numFmtId="0" fontId="81" fillId="0" borderId="17" xfId="0" applyFont="1" applyFill="1" applyBorder="1" applyAlignment="1">
      <alignment wrapText="1"/>
    </xf>
    <xf numFmtId="0" fontId="81" fillId="0" borderId="17" xfId="0" applyFont="1" applyFill="1" applyBorder="1" applyAlignment="1">
      <alignment/>
    </xf>
    <xf numFmtId="174" fontId="80" fillId="0" borderId="21" xfId="0" applyNumberFormat="1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0" fontId="79" fillId="0" borderId="15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 wrapText="1"/>
    </xf>
    <xf numFmtId="0" fontId="79" fillId="0" borderId="11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/>
    </xf>
    <xf numFmtId="0" fontId="79" fillId="0" borderId="12" xfId="0" applyFont="1" applyFill="1" applyBorder="1" applyAlignment="1">
      <alignment vertical="top"/>
    </xf>
    <xf numFmtId="0" fontId="80" fillId="0" borderId="10" xfId="0" applyFont="1" applyFill="1" applyBorder="1" applyAlignment="1">
      <alignment wrapText="1"/>
    </xf>
    <xf numFmtId="0" fontId="79" fillId="0" borderId="10" xfId="0" applyFont="1" applyFill="1" applyBorder="1" applyAlignment="1">
      <alignment vertical="top"/>
    </xf>
    <xf numFmtId="0" fontId="81" fillId="0" borderId="23" xfId="0" applyFont="1" applyFill="1" applyBorder="1" applyAlignment="1">
      <alignment wrapText="1"/>
    </xf>
    <xf numFmtId="0" fontId="78" fillId="0" borderId="16" xfId="0" applyFont="1" applyFill="1" applyBorder="1" applyAlignment="1">
      <alignment horizontal="center" vertical="center"/>
    </xf>
    <xf numFmtId="174" fontId="78" fillId="0" borderId="17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0" fontId="78" fillId="0" borderId="13" xfId="0" applyFont="1" applyFill="1" applyBorder="1" applyAlignment="1">
      <alignment horizontal="left"/>
    </xf>
    <xf numFmtId="174" fontId="79" fillId="0" borderId="11" xfId="0" applyNumberFormat="1" applyFont="1" applyFill="1" applyBorder="1" applyAlignment="1">
      <alignment horizontal="right"/>
    </xf>
    <xf numFmtId="174" fontId="79" fillId="0" borderId="12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80" fillId="0" borderId="15" xfId="0" applyFont="1" applyFill="1" applyBorder="1" applyAlignment="1">
      <alignment wrapText="1"/>
    </xf>
    <xf numFmtId="173" fontId="78" fillId="0" borderId="11" xfId="0" applyNumberFormat="1" applyFont="1" applyFill="1" applyBorder="1" applyAlignment="1">
      <alignment horizontal="right"/>
    </xf>
    <xf numFmtId="0" fontId="82" fillId="0" borderId="10" xfId="0" applyFont="1" applyFill="1" applyBorder="1" applyAlignment="1">
      <alignment/>
    </xf>
    <xf numFmtId="174" fontId="83" fillId="0" borderId="25" xfId="0" applyNumberFormat="1" applyFont="1" applyFill="1" applyBorder="1" applyAlignment="1">
      <alignment/>
    </xf>
    <xf numFmtId="174" fontId="81" fillId="0" borderId="10" xfId="0" applyNumberFormat="1" applyFont="1" applyFill="1" applyBorder="1" applyAlignment="1">
      <alignment/>
    </xf>
    <xf numFmtId="0" fontId="80" fillId="0" borderId="19" xfId="0" applyFont="1" applyFill="1" applyBorder="1" applyAlignment="1">
      <alignment/>
    </xf>
    <xf numFmtId="0" fontId="78" fillId="0" borderId="15" xfId="0" applyFont="1" applyFill="1" applyBorder="1" applyAlignment="1">
      <alignment horizontal="center"/>
    </xf>
    <xf numFmtId="0" fontId="78" fillId="0" borderId="22" xfId="0" applyFont="1" applyFill="1" applyBorder="1" applyAlignment="1">
      <alignment horizontal="center"/>
    </xf>
    <xf numFmtId="0" fontId="80" fillId="0" borderId="11" xfId="0" applyFont="1" applyFill="1" applyBorder="1" applyAlignment="1">
      <alignment wrapText="1"/>
    </xf>
    <xf numFmtId="0" fontId="81" fillId="0" borderId="10" xfId="0" applyFont="1" applyFill="1" applyBorder="1" applyAlignment="1">
      <alignment vertical="center" wrapText="1"/>
    </xf>
    <xf numFmtId="0" fontId="80" fillId="0" borderId="11" xfId="0" applyFont="1" applyFill="1" applyBorder="1" applyAlignment="1">
      <alignment/>
    </xf>
    <xf numFmtId="0" fontId="81" fillId="0" borderId="15" xfId="0" applyFont="1" applyFill="1" applyBorder="1" applyAlignment="1">
      <alignment/>
    </xf>
    <xf numFmtId="0" fontId="81" fillId="0" borderId="11" xfId="0" applyFont="1" applyFill="1" applyBorder="1" applyAlignment="1">
      <alignment vertical="top" wrapText="1"/>
    </xf>
    <xf numFmtId="0" fontId="84" fillId="0" borderId="17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1" fillId="0" borderId="11" xfId="0" applyFont="1" applyFill="1" applyBorder="1" applyAlignment="1">
      <alignment horizontal="left"/>
    </xf>
    <xf numFmtId="0" fontId="83" fillId="0" borderId="12" xfId="0" applyFont="1" applyFill="1" applyBorder="1" applyAlignment="1">
      <alignment wrapText="1"/>
    </xf>
    <xf numFmtId="0" fontId="67" fillId="0" borderId="17" xfId="0" applyFont="1" applyFill="1" applyBorder="1" applyAlignment="1">
      <alignment horizontal="left" wrapText="1"/>
    </xf>
    <xf numFmtId="0" fontId="67" fillId="0" borderId="0" xfId="0" applyFont="1" applyFill="1" applyBorder="1" applyAlignment="1">
      <alignment vertical="top" wrapText="1"/>
    </xf>
    <xf numFmtId="0" fontId="85" fillId="0" borderId="0" xfId="0" applyFont="1" applyFill="1" applyBorder="1" applyAlignment="1">
      <alignment/>
    </xf>
    <xf numFmtId="0" fontId="63" fillId="0" borderId="12" xfId="0" applyFont="1" applyFill="1" applyBorder="1" applyAlignment="1">
      <alignment horizontal="left" vertical="center" wrapText="1"/>
    </xf>
    <xf numFmtId="174" fontId="63" fillId="0" borderId="12" xfId="0" applyNumberFormat="1" applyFont="1" applyFill="1" applyBorder="1" applyAlignment="1">
      <alignment horizontal="right"/>
    </xf>
    <xf numFmtId="0" fontId="66" fillId="0" borderId="18" xfId="0" applyFont="1" applyFill="1" applyBorder="1" applyAlignment="1">
      <alignment/>
    </xf>
    <xf numFmtId="174" fontId="66" fillId="0" borderId="15" xfId="0" applyNumberFormat="1" applyFont="1" applyFill="1" applyBorder="1" applyAlignment="1">
      <alignment horizontal="right"/>
    </xf>
    <xf numFmtId="174" fontId="66" fillId="0" borderId="18" xfId="0" applyNumberFormat="1" applyFont="1" applyFill="1" applyBorder="1" applyAlignment="1">
      <alignment horizontal="right"/>
    </xf>
    <xf numFmtId="0" fontId="75" fillId="0" borderId="12" xfId="0" applyFont="1" applyFill="1" applyBorder="1" applyAlignment="1">
      <alignment/>
    </xf>
    <xf numFmtId="0" fontId="67" fillId="0" borderId="13" xfId="0" applyFont="1" applyFill="1" applyBorder="1" applyAlignment="1">
      <alignment horizontal="right"/>
    </xf>
    <xf numFmtId="0" fontId="73" fillId="0" borderId="0" xfId="0" applyFont="1" applyFill="1" applyBorder="1" applyAlignment="1">
      <alignment wrapText="1"/>
    </xf>
    <xf numFmtId="174" fontId="67" fillId="0" borderId="13" xfId="0" applyNumberFormat="1" applyFont="1" applyFill="1" applyBorder="1" applyAlignment="1">
      <alignment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4" fontId="64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1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wrapText="1"/>
    </xf>
    <xf numFmtId="174" fontId="5" fillId="0" borderId="10" xfId="0" applyNumberFormat="1" applyFont="1" applyBorder="1" applyAlignment="1">
      <alignment horizontal="right"/>
    </xf>
    <xf numFmtId="174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74" fontId="2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79" fillId="0" borderId="11" xfId="0" applyFont="1" applyFill="1" applyBorder="1" applyAlignment="1">
      <alignment horizontal="left"/>
    </xf>
    <xf numFmtId="0" fontId="66" fillId="0" borderId="24" xfId="0" applyFont="1" applyFill="1" applyBorder="1" applyAlignment="1">
      <alignment horizontal="right"/>
    </xf>
    <xf numFmtId="0" fontId="69" fillId="0" borderId="11" xfId="0" applyFont="1" applyFill="1" applyBorder="1" applyAlignment="1">
      <alignment/>
    </xf>
    <xf numFmtId="0" fontId="67" fillId="0" borderId="11" xfId="0" applyFont="1" applyFill="1" applyBorder="1" applyAlignment="1">
      <alignment/>
    </xf>
    <xf numFmtId="174" fontId="67" fillId="0" borderId="11" xfId="0" applyNumberFormat="1" applyFont="1" applyFill="1" applyBorder="1" applyAlignment="1">
      <alignment horizontal="right"/>
    </xf>
    <xf numFmtId="0" fontId="81" fillId="0" borderId="10" xfId="0" applyFont="1" applyFill="1" applyBorder="1" applyAlignment="1">
      <alignment wrapText="1"/>
    </xf>
    <xf numFmtId="0" fontId="78" fillId="0" borderId="13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68" fillId="0" borderId="0" xfId="0" applyFont="1" applyFill="1" applyBorder="1" applyAlignment="1">
      <alignment wrapText="1"/>
    </xf>
    <xf numFmtId="0" fontId="81" fillId="0" borderId="24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7" fillId="0" borderId="11" xfId="0" applyFont="1" applyFill="1" applyBorder="1" applyAlignment="1">
      <alignment/>
    </xf>
    <xf numFmtId="0" fontId="67" fillId="0" borderId="0" xfId="0" applyFont="1" applyFill="1" applyBorder="1" applyAlignment="1">
      <alignment horizontal="center" wrapText="1"/>
    </xf>
    <xf numFmtId="0" fontId="64" fillId="0" borderId="24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Alignment="1">
      <alignment horizontal="right"/>
    </xf>
    <xf numFmtId="0" fontId="69" fillId="0" borderId="0" xfId="0" applyFont="1" applyFill="1" applyAlignment="1">
      <alignment horizontal="center"/>
    </xf>
    <xf numFmtId="0" fontId="63" fillId="0" borderId="0" xfId="0" applyFont="1" applyFill="1" applyAlignment="1">
      <alignment horizontal="left"/>
    </xf>
    <xf numFmtId="0" fontId="78" fillId="0" borderId="13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/>
    </xf>
    <xf numFmtId="0" fontId="79" fillId="0" borderId="13" xfId="0" applyFont="1" applyFill="1" applyBorder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79" fillId="0" borderId="13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wrapText="1"/>
    </xf>
    <xf numFmtId="0" fontId="78" fillId="0" borderId="24" xfId="0" applyFont="1" applyFill="1" applyBorder="1" applyAlignment="1">
      <alignment horizontal="center" wrapText="1"/>
    </xf>
    <xf numFmtId="0" fontId="78" fillId="0" borderId="14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 wrapText="1"/>
    </xf>
    <xf numFmtId="0" fontId="63" fillId="0" borderId="12" xfId="0" applyFont="1" applyFill="1" applyBorder="1" applyAlignment="1">
      <alignment horizontal="center" wrapText="1"/>
    </xf>
    <xf numFmtId="0" fontId="63" fillId="0" borderId="10" xfId="0" applyFont="1" applyFill="1" applyBorder="1" applyAlignment="1">
      <alignment horizontal="center" wrapText="1"/>
    </xf>
    <xf numFmtId="0" fontId="63" fillId="0" borderId="13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center"/>
    </xf>
    <xf numFmtId="0" fontId="63" fillId="0" borderId="11" xfId="0" applyFont="1" applyFill="1" applyBorder="1" applyAlignment="1">
      <alignment horizontal="left"/>
    </xf>
    <xf numFmtId="0" fontId="66" fillId="0" borderId="11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174" fontId="66" fillId="0" borderId="15" xfId="0" applyNumberFormat="1" applyFont="1" applyFill="1" applyBorder="1" applyAlignment="1">
      <alignment horizontal="center"/>
    </xf>
    <xf numFmtId="174" fontId="66" fillId="0" borderId="18" xfId="0" applyNumberFormat="1" applyFont="1" applyFill="1" applyBorder="1" applyAlignment="1">
      <alignment horizontal="center"/>
    </xf>
    <xf numFmtId="174" fontId="66" fillId="0" borderId="17" xfId="0" applyNumberFormat="1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0" xfId="0" applyFont="1" applyFill="1" applyAlignment="1">
      <alignment horizontal="center" wrapText="1"/>
    </xf>
    <xf numFmtId="0" fontId="63" fillId="0" borderId="1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/>
    </xf>
    <xf numFmtId="0" fontId="66" fillId="0" borderId="12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0" fontId="73" fillId="0" borderId="0" xfId="0" applyFont="1" applyFill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8"/>
  <sheetViews>
    <sheetView zoomScalePageLayoutView="0" workbookViewId="0" topLeftCell="A55">
      <selection activeCell="I71" sqref="I71"/>
    </sheetView>
  </sheetViews>
  <sheetFormatPr defaultColWidth="9.140625" defaultRowHeight="12.75"/>
  <cols>
    <col min="1" max="1" width="0.2890625" style="40" customWidth="1"/>
    <col min="2" max="2" width="5.421875" style="39" customWidth="1"/>
    <col min="3" max="3" width="75.00390625" style="40" customWidth="1"/>
    <col min="4" max="4" width="9.8515625" style="39" customWidth="1"/>
    <col min="5" max="16384" width="9.140625" style="40" customWidth="1"/>
  </cols>
  <sheetData>
    <row r="1" spans="3:4" ht="15.75">
      <c r="C1" s="338" t="s">
        <v>461</v>
      </c>
      <c r="D1" s="338"/>
    </row>
    <row r="2" spans="3:5" ht="18" customHeight="1">
      <c r="C2" s="340" t="s">
        <v>549</v>
      </c>
      <c r="D2" s="340"/>
      <c r="E2" s="340"/>
    </row>
    <row r="3" spans="3:4" ht="15.75" customHeight="1">
      <c r="C3" s="338" t="s">
        <v>464</v>
      </c>
      <c r="D3" s="338"/>
    </row>
    <row r="4" spans="3:4" ht="15.75">
      <c r="C4" s="339" t="s">
        <v>438</v>
      </c>
      <c r="D4" s="339"/>
    </row>
    <row r="5" spans="3:4" ht="20.25" customHeight="1">
      <c r="C5" s="335" t="s">
        <v>481</v>
      </c>
      <c r="D5" s="335"/>
    </row>
    <row r="6" ht="16.5" customHeight="1">
      <c r="C6" s="41"/>
    </row>
    <row r="7" spans="2:4" ht="40.5" customHeight="1">
      <c r="B7" s="42" t="s">
        <v>390</v>
      </c>
      <c r="C7" s="43" t="s">
        <v>271</v>
      </c>
      <c r="D7" s="42" t="s">
        <v>482</v>
      </c>
    </row>
    <row r="8" spans="2:4" ht="26.25" customHeight="1">
      <c r="B8" s="44" t="s">
        <v>13</v>
      </c>
      <c r="C8" s="49" t="s">
        <v>530</v>
      </c>
      <c r="D8" s="152">
        <v>3273</v>
      </c>
    </row>
    <row r="9" spans="2:4" ht="18.75" customHeight="1">
      <c r="B9" s="44" t="s">
        <v>18</v>
      </c>
      <c r="C9" s="49" t="s">
        <v>272</v>
      </c>
      <c r="D9" s="50">
        <f>D10+D11</f>
        <v>144</v>
      </c>
    </row>
    <row r="10" spans="2:4" ht="18" customHeight="1">
      <c r="B10" s="44" t="s">
        <v>20</v>
      </c>
      <c r="C10" s="51" t="s">
        <v>273</v>
      </c>
      <c r="D10" s="48">
        <v>95</v>
      </c>
    </row>
    <row r="11" spans="2:4" ht="15.75" customHeight="1">
      <c r="B11" s="44" t="s">
        <v>22</v>
      </c>
      <c r="C11" s="51" t="s">
        <v>274</v>
      </c>
      <c r="D11" s="48">
        <v>49</v>
      </c>
    </row>
    <row r="12" spans="2:4" ht="18.75" customHeight="1">
      <c r="B12" s="44" t="s">
        <v>25</v>
      </c>
      <c r="C12" s="52" t="s">
        <v>275</v>
      </c>
      <c r="D12" s="50">
        <f>D13+D14+D15+D16</f>
        <v>229</v>
      </c>
    </row>
    <row r="13" spans="2:4" ht="15" customHeight="1">
      <c r="B13" s="44" t="s">
        <v>27</v>
      </c>
      <c r="C13" s="53" t="s">
        <v>276</v>
      </c>
      <c r="D13" s="48">
        <v>25</v>
      </c>
    </row>
    <row r="14" spans="2:4" ht="15" customHeight="1">
      <c r="B14" s="44" t="s">
        <v>29</v>
      </c>
      <c r="C14" s="53" t="s">
        <v>483</v>
      </c>
      <c r="D14" s="48">
        <v>11</v>
      </c>
    </row>
    <row r="15" spans="2:4" ht="16.5" customHeight="1">
      <c r="B15" s="44" t="s">
        <v>32</v>
      </c>
      <c r="C15" s="47" t="s">
        <v>282</v>
      </c>
      <c r="D15" s="48">
        <v>13</v>
      </c>
    </row>
    <row r="16" spans="2:4" ht="16.5" customHeight="1">
      <c r="B16" s="44" t="s">
        <v>34</v>
      </c>
      <c r="C16" s="54" t="s">
        <v>277</v>
      </c>
      <c r="D16" s="48">
        <f>D17+D19+D18</f>
        <v>180</v>
      </c>
    </row>
    <row r="17" spans="2:4" ht="15" customHeight="1">
      <c r="B17" s="44" t="s">
        <v>35</v>
      </c>
      <c r="C17" s="55" t="s">
        <v>278</v>
      </c>
      <c r="D17" s="48">
        <v>10</v>
      </c>
    </row>
    <row r="18" spans="2:4" ht="15" customHeight="1">
      <c r="B18" s="44" t="s">
        <v>37</v>
      </c>
      <c r="C18" s="55" t="s">
        <v>428</v>
      </c>
      <c r="D18" s="48"/>
    </row>
    <row r="19" spans="2:4" ht="15" customHeight="1">
      <c r="B19" s="44" t="s">
        <v>39</v>
      </c>
      <c r="C19" s="57" t="s">
        <v>279</v>
      </c>
      <c r="D19" s="48">
        <v>170</v>
      </c>
    </row>
    <row r="20" spans="2:4" ht="17.25" customHeight="1">
      <c r="B20" s="171" t="s">
        <v>41</v>
      </c>
      <c r="C20" s="173" t="s">
        <v>280</v>
      </c>
      <c r="D20" s="58">
        <f>D21</f>
        <v>25</v>
      </c>
    </row>
    <row r="21" spans="2:4" ht="32.25" customHeight="1">
      <c r="B21" s="56" t="s">
        <v>43</v>
      </c>
      <c r="C21" s="47" t="s">
        <v>281</v>
      </c>
      <c r="D21" s="48">
        <v>25</v>
      </c>
    </row>
    <row r="22" spans="2:4" ht="18" customHeight="1">
      <c r="B22" s="171" t="s">
        <v>45</v>
      </c>
      <c r="C22" s="172" t="s">
        <v>436</v>
      </c>
      <c r="D22" s="153">
        <f>D23+D24+D25</f>
        <v>122</v>
      </c>
    </row>
    <row r="23" spans="2:4" ht="15" customHeight="1">
      <c r="B23" s="44" t="s">
        <v>48</v>
      </c>
      <c r="C23" s="47" t="s">
        <v>154</v>
      </c>
      <c r="D23" s="48">
        <v>16</v>
      </c>
    </row>
    <row r="24" spans="2:4" ht="15.75" customHeight="1">
      <c r="B24" s="44" t="s">
        <v>51</v>
      </c>
      <c r="C24" s="47" t="s">
        <v>284</v>
      </c>
      <c r="D24" s="48">
        <v>47</v>
      </c>
    </row>
    <row r="25" spans="2:4" ht="15.75" customHeight="1">
      <c r="B25" s="44" t="s">
        <v>56</v>
      </c>
      <c r="C25" s="47" t="s">
        <v>285</v>
      </c>
      <c r="D25" s="48">
        <v>59</v>
      </c>
    </row>
    <row r="26" spans="2:4" ht="17.25" customHeight="1">
      <c r="B26" s="171" t="s">
        <v>60</v>
      </c>
      <c r="C26" s="45" t="s">
        <v>283</v>
      </c>
      <c r="D26" s="25">
        <v>0</v>
      </c>
    </row>
    <row r="27" spans="2:4" ht="15.75" customHeight="1">
      <c r="B27" s="171" t="s">
        <v>64</v>
      </c>
      <c r="C27" s="173" t="s">
        <v>287</v>
      </c>
      <c r="D27" s="25">
        <v>10</v>
      </c>
    </row>
    <row r="28" spans="2:4" ht="15.75">
      <c r="B28" s="44" t="s">
        <v>67</v>
      </c>
      <c r="C28" s="273" t="s">
        <v>484</v>
      </c>
      <c r="D28" s="50">
        <f>D8+D9+D12+D20+D22+D27+D26</f>
        <v>3803</v>
      </c>
    </row>
    <row r="29" spans="2:4" ht="15" customHeight="1">
      <c r="B29" s="44" t="s">
        <v>69</v>
      </c>
      <c r="C29" s="274" t="s">
        <v>522</v>
      </c>
      <c r="D29" s="50">
        <f>D30+D54+D55+D59+D67+D70</f>
        <v>3771.9000000000005</v>
      </c>
    </row>
    <row r="30" spans="2:4" ht="16.5" customHeight="1">
      <c r="B30" s="171" t="s">
        <v>286</v>
      </c>
      <c r="C30" s="59" t="s">
        <v>521</v>
      </c>
      <c r="D30" s="60">
        <f>D31+D32</f>
        <v>2308.3</v>
      </c>
    </row>
    <row r="31" spans="2:4" ht="14.25" customHeight="1">
      <c r="B31" s="44" t="s">
        <v>432</v>
      </c>
      <c r="C31" s="61" t="s">
        <v>291</v>
      </c>
      <c r="D31" s="48">
        <v>1608.8</v>
      </c>
    </row>
    <row r="32" spans="2:4" ht="15.75" customHeight="1">
      <c r="B32" s="44" t="s">
        <v>433</v>
      </c>
      <c r="C32" s="61" t="s">
        <v>293</v>
      </c>
      <c r="D32" s="154">
        <f>D33+D34+D35+D36+D37+D38+D39+D40+D41+D42+D43+D44+D45+D46+D47+D48+D49+D50+D51+D52+D53</f>
        <v>699.5</v>
      </c>
    </row>
    <row r="33" spans="2:4" ht="14.25" customHeight="1">
      <c r="B33" s="44" t="s">
        <v>434</v>
      </c>
      <c r="C33" s="61" t="s">
        <v>295</v>
      </c>
      <c r="D33" s="48">
        <v>158.5</v>
      </c>
    </row>
    <row r="34" spans="2:4" ht="17.25" customHeight="1">
      <c r="B34" s="44" t="s">
        <v>435</v>
      </c>
      <c r="C34" s="61" t="s">
        <v>297</v>
      </c>
      <c r="D34" s="48">
        <v>46.9</v>
      </c>
    </row>
    <row r="35" spans="2:4" ht="18" customHeight="1">
      <c r="B35" s="44" t="s">
        <v>338</v>
      </c>
      <c r="C35" s="61" t="s">
        <v>298</v>
      </c>
      <c r="D35" s="48">
        <v>43.8</v>
      </c>
    </row>
    <row r="36" spans="2:4" ht="14.25" customHeight="1">
      <c r="B36" s="44" t="s">
        <v>288</v>
      </c>
      <c r="C36" s="61" t="s">
        <v>300</v>
      </c>
      <c r="D36" s="48">
        <v>107.9</v>
      </c>
    </row>
    <row r="37" spans="2:4" ht="14.25" customHeight="1">
      <c r="B37" s="44" t="s">
        <v>289</v>
      </c>
      <c r="C37" s="61" t="s">
        <v>302</v>
      </c>
      <c r="D37" s="48">
        <v>139.5</v>
      </c>
    </row>
    <row r="38" spans="2:4" ht="14.25" customHeight="1">
      <c r="B38" s="44" t="s">
        <v>290</v>
      </c>
      <c r="C38" s="55" t="s">
        <v>320</v>
      </c>
      <c r="D38" s="48">
        <v>23.3</v>
      </c>
    </row>
    <row r="39" spans="2:4" ht="24" customHeight="1">
      <c r="B39" s="44" t="s">
        <v>292</v>
      </c>
      <c r="C39" s="117" t="s">
        <v>437</v>
      </c>
      <c r="D39" s="48">
        <v>0.1</v>
      </c>
    </row>
    <row r="40" spans="2:4" ht="20.25" customHeight="1">
      <c r="B40" s="44" t="s">
        <v>294</v>
      </c>
      <c r="C40" s="55" t="s">
        <v>304</v>
      </c>
      <c r="D40" s="48">
        <v>0.1</v>
      </c>
    </row>
    <row r="41" spans="2:4" ht="16.5" customHeight="1">
      <c r="B41" s="44" t="s">
        <v>296</v>
      </c>
      <c r="C41" s="55" t="s">
        <v>306</v>
      </c>
      <c r="D41" s="48">
        <v>17.3</v>
      </c>
    </row>
    <row r="42" spans="2:5" ht="16.5" customHeight="1">
      <c r="B42" s="44" t="s">
        <v>299</v>
      </c>
      <c r="C42" s="55" t="s">
        <v>308</v>
      </c>
      <c r="D42" s="48">
        <v>15.1</v>
      </c>
      <c r="E42" s="336"/>
    </row>
    <row r="43" spans="2:5" ht="20.25" customHeight="1">
      <c r="B43" s="44" t="s">
        <v>301</v>
      </c>
      <c r="C43" s="55" t="s">
        <v>310</v>
      </c>
      <c r="D43" s="48">
        <v>88.1</v>
      </c>
      <c r="E43" s="336"/>
    </row>
    <row r="44" spans="2:4" ht="33.75" customHeight="1">
      <c r="B44" s="44" t="s">
        <v>303</v>
      </c>
      <c r="C44" s="55" t="s">
        <v>312</v>
      </c>
      <c r="D44" s="48">
        <v>0.3</v>
      </c>
    </row>
    <row r="45" spans="2:4" ht="19.5" customHeight="1">
      <c r="B45" s="44" t="s">
        <v>305</v>
      </c>
      <c r="C45" s="55" t="s">
        <v>314</v>
      </c>
      <c r="D45" s="48">
        <v>7.6</v>
      </c>
    </row>
    <row r="46" spans="2:4" ht="19.5" customHeight="1">
      <c r="B46" s="44" t="s">
        <v>307</v>
      </c>
      <c r="C46" s="55" t="s">
        <v>316</v>
      </c>
      <c r="D46" s="48">
        <v>6.6</v>
      </c>
    </row>
    <row r="47" spans="2:4" ht="19.5" customHeight="1">
      <c r="B47" s="44" t="s">
        <v>309</v>
      </c>
      <c r="C47" s="55" t="s">
        <v>318</v>
      </c>
      <c r="D47" s="48">
        <v>5.4</v>
      </c>
    </row>
    <row r="48" spans="2:5" ht="19.5" customHeight="1">
      <c r="B48" s="44" t="s">
        <v>339</v>
      </c>
      <c r="C48" s="55" t="s">
        <v>322</v>
      </c>
      <c r="D48" s="48">
        <v>2</v>
      </c>
      <c r="E48" s="62"/>
    </row>
    <row r="49" spans="2:4" ht="19.5" customHeight="1">
      <c r="B49" s="44" t="s">
        <v>311</v>
      </c>
      <c r="C49" s="55" t="s">
        <v>324</v>
      </c>
      <c r="D49" s="48">
        <v>3.9</v>
      </c>
    </row>
    <row r="50" spans="2:4" ht="19.5" customHeight="1">
      <c r="B50" s="56" t="s">
        <v>313</v>
      </c>
      <c r="C50" s="55" t="s">
        <v>386</v>
      </c>
      <c r="D50" s="48">
        <v>0.5</v>
      </c>
    </row>
    <row r="51" spans="2:6" ht="18" customHeight="1">
      <c r="B51" s="44" t="s">
        <v>315</v>
      </c>
      <c r="C51" s="55" t="s">
        <v>430</v>
      </c>
      <c r="D51" s="48">
        <v>16.9</v>
      </c>
      <c r="E51" s="337"/>
      <c r="F51" s="61"/>
    </row>
    <row r="52" spans="2:5" ht="19.5" customHeight="1">
      <c r="B52" s="44" t="s">
        <v>317</v>
      </c>
      <c r="C52" s="55" t="s">
        <v>431</v>
      </c>
      <c r="D52" s="48">
        <v>13</v>
      </c>
      <c r="E52" s="337"/>
    </row>
    <row r="53" spans="2:4" ht="15.75" customHeight="1">
      <c r="B53" s="44" t="s">
        <v>407</v>
      </c>
      <c r="C53" s="55" t="s">
        <v>485</v>
      </c>
      <c r="D53" s="48">
        <v>2.7</v>
      </c>
    </row>
    <row r="54" spans="2:4" s="64" customFormat="1" ht="18.75" customHeight="1">
      <c r="B54" s="44" t="s">
        <v>319</v>
      </c>
      <c r="C54" s="63" t="s">
        <v>325</v>
      </c>
      <c r="D54" s="25">
        <v>79</v>
      </c>
    </row>
    <row r="55" spans="2:4" s="64" customFormat="1" ht="20.25" customHeight="1">
      <c r="B55" s="56" t="s">
        <v>321</v>
      </c>
      <c r="C55" s="156" t="s">
        <v>486</v>
      </c>
      <c r="D55" s="65">
        <f>D56+D57+D58</f>
        <v>68.5</v>
      </c>
    </row>
    <row r="56" spans="2:4" s="64" customFormat="1" ht="18.75" customHeight="1">
      <c r="B56" s="66" t="s">
        <v>488</v>
      </c>
      <c r="C56" s="164" t="s">
        <v>487</v>
      </c>
      <c r="D56" s="67">
        <v>18.1</v>
      </c>
    </row>
    <row r="57" spans="2:4" s="64" customFormat="1" ht="17.25" customHeight="1">
      <c r="B57" s="66" t="s">
        <v>489</v>
      </c>
      <c r="C57" s="160" t="s">
        <v>499</v>
      </c>
      <c r="D57" s="67">
        <v>9.3</v>
      </c>
    </row>
    <row r="58" spans="2:4" s="64" customFormat="1" ht="17.25" customHeight="1">
      <c r="B58" s="66" t="s">
        <v>519</v>
      </c>
      <c r="C58" s="160" t="s">
        <v>520</v>
      </c>
      <c r="D58" s="67">
        <v>41.1</v>
      </c>
    </row>
    <row r="59" spans="2:4" s="64" customFormat="1" ht="18" customHeight="1">
      <c r="B59" s="66" t="s">
        <v>323</v>
      </c>
      <c r="C59" s="161" t="s">
        <v>527</v>
      </c>
      <c r="D59" s="65">
        <f>D60+D61+D62+D63+D64+D65+D66</f>
        <v>322.8</v>
      </c>
    </row>
    <row r="60" spans="2:4" s="4" customFormat="1" ht="15.75" customHeight="1">
      <c r="B60" s="66" t="s">
        <v>490</v>
      </c>
      <c r="C60" s="55" t="s">
        <v>487</v>
      </c>
      <c r="D60" s="155">
        <v>6.6</v>
      </c>
    </row>
    <row r="61" spans="2:4" s="64" customFormat="1" ht="33" customHeight="1">
      <c r="B61" s="66" t="s">
        <v>491</v>
      </c>
      <c r="C61" s="55" t="s">
        <v>531</v>
      </c>
      <c r="D61" s="175">
        <v>2.3</v>
      </c>
    </row>
    <row r="62" spans="2:4" s="64" customFormat="1" ht="18" customHeight="1">
      <c r="B62" s="44" t="s">
        <v>492</v>
      </c>
      <c r="C62" s="55" t="s">
        <v>499</v>
      </c>
      <c r="D62" s="48">
        <v>13</v>
      </c>
    </row>
    <row r="63" spans="2:4" s="64" customFormat="1" ht="18.75" customHeight="1">
      <c r="B63" s="44" t="s">
        <v>493</v>
      </c>
      <c r="C63" s="55" t="s">
        <v>532</v>
      </c>
      <c r="D63" s="48">
        <v>46.8</v>
      </c>
    </row>
    <row r="64" spans="2:4" s="64" customFormat="1" ht="33" customHeight="1">
      <c r="B64" s="44" t="s">
        <v>500</v>
      </c>
      <c r="C64" s="163" t="s">
        <v>525</v>
      </c>
      <c r="D64" s="48">
        <v>148.2</v>
      </c>
    </row>
    <row r="65" spans="2:4" s="64" customFormat="1" ht="18.75" customHeight="1">
      <c r="B65" s="168" t="s">
        <v>501</v>
      </c>
      <c r="C65" s="163" t="s">
        <v>524</v>
      </c>
      <c r="D65" s="174">
        <v>83.8</v>
      </c>
    </row>
    <row r="66" spans="2:4" s="64" customFormat="1" ht="18.75" customHeight="1">
      <c r="B66" s="168" t="s">
        <v>551</v>
      </c>
      <c r="C66" s="163" t="s">
        <v>552</v>
      </c>
      <c r="D66" s="174">
        <v>22.1</v>
      </c>
    </row>
    <row r="67" spans="2:4" s="64" customFormat="1" ht="18.75" customHeight="1">
      <c r="B67" s="282" t="s">
        <v>380</v>
      </c>
      <c r="C67" s="283" t="s">
        <v>542</v>
      </c>
      <c r="D67" s="284">
        <f>D68+D69</f>
        <v>855.8</v>
      </c>
    </row>
    <row r="68" spans="2:4" s="64" customFormat="1" ht="32.25" customHeight="1">
      <c r="B68" s="168" t="s">
        <v>543</v>
      </c>
      <c r="C68" s="332" t="s">
        <v>544</v>
      </c>
      <c r="D68" s="174">
        <v>670</v>
      </c>
    </row>
    <row r="69" spans="2:4" s="64" customFormat="1" ht="33" customHeight="1">
      <c r="B69" s="168" t="s">
        <v>553</v>
      </c>
      <c r="C69" s="332" t="s">
        <v>560</v>
      </c>
      <c r="D69" s="174">
        <v>185.8</v>
      </c>
    </row>
    <row r="70" spans="2:4" s="64" customFormat="1" ht="20.25" customHeight="1">
      <c r="B70" s="168" t="s">
        <v>385</v>
      </c>
      <c r="C70" s="333" t="s">
        <v>562</v>
      </c>
      <c r="D70" s="174">
        <f>D71+D72</f>
        <v>137.5</v>
      </c>
    </row>
    <row r="71" spans="2:4" s="64" customFormat="1" ht="45.75" customHeight="1">
      <c r="B71" s="168" t="s">
        <v>561</v>
      </c>
      <c r="C71" s="332" t="s">
        <v>563</v>
      </c>
      <c r="D71" s="174">
        <v>1.4</v>
      </c>
    </row>
    <row r="72" spans="2:4" s="64" customFormat="1" ht="31.5" customHeight="1">
      <c r="B72" s="168" t="s">
        <v>564</v>
      </c>
      <c r="C72" s="332" t="s">
        <v>560</v>
      </c>
      <c r="D72" s="174">
        <v>136.1</v>
      </c>
    </row>
    <row r="73" spans="2:4" s="64" customFormat="1" ht="21.75" customHeight="1">
      <c r="B73" s="44" t="s">
        <v>541</v>
      </c>
      <c r="C73" s="334" t="s">
        <v>523</v>
      </c>
      <c r="D73" s="25">
        <f>D28+D29</f>
        <v>7574.900000000001</v>
      </c>
    </row>
    <row r="74" spans="2:4" s="64" customFormat="1" ht="18" customHeight="1">
      <c r="B74" s="44" t="s">
        <v>554</v>
      </c>
      <c r="C74" s="159" t="s">
        <v>494</v>
      </c>
      <c r="D74" s="25">
        <f>D75+D76+D77+D78+D79</f>
        <v>264.1</v>
      </c>
    </row>
    <row r="75" spans="2:4" s="64" customFormat="1" ht="15.75" customHeight="1">
      <c r="B75" s="44" t="s">
        <v>555</v>
      </c>
      <c r="C75" s="158" t="s">
        <v>495</v>
      </c>
      <c r="D75" s="48">
        <v>9</v>
      </c>
    </row>
    <row r="76" spans="2:4" s="64" customFormat="1" ht="18" customHeight="1">
      <c r="B76" s="44" t="s">
        <v>556</v>
      </c>
      <c r="C76" s="158" t="s">
        <v>496</v>
      </c>
      <c r="D76" s="157">
        <v>168.4</v>
      </c>
    </row>
    <row r="77" spans="2:4" s="64" customFormat="1" ht="16.5" customHeight="1">
      <c r="B77" s="44" t="s">
        <v>557</v>
      </c>
      <c r="C77" s="158" t="s">
        <v>526</v>
      </c>
      <c r="D77" s="157">
        <v>57.2</v>
      </c>
    </row>
    <row r="78" spans="2:4" s="64" customFormat="1" ht="16.5" customHeight="1">
      <c r="B78" s="44" t="s">
        <v>558</v>
      </c>
      <c r="C78" s="158" t="s">
        <v>497</v>
      </c>
      <c r="D78" s="157">
        <v>2.1</v>
      </c>
    </row>
    <row r="79" spans="2:4" s="64" customFormat="1" ht="17.25" customHeight="1">
      <c r="B79" s="44" t="s">
        <v>559</v>
      </c>
      <c r="C79" s="158" t="s">
        <v>498</v>
      </c>
      <c r="D79" s="157">
        <v>27.4</v>
      </c>
    </row>
    <row r="80" spans="2:4" s="64" customFormat="1" ht="15.75" customHeight="1">
      <c r="B80" s="69"/>
      <c r="D80" s="69"/>
    </row>
    <row r="81" spans="2:4" s="64" customFormat="1" ht="15.75" customHeight="1">
      <c r="B81" s="69"/>
      <c r="C81" s="68"/>
      <c r="D81" s="69"/>
    </row>
    <row r="82" spans="2:4" s="64" customFormat="1" ht="15.75" customHeight="1">
      <c r="B82" s="69"/>
      <c r="C82" s="68"/>
      <c r="D82" s="69"/>
    </row>
    <row r="83" spans="2:7" ht="15.75">
      <c r="B83" s="40"/>
      <c r="C83" s="162"/>
      <c r="D83" s="275"/>
      <c r="E83" s="165"/>
      <c r="F83" s="166"/>
      <c r="G83" s="86"/>
    </row>
    <row r="84" spans="2:7" ht="15.75">
      <c r="B84" s="40"/>
      <c r="C84" s="162"/>
      <c r="D84" s="165"/>
      <c r="E84" s="165"/>
      <c r="F84" s="166"/>
      <c r="G84" s="86"/>
    </row>
    <row r="85" spans="3:7" ht="15.75">
      <c r="C85" s="167"/>
      <c r="D85" s="165"/>
      <c r="E85" s="165"/>
      <c r="F85" s="166"/>
      <c r="G85" s="165"/>
    </row>
    <row r="86" spans="3:7" ht="15.75">
      <c r="C86" s="163"/>
      <c r="D86" s="165"/>
      <c r="E86" s="165"/>
      <c r="F86" s="166"/>
      <c r="G86" s="86"/>
    </row>
    <row r="87" spans="3:7" ht="15.75">
      <c r="C87" s="163"/>
      <c r="D87" s="165"/>
      <c r="E87" s="165"/>
      <c r="F87" s="166"/>
      <c r="G87" s="165"/>
    </row>
    <row r="88" spans="3:7" ht="15.75">
      <c r="C88" s="163"/>
      <c r="D88" s="165"/>
      <c r="E88" s="165"/>
      <c r="F88" s="166"/>
      <c r="G88" s="165"/>
    </row>
  </sheetData>
  <sheetProtection/>
  <mergeCells count="7">
    <mergeCell ref="C5:D5"/>
    <mergeCell ref="E42:E43"/>
    <mergeCell ref="E51:E52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203">
      <selection activeCell="L34" sqref="L34"/>
    </sheetView>
  </sheetViews>
  <sheetFormatPr defaultColWidth="9.140625" defaultRowHeight="12.75"/>
  <cols>
    <col min="1" max="1" width="6.57421875" style="177" customWidth="1"/>
    <col min="2" max="2" width="42.8515625" style="177" customWidth="1"/>
    <col min="3" max="3" width="8.140625" style="177" customWidth="1"/>
    <col min="4" max="4" width="9.421875" style="177" customWidth="1"/>
    <col min="5" max="5" width="10.28125" style="177" customWidth="1"/>
    <col min="6" max="6" width="11.421875" style="177" customWidth="1"/>
    <col min="7" max="7" width="11.57421875" style="177" customWidth="1"/>
    <col min="8" max="8" width="9.00390625" style="177" customWidth="1"/>
    <col min="9" max="9" width="9.140625" style="178" customWidth="1"/>
    <col min="10" max="16384" width="9.140625" style="177" customWidth="1"/>
  </cols>
  <sheetData>
    <row r="1" ht="12.75">
      <c r="F1" s="195" t="s">
        <v>516</v>
      </c>
    </row>
    <row r="2" spans="6:8" ht="12.75">
      <c r="F2" s="341" t="s">
        <v>550</v>
      </c>
      <c r="G2" s="341"/>
      <c r="H2" s="341"/>
    </row>
    <row r="3" ht="12.75">
      <c r="F3" s="177" t="s">
        <v>439</v>
      </c>
    </row>
    <row r="4" ht="12.75">
      <c r="F4" s="177" t="s">
        <v>232</v>
      </c>
    </row>
    <row r="5" spans="1:7" ht="12.75">
      <c r="A5" s="348" t="s">
        <v>502</v>
      </c>
      <c r="B5" s="348"/>
      <c r="C5" s="348"/>
      <c r="D5" s="348"/>
      <c r="E5" s="348"/>
      <c r="F5" s="348"/>
      <c r="G5" s="348"/>
    </row>
    <row r="6" spans="1:7" ht="12.75">
      <c r="A6" s="348" t="s">
        <v>170</v>
      </c>
      <c r="B6" s="348"/>
      <c r="C6" s="348"/>
      <c r="D6" s="348"/>
      <c r="E6" s="348"/>
      <c r="F6" s="348"/>
      <c r="G6" s="348"/>
    </row>
    <row r="7" ht="12.75">
      <c r="G7" s="177" t="s">
        <v>452</v>
      </c>
    </row>
    <row r="8" spans="1:7" ht="12.75" customHeight="1">
      <c r="A8" s="342" t="s">
        <v>171</v>
      </c>
      <c r="B8" s="354" t="s">
        <v>172</v>
      </c>
      <c r="C8" s="357" t="s">
        <v>270</v>
      </c>
      <c r="D8" s="342" t="s">
        <v>0</v>
      </c>
      <c r="E8" s="345" t="s">
        <v>9</v>
      </c>
      <c r="F8" s="345"/>
      <c r="G8" s="345"/>
    </row>
    <row r="9" spans="1:7" ht="12.75" customHeight="1">
      <c r="A9" s="343"/>
      <c r="B9" s="355"/>
      <c r="C9" s="357"/>
      <c r="D9" s="343"/>
      <c r="E9" s="345" t="s">
        <v>10</v>
      </c>
      <c r="F9" s="345"/>
      <c r="G9" s="345" t="s">
        <v>11</v>
      </c>
    </row>
    <row r="10" spans="1:7" ht="12.75" customHeight="1">
      <c r="A10" s="344"/>
      <c r="B10" s="355"/>
      <c r="C10" s="357"/>
      <c r="D10" s="343"/>
      <c r="E10" s="342" t="s">
        <v>12</v>
      </c>
      <c r="F10" s="346" t="s">
        <v>233</v>
      </c>
      <c r="G10" s="345"/>
    </row>
    <row r="11" spans="1:7" ht="13.5" customHeight="1">
      <c r="A11" s="322" t="s">
        <v>173</v>
      </c>
      <c r="B11" s="356"/>
      <c r="C11" s="357"/>
      <c r="D11" s="344"/>
      <c r="E11" s="344"/>
      <c r="F11" s="347"/>
      <c r="G11" s="345"/>
    </row>
    <row r="12" spans="1:7" ht="14.25" customHeight="1">
      <c r="A12" s="322">
        <v>1</v>
      </c>
      <c r="B12" s="320">
        <v>2</v>
      </c>
      <c r="C12" s="321">
        <v>3</v>
      </c>
      <c r="D12" s="319">
        <v>4</v>
      </c>
      <c r="E12" s="319">
        <v>5</v>
      </c>
      <c r="F12" s="193">
        <v>6</v>
      </c>
      <c r="G12" s="322">
        <v>7</v>
      </c>
    </row>
    <row r="13" spans="1:7" ht="16.5" customHeight="1">
      <c r="A13" s="196" t="s">
        <v>13</v>
      </c>
      <c r="B13" s="197" t="s">
        <v>1</v>
      </c>
      <c r="C13" s="198"/>
      <c r="D13" s="199">
        <f>D14+D20+D24+D26+D29+D31+D33+D35+D18</f>
        <v>2595.2</v>
      </c>
      <c r="E13" s="199">
        <f>E14+E20+E24+E26+E29+E31+E33+E35+E18</f>
        <v>1438.2</v>
      </c>
      <c r="F13" s="199">
        <f>F14+F20+F24+F26+F29+F31+F33+F35+F18</f>
        <v>501.8</v>
      </c>
      <c r="G13" s="199">
        <f>G14+G20+G24+G26+G29+G31+G33+G35+G18</f>
        <v>1157</v>
      </c>
    </row>
    <row r="14" spans="1:7" ht="12.75">
      <c r="A14" s="179" t="s">
        <v>14</v>
      </c>
      <c r="B14" s="200" t="s">
        <v>174</v>
      </c>
      <c r="C14" s="328" t="s">
        <v>137</v>
      </c>
      <c r="D14" s="199">
        <f>E14+G14</f>
        <v>191.9</v>
      </c>
      <c r="E14" s="199">
        <f>E15+E16+E17</f>
        <v>191.9</v>
      </c>
      <c r="F14" s="199">
        <f>F15+F16+F17</f>
        <v>73</v>
      </c>
      <c r="G14" s="199">
        <f>G15+G16+G17</f>
        <v>0</v>
      </c>
    </row>
    <row r="15" spans="1:7" ht="12.75">
      <c r="A15" s="182" t="s">
        <v>175</v>
      </c>
      <c r="B15" s="201" t="s">
        <v>327</v>
      </c>
      <c r="C15" s="317"/>
      <c r="D15" s="199">
        <f>E15+G15</f>
        <v>151.4</v>
      </c>
      <c r="E15" s="202">
        <v>151.4</v>
      </c>
      <c r="F15" s="202">
        <v>65.3</v>
      </c>
      <c r="G15" s="202"/>
    </row>
    <row r="16" spans="1:7" ht="27" customHeight="1">
      <c r="A16" s="182" t="s">
        <v>176</v>
      </c>
      <c r="B16" s="203" t="s">
        <v>388</v>
      </c>
      <c r="C16" s="318"/>
      <c r="D16" s="199">
        <f>E16+G16</f>
        <v>12</v>
      </c>
      <c r="E16" s="202">
        <v>12</v>
      </c>
      <c r="F16" s="202">
        <v>7.7</v>
      </c>
      <c r="G16" s="202"/>
    </row>
    <row r="17" spans="1:7" ht="12.75">
      <c r="A17" s="182" t="s">
        <v>178</v>
      </c>
      <c r="B17" s="204" t="s">
        <v>387</v>
      </c>
      <c r="C17" s="318"/>
      <c r="D17" s="199">
        <f>E17+G17</f>
        <v>28.5</v>
      </c>
      <c r="E17" s="205">
        <v>28.5</v>
      </c>
      <c r="F17" s="206"/>
      <c r="G17" s="206"/>
    </row>
    <row r="18" spans="1:7" ht="25.5">
      <c r="A18" s="179" t="s">
        <v>15</v>
      </c>
      <c r="B18" s="207" t="s">
        <v>105</v>
      </c>
      <c r="C18" s="198" t="s">
        <v>139</v>
      </c>
      <c r="D18" s="208">
        <f>D19</f>
        <v>0.1</v>
      </c>
      <c r="E18" s="208">
        <f>E19</f>
        <v>0.1</v>
      </c>
      <c r="F18" s="208">
        <f>F19</f>
        <v>0</v>
      </c>
      <c r="G18" s="208">
        <f>G19</f>
        <v>0</v>
      </c>
    </row>
    <row r="19" spans="1:7" ht="12.75">
      <c r="A19" s="182" t="s">
        <v>180</v>
      </c>
      <c r="B19" s="209" t="s">
        <v>177</v>
      </c>
      <c r="C19" s="322"/>
      <c r="D19" s="210">
        <f>E19+G19</f>
        <v>0.1</v>
      </c>
      <c r="E19" s="202">
        <v>0.1</v>
      </c>
      <c r="F19" s="202"/>
      <c r="G19" s="202"/>
    </row>
    <row r="20" spans="1:7" ht="26.25" customHeight="1">
      <c r="A20" s="179" t="s">
        <v>16</v>
      </c>
      <c r="B20" s="211" t="s">
        <v>179</v>
      </c>
      <c r="C20" s="185" t="s">
        <v>141</v>
      </c>
      <c r="D20" s="199">
        <f>D21+D22+D23</f>
        <v>820.9000000000001</v>
      </c>
      <c r="E20" s="199">
        <f>E21+E22+E23</f>
        <v>814.9000000000001</v>
      </c>
      <c r="F20" s="199">
        <f>F21+F22+F23</f>
        <v>421.3</v>
      </c>
      <c r="G20" s="199">
        <f>G21+G22+G23</f>
        <v>6</v>
      </c>
    </row>
    <row r="21" spans="1:7" ht="12.75">
      <c r="A21" s="182" t="s">
        <v>109</v>
      </c>
      <c r="B21" s="201" t="s">
        <v>327</v>
      </c>
      <c r="C21" s="317"/>
      <c r="D21" s="210">
        <f>E21+G21</f>
        <v>717</v>
      </c>
      <c r="E21" s="287">
        <v>711</v>
      </c>
      <c r="F21" s="287">
        <v>358.1</v>
      </c>
      <c r="G21" s="287">
        <v>6</v>
      </c>
    </row>
    <row r="22" spans="1:7" ht="27" customHeight="1">
      <c r="A22" s="182" t="s">
        <v>445</v>
      </c>
      <c r="B22" s="203" t="s">
        <v>388</v>
      </c>
      <c r="C22" s="318"/>
      <c r="D22" s="210">
        <f>E22+G22</f>
        <v>93.7</v>
      </c>
      <c r="E22" s="202">
        <v>93.7</v>
      </c>
      <c r="F22" s="202">
        <v>63.2</v>
      </c>
      <c r="G22" s="212"/>
    </row>
    <row r="23" spans="1:7" ht="12.75">
      <c r="A23" s="182" t="s">
        <v>446</v>
      </c>
      <c r="B23" s="213" t="s">
        <v>332</v>
      </c>
      <c r="C23" s="319"/>
      <c r="D23" s="210">
        <f>E23+G23</f>
        <v>10.2</v>
      </c>
      <c r="E23" s="202">
        <v>10.2</v>
      </c>
      <c r="F23" s="202"/>
      <c r="G23" s="212"/>
    </row>
    <row r="24" spans="1:7" ht="12.75">
      <c r="A24" s="179" t="s">
        <v>17</v>
      </c>
      <c r="B24" s="214" t="s">
        <v>181</v>
      </c>
      <c r="C24" s="329" t="s">
        <v>140</v>
      </c>
      <c r="D24" s="199">
        <f>D25</f>
        <v>31.6</v>
      </c>
      <c r="E24" s="199">
        <f>E25</f>
        <v>20.6</v>
      </c>
      <c r="F24" s="199">
        <f>F25</f>
        <v>3.2</v>
      </c>
      <c r="G24" s="199">
        <f>G25</f>
        <v>11</v>
      </c>
    </row>
    <row r="25" spans="1:10" ht="12.75">
      <c r="A25" s="182" t="s">
        <v>182</v>
      </c>
      <c r="B25" s="201" t="s">
        <v>327</v>
      </c>
      <c r="C25" s="322"/>
      <c r="D25" s="202">
        <f>E25+G25</f>
        <v>31.6</v>
      </c>
      <c r="E25" s="202">
        <v>20.6</v>
      </c>
      <c r="F25" s="202">
        <v>3.2</v>
      </c>
      <c r="G25" s="202">
        <v>11</v>
      </c>
      <c r="J25" s="215"/>
    </row>
    <row r="26" spans="1:7" ht="12.75">
      <c r="A26" s="179" t="s">
        <v>73</v>
      </c>
      <c r="B26" s="200" t="s">
        <v>111</v>
      </c>
      <c r="C26" s="328" t="s">
        <v>142</v>
      </c>
      <c r="D26" s="199">
        <f>D27+D28</f>
        <v>1320</v>
      </c>
      <c r="E26" s="199">
        <f>E27+E28</f>
        <v>180</v>
      </c>
      <c r="F26" s="199">
        <f>F27+F28</f>
        <v>0</v>
      </c>
      <c r="G26" s="199">
        <f>G27+G28</f>
        <v>1140</v>
      </c>
    </row>
    <row r="27" spans="1:7" ht="12.75">
      <c r="A27" s="182" t="s">
        <v>114</v>
      </c>
      <c r="B27" s="216" t="s">
        <v>327</v>
      </c>
      <c r="C27" s="328"/>
      <c r="D27" s="210">
        <f aca="true" t="shared" si="0" ref="D27:D36">E27+G27</f>
        <v>464.2</v>
      </c>
      <c r="E27" s="202">
        <v>180</v>
      </c>
      <c r="F27" s="202"/>
      <c r="G27" s="202">
        <v>284.2</v>
      </c>
    </row>
    <row r="28" spans="1:7" ht="27.75" customHeight="1">
      <c r="A28" s="182" t="s">
        <v>447</v>
      </c>
      <c r="B28" s="203" t="s">
        <v>411</v>
      </c>
      <c r="C28" s="329"/>
      <c r="D28" s="210">
        <f t="shared" si="0"/>
        <v>855.8</v>
      </c>
      <c r="E28" s="202"/>
      <c r="F28" s="202"/>
      <c r="G28" s="202">
        <v>855.8</v>
      </c>
    </row>
    <row r="29" spans="1:7" ht="25.5">
      <c r="A29" s="179" t="s">
        <v>135</v>
      </c>
      <c r="B29" s="211" t="s">
        <v>187</v>
      </c>
      <c r="C29" s="329" t="s">
        <v>143</v>
      </c>
      <c r="D29" s="199">
        <f t="shared" si="0"/>
        <v>2</v>
      </c>
      <c r="E29" s="199">
        <f>E30</f>
        <v>2</v>
      </c>
      <c r="F29" s="199">
        <f>F30</f>
        <v>0</v>
      </c>
      <c r="G29" s="199">
        <f>G30</f>
        <v>0</v>
      </c>
    </row>
    <row r="30" spans="1:7" ht="12.75">
      <c r="A30" s="182" t="s">
        <v>136</v>
      </c>
      <c r="B30" s="201" t="s">
        <v>327</v>
      </c>
      <c r="C30" s="198"/>
      <c r="D30" s="202">
        <f t="shared" si="0"/>
        <v>2</v>
      </c>
      <c r="E30" s="202">
        <v>2</v>
      </c>
      <c r="F30" s="202"/>
      <c r="G30" s="202"/>
    </row>
    <row r="31" spans="1:7" ht="12.75">
      <c r="A31" s="179" t="s">
        <v>146</v>
      </c>
      <c r="B31" s="197" t="s">
        <v>77</v>
      </c>
      <c r="C31" s="198" t="s">
        <v>138</v>
      </c>
      <c r="D31" s="199">
        <f t="shared" si="0"/>
        <v>55</v>
      </c>
      <c r="E31" s="199">
        <f>E32</f>
        <v>55</v>
      </c>
      <c r="F31" s="199">
        <f>F32</f>
        <v>4.3</v>
      </c>
      <c r="G31" s="199">
        <f>G32</f>
        <v>0</v>
      </c>
    </row>
    <row r="32" spans="1:7" ht="12.75">
      <c r="A32" s="179" t="s">
        <v>147</v>
      </c>
      <c r="B32" s="201" t="s">
        <v>327</v>
      </c>
      <c r="C32" s="198"/>
      <c r="D32" s="202">
        <f t="shared" si="0"/>
        <v>55</v>
      </c>
      <c r="E32" s="202">
        <v>55</v>
      </c>
      <c r="F32" s="202">
        <v>4.3</v>
      </c>
      <c r="G32" s="202"/>
    </row>
    <row r="33" spans="1:7" ht="25.5">
      <c r="A33" s="179" t="s">
        <v>153</v>
      </c>
      <c r="B33" s="211" t="s">
        <v>151</v>
      </c>
      <c r="C33" s="198" t="s">
        <v>35</v>
      </c>
      <c r="D33" s="199">
        <f t="shared" si="0"/>
        <v>173</v>
      </c>
      <c r="E33" s="199">
        <f>E34</f>
        <v>173</v>
      </c>
      <c r="F33" s="202"/>
      <c r="G33" s="202"/>
    </row>
    <row r="34" spans="1:7" ht="12.75">
      <c r="A34" s="179" t="s">
        <v>184</v>
      </c>
      <c r="B34" s="201" t="s">
        <v>327</v>
      </c>
      <c r="C34" s="193"/>
      <c r="D34" s="202">
        <f t="shared" si="0"/>
        <v>173</v>
      </c>
      <c r="E34" s="217">
        <v>173</v>
      </c>
      <c r="F34" s="217"/>
      <c r="G34" s="217"/>
    </row>
    <row r="35" spans="1:7" ht="12.75">
      <c r="A35" s="179" t="s">
        <v>185</v>
      </c>
      <c r="B35" s="218" t="s">
        <v>152</v>
      </c>
      <c r="C35" s="198" t="s">
        <v>37</v>
      </c>
      <c r="D35" s="199">
        <f t="shared" si="0"/>
        <v>0.7</v>
      </c>
      <c r="E35" s="199">
        <f>E36</f>
        <v>0.7</v>
      </c>
      <c r="F35" s="199">
        <f>F36+H35</f>
        <v>0</v>
      </c>
      <c r="G35" s="219">
        <f>G36+I35</f>
        <v>0</v>
      </c>
    </row>
    <row r="36" spans="1:7" ht="12.75">
      <c r="A36" s="179" t="s">
        <v>186</v>
      </c>
      <c r="B36" s="201" t="s">
        <v>327</v>
      </c>
      <c r="C36" s="193"/>
      <c r="D36" s="202">
        <f t="shared" si="0"/>
        <v>0.7</v>
      </c>
      <c r="E36" s="217">
        <v>0.7</v>
      </c>
      <c r="F36" s="217"/>
      <c r="G36" s="220"/>
    </row>
    <row r="37" spans="1:7" ht="12.75">
      <c r="A37" s="179" t="s">
        <v>18</v>
      </c>
      <c r="B37" s="267" t="s">
        <v>230</v>
      </c>
      <c r="C37" s="198"/>
      <c r="D37" s="199">
        <f>D39</f>
        <v>24.3</v>
      </c>
      <c r="E37" s="199">
        <f>E39</f>
        <v>24.3</v>
      </c>
      <c r="F37" s="199">
        <f>F39</f>
        <v>17.4</v>
      </c>
      <c r="G37" s="199">
        <f>G39</f>
        <v>0</v>
      </c>
    </row>
    <row r="38" spans="1:7" ht="25.5">
      <c r="A38" s="179" t="s">
        <v>19</v>
      </c>
      <c r="B38" s="221" t="s">
        <v>179</v>
      </c>
      <c r="C38" s="198" t="s">
        <v>141</v>
      </c>
      <c r="D38" s="199">
        <f>D39</f>
        <v>24.3</v>
      </c>
      <c r="E38" s="199">
        <f>E39</f>
        <v>24.3</v>
      </c>
      <c r="F38" s="199">
        <f>F39</f>
        <v>17.4</v>
      </c>
      <c r="G38" s="199">
        <f>G39</f>
        <v>0</v>
      </c>
    </row>
    <row r="39" spans="1:7" ht="12.75">
      <c r="A39" s="182" t="s">
        <v>96</v>
      </c>
      <c r="B39" s="201" t="s">
        <v>327</v>
      </c>
      <c r="C39" s="322"/>
      <c r="D39" s="202">
        <f>E39+G39</f>
        <v>24.3</v>
      </c>
      <c r="E39" s="202">
        <v>24.3</v>
      </c>
      <c r="F39" s="202">
        <v>17.4</v>
      </c>
      <c r="G39" s="202"/>
    </row>
    <row r="40" spans="1:7" ht="19.5" customHeight="1">
      <c r="A40" s="179" t="s">
        <v>20</v>
      </c>
      <c r="B40" s="207" t="s">
        <v>82</v>
      </c>
      <c r="C40" s="222"/>
      <c r="D40" s="199">
        <f>E40+G40</f>
        <v>670.3</v>
      </c>
      <c r="E40" s="199">
        <f>E42+E43</f>
        <v>670.3</v>
      </c>
      <c r="F40" s="199">
        <f>F42+F43</f>
        <v>33.1</v>
      </c>
      <c r="G40" s="199">
        <f>G42+G43</f>
        <v>0</v>
      </c>
    </row>
    <row r="41" spans="1:7" ht="25.5">
      <c r="A41" s="179" t="s">
        <v>21</v>
      </c>
      <c r="B41" s="223" t="s">
        <v>105</v>
      </c>
      <c r="C41" s="328" t="s">
        <v>139</v>
      </c>
      <c r="D41" s="199">
        <f>E41+G40</f>
        <v>670.3</v>
      </c>
      <c r="E41" s="199">
        <f>E42+E43</f>
        <v>670.3</v>
      </c>
      <c r="F41" s="199">
        <f>F42+F43</f>
        <v>33.1</v>
      </c>
      <c r="G41" s="199">
        <f>G42+G43</f>
        <v>0</v>
      </c>
    </row>
    <row r="42" spans="1:7" ht="12.75">
      <c r="A42" s="182" t="s">
        <v>97</v>
      </c>
      <c r="B42" s="201" t="s">
        <v>327</v>
      </c>
      <c r="C42" s="317"/>
      <c r="D42" s="199">
        <f>E42+G41</f>
        <v>425.1</v>
      </c>
      <c r="E42" s="202">
        <v>425.1</v>
      </c>
      <c r="F42" s="202">
        <v>28.7</v>
      </c>
      <c r="G42" s="202"/>
    </row>
    <row r="43" spans="1:7" ht="12.75">
      <c r="A43" s="182" t="s">
        <v>98</v>
      </c>
      <c r="B43" s="209" t="s">
        <v>177</v>
      </c>
      <c r="C43" s="319"/>
      <c r="D43" s="199">
        <f>E43+G42</f>
        <v>245.2</v>
      </c>
      <c r="E43" s="202">
        <v>245.2</v>
      </c>
      <c r="F43" s="202">
        <v>4.4</v>
      </c>
      <c r="G43" s="202"/>
    </row>
    <row r="44" spans="1:7" ht="12.75">
      <c r="A44" s="179" t="s">
        <v>22</v>
      </c>
      <c r="B44" s="267" t="s">
        <v>23</v>
      </c>
      <c r="C44" s="329"/>
      <c r="D44" s="199">
        <f>D45</f>
        <v>134.3</v>
      </c>
      <c r="E44" s="199">
        <f>E45</f>
        <v>134.3</v>
      </c>
      <c r="F44" s="199">
        <f>F45</f>
        <v>36.5</v>
      </c>
      <c r="G44" s="199">
        <f>G45</f>
        <v>0</v>
      </c>
    </row>
    <row r="45" spans="1:7" ht="25.5">
      <c r="A45" s="179" t="s">
        <v>24</v>
      </c>
      <c r="B45" s="211" t="s">
        <v>187</v>
      </c>
      <c r="C45" s="198" t="s">
        <v>143</v>
      </c>
      <c r="D45" s="199">
        <f>D46+D47</f>
        <v>134.3</v>
      </c>
      <c r="E45" s="199">
        <f>E46+E47</f>
        <v>134.3</v>
      </c>
      <c r="F45" s="199">
        <f>F46+F47</f>
        <v>36.5</v>
      </c>
      <c r="G45" s="199">
        <f>G46+G47</f>
        <v>0</v>
      </c>
    </row>
    <row r="46" spans="1:7" ht="12.75">
      <c r="A46" s="182" t="s">
        <v>99</v>
      </c>
      <c r="B46" s="209" t="s">
        <v>177</v>
      </c>
      <c r="C46" s="319"/>
      <c r="D46" s="210">
        <f>E46+G46</f>
        <v>134.3</v>
      </c>
      <c r="E46" s="202">
        <v>134.3</v>
      </c>
      <c r="F46" s="202">
        <v>36.5</v>
      </c>
      <c r="G46" s="202"/>
    </row>
    <row r="47" spans="1:7" ht="25.5">
      <c r="A47" s="182" t="s">
        <v>410</v>
      </c>
      <c r="B47" s="203" t="s">
        <v>411</v>
      </c>
      <c r="C47" s="319"/>
      <c r="D47" s="224">
        <f>E47+G47</f>
        <v>0</v>
      </c>
      <c r="E47" s="212"/>
      <c r="F47" s="202"/>
      <c r="G47" s="212"/>
    </row>
    <row r="48" spans="1:7" ht="12.75">
      <c r="A48" s="179" t="s">
        <v>25</v>
      </c>
      <c r="B48" s="197" t="s">
        <v>533</v>
      </c>
      <c r="C48" s="329"/>
      <c r="D48" s="199">
        <f>D50+D51+D52+D53</f>
        <v>509.79999999999995</v>
      </c>
      <c r="E48" s="199">
        <f>E50+E51+E52+E53</f>
        <v>509.79999999999995</v>
      </c>
      <c r="F48" s="199">
        <f>F50+F51+F52+F53</f>
        <v>316.4</v>
      </c>
      <c r="G48" s="199">
        <f>G50+G51+G52</f>
        <v>0</v>
      </c>
    </row>
    <row r="49" spans="1:7" ht="12.75">
      <c r="A49" s="182" t="s">
        <v>26</v>
      </c>
      <c r="B49" s="200" t="s">
        <v>174</v>
      </c>
      <c r="C49" s="328" t="s">
        <v>137</v>
      </c>
      <c r="D49" s="199">
        <f>E49+G49</f>
        <v>509.79999999999995</v>
      </c>
      <c r="E49" s="199">
        <f>E50+E51+E52</f>
        <v>509.79999999999995</v>
      </c>
      <c r="F49" s="199">
        <f>F50+F51+F52+F53</f>
        <v>316.4</v>
      </c>
      <c r="G49" s="199">
        <f>G50+G51+G52</f>
        <v>0</v>
      </c>
    </row>
    <row r="50" spans="1:7" ht="12.75">
      <c r="A50" s="225" t="s">
        <v>100</v>
      </c>
      <c r="B50" s="201" t="s">
        <v>327</v>
      </c>
      <c r="C50" s="317"/>
      <c r="D50" s="210">
        <f>E50+G50</f>
        <v>289.4</v>
      </c>
      <c r="E50" s="202">
        <v>289.4</v>
      </c>
      <c r="F50" s="202">
        <v>190.8</v>
      </c>
      <c r="G50" s="202"/>
    </row>
    <row r="51" spans="1:7" ht="12.75">
      <c r="A51" s="182" t="s">
        <v>188</v>
      </c>
      <c r="B51" s="204" t="s">
        <v>387</v>
      </c>
      <c r="C51" s="318"/>
      <c r="D51" s="210">
        <f>E51+G51</f>
        <v>171.4</v>
      </c>
      <c r="E51" s="202">
        <v>171.4</v>
      </c>
      <c r="F51" s="202">
        <v>125.6</v>
      </c>
      <c r="G51" s="212"/>
    </row>
    <row r="52" spans="1:7" ht="12.75">
      <c r="A52" s="182" t="s">
        <v>189</v>
      </c>
      <c r="B52" s="213" t="s">
        <v>425</v>
      </c>
      <c r="C52" s="319"/>
      <c r="D52" s="210">
        <f>E52+G52</f>
        <v>49</v>
      </c>
      <c r="E52" s="202">
        <v>49</v>
      </c>
      <c r="F52" s="202"/>
      <c r="G52" s="212"/>
    </row>
    <row r="53" spans="1:7" ht="12.75">
      <c r="A53" s="182" t="s">
        <v>448</v>
      </c>
      <c r="B53" s="209" t="s">
        <v>177</v>
      </c>
      <c r="C53" s="328" t="s">
        <v>139</v>
      </c>
      <c r="D53" s="210">
        <f>E53+G53</f>
        <v>0</v>
      </c>
      <c r="E53" s="226"/>
      <c r="F53" s="226"/>
      <c r="G53" s="226"/>
    </row>
    <row r="54" spans="1:7" ht="12.75">
      <c r="A54" s="179" t="s">
        <v>27</v>
      </c>
      <c r="B54" s="211" t="s">
        <v>267</v>
      </c>
      <c r="C54" s="198"/>
      <c r="D54" s="199">
        <f>D56+D57+D58</f>
        <v>253</v>
      </c>
      <c r="E54" s="199">
        <f>E56+E57+E58</f>
        <v>248.5</v>
      </c>
      <c r="F54" s="199">
        <f>F56+F57+F58</f>
        <v>181.2</v>
      </c>
      <c r="G54" s="199">
        <f>G56+G57+G58</f>
        <v>4.5</v>
      </c>
    </row>
    <row r="55" spans="1:7" ht="12.75">
      <c r="A55" s="182" t="s">
        <v>28</v>
      </c>
      <c r="B55" s="200" t="s">
        <v>174</v>
      </c>
      <c r="C55" s="328" t="s">
        <v>137</v>
      </c>
      <c r="D55" s="199">
        <f>E55+G55</f>
        <v>253</v>
      </c>
      <c r="E55" s="199">
        <f>E56+E57+E58</f>
        <v>248.5</v>
      </c>
      <c r="F55" s="199">
        <f>F56+F57+F58</f>
        <v>181.2</v>
      </c>
      <c r="G55" s="199">
        <f>G56+G57+G58</f>
        <v>4.5</v>
      </c>
    </row>
    <row r="56" spans="1:7" ht="12.75">
      <c r="A56" s="182" t="s">
        <v>101</v>
      </c>
      <c r="B56" s="201" t="s">
        <v>327</v>
      </c>
      <c r="C56" s="317"/>
      <c r="D56" s="210">
        <f>E56+G56</f>
        <v>225</v>
      </c>
      <c r="E56" s="202">
        <v>225</v>
      </c>
      <c r="F56" s="202">
        <v>167.5</v>
      </c>
      <c r="G56" s="202"/>
    </row>
    <row r="57" spans="1:7" ht="12.75">
      <c r="A57" s="182" t="s">
        <v>190</v>
      </c>
      <c r="B57" s="204" t="s">
        <v>387</v>
      </c>
      <c r="C57" s="319"/>
      <c r="D57" s="210">
        <f>E57+G57</f>
        <v>18</v>
      </c>
      <c r="E57" s="202">
        <v>18</v>
      </c>
      <c r="F57" s="202">
        <v>13.7</v>
      </c>
      <c r="G57" s="202"/>
    </row>
    <row r="58" spans="1:7" ht="12.75">
      <c r="A58" s="182" t="s">
        <v>340</v>
      </c>
      <c r="B58" s="213" t="s">
        <v>425</v>
      </c>
      <c r="C58" s="319"/>
      <c r="D58" s="210">
        <f>E58+G58</f>
        <v>10</v>
      </c>
      <c r="E58" s="202">
        <v>5.5</v>
      </c>
      <c r="F58" s="202"/>
      <c r="G58" s="202">
        <v>4.5</v>
      </c>
    </row>
    <row r="59" spans="1:7" ht="12.75">
      <c r="A59" s="179" t="s">
        <v>29</v>
      </c>
      <c r="B59" s="197" t="s">
        <v>30</v>
      </c>
      <c r="C59" s="329"/>
      <c r="D59" s="199">
        <f>D61+D62+D63</f>
        <v>1210.9</v>
      </c>
      <c r="E59" s="199">
        <f>E61+E62+E63</f>
        <v>1207.3</v>
      </c>
      <c r="F59" s="199">
        <f>F61+F62+F63</f>
        <v>814.1</v>
      </c>
      <c r="G59" s="199">
        <f>G61+G62+G63</f>
        <v>3.6</v>
      </c>
    </row>
    <row r="60" spans="1:7" ht="12.75">
      <c r="A60" s="179" t="s">
        <v>31</v>
      </c>
      <c r="B60" s="200" t="s">
        <v>174</v>
      </c>
      <c r="C60" s="328" t="s">
        <v>137</v>
      </c>
      <c r="D60" s="199">
        <f>E60+G60</f>
        <v>1210.8999999999999</v>
      </c>
      <c r="E60" s="199">
        <f>E61+E62+E63</f>
        <v>1207.3</v>
      </c>
      <c r="F60" s="199">
        <f>F61+F62+F63</f>
        <v>814.1</v>
      </c>
      <c r="G60" s="199">
        <f>G61+G62+G63</f>
        <v>3.6</v>
      </c>
    </row>
    <row r="61" spans="1:7" ht="12.75">
      <c r="A61" s="182" t="s">
        <v>102</v>
      </c>
      <c r="B61" s="201" t="s">
        <v>327</v>
      </c>
      <c r="C61" s="317"/>
      <c r="D61" s="199">
        <f>E61+G61</f>
        <v>376.8</v>
      </c>
      <c r="E61" s="202">
        <v>375.3</v>
      </c>
      <c r="F61" s="202">
        <v>213.4</v>
      </c>
      <c r="G61" s="202">
        <v>1.5</v>
      </c>
    </row>
    <row r="62" spans="1:7" ht="12.75">
      <c r="A62" s="182" t="s">
        <v>191</v>
      </c>
      <c r="B62" s="204" t="s">
        <v>387</v>
      </c>
      <c r="C62" s="318"/>
      <c r="D62" s="199">
        <f>E62+G62</f>
        <v>801.1</v>
      </c>
      <c r="E62" s="202">
        <v>800.5</v>
      </c>
      <c r="F62" s="202">
        <v>600.7</v>
      </c>
      <c r="G62" s="202">
        <v>0.6</v>
      </c>
    </row>
    <row r="63" spans="1:7" ht="12.75">
      <c r="A63" s="225" t="s">
        <v>192</v>
      </c>
      <c r="B63" s="213" t="s">
        <v>425</v>
      </c>
      <c r="C63" s="319"/>
      <c r="D63" s="199">
        <f>E63+G63</f>
        <v>33</v>
      </c>
      <c r="E63" s="202">
        <v>31.5</v>
      </c>
      <c r="F63" s="202"/>
      <c r="G63" s="202">
        <v>1.5</v>
      </c>
    </row>
    <row r="64" spans="1:7" ht="12.75">
      <c r="A64" s="179" t="s">
        <v>32</v>
      </c>
      <c r="B64" s="268" t="s">
        <v>457</v>
      </c>
      <c r="C64" s="329"/>
      <c r="D64" s="199">
        <f>D65</f>
        <v>671.0999999999999</v>
      </c>
      <c r="E64" s="199">
        <f>E65</f>
        <v>671.0999999999999</v>
      </c>
      <c r="F64" s="199">
        <f>F65</f>
        <v>455.59999999999997</v>
      </c>
      <c r="G64" s="199">
        <f>G65</f>
        <v>0</v>
      </c>
    </row>
    <row r="65" spans="1:7" ht="12.75">
      <c r="A65" s="179" t="s">
        <v>33</v>
      </c>
      <c r="B65" s="200" t="s">
        <v>174</v>
      </c>
      <c r="C65" s="328" t="s">
        <v>137</v>
      </c>
      <c r="D65" s="199">
        <f>D66+D67+D68</f>
        <v>671.0999999999999</v>
      </c>
      <c r="E65" s="199">
        <f>E66+E67+E68</f>
        <v>671.0999999999999</v>
      </c>
      <c r="F65" s="199">
        <f>F66+F67+F68</f>
        <v>455.59999999999997</v>
      </c>
      <c r="G65" s="199">
        <f>G66+G67+G68</f>
        <v>0</v>
      </c>
    </row>
    <row r="66" spans="1:7" ht="12.75">
      <c r="A66" s="182" t="s">
        <v>103</v>
      </c>
      <c r="B66" s="201" t="s">
        <v>327</v>
      </c>
      <c r="C66" s="317"/>
      <c r="D66" s="210">
        <f>E66+G66</f>
        <v>263.9</v>
      </c>
      <c r="E66" s="202">
        <v>263.9</v>
      </c>
      <c r="F66" s="202">
        <v>153.7</v>
      </c>
      <c r="G66" s="202"/>
    </row>
    <row r="67" spans="1:7" ht="12.75">
      <c r="A67" s="182" t="s">
        <v>193</v>
      </c>
      <c r="B67" s="204" t="s">
        <v>387</v>
      </c>
      <c r="C67" s="318"/>
      <c r="D67" s="210">
        <f>E67+G67</f>
        <v>404.2</v>
      </c>
      <c r="E67" s="202">
        <v>404.2</v>
      </c>
      <c r="F67" s="202">
        <v>301.9</v>
      </c>
      <c r="G67" s="202"/>
    </row>
    <row r="68" spans="1:7" ht="12.75">
      <c r="A68" s="182" t="s">
        <v>242</v>
      </c>
      <c r="B68" s="213" t="s">
        <v>425</v>
      </c>
      <c r="C68" s="318"/>
      <c r="D68" s="210">
        <f>E68+G68</f>
        <v>3</v>
      </c>
      <c r="E68" s="202">
        <v>3</v>
      </c>
      <c r="F68" s="202"/>
      <c r="G68" s="202"/>
    </row>
    <row r="69" spans="1:7" ht="12.75">
      <c r="A69" s="179" t="s">
        <v>34</v>
      </c>
      <c r="B69" s="197" t="s">
        <v>5</v>
      </c>
      <c r="C69" s="322"/>
      <c r="D69" s="199">
        <f>D70</f>
        <v>287.1</v>
      </c>
      <c r="E69" s="199">
        <f>E70</f>
        <v>287.1</v>
      </c>
      <c r="F69" s="199">
        <f>F70</f>
        <v>196.1</v>
      </c>
      <c r="G69" s="199">
        <f>G70</f>
        <v>0</v>
      </c>
    </row>
    <row r="70" spans="1:7" ht="12.75">
      <c r="A70" s="179" t="s">
        <v>194</v>
      </c>
      <c r="B70" s="197" t="s">
        <v>174</v>
      </c>
      <c r="C70" s="198" t="s">
        <v>137</v>
      </c>
      <c r="D70" s="208">
        <f>D71+D72+D73</f>
        <v>287.1</v>
      </c>
      <c r="E70" s="208">
        <f>E71+E72+E73</f>
        <v>287.1</v>
      </c>
      <c r="F70" s="208">
        <f>F71+F72+F73</f>
        <v>196.1</v>
      </c>
      <c r="G70" s="208">
        <f>G71+G72+G73</f>
        <v>0</v>
      </c>
    </row>
    <row r="71" spans="1:7" ht="12.75">
      <c r="A71" s="182" t="s">
        <v>195</v>
      </c>
      <c r="B71" s="201" t="s">
        <v>327</v>
      </c>
      <c r="C71" s="184"/>
      <c r="D71" s="210">
        <f>E71+G71</f>
        <v>98.5</v>
      </c>
      <c r="E71" s="202">
        <v>98.5</v>
      </c>
      <c r="F71" s="202">
        <v>55.9</v>
      </c>
      <c r="G71" s="202"/>
    </row>
    <row r="72" spans="1:7" ht="12.75">
      <c r="A72" s="182" t="s">
        <v>196</v>
      </c>
      <c r="B72" s="204" t="s">
        <v>387</v>
      </c>
      <c r="C72" s="184"/>
      <c r="D72" s="210">
        <f>E72+G72</f>
        <v>185.6</v>
      </c>
      <c r="E72" s="202">
        <v>185.6</v>
      </c>
      <c r="F72" s="202">
        <v>140.2</v>
      </c>
      <c r="G72" s="202"/>
    </row>
    <row r="73" spans="1:7" ht="12.75">
      <c r="A73" s="225" t="s">
        <v>197</v>
      </c>
      <c r="B73" s="213" t="s">
        <v>425</v>
      </c>
      <c r="C73" s="184"/>
      <c r="D73" s="210">
        <f>E73+G73</f>
        <v>3</v>
      </c>
      <c r="E73" s="202">
        <v>3</v>
      </c>
      <c r="F73" s="202"/>
      <c r="G73" s="202"/>
    </row>
    <row r="74" spans="1:7" ht="12.75">
      <c r="A74" s="179" t="s">
        <v>37</v>
      </c>
      <c r="B74" s="197" t="s">
        <v>534</v>
      </c>
      <c r="C74" s="198"/>
      <c r="D74" s="208">
        <f>E74+G74</f>
        <v>2169.1</v>
      </c>
      <c r="E74" s="199">
        <f>E75</f>
        <v>2165.5</v>
      </c>
      <c r="F74" s="199">
        <f>F75</f>
        <v>1465.8</v>
      </c>
      <c r="G74" s="199">
        <f>G75</f>
        <v>3.6</v>
      </c>
    </row>
    <row r="75" spans="1:7" ht="12.75">
      <c r="A75" s="179" t="s">
        <v>38</v>
      </c>
      <c r="B75" s="200" t="s">
        <v>174</v>
      </c>
      <c r="C75" s="328" t="s">
        <v>137</v>
      </c>
      <c r="D75" s="208">
        <f>D76+D77+D78</f>
        <v>2169.1</v>
      </c>
      <c r="E75" s="199">
        <f>E76+E77+E78</f>
        <v>2165.5</v>
      </c>
      <c r="F75" s="199">
        <f>F76+F77+F78</f>
        <v>1465.8</v>
      </c>
      <c r="G75" s="199">
        <f>G76+G77+G78</f>
        <v>3.6</v>
      </c>
    </row>
    <row r="76" spans="1:7" ht="12.75">
      <c r="A76" s="182" t="s">
        <v>106</v>
      </c>
      <c r="B76" s="201" t="s">
        <v>327</v>
      </c>
      <c r="C76" s="317"/>
      <c r="D76" s="210">
        <f aca="true" t="shared" si="1" ref="D76:D83">E76+G76</f>
        <v>739.2</v>
      </c>
      <c r="E76" s="210">
        <f aca="true" t="shared" si="2" ref="E76:G78">E61+E66+E71</f>
        <v>737.7</v>
      </c>
      <c r="F76" s="210">
        <f t="shared" si="2"/>
        <v>423</v>
      </c>
      <c r="G76" s="210">
        <f t="shared" si="2"/>
        <v>1.5</v>
      </c>
    </row>
    <row r="77" spans="1:7" ht="12.75">
      <c r="A77" s="182" t="s">
        <v>198</v>
      </c>
      <c r="B77" s="204" t="s">
        <v>387</v>
      </c>
      <c r="C77" s="318"/>
      <c r="D77" s="210">
        <f t="shared" si="1"/>
        <v>1390.8999999999999</v>
      </c>
      <c r="E77" s="210">
        <f t="shared" si="2"/>
        <v>1390.3</v>
      </c>
      <c r="F77" s="210">
        <f t="shared" si="2"/>
        <v>1042.8</v>
      </c>
      <c r="G77" s="210">
        <f t="shared" si="2"/>
        <v>0.6</v>
      </c>
    </row>
    <row r="78" spans="1:7" ht="12.75">
      <c r="A78" s="182" t="s">
        <v>199</v>
      </c>
      <c r="B78" s="213" t="s">
        <v>332</v>
      </c>
      <c r="C78" s="319"/>
      <c r="D78" s="210">
        <f t="shared" si="1"/>
        <v>39</v>
      </c>
      <c r="E78" s="210">
        <f t="shared" si="2"/>
        <v>37.5</v>
      </c>
      <c r="F78" s="210">
        <f t="shared" si="2"/>
        <v>0</v>
      </c>
      <c r="G78" s="210">
        <f t="shared" si="2"/>
        <v>1.5</v>
      </c>
    </row>
    <row r="79" spans="1:7" ht="12.75">
      <c r="A79" s="179" t="s">
        <v>39</v>
      </c>
      <c r="B79" s="197" t="s">
        <v>6</v>
      </c>
      <c r="C79" s="329"/>
      <c r="D79" s="199">
        <f t="shared" si="1"/>
        <v>103.7</v>
      </c>
      <c r="E79" s="199">
        <f>E80+E83</f>
        <v>103.7</v>
      </c>
      <c r="F79" s="199">
        <f>F80+F83</f>
        <v>55.800000000000004</v>
      </c>
      <c r="G79" s="199">
        <f>G80+G83</f>
        <v>0</v>
      </c>
    </row>
    <row r="80" spans="1:7" ht="12.75">
      <c r="A80" s="179" t="s">
        <v>40</v>
      </c>
      <c r="B80" s="227" t="s">
        <v>174</v>
      </c>
      <c r="C80" s="328" t="s">
        <v>137</v>
      </c>
      <c r="D80" s="199">
        <f t="shared" si="1"/>
        <v>99.7</v>
      </c>
      <c r="E80" s="199">
        <f>E81+E82</f>
        <v>99.7</v>
      </c>
      <c r="F80" s="199">
        <f>F81+F82</f>
        <v>55.6</v>
      </c>
      <c r="G80" s="199">
        <f>G81+G82</f>
        <v>0</v>
      </c>
    </row>
    <row r="81" spans="1:7" ht="12.75">
      <c r="A81" s="182" t="s">
        <v>116</v>
      </c>
      <c r="B81" s="201" t="s">
        <v>327</v>
      </c>
      <c r="C81" s="317"/>
      <c r="D81" s="202">
        <f t="shared" si="1"/>
        <v>96.7</v>
      </c>
      <c r="E81" s="217">
        <v>96.7</v>
      </c>
      <c r="F81" s="217">
        <v>55.6</v>
      </c>
      <c r="G81" s="217"/>
    </row>
    <row r="82" spans="1:7" ht="12.75">
      <c r="A82" s="182" t="s">
        <v>200</v>
      </c>
      <c r="B82" s="213" t="s">
        <v>425</v>
      </c>
      <c r="C82" s="318"/>
      <c r="D82" s="202">
        <f t="shared" si="1"/>
        <v>3</v>
      </c>
      <c r="E82" s="217">
        <v>3</v>
      </c>
      <c r="F82" s="217"/>
      <c r="G82" s="217"/>
    </row>
    <row r="83" spans="1:7" ht="25.5">
      <c r="A83" s="182" t="s">
        <v>413</v>
      </c>
      <c r="B83" s="203" t="s">
        <v>388</v>
      </c>
      <c r="C83" s="328" t="s">
        <v>183</v>
      </c>
      <c r="D83" s="199">
        <f t="shared" si="1"/>
        <v>4</v>
      </c>
      <c r="E83" s="199">
        <v>4</v>
      </c>
      <c r="F83" s="228">
        <v>0.2</v>
      </c>
      <c r="G83" s="228"/>
    </row>
    <row r="84" spans="1:7" ht="12.75">
      <c r="A84" s="179" t="s">
        <v>41</v>
      </c>
      <c r="B84" s="197" t="s">
        <v>46</v>
      </c>
      <c r="C84" s="198"/>
      <c r="D84" s="199">
        <f>D86+D87</f>
        <v>169.7</v>
      </c>
      <c r="E84" s="199">
        <f>E86+E87</f>
        <v>169.7</v>
      </c>
      <c r="F84" s="199">
        <f>F86+F87</f>
        <v>96</v>
      </c>
      <c r="G84" s="199">
        <f>G86+G87</f>
        <v>0</v>
      </c>
    </row>
    <row r="85" spans="1:7" ht="12.75">
      <c r="A85" s="179" t="s">
        <v>42</v>
      </c>
      <c r="B85" s="200" t="s">
        <v>174</v>
      </c>
      <c r="C85" s="328" t="s">
        <v>137</v>
      </c>
      <c r="D85" s="199">
        <f>D86+D87</f>
        <v>169.7</v>
      </c>
      <c r="E85" s="199">
        <f>E86+E87</f>
        <v>169.7</v>
      </c>
      <c r="F85" s="199">
        <f>F86+F87</f>
        <v>96</v>
      </c>
      <c r="G85" s="199">
        <f>G86+G87</f>
        <v>0</v>
      </c>
    </row>
    <row r="86" spans="1:7" ht="12.75">
      <c r="A86" s="182" t="s">
        <v>117</v>
      </c>
      <c r="B86" s="201" t="s">
        <v>327</v>
      </c>
      <c r="C86" s="322"/>
      <c r="D86" s="202">
        <f>E86+G86</f>
        <v>167.1</v>
      </c>
      <c r="E86" s="202">
        <v>167.1</v>
      </c>
      <c r="F86" s="202">
        <v>96</v>
      </c>
      <c r="G86" s="202"/>
    </row>
    <row r="87" spans="1:7" ht="12.75">
      <c r="A87" s="182" t="s">
        <v>201</v>
      </c>
      <c r="B87" s="213" t="s">
        <v>425</v>
      </c>
      <c r="C87" s="322"/>
      <c r="D87" s="202">
        <f>E87+G87</f>
        <v>2.6</v>
      </c>
      <c r="E87" s="202">
        <v>2.6</v>
      </c>
      <c r="F87" s="202"/>
      <c r="G87" s="212"/>
    </row>
    <row r="88" spans="1:7" ht="25.5">
      <c r="A88" s="196" t="s">
        <v>43</v>
      </c>
      <c r="B88" s="211" t="s">
        <v>382</v>
      </c>
      <c r="C88" s="229"/>
      <c r="D88" s="199">
        <f>D90+D91</f>
        <v>107.1</v>
      </c>
      <c r="E88" s="199">
        <f>E90+E91</f>
        <v>107.1</v>
      </c>
      <c r="F88" s="199">
        <f>F90+F91</f>
        <v>69.5</v>
      </c>
      <c r="G88" s="199">
        <f>G90+G91</f>
        <v>0</v>
      </c>
    </row>
    <row r="89" spans="1:7" ht="12.75">
      <c r="A89" s="179" t="s">
        <v>44</v>
      </c>
      <c r="B89" s="200" t="s">
        <v>174</v>
      </c>
      <c r="C89" s="328" t="s">
        <v>137</v>
      </c>
      <c r="D89" s="199">
        <f>D90+D91</f>
        <v>107.1</v>
      </c>
      <c r="E89" s="199">
        <f>E90+E91</f>
        <v>107.1</v>
      </c>
      <c r="F89" s="199">
        <f>F90+F91</f>
        <v>69.5</v>
      </c>
      <c r="G89" s="199">
        <f>G90+G91</f>
        <v>0</v>
      </c>
    </row>
    <row r="90" spans="1:7" ht="12.75">
      <c r="A90" s="182" t="s">
        <v>118</v>
      </c>
      <c r="B90" s="201" t="s">
        <v>327</v>
      </c>
      <c r="C90" s="317"/>
      <c r="D90" s="210">
        <f>E90+G90</f>
        <v>106.6</v>
      </c>
      <c r="E90" s="202">
        <v>106.6</v>
      </c>
      <c r="F90" s="202">
        <v>69.5</v>
      </c>
      <c r="G90" s="202"/>
    </row>
    <row r="91" spans="1:7" ht="12.75">
      <c r="A91" s="182" t="s">
        <v>202</v>
      </c>
      <c r="B91" s="213" t="s">
        <v>425</v>
      </c>
      <c r="C91" s="319"/>
      <c r="D91" s="210">
        <f>E91+G91</f>
        <v>0.5</v>
      </c>
      <c r="E91" s="202">
        <v>0.5</v>
      </c>
      <c r="F91" s="202"/>
      <c r="G91" s="202"/>
    </row>
    <row r="92" spans="1:7" ht="12.75">
      <c r="A92" s="179" t="s">
        <v>45</v>
      </c>
      <c r="B92" s="197" t="s">
        <v>52</v>
      </c>
      <c r="C92" s="329"/>
      <c r="D92" s="199">
        <f>D93+D95+D98+D101+D104</f>
        <v>51.6</v>
      </c>
      <c r="E92" s="199">
        <f>E93+E95+E98+E101+E104</f>
        <v>51.6</v>
      </c>
      <c r="F92" s="199">
        <f>F93+F95+F98+F101+F104</f>
        <v>26.700000000000003</v>
      </c>
      <c r="G92" s="199">
        <f>G93+G95+G98+G101+G104</f>
        <v>0</v>
      </c>
    </row>
    <row r="93" spans="1:7" ht="12.75">
      <c r="A93" s="179" t="s">
        <v>47</v>
      </c>
      <c r="B93" s="218" t="s">
        <v>104</v>
      </c>
      <c r="C93" s="198" t="s">
        <v>137</v>
      </c>
      <c r="D93" s="199">
        <f>D94</f>
        <v>1</v>
      </c>
      <c r="E93" s="199">
        <f>E94</f>
        <v>1</v>
      </c>
      <c r="F93" s="199">
        <f>F94</f>
        <v>0</v>
      </c>
      <c r="G93" s="199">
        <f>G94</f>
        <v>0</v>
      </c>
    </row>
    <row r="94" spans="1:7" ht="12.75">
      <c r="A94" s="193" t="s">
        <v>119</v>
      </c>
      <c r="B94" s="201" t="s">
        <v>327</v>
      </c>
      <c r="C94" s="322"/>
      <c r="D94" s="202">
        <f>E94+G94</f>
        <v>1</v>
      </c>
      <c r="E94" s="202">
        <v>1</v>
      </c>
      <c r="F94" s="202"/>
      <c r="G94" s="202"/>
    </row>
    <row r="95" spans="1:7" ht="25.5">
      <c r="A95" s="179" t="s">
        <v>239</v>
      </c>
      <c r="B95" s="207" t="s">
        <v>107</v>
      </c>
      <c r="C95" s="185" t="s">
        <v>141</v>
      </c>
      <c r="D95" s="199">
        <f>D96+D97</f>
        <v>39.4</v>
      </c>
      <c r="E95" s="199">
        <f>E96+E97</f>
        <v>39.4</v>
      </c>
      <c r="F95" s="199">
        <f>F96+F97</f>
        <v>23.3</v>
      </c>
      <c r="G95" s="199">
        <f>G96+G97</f>
        <v>0</v>
      </c>
    </row>
    <row r="96" spans="1:7" ht="12.75">
      <c r="A96" s="182" t="s">
        <v>240</v>
      </c>
      <c r="B96" s="216" t="s">
        <v>327</v>
      </c>
      <c r="C96" s="317"/>
      <c r="D96" s="210">
        <f aca="true" t="shared" si="3" ref="D96:D105">E96+G96</f>
        <v>39.3</v>
      </c>
      <c r="E96" s="202">
        <v>39.3</v>
      </c>
      <c r="F96" s="202">
        <v>23.3</v>
      </c>
      <c r="G96" s="202"/>
    </row>
    <row r="97" spans="1:7" ht="12.75">
      <c r="A97" s="182" t="s">
        <v>418</v>
      </c>
      <c r="B97" s="213" t="s">
        <v>425</v>
      </c>
      <c r="C97" s="184"/>
      <c r="D97" s="210">
        <f>E97+G97</f>
        <v>0.1</v>
      </c>
      <c r="E97" s="202">
        <v>0.1</v>
      </c>
      <c r="F97" s="199"/>
      <c r="G97" s="199"/>
    </row>
    <row r="98" spans="1:7" ht="25.5">
      <c r="A98" s="179" t="s">
        <v>330</v>
      </c>
      <c r="B98" s="211" t="s">
        <v>187</v>
      </c>
      <c r="C98" s="198" t="s">
        <v>143</v>
      </c>
      <c r="D98" s="208">
        <f t="shared" si="3"/>
        <v>4.5</v>
      </c>
      <c r="E98" s="199">
        <f>E99+E100</f>
        <v>4.5</v>
      </c>
      <c r="F98" s="199">
        <f>F99+F100</f>
        <v>3.4000000000000004</v>
      </c>
      <c r="G98" s="199">
        <f>G99+G100</f>
        <v>0</v>
      </c>
    </row>
    <row r="99" spans="1:7" ht="25.5">
      <c r="A99" s="182" t="s">
        <v>331</v>
      </c>
      <c r="B99" s="203" t="s">
        <v>388</v>
      </c>
      <c r="C99" s="185"/>
      <c r="D99" s="210">
        <f t="shared" si="3"/>
        <v>4.2</v>
      </c>
      <c r="E99" s="202">
        <v>4.2</v>
      </c>
      <c r="F99" s="230">
        <v>3.2</v>
      </c>
      <c r="G99" s="230"/>
    </row>
    <row r="100" spans="1:7" ht="16.5" customHeight="1">
      <c r="A100" s="182" t="s">
        <v>577</v>
      </c>
      <c r="B100" s="201" t="s">
        <v>327</v>
      </c>
      <c r="C100" s="185"/>
      <c r="D100" s="210">
        <f t="shared" si="3"/>
        <v>0.3</v>
      </c>
      <c r="E100" s="202">
        <v>0.3</v>
      </c>
      <c r="F100" s="230">
        <v>0.2</v>
      </c>
      <c r="G100" s="230"/>
    </row>
    <row r="101" spans="1:7" ht="25.5">
      <c r="A101" s="179" t="s">
        <v>343</v>
      </c>
      <c r="B101" s="211" t="s">
        <v>204</v>
      </c>
      <c r="C101" s="198" t="s">
        <v>183</v>
      </c>
      <c r="D101" s="208">
        <f t="shared" si="3"/>
        <v>1.7</v>
      </c>
      <c r="E101" s="199">
        <f>E102+E103</f>
        <v>1.7</v>
      </c>
      <c r="F101" s="199">
        <f>F102+F103</f>
        <v>0</v>
      </c>
      <c r="G101" s="199">
        <f>G102+G103</f>
        <v>0</v>
      </c>
    </row>
    <row r="102" spans="1:7" ht="25.5">
      <c r="A102" s="182" t="s">
        <v>344</v>
      </c>
      <c r="B102" s="203" t="s">
        <v>388</v>
      </c>
      <c r="C102" s="185"/>
      <c r="D102" s="210">
        <f t="shared" si="3"/>
        <v>0.5</v>
      </c>
      <c r="E102" s="202">
        <v>0.5</v>
      </c>
      <c r="F102" s="230"/>
      <c r="G102" s="230"/>
    </row>
    <row r="103" spans="1:7" ht="12.75">
      <c r="A103" s="182" t="s">
        <v>517</v>
      </c>
      <c r="B103" s="216" t="s">
        <v>327</v>
      </c>
      <c r="C103" s="185"/>
      <c r="D103" s="210">
        <f t="shared" si="3"/>
        <v>1.2</v>
      </c>
      <c r="E103" s="202">
        <v>1.2</v>
      </c>
      <c r="F103" s="230"/>
      <c r="G103" s="230"/>
    </row>
    <row r="104" spans="1:7" ht="12.75">
      <c r="A104" s="179" t="s">
        <v>345</v>
      </c>
      <c r="B104" s="200" t="s">
        <v>77</v>
      </c>
      <c r="C104" s="328" t="s">
        <v>138</v>
      </c>
      <c r="D104" s="199">
        <f t="shared" si="3"/>
        <v>5</v>
      </c>
      <c r="E104" s="199">
        <f>E105</f>
        <v>5</v>
      </c>
      <c r="F104" s="199">
        <f>F105</f>
        <v>0</v>
      </c>
      <c r="G104" s="199">
        <f>G105</f>
        <v>0</v>
      </c>
    </row>
    <row r="105" spans="1:7" ht="18.75" customHeight="1">
      <c r="A105" s="231" t="s">
        <v>346</v>
      </c>
      <c r="B105" s="201" t="s">
        <v>327</v>
      </c>
      <c r="C105" s="189"/>
      <c r="D105" s="210">
        <f t="shared" si="3"/>
        <v>5</v>
      </c>
      <c r="E105" s="202">
        <v>5</v>
      </c>
      <c r="F105" s="230"/>
      <c r="G105" s="230"/>
    </row>
    <row r="106" spans="1:7" ht="12.75">
      <c r="A106" s="190" t="s">
        <v>48</v>
      </c>
      <c r="B106" s="331" t="s">
        <v>57</v>
      </c>
      <c r="C106" s="194"/>
      <c r="D106" s="208">
        <f>D107+D109+D112+D115+D117</f>
        <v>72.60000000000001</v>
      </c>
      <c r="E106" s="208">
        <f>E107+E109+E112+E115+E117</f>
        <v>65.70000000000002</v>
      </c>
      <c r="F106" s="208">
        <f>F107+F109+F112+F115+F117</f>
        <v>37.6</v>
      </c>
      <c r="G106" s="208">
        <f>G107+G109+G112+G115+G117</f>
        <v>6.9</v>
      </c>
    </row>
    <row r="107" spans="1:7" ht="12.75">
      <c r="A107" s="179" t="s">
        <v>49</v>
      </c>
      <c r="B107" s="218" t="s">
        <v>104</v>
      </c>
      <c r="C107" s="329" t="s">
        <v>137</v>
      </c>
      <c r="D107" s="199">
        <f>D108</f>
        <v>2.2</v>
      </c>
      <c r="E107" s="199">
        <f>E108</f>
        <v>2.2</v>
      </c>
      <c r="F107" s="199">
        <f>F108</f>
        <v>0</v>
      </c>
      <c r="G107" s="199">
        <f>G108</f>
        <v>0</v>
      </c>
    </row>
    <row r="108" spans="1:7" ht="12.75">
      <c r="A108" s="182" t="s">
        <v>121</v>
      </c>
      <c r="B108" s="201" t="s">
        <v>327</v>
      </c>
      <c r="C108" s="322"/>
      <c r="D108" s="202">
        <f>E108+G108</f>
        <v>2.2</v>
      </c>
      <c r="E108" s="202">
        <v>2.2</v>
      </c>
      <c r="F108" s="202"/>
      <c r="G108" s="202"/>
    </row>
    <row r="109" spans="1:7" ht="25.5">
      <c r="A109" s="179" t="s">
        <v>50</v>
      </c>
      <c r="B109" s="207" t="s">
        <v>107</v>
      </c>
      <c r="C109" s="185" t="s">
        <v>141</v>
      </c>
      <c r="D109" s="199">
        <f>D110+D111</f>
        <v>61.5</v>
      </c>
      <c r="E109" s="199">
        <f>E110+E111</f>
        <v>54.6</v>
      </c>
      <c r="F109" s="199">
        <f>F110+F111</f>
        <v>34.1</v>
      </c>
      <c r="G109" s="199">
        <f>G110+G111</f>
        <v>6.9</v>
      </c>
    </row>
    <row r="110" spans="1:7" ht="12.75">
      <c r="A110" s="182" t="s">
        <v>122</v>
      </c>
      <c r="B110" s="201" t="s">
        <v>327</v>
      </c>
      <c r="C110" s="317"/>
      <c r="D110" s="210">
        <f aca="true" t="shared" si="4" ref="D110:D118">E110+G110</f>
        <v>60.9</v>
      </c>
      <c r="E110" s="202">
        <v>54</v>
      </c>
      <c r="F110" s="202">
        <v>34.1</v>
      </c>
      <c r="G110" s="202">
        <v>6.9</v>
      </c>
    </row>
    <row r="111" spans="1:7" ht="12.75">
      <c r="A111" s="182" t="s">
        <v>423</v>
      </c>
      <c r="B111" s="213" t="s">
        <v>425</v>
      </c>
      <c r="C111" s="194"/>
      <c r="D111" s="210">
        <f t="shared" si="4"/>
        <v>0.6</v>
      </c>
      <c r="E111" s="202">
        <v>0.6</v>
      </c>
      <c r="F111" s="199"/>
      <c r="G111" s="199"/>
    </row>
    <row r="112" spans="1:7" ht="25.5">
      <c r="A112" s="179" t="s">
        <v>243</v>
      </c>
      <c r="B112" s="211" t="s">
        <v>187</v>
      </c>
      <c r="C112" s="198" t="s">
        <v>143</v>
      </c>
      <c r="D112" s="208">
        <f t="shared" si="4"/>
        <v>4.800000000000001</v>
      </c>
      <c r="E112" s="199">
        <f>E113+E114</f>
        <v>4.800000000000001</v>
      </c>
      <c r="F112" s="199">
        <f>F113+F114</f>
        <v>3.5</v>
      </c>
      <c r="G112" s="199">
        <f>G113+G114</f>
        <v>0</v>
      </c>
    </row>
    <row r="113" spans="1:7" ht="25.5">
      <c r="A113" s="182" t="s">
        <v>244</v>
      </c>
      <c r="B113" s="203" t="s">
        <v>388</v>
      </c>
      <c r="C113" s="185"/>
      <c r="D113" s="210">
        <f t="shared" si="4"/>
        <v>4.4</v>
      </c>
      <c r="E113" s="202">
        <v>4.4</v>
      </c>
      <c r="F113" s="230">
        <v>3.3</v>
      </c>
      <c r="G113" s="230"/>
    </row>
    <row r="114" spans="1:7" ht="12.75">
      <c r="A114" s="182" t="s">
        <v>578</v>
      </c>
      <c r="B114" s="201" t="s">
        <v>327</v>
      </c>
      <c r="C114" s="185"/>
      <c r="D114" s="210">
        <f t="shared" si="4"/>
        <v>0.4</v>
      </c>
      <c r="E114" s="202">
        <v>0.4</v>
      </c>
      <c r="F114" s="230">
        <v>0.2</v>
      </c>
      <c r="G114" s="230"/>
    </row>
    <row r="115" spans="1:7" ht="25.5">
      <c r="A115" s="179" t="s">
        <v>245</v>
      </c>
      <c r="B115" s="211" t="s">
        <v>204</v>
      </c>
      <c r="C115" s="198" t="s">
        <v>183</v>
      </c>
      <c r="D115" s="208">
        <f t="shared" si="4"/>
        <v>2.2</v>
      </c>
      <c r="E115" s="199">
        <f>E116</f>
        <v>2.2</v>
      </c>
      <c r="F115" s="199">
        <f>F116</f>
        <v>0</v>
      </c>
      <c r="G115" s="199">
        <f>G116</f>
        <v>0</v>
      </c>
    </row>
    <row r="116" spans="1:7" ht="25.5">
      <c r="A116" s="182" t="s">
        <v>246</v>
      </c>
      <c r="B116" s="203" t="s">
        <v>388</v>
      </c>
      <c r="C116" s="185"/>
      <c r="D116" s="210">
        <f t="shared" si="4"/>
        <v>2.2</v>
      </c>
      <c r="E116" s="202">
        <v>2.2</v>
      </c>
      <c r="F116" s="230"/>
      <c r="G116" s="230"/>
    </row>
    <row r="117" spans="1:7" ht="12.75">
      <c r="A117" s="192" t="s">
        <v>247</v>
      </c>
      <c r="B117" s="200" t="s">
        <v>77</v>
      </c>
      <c r="C117" s="328" t="s">
        <v>138</v>
      </c>
      <c r="D117" s="208">
        <f t="shared" si="4"/>
        <v>1.9</v>
      </c>
      <c r="E117" s="199">
        <f>E118</f>
        <v>1.9</v>
      </c>
      <c r="F117" s="199">
        <f>F118</f>
        <v>0</v>
      </c>
      <c r="G117" s="199">
        <f>G118</f>
        <v>0</v>
      </c>
    </row>
    <row r="118" spans="1:7" ht="12.75">
      <c r="A118" s="186" t="s">
        <v>248</v>
      </c>
      <c r="B118" s="201" t="s">
        <v>327</v>
      </c>
      <c r="C118" s="187"/>
      <c r="D118" s="202">
        <f t="shared" si="4"/>
        <v>1.9</v>
      </c>
      <c r="E118" s="202">
        <v>1.9</v>
      </c>
      <c r="F118" s="230"/>
      <c r="G118" s="230"/>
    </row>
    <row r="119" spans="1:7" ht="12.75">
      <c r="A119" s="190" t="s">
        <v>51</v>
      </c>
      <c r="B119" s="200" t="s">
        <v>61</v>
      </c>
      <c r="C119" s="193"/>
      <c r="D119" s="199">
        <f>D120+D124+D126+D128</f>
        <v>160.99999999999997</v>
      </c>
      <c r="E119" s="199">
        <f>E120+E124+E126+E128</f>
        <v>159.79999999999998</v>
      </c>
      <c r="F119" s="199">
        <f>F120+F124+F126+F128</f>
        <v>73.8</v>
      </c>
      <c r="G119" s="199">
        <f>G120+G124+G126+G128</f>
        <v>1.2</v>
      </c>
    </row>
    <row r="120" spans="1:7" ht="25.5">
      <c r="A120" s="179" t="s">
        <v>53</v>
      </c>
      <c r="B120" s="221" t="s">
        <v>107</v>
      </c>
      <c r="C120" s="185" t="s">
        <v>141</v>
      </c>
      <c r="D120" s="199">
        <f>D121+D123+D122</f>
        <v>145.29999999999998</v>
      </c>
      <c r="E120" s="199">
        <f>E121+E123+E122</f>
        <v>144.1</v>
      </c>
      <c r="F120" s="199">
        <f>F121+F123+F122</f>
        <v>73.5</v>
      </c>
      <c r="G120" s="199">
        <f>G121+G123+G122</f>
        <v>1.2</v>
      </c>
    </row>
    <row r="121" spans="1:7" ht="12.75">
      <c r="A121" s="232" t="s">
        <v>123</v>
      </c>
      <c r="B121" s="201" t="s">
        <v>327</v>
      </c>
      <c r="C121" s="317"/>
      <c r="D121" s="210">
        <f aca="true" t="shared" si="5" ref="D121:D127">E121+G121</f>
        <v>140.7</v>
      </c>
      <c r="E121" s="202">
        <v>139.5</v>
      </c>
      <c r="F121" s="202">
        <v>73.5</v>
      </c>
      <c r="G121" s="202">
        <v>1.2</v>
      </c>
    </row>
    <row r="122" spans="1:7" ht="12.75">
      <c r="A122" s="232" t="s">
        <v>424</v>
      </c>
      <c r="B122" s="233" t="s">
        <v>177</v>
      </c>
      <c r="C122" s="318"/>
      <c r="D122" s="210">
        <f t="shared" si="5"/>
        <v>0</v>
      </c>
      <c r="E122" s="202"/>
      <c r="F122" s="202"/>
      <c r="G122" s="202"/>
    </row>
    <row r="123" spans="1:7" ht="12.75">
      <c r="A123" s="186" t="s">
        <v>444</v>
      </c>
      <c r="B123" s="213" t="s">
        <v>425</v>
      </c>
      <c r="C123" s="319"/>
      <c r="D123" s="210">
        <f t="shared" si="5"/>
        <v>4.6</v>
      </c>
      <c r="E123" s="202">
        <v>4.6</v>
      </c>
      <c r="F123" s="212"/>
      <c r="G123" s="212"/>
    </row>
    <row r="124" spans="1:7" ht="26.25" customHeight="1">
      <c r="A124" s="179" t="s">
        <v>54</v>
      </c>
      <c r="B124" s="211" t="s">
        <v>204</v>
      </c>
      <c r="C124" s="329" t="s">
        <v>183</v>
      </c>
      <c r="D124" s="208">
        <f t="shared" si="5"/>
        <v>6.7</v>
      </c>
      <c r="E124" s="199">
        <f>E125</f>
        <v>6.7</v>
      </c>
      <c r="F124" s="199">
        <f>F125</f>
        <v>0.3</v>
      </c>
      <c r="G124" s="199">
        <f>G125</f>
        <v>0</v>
      </c>
    </row>
    <row r="125" spans="1:7" ht="25.5">
      <c r="A125" s="182" t="s">
        <v>124</v>
      </c>
      <c r="B125" s="203" t="s">
        <v>388</v>
      </c>
      <c r="C125" s="185"/>
      <c r="D125" s="210">
        <f t="shared" si="5"/>
        <v>6.7</v>
      </c>
      <c r="E125" s="202">
        <v>6.7</v>
      </c>
      <c r="F125" s="202">
        <v>0.3</v>
      </c>
      <c r="G125" s="230"/>
    </row>
    <row r="126" spans="1:7" ht="12.75">
      <c r="A126" s="192" t="s">
        <v>55</v>
      </c>
      <c r="B126" s="200" t="s">
        <v>77</v>
      </c>
      <c r="C126" s="198" t="s">
        <v>138</v>
      </c>
      <c r="D126" s="208">
        <f t="shared" si="5"/>
        <v>8.1</v>
      </c>
      <c r="E126" s="199">
        <f>E127</f>
        <v>8.1</v>
      </c>
      <c r="F126" s="199">
        <f>F127</f>
        <v>0</v>
      </c>
      <c r="G126" s="199">
        <f>G127</f>
        <v>0</v>
      </c>
    </row>
    <row r="127" spans="1:7" ht="12.75">
      <c r="A127" s="182" t="s">
        <v>125</v>
      </c>
      <c r="B127" s="201" t="s">
        <v>327</v>
      </c>
      <c r="C127" s="187"/>
      <c r="D127" s="202">
        <f t="shared" si="5"/>
        <v>8.1</v>
      </c>
      <c r="E127" s="202">
        <v>8.1</v>
      </c>
      <c r="F127" s="230"/>
      <c r="G127" s="230"/>
    </row>
    <row r="128" spans="1:7" ht="12.75">
      <c r="A128" s="191" t="s">
        <v>203</v>
      </c>
      <c r="B128" s="218" t="s">
        <v>152</v>
      </c>
      <c r="C128" s="198" t="s">
        <v>37</v>
      </c>
      <c r="D128" s="199">
        <f>D129</f>
        <v>0.9</v>
      </c>
      <c r="E128" s="199">
        <f>E129</f>
        <v>0.9</v>
      </c>
      <c r="F128" s="199">
        <f>F129</f>
        <v>0</v>
      </c>
      <c r="G128" s="199">
        <f>G129</f>
        <v>0</v>
      </c>
    </row>
    <row r="129" spans="1:7" ht="12.75">
      <c r="A129" s="191" t="s">
        <v>472</v>
      </c>
      <c r="B129" s="201" t="s">
        <v>327</v>
      </c>
      <c r="C129" s="193"/>
      <c r="D129" s="202">
        <f>E129+G129</f>
        <v>0.9</v>
      </c>
      <c r="E129" s="202">
        <v>0.9</v>
      </c>
      <c r="F129" s="230"/>
      <c r="G129" s="230"/>
    </row>
    <row r="130" spans="1:7" ht="12.75">
      <c r="A130" s="190" t="s">
        <v>56</v>
      </c>
      <c r="B130" s="200" t="s">
        <v>144</v>
      </c>
      <c r="D130" s="199">
        <f>D133+D136+D138+D140+D131</f>
        <v>98.7</v>
      </c>
      <c r="E130" s="199">
        <f>E133+E136+E138+E140+E131</f>
        <v>98</v>
      </c>
      <c r="F130" s="199">
        <f>F133+F136+F138+F140+F131</f>
        <v>51.99999999999999</v>
      </c>
      <c r="G130" s="199">
        <f>G133+G136+G138+G140+G131</f>
        <v>0.7</v>
      </c>
    </row>
    <row r="131" spans="1:7" ht="12.75">
      <c r="A131" s="179" t="s">
        <v>347</v>
      </c>
      <c r="B131" s="218" t="s">
        <v>104</v>
      </c>
      <c r="C131" s="329" t="s">
        <v>137</v>
      </c>
      <c r="D131" s="199">
        <f>D132</f>
        <v>1.4</v>
      </c>
      <c r="E131" s="199">
        <f>E132</f>
        <v>1.4</v>
      </c>
      <c r="F131" s="199">
        <f>F132</f>
        <v>0</v>
      </c>
      <c r="G131" s="199">
        <f>G132</f>
        <v>0</v>
      </c>
    </row>
    <row r="132" spans="1:7" ht="12.75">
      <c r="A132" s="190" t="s">
        <v>126</v>
      </c>
      <c r="B132" s="201" t="s">
        <v>327</v>
      </c>
      <c r="C132" s="322"/>
      <c r="D132" s="202">
        <f>E132+G132</f>
        <v>1.4</v>
      </c>
      <c r="E132" s="202">
        <v>1.4</v>
      </c>
      <c r="F132" s="202"/>
      <c r="G132" s="202"/>
    </row>
    <row r="133" spans="1:7" ht="25.5">
      <c r="A133" s="179" t="s">
        <v>59</v>
      </c>
      <c r="B133" s="221" t="s">
        <v>107</v>
      </c>
      <c r="C133" s="185" t="s">
        <v>141</v>
      </c>
      <c r="D133" s="199">
        <f>D134+D135</f>
        <v>78</v>
      </c>
      <c r="E133" s="199">
        <f>E134+E135</f>
        <v>77.3</v>
      </c>
      <c r="F133" s="199">
        <f>F134+F135</f>
        <v>44.4</v>
      </c>
      <c r="G133" s="199">
        <f>G134+G135</f>
        <v>0.7</v>
      </c>
    </row>
    <row r="134" spans="1:7" ht="12.75">
      <c r="A134" s="232" t="s">
        <v>127</v>
      </c>
      <c r="B134" s="201" t="s">
        <v>327</v>
      </c>
      <c r="C134" s="317"/>
      <c r="D134" s="210">
        <f>E134+G134</f>
        <v>77.9</v>
      </c>
      <c r="E134" s="202">
        <v>77.2</v>
      </c>
      <c r="F134" s="202">
        <v>44.4</v>
      </c>
      <c r="G134" s="202">
        <v>0.7</v>
      </c>
    </row>
    <row r="135" spans="1:7" ht="12.75">
      <c r="A135" s="182" t="s">
        <v>412</v>
      </c>
      <c r="B135" s="213" t="s">
        <v>425</v>
      </c>
      <c r="C135" s="319"/>
      <c r="D135" s="210">
        <f aca="true" t="shared" si="6" ref="D135:D142">E135+G135</f>
        <v>0.1</v>
      </c>
      <c r="E135" s="202">
        <v>0.1</v>
      </c>
      <c r="F135" s="202"/>
      <c r="G135" s="202"/>
    </row>
    <row r="136" spans="1:7" ht="25.5">
      <c r="A136" s="179" t="s">
        <v>206</v>
      </c>
      <c r="B136" s="211" t="s">
        <v>204</v>
      </c>
      <c r="C136" s="329" t="s">
        <v>183</v>
      </c>
      <c r="D136" s="208">
        <f t="shared" si="6"/>
        <v>6.2</v>
      </c>
      <c r="E136" s="199">
        <f>E137</f>
        <v>6.2</v>
      </c>
      <c r="F136" s="199">
        <f>F137</f>
        <v>0.3</v>
      </c>
      <c r="G136" s="199">
        <f>G137</f>
        <v>0</v>
      </c>
    </row>
    <row r="137" spans="1:7" ht="12.75">
      <c r="A137" s="182" t="s">
        <v>207</v>
      </c>
      <c r="B137" s="216" t="s">
        <v>177</v>
      </c>
      <c r="C137" s="185"/>
      <c r="D137" s="210">
        <f t="shared" si="6"/>
        <v>6.2</v>
      </c>
      <c r="E137" s="202">
        <v>6.2</v>
      </c>
      <c r="F137" s="230">
        <v>0.3</v>
      </c>
      <c r="G137" s="230"/>
    </row>
    <row r="138" spans="1:7" ht="12.75">
      <c r="A138" s="192" t="s">
        <v>419</v>
      </c>
      <c r="B138" s="200" t="s">
        <v>77</v>
      </c>
      <c r="C138" s="198" t="s">
        <v>138</v>
      </c>
      <c r="D138" s="208">
        <f t="shared" si="6"/>
        <v>3.5</v>
      </c>
      <c r="E138" s="199">
        <f>E139</f>
        <v>3.5</v>
      </c>
      <c r="F138" s="199">
        <f>F139</f>
        <v>0</v>
      </c>
      <c r="G138" s="199">
        <f>G139</f>
        <v>0</v>
      </c>
    </row>
    <row r="139" spans="1:7" ht="12.75">
      <c r="A139" s="182" t="s">
        <v>420</v>
      </c>
      <c r="B139" s="201" t="s">
        <v>327</v>
      </c>
      <c r="C139" s="187"/>
      <c r="D139" s="202">
        <f t="shared" si="6"/>
        <v>3.5</v>
      </c>
      <c r="E139" s="202">
        <v>3.5</v>
      </c>
      <c r="F139" s="230"/>
      <c r="G139" s="230"/>
    </row>
    <row r="140" spans="1:7" ht="25.5">
      <c r="A140" s="179" t="s">
        <v>421</v>
      </c>
      <c r="B140" s="211" t="s">
        <v>187</v>
      </c>
      <c r="C140" s="198" t="s">
        <v>143</v>
      </c>
      <c r="D140" s="208">
        <f t="shared" si="6"/>
        <v>9.6</v>
      </c>
      <c r="E140" s="199">
        <f>E141+E142</f>
        <v>9.6</v>
      </c>
      <c r="F140" s="199">
        <f>F141+F142</f>
        <v>7.3</v>
      </c>
      <c r="G140" s="199">
        <f>G141+G142</f>
        <v>0</v>
      </c>
    </row>
    <row r="141" spans="1:7" ht="25.5">
      <c r="A141" s="182" t="s">
        <v>422</v>
      </c>
      <c r="B141" s="203" t="s">
        <v>388</v>
      </c>
      <c r="C141" s="349"/>
      <c r="D141" s="202">
        <f t="shared" si="6"/>
        <v>8.9</v>
      </c>
      <c r="E141" s="202">
        <v>8.9</v>
      </c>
      <c r="F141" s="230">
        <v>6.8</v>
      </c>
      <c r="G141" s="230"/>
    </row>
    <row r="142" spans="1:7" ht="12.75">
      <c r="A142" s="182" t="s">
        <v>579</v>
      </c>
      <c r="B142" s="201" t="s">
        <v>327</v>
      </c>
      <c r="C142" s="350"/>
      <c r="D142" s="202">
        <f t="shared" si="6"/>
        <v>0.7</v>
      </c>
      <c r="E142" s="202">
        <v>0.7</v>
      </c>
      <c r="F142" s="230">
        <v>0.5</v>
      </c>
      <c r="G142" s="230"/>
    </row>
    <row r="143" spans="1:7" ht="12.75">
      <c r="A143" s="179" t="s">
        <v>60</v>
      </c>
      <c r="B143" s="197" t="s">
        <v>214</v>
      </c>
      <c r="C143" s="198"/>
      <c r="D143" s="199">
        <f>D144+D146+D149+D151+D153</f>
        <v>98.5</v>
      </c>
      <c r="E143" s="199">
        <f>E144+E146+E149+E151+E153</f>
        <v>96.9</v>
      </c>
      <c r="F143" s="199">
        <f>F144+F146+F149+F151+F153</f>
        <v>52.7</v>
      </c>
      <c r="G143" s="199">
        <f>G144+G146+G149+G151+G153</f>
        <v>1.6</v>
      </c>
    </row>
    <row r="144" spans="1:7" ht="12.75">
      <c r="A144" s="182" t="s">
        <v>62</v>
      </c>
      <c r="B144" s="218" t="s">
        <v>104</v>
      </c>
      <c r="C144" s="198" t="s">
        <v>137</v>
      </c>
      <c r="D144" s="199">
        <f>D145</f>
        <v>3.4</v>
      </c>
      <c r="E144" s="199">
        <f>E145</f>
        <v>3.4</v>
      </c>
      <c r="F144" s="199">
        <f>F145</f>
        <v>0</v>
      </c>
      <c r="G144" s="199">
        <f>G145</f>
        <v>0</v>
      </c>
    </row>
    <row r="145" spans="1:7" ht="12.75">
      <c r="A145" s="193" t="s">
        <v>128</v>
      </c>
      <c r="B145" s="201" t="s">
        <v>327</v>
      </c>
      <c r="C145" s="322"/>
      <c r="D145" s="202">
        <f>E145+G145</f>
        <v>3.4</v>
      </c>
      <c r="E145" s="202">
        <v>3.4</v>
      </c>
      <c r="F145" s="202"/>
      <c r="G145" s="202"/>
    </row>
    <row r="146" spans="1:7" ht="25.5">
      <c r="A146" s="179" t="s">
        <v>208</v>
      </c>
      <c r="B146" s="207" t="s">
        <v>107</v>
      </c>
      <c r="C146" s="185" t="s">
        <v>141</v>
      </c>
      <c r="D146" s="199">
        <f>D147+D148</f>
        <v>76.89999999999999</v>
      </c>
      <c r="E146" s="199">
        <f>E147+E148</f>
        <v>75.3</v>
      </c>
      <c r="F146" s="199">
        <f>F147+F148</f>
        <v>47.5</v>
      </c>
      <c r="G146" s="199">
        <f>G147+G148</f>
        <v>1.6</v>
      </c>
    </row>
    <row r="147" spans="1:7" ht="12.75">
      <c r="A147" s="182" t="s">
        <v>209</v>
      </c>
      <c r="B147" s="201" t="s">
        <v>327</v>
      </c>
      <c r="C147" s="317"/>
      <c r="D147" s="210">
        <f aca="true" t="shared" si="7" ref="D147:D154">E147+G147</f>
        <v>76.1</v>
      </c>
      <c r="E147" s="202">
        <v>75.3</v>
      </c>
      <c r="F147" s="202">
        <v>47.5</v>
      </c>
      <c r="G147" s="202">
        <v>0.8</v>
      </c>
    </row>
    <row r="148" spans="1:7" ht="12.75">
      <c r="A148" s="225" t="s">
        <v>348</v>
      </c>
      <c r="B148" s="213" t="s">
        <v>425</v>
      </c>
      <c r="C148" s="194"/>
      <c r="D148" s="210">
        <f t="shared" si="7"/>
        <v>0.8</v>
      </c>
      <c r="E148" s="202"/>
      <c r="F148" s="199"/>
      <c r="G148" s="199">
        <v>0.8</v>
      </c>
    </row>
    <row r="149" spans="1:7" ht="25.5">
      <c r="A149" s="179" t="s">
        <v>210</v>
      </c>
      <c r="B149" s="211" t="s">
        <v>187</v>
      </c>
      <c r="C149" s="198" t="s">
        <v>143</v>
      </c>
      <c r="D149" s="208">
        <f t="shared" si="7"/>
        <v>6.7</v>
      </c>
      <c r="E149" s="199">
        <f>E150</f>
        <v>6.7</v>
      </c>
      <c r="F149" s="199">
        <f>F150</f>
        <v>5.1</v>
      </c>
      <c r="G149" s="199">
        <f>G150</f>
        <v>0</v>
      </c>
    </row>
    <row r="150" spans="1:7" ht="25.5">
      <c r="A150" s="182" t="s">
        <v>211</v>
      </c>
      <c r="B150" s="203" t="s">
        <v>388</v>
      </c>
      <c r="C150" s="185"/>
      <c r="D150" s="210">
        <f t="shared" si="7"/>
        <v>6.7</v>
      </c>
      <c r="E150" s="202">
        <v>6.7</v>
      </c>
      <c r="F150" s="230">
        <v>5.1</v>
      </c>
      <c r="G150" s="230"/>
    </row>
    <row r="151" spans="1:7" ht="25.5">
      <c r="A151" s="179" t="s">
        <v>349</v>
      </c>
      <c r="B151" s="211" t="s">
        <v>204</v>
      </c>
      <c r="C151" s="198" t="s">
        <v>183</v>
      </c>
      <c r="D151" s="208">
        <f t="shared" si="7"/>
        <v>2.7</v>
      </c>
      <c r="E151" s="199">
        <f>E152</f>
        <v>2.7</v>
      </c>
      <c r="F151" s="199">
        <f>F152</f>
        <v>0.1</v>
      </c>
      <c r="G151" s="199">
        <f>G152</f>
        <v>0</v>
      </c>
    </row>
    <row r="152" spans="1:7" ht="25.5">
      <c r="A152" s="182" t="s">
        <v>350</v>
      </c>
      <c r="B152" s="203" t="s">
        <v>388</v>
      </c>
      <c r="C152" s="185"/>
      <c r="D152" s="210">
        <f t="shared" si="7"/>
        <v>2.7</v>
      </c>
      <c r="E152" s="202">
        <v>2.7</v>
      </c>
      <c r="F152" s="230">
        <v>0.1</v>
      </c>
      <c r="G152" s="230"/>
    </row>
    <row r="153" spans="1:7" ht="12.75">
      <c r="A153" s="182" t="s">
        <v>351</v>
      </c>
      <c r="B153" s="200" t="s">
        <v>77</v>
      </c>
      <c r="C153" s="198" t="s">
        <v>138</v>
      </c>
      <c r="D153" s="199">
        <f t="shared" si="7"/>
        <v>8.8</v>
      </c>
      <c r="E153" s="199">
        <f>E154</f>
        <v>8.8</v>
      </c>
      <c r="F153" s="199">
        <f>F154</f>
        <v>0</v>
      </c>
      <c r="G153" s="199">
        <f>G154</f>
        <v>0</v>
      </c>
    </row>
    <row r="154" spans="1:7" ht="12.75">
      <c r="A154" s="182" t="s">
        <v>352</v>
      </c>
      <c r="B154" s="201" t="s">
        <v>327</v>
      </c>
      <c r="C154" s="187"/>
      <c r="D154" s="202">
        <f t="shared" si="7"/>
        <v>8.8</v>
      </c>
      <c r="E154" s="202">
        <v>8.8</v>
      </c>
      <c r="F154" s="230"/>
      <c r="G154" s="230"/>
    </row>
    <row r="155" spans="1:7" ht="13.5">
      <c r="A155" s="198" t="s">
        <v>64</v>
      </c>
      <c r="B155" s="269" t="s">
        <v>215</v>
      </c>
      <c r="C155" s="193"/>
      <c r="D155" s="199">
        <f>D156+D158+D161+D164+D167+D169</f>
        <v>482.40000000000003</v>
      </c>
      <c r="E155" s="199">
        <f>E156+E158+E161+E164+E167+E169</f>
        <v>472</v>
      </c>
      <c r="F155" s="199">
        <f>F156+F158+F161+F164+F167+F169</f>
        <v>242.8</v>
      </c>
      <c r="G155" s="199">
        <f>G156+G158+G161+G164+G167+G169</f>
        <v>10.400000000000002</v>
      </c>
    </row>
    <row r="156" spans="1:7" ht="12.75">
      <c r="A156" s="198" t="s">
        <v>65</v>
      </c>
      <c r="B156" s="234" t="s">
        <v>104</v>
      </c>
      <c r="C156" s="198" t="s">
        <v>137</v>
      </c>
      <c r="D156" s="199">
        <f>D157</f>
        <v>8</v>
      </c>
      <c r="E156" s="199">
        <f>E157</f>
        <v>8</v>
      </c>
      <c r="F156" s="199">
        <f>F157</f>
        <v>0</v>
      </c>
      <c r="G156" s="199">
        <f>G157</f>
        <v>0</v>
      </c>
    </row>
    <row r="157" spans="1:7" ht="12.75">
      <c r="A157" s="322" t="s">
        <v>129</v>
      </c>
      <c r="B157" s="201" t="s">
        <v>327</v>
      </c>
      <c r="C157" s="322"/>
      <c r="D157" s="202">
        <f>E157+G157</f>
        <v>8</v>
      </c>
      <c r="E157" s="202">
        <f>E145+E108+E94+E132</f>
        <v>8</v>
      </c>
      <c r="F157" s="202">
        <f>F145+F108+F94</f>
        <v>0</v>
      </c>
      <c r="G157" s="202">
        <f>G145+G108+G94</f>
        <v>0</v>
      </c>
    </row>
    <row r="158" spans="1:7" ht="25.5">
      <c r="A158" s="198" t="s">
        <v>66</v>
      </c>
      <c r="B158" s="235" t="s">
        <v>107</v>
      </c>
      <c r="C158" s="185" t="s">
        <v>141</v>
      </c>
      <c r="D158" s="199">
        <f>D159+D160</f>
        <v>401.1</v>
      </c>
      <c r="E158" s="199">
        <f>E159+E160</f>
        <v>390.7</v>
      </c>
      <c r="F158" s="199">
        <f>F159+F160</f>
        <v>222.8</v>
      </c>
      <c r="G158" s="199">
        <f>G159+G160</f>
        <v>10.400000000000002</v>
      </c>
    </row>
    <row r="159" spans="1:7" ht="12.75">
      <c r="A159" s="322" t="s">
        <v>130</v>
      </c>
      <c r="B159" s="201" t="s">
        <v>327</v>
      </c>
      <c r="C159" s="317"/>
      <c r="D159" s="210">
        <f>E159+G159</f>
        <v>394.90000000000003</v>
      </c>
      <c r="E159" s="202">
        <f>E147+E134+E121+E110+E96</f>
        <v>385.3</v>
      </c>
      <c r="F159" s="202">
        <f>F147+F134+F121+F110+F96</f>
        <v>222.8</v>
      </c>
      <c r="G159" s="202">
        <f>G147+G134+G121+G110+G96</f>
        <v>9.600000000000001</v>
      </c>
    </row>
    <row r="160" spans="1:7" ht="12.75">
      <c r="A160" s="322" t="s">
        <v>249</v>
      </c>
      <c r="B160" s="213" t="s">
        <v>332</v>
      </c>
      <c r="C160" s="194"/>
      <c r="D160" s="210">
        <f aca="true" t="shared" si="8" ref="D160:D167">E160+G160</f>
        <v>6.199999999999998</v>
      </c>
      <c r="E160" s="202">
        <f>E148+E135+E123+E97+E111</f>
        <v>5.399999999999999</v>
      </c>
      <c r="F160" s="202">
        <f>F148+F135+F123+F97+F111</f>
        <v>0</v>
      </c>
      <c r="G160" s="202">
        <f>G148+G135+G123+G97+G111</f>
        <v>0.8</v>
      </c>
    </row>
    <row r="161" spans="1:7" ht="25.5">
      <c r="A161" s="198" t="s">
        <v>212</v>
      </c>
      <c r="B161" s="211" t="s">
        <v>187</v>
      </c>
      <c r="C161" s="198" t="s">
        <v>143</v>
      </c>
      <c r="D161" s="208">
        <f>E161+G161</f>
        <v>25.599999999999998</v>
      </c>
      <c r="E161" s="199">
        <f>E162+E163</f>
        <v>25.599999999999998</v>
      </c>
      <c r="F161" s="199">
        <f>F162+F163</f>
        <v>19.299999999999997</v>
      </c>
      <c r="G161" s="199">
        <f>G162+G163</f>
        <v>0</v>
      </c>
    </row>
    <row r="162" spans="1:7" ht="12.75">
      <c r="A162" s="322" t="s">
        <v>213</v>
      </c>
      <c r="B162" s="236" t="s">
        <v>177</v>
      </c>
      <c r="C162" s="185"/>
      <c r="D162" s="210">
        <f t="shared" si="8"/>
        <v>24.2</v>
      </c>
      <c r="E162" s="202">
        <f>E150+E141+E113+E99</f>
        <v>24.2</v>
      </c>
      <c r="F162" s="202">
        <f>F150+F141+F113+F99</f>
        <v>18.4</v>
      </c>
      <c r="G162" s="202">
        <f>G150+G141+G113+G99</f>
        <v>0</v>
      </c>
    </row>
    <row r="163" spans="1:7" ht="12.75">
      <c r="A163" s="322" t="s">
        <v>580</v>
      </c>
      <c r="B163" s="201" t="s">
        <v>327</v>
      </c>
      <c r="C163" s="185"/>
      <c r="D163" s="210">
        <f t="shared" si="8"/>
        <v>1.4000000000000001</v>
      </c>
      <c r="E163" s="202">
        <f>E142+E114+E100</f>
        <v>1.4000000000000001</v>
      </c>
      <c r="F163" s="202">
        <f>F142+F114+F100</f>
        <v>0.8999999999999999</v>
      </c>
      <c r="G163" s="202">
        <f>G142+G114+G100</f>
        <v>0</v>
      </c>
    </row>
    <row r="164" spans="1:7" ht="25.5">
      <c r="A164" s="198" t="s">
        <v>250</v>
      </c>
      <c r="B164" s="237" t="s">
        <v>204</v>
      </c>
      <c r="C164" s="198" t="s">
        <v>183</v>
      </c>
      <c r="D164" s="208">
        <f t="shared" si="8"/>
        <v>19.5</v>
      </c>
      <c r="E164" s="199">
        <f>E165+E166</f>
        <v>19.5</v>
      </c>
      <c r="F164" s="199">
        <f>F165</f>
        <v>0.7</v>
      </c>
      <c r="G164" s="199">
        <f>G165</f>
        <v>0</v>
      </c>
    </row>
    <row r="165" spans="1:7" ht="25.5">
      <c r="A165" s="322" t="s">
        <v>251</v>
      </c>
      <c r="B165" s="203" t="s">
        <v>388</v>
      </c>
      <c r="C165" s="185"/>
      <c r="D165" s="210">
        <f t="shared" si="8"/>
        <v>18.3</v>
      </c>
      <c r="E165" s="202">
        <f>E152+E137+E125+E116+E102</f>
        <v>18.3</v>
      </c>
      <c r="F165" s="202">
        <f>F152+F137+F125+F116+F102</f>
        <v>0.7</v>
      </c>
      <c r="G165" s="202">
        <f>G152+G137+G125+G116+G102</f>
        <v>0</v>
      </c>
    </row>
    <row r="166" spans="1:7" ht="12.75">
      <c r="A166" s="322" t="s">
        <v>518</v>
      </c>
      <c r="B166" s="201" t="s">
        <v>327</v>
      </c>
      <c r="C166" s="185"/>
      <c r="D166" s="210">
        <f t="shared" si="8"/>
        <v>1.2</v>
      </c>
      <c r="E166" s="202">
        <v>1.2</v>
      </c>
      <c r="F166" s="202"/>
      <c r="G166" s="202"/>
    </row>
    <row r="167" spans="1:7" ht="12.75">
      <c r="A167" s="322" t="s">
        <v>252</v>
      </c>
      <c r="B167" s="238" t="s">
        <v>77</v>
      </c>
      <c r="C167" s="328" t="s">
        <v>138</v>
      </c>
      <c r="D167" s="199">
        <f t="shared" si="8"/>
        <v>27.3</v>
      </c>
      <c r="E167" s="199">
        <f>E168</f>
        <v>27.3</v>
      </c>
      <c r="F167" s="199">
        <f>F168</f>
        <v>0</v>
      </c>
      <c r="G167" s="199">
        <f>G168</f>
        <v>0</v>
      </c>
    </row>
    <row r="168" spans="1:7" ht="12.75">
      <c r="A168" s="322" t="s">
        <v>253</v>
      </c>
      <c r="B168" s="201" t="s">
        <v>327</v>
      </c>
      <c r="C168" s="189"/>
      <c r="D168" s="210">
        <f>E168+G168</f>
        <v>27.3</v>
      </c>
      <c r="E168" s="202">
        <f>E105+E118+E127+E139+E154</f>
        <v>27.3</v>
      </c>
      <c r="F168" s="202">
        <f>F105+F118+F127+F139</f>
        <v>0</v>
      </c>
      <c r="G168" s="202">
        <f>G105+G118+G127+G139</f>
        <v>0</v>
      </c>
    </row>
    <row r="169" spans="1:7" ht="12.75">
      <c r="A169" s="318" t="s">
        <v>473</v>
      </c>
      <c r="B169" s="218" t="s">
        <v>152</v>
      </c>
      <c r="C169" s="198" t="s">
        <v>37</v>
      </c>
      <c r="D169" s="199">
        <f>D170</f>
        <v>0.9</v>
      </c>
      <c r="E169" s="199">
        <f>E170</f>
        <v>0.9</v>
      </c>
      <c r="F169" s="199">
        <f>F170</f>
        <v>0</v>
      </c>
      <c r="G169" s="199">
        <f>G170</f>
        <v>0</v>
      </c>
    </row>
    <row r="170" spans="1:7" ht="12.75">
      <c r="A170" s="318" t="s">
        <v>474</v>
      </c>
      <c r="B170" s="201" t="s">
        <v>327</v>
      </c>
      <c r="C170" s="193"/>
      <c r="D170" s="202">
        <f>E170+G170</f>
        <v>0.9</v>
      </c>
      <c r="E170" s="239">
        <f>E129</f>
        <v>0.9</v>
      </c>
      <c r="F170" s="239">
        <f>F129</f>
        <v>0</v>
      </c>
      <c r="G170" s="239">
        <f>G129</f>
        <v>0</v>
      </c>
    </row>
    <row r="171" spans="1:7" ht="12.75">
      <c r="A171" s="185" t="s">
        <v>67</v>
      </c>
      <c r="B171" s="270" t="s">
        <v>112</v>
      </c>
      <c r="C171" s="194"/>
      <c r="D171" s="240">
        <f>D172+D176</f>
        <v>204.5</v>
      </c>
      <c r="E171" s="240">
        <f>E172+E176</f>
        <v>189.8</v>
      </c>
      <c r="F171" s="240">
        <f>F172+F176</f>
        <v>127.3</v>
      </c>
      <c r="G171" s="240">
        <f>G172+G176</f>
        <v>14.7</v>
      </c>
    </row>
    <row r="172" spans="1:7" ht="25.5">
      <c r="A172" s="241" t="s">
        <v>68</v>
      </c>
      <c r="B172" s="242" t="s">
        <v>105</v>
      </c>
      <c r="C172" s="243" t="s">
        <v>139</v>
      </c>
      <c r="D172" s="199">
        <f>D173+D174+D175</f>
        <v>203.5</v>
      </c>
      <c r="E172" s="199">
        <f>E173+E174+E175</f>
        <v>188.8</v>
      </c>
      <c r="F172" s="199">
        <f>F173+F174+F175</f>
        <v>127.3</v>
      </c>
      <c r="G172" s="199">
        <f>G173+G174+G175</f>
        <v>14.7</v>
      </c>
    </row>
    <row r="173" spans="1:7" ht="12.75">
      <c r="A173" s="244" t="s">
        <v>131</v>
      </c>
      <c r="B173" s="201" t="s">
        <v>327</v>
      </c>
      <c r="C173" s="245"/>
      <c r="D173" s="210">
        <f>E173+G173</f>
        <v>123.4</v>
      </c>
      <c r="E173" s="202">
        <v>108.7</v>
      </c>
      <c r="F173" s="202">
        <v>68.8</v>
      </c>
      <c r="G173" s="202">
        <v>14.7</v>
      </c>
    </row>
    <row r="174" spans="1:7" ht="12.75">
      <c r="A174" s="244" t="s">
        <v>341</v>
      </c>
      <c r="B174" s="201" t="s">
        <v>425</v>
      </c>
      <c r="C174" s="245"/>
      <c r="D174" s="210">
        <f>E174+G174</f>
        <v>1.5</v>
      </c>
      <c r="E174" s="202">
        <v>1.5</v>
      </c>
      <c r="F174" s="202"/>
      <c r="G174" s="202"/>
    </row>
    <row r="175" spans="1:7" ht="25.5">
      <c r="A175" s="244" t="s">
        <v>406</v>
      </c>
      <c r="B175" s="246" t="s">
        <v>388</v>
      </c>
      <c r="C175" s="247"/>
      <c r="D175" s="210">
        <f>E175+G175</f>
        <v>78.6</v>
      </c>
      <c r="E175" s="202">
        <v>78.6</v>
      </c>
      <c r="F175" s="202">
        <v>58.5</v>
      </c>
      <c r="G175" s="202"/>
    </row>
    <row r="176" spans="1:7" ht="25.5">
      <c r="A176" s="182" t="s">
        <v>454</v>
      </c>
      <c r="B176" s="248" t="s">
        <v>204</v>
      </c>
      <c r="C176" s="198" t="s">
        <v>183</v>
      </c>
      <c r="D176" s="208">
        <f>E176+G176</f>
        <v>1</v>
      </c>
      <c r="E176" s="199">
        <f>E177</f>
        <v>1</v>
      </c>
      <c r="F176" s="199">
        <f>F177</f>
        <v>0</v>
      </c>
      <c r="G176" s="199">
        <f>G177</f>
        <v>0</v>
      </c>
    </row>
    <row r="177" spans="1:7" ht="25.5">
      <c r="A177" s="182" t="s">
        <v>455</v>
      </c>
      <c r="B177" s="203" t="s">
        <v>388</v>
      </c>
      <c r="C177" s="198"/>
      <c r="D177" s="210">
        <f>E177+G177</f>
        <v>1</v>
      </c>
      <c r="E177" s="202">
        <v>1</v>
      </c>
      <c r="F177" s="202"/>
      <c r="G177" s="202"/>
    </row>
    <row r="178" spans="1:7" ht="12.75">
      <c r="A178" s="179" t="s">
        <v>69</v>
      </c>
      <c r="B178" s="200" t="s">
        <v>326</v>
      </c>
      <c r="C178" s="184"/>
      <c r="D178" s="228">
        <f aca="true" t="shared" si="9" ref="D178:G179">D179</f>
        <v>308.9</v>
      </c>
      <c r="E178" s="228">
        <f t="shared" si="9"/>
        <v>19.9</v>
      </c>
      <c r="F178" s="228">
        <f t="shared" si="9"/>
        <v>0</v>
      </c>
      <c r="G178" s="228">
        <f t="shared" si="9"/>
        <v>289</v>
      </c>
    </row>
    <row r="179" spans="1:7" ht="12.75">
      <c r="A179" s="179" t="s">
        <v>70</v>
      </c>
      <c r="B179" s="218" t="s">
        <v>152</v>
      </c>
      <c r="C179" s="243" t="s">
        <v>37</v>
      </c>
      <c r="D179" s="228">
        <f t="shared" si="9"/>
        <v>308.9</v>
      </c>
      <c r="E179" s="228">
        <f t="shared" si="9"/>
        <v>19.9</v>
      </c>
      <c r="F179" s="228">
        <f t="shared" si="9"/>
        <v>0</v>
      </c>
      <c r="G179" s="228">
        <f t="shared" si="9"/>
        <v>289</v>
      </c>
    </row>
    <row r="180" spans="1:7" ht="12.75">
      <c r="A180" s="179" t="s">
        <v>216</v>
      </c>
      <c r="B180" s="201" t="s">
        <v>327</v>
      </c>
      <c r="C180" s="249"/>
      <c r="D180" s="250">
        <f>E180+G180</f>
        <v>308.9</v>
      </c>
      <c r="E180" s="217">
        <v>19.9</v>
      </c>
      <c r="F180" s="251"/>
      <c r="G180" s="251">
        <v>289</v>
      </c>
    </row>
    <row r="181" spans="1:7" ht="12.75">
      <c r="A181" s="179" t="s">
        <v>286</v>
      </c>
      <c r="B181" s="271" t="s">
        <v>335</v>
      </c>
      <c r="C181" s="243" t="s">
        <v>137</v>
      </c>
      <c r="D181" s="180">
        <f aca="true" t="shared" si="10" ref="D181:G182">D182</f>
        <v>18.6</v>
      </c>
      <c r="E181" s="180">
        <f t="shared" si="10"/>
        <v>18.6</v>
      </c>
      <c r="F181" s="180">
        <f t="shared" si="10"/>
        <v>11.6</v>
      </c>
      <c r="G181" s="180">
        <f t="shared" si="10"/>
        <v>0</v>
      </c>
    </row>
    <row r="182" spans="1:7" ht="12.75">
      <c r="A182" s="179" t="s">
        <v>217</v>
      </c>
      <c r="B182" s="218" t="s">
        <v>104</v>
      </c>
      <c r="C182" s="188"/>
      <c r="D182" s="183">
        <f t="shared" si="10"/>
        <v>18.6</v>
      </c>
      <c r="E182" s="183">
        <f t="shared" si="10"/>
        <v>18.6</v>
      </c>
      <c r="F182" s="183">
        <f t="shared" si="10"/>
        <v>11.6</v>
      </c>
      <c r="G182" s="183">
        <f t="shared" si="10"/>
        <v>0</v>
      </c>
    </row>
    <row r="183" spans="1:7" ht="12.75">
      <c r="A183" s="179" t="s">
        <v>218</v>
      </c>
      <c r="B183" s="233" t="s">
        <v>327</v>
      </c>
      <c r="C183" s="188"/>
      <c r="D183" s="251">
        <f aca="true" t="shared" si="11" ref="D183:D188">E183+G183</f>
        <v>18.6</v>
      </c>
      <c r="E183" s="251">
        <v>18.6</v>
      </c>
      <c r="F183" s="251">
        <v>11.6</v>
      </c>
      <c r="G183" s="251"/>
    </row>
    <row r="184" spans="1:7" ht="12.75">
      <c r="A184" s="179" t="s">
        <v>432</v>
      </c>
      <c r="B184" s="270" t="s">
        <v>470</v>
      </c>
      <c r="C184" s="252"/>
      <c r="D184" s="253">
        <f t="shared" si="11"/>
        <v>88.1</v>
      </c>
      <c r="E184" s="254">
        <f>E185</f>
        <v>88.1</v>
      </c>
      <c r="F184" s="254">
        <f>F185</f>
        <v>59</v>
      </c>
      <c r="G184" s="254">
        <f>G185</f>
        <v>0</v>
      </c>
    </row>
    <row r="185" spans="1:7" ht="27" customHeight="1">
      <c r="A185" s="179" t="s">
        <v>336</v>
      </c>
      <c r="B185" s="207" t="s">
        <v>107</v>
      </c>
      <c r="C185" s="351" t="s">
        <v>141</v>
      </c>
      <c r="D185" s="255">
        <f t="shared" si="11"/>
        <v>88.1</v>
      </c>
      <c r="E185" s="251">
        <f>E186+E187</f>
        <v>88.1</v>
      </c>
      <c r="F185" s="251">
        <f>F186+F187</f>
        <v>59</v>
      </c>
      <c r="G185" s="251">
        <f>G186+G187</f>
        <v>0</v>
      </c>
    </row>
    <row r="186" spans="1:7" ht="25.5">
      <c r="A186" s="179" t="s">
        <v>458</v>
      </c>
      <c r="B186" s="256" t="s">
        <v>388</v>
      </c>
      <c r="C186" s="352"/>
      <c r="D186" s="255">
        <f t="shared" si="11"/>
        <v>88.1</v>
      </c>
      <c r="E186" s="251">
        <v>88.1</v>
      </c>
      <c r="F186" s="251">
        <v>59</v>
      </c>
      <c r="G186" s="251"/>
    </row>
    <row r="187" spans="1:7" ht="12.75">
      <c r="A187" s="179" t="s">
        <v>354</v>
      </c>
      <c r="B187" s="233" t="s">
        <v>327</v>
      </c>
      <c r="C187" s="353"/>
      <c r="D187" s="255">
        <f t="shared" si="11"/>
        <v>0</v>
      </c>
      <c r="E187" s="251"/>
      <c r="F187" s="257"/>
      <c r="G187" s="257"/>
    </row>
    <row r="188" spans="1:7" ht="18" customHeight="1" thickBot="1">
      <c r="A188" s="198" t="s">
        <v>353</v>
      </c>
      <c r="B188" s="272" t="s">
        <v>219</v>
      </c>
      <c r="C188" s="258"/>
      <c r="D188" s="259">
        <f t="shared" si="11"/>
        <v>7839</v>
      </c>
      <c r="E188" s="259">
        <f>E189+E194+E198+E202+E204+E207+E211+E214+E216+E218</f>
        <v>6359.8</v>
      </c>
      <c r="F188" s="259">
        <f>F189+F194+F198+F202+F204+F207+F211+F214+F216+F218</f>
        <v>3214.2000000000003</v>
      </c>
      <c r="G188" s="259">
        <f>G189+G194+G198+G202+G204+G207+G211+G214+G216+G218</f>
        <v>1479.2</v>
      </c>
    </row>
    <row r="189" spans="1:7" ht="12.75">
      <c r="A189" s="198" t="s">
        <v>336</v>
      </c>
      <c r="B189" s="218" t="s">
        <v>104</v>
      </c>
      <c r="C189" s="198" t="s">
        <v>137</v>
      </c>
      <c r="D189" s="260">
        <f>D190+D191+D192+D193</f>
        <v>3526.8999999999996</v>
      </c>
      <c r="E189" s="260">
        <f>E190+E191+E192+E193</f>
        <v>3518.7999999999997</v>
      </c>
      <c r="F189" s="260">
        <f>F190+F191+F192+F193</f>
        <v>2269.1</v>
      </c>
      <c r="G189" s="260">
        <f>G190+G191+G192+G193</f>
        <v>8.1</v>
      </c>
    </row>
    <row r="190" spans="1:7" ht="12.75">
      <c r="A190" s="322" t="s">
        <v>337</v>
      </c>
      <c r="B190" s="236" t="s">
        <v>327</v>
      </c>
      <c r="C190" s="322"/>
      <c r="D190" s="202">
        <f>D15+D50+D56+D76+D86+D90+D157+D81+D183</f>
        <v>1801.9999999999998</v>
      </c>
      <c r="E190" s="202">
        <f>E15+E50+E56+E76+E86+E90+E157+E81+E183</f>
        <v>1800.4999999999998</v>
      </c>
      <c r="F190" s="202">
        <f>F15+F50+F56+F76+F86+F90+F157+F81+F183+F187</f>
        <v>1079.3</v>
      </c>
      <c r="G190" s="202">
        <f>G15+G50+G56+G76+G86+G90+G157+G81+G183+G187</f>
        <v>1.5</v>
      </c>
    </row>
    <row r="191" spans="1:7" ht="25.5">
      <c r="A191" s="322" t="s">
        <v>354</v>
      </c>
      <c r="B191" s="203" t="s">
        <v>388</v>
      </c>
      <c r="C191" s="322"/>
      <c r="D191" s="210">
        <f>E191+G191</f>
        <v>12</v>
      </c>
      <c r="E191" s="202">
        <f>E16</f>
        <v>12</v>
      </c>
      <c r="F191" s="202">
        <f>F16</f>
        <v>7.7</v>
      </c>
      <c r="G191" s="202">
        <f>G16</f>
        <v>0</v>
      </c>
    </row>
    <row r="192" spans="1:7" ht="12.75">
      <c r="A192" s="322" t="s">
        <v>355</v>
      </c>
      <c r="B192" s="209" t="s">
        <v>389</v>
      </c>
      <c r="C192" s="322"/>
      <c r="D192" s="210">
        <f>E192+G192</f>
        <v>1608.8</v>
      </c>
      <c r="E192" s="202">
        <f>E77+E57+E51+E17</f>
        <v>1608.2</v>
      </c>
      <c r="F192" s="202">
        <f>F77+F57+F51+F17</f>
        <v>1182.1</v>
      </c>
      <c r="G192" s="202">
        <f>G77+G57+G51+G17</f>
        <v>0.6</v>
      </c>
    </row>
    <row r="193" spans="1:7" ht="12.75">
      <c r="A193" s="322" t="s">
        <v>356</v>
      </c>
      <c r="B193" s="261" t="s">
        <v>332</v>
      </c>
      <c r="C193" s="322"/>
      <c r="D193" s="210">
        <f>E193+G193</f>
        <v>104.1</v>
      </c>
      <c r="E193" s="202">
        <f>E91+E87+E82+E78+E58+E52</f>
        <v>98.1</v>
      </c>
      <c r="F193" s="202">
        <f>F91+F87+F82+F78+F58+F52</f>
        <v>0</v>
      </c>
      <c r="G193" s="202">
        <f>G91+G87+G82+G78+G58+G52</f>
        <v>6</v>
      </c>
    </row>
    <row r="194" spans="1:7" ht="25.5">
      <c r="A194" s="198" t="s">
        <v>357</v>
      </c>
      <c r="B194" s="211" t="s">
        <v>105</v>
      </c>
      <c r="C194" s="185" t="s">
        <v>139</v>
      </c>
      <c r="D194" s="199">
        <f>D195+D196+D197</f>
        <v>873.9000000000001</v>
      </c>
      <c r="E194" s="199">
        <f>E195+E196+E197</f>
        <v>859.2</v>
      </c>
      <c r="F194" s="199">
        <f>F195+F196+F197</f>
        <v>160.4</v>
      </c>
      <c r="G194" s="199">
        <f>G195+G196-G197</f>
        <v>14.7</v>
      </c>
    </row>
    <row r="195" spans="1:7" ht="12.75">
      <c r="A195" s="322" t="s">
        <v>358</v>
      </c>
      <c r="B195" s="236" t="s">
        <v>327</v>
      </c>
      <c r="C195" s="322"/>
      <c r="D195" s="210">
        <f>E195+G195</f>
        <v>548.5000000000001</v>
      </c>
      <c r="E195" s="202">
        <f>E173+E42</f>
        <v>533.8000000000001</v>
      </c>
      <c r="F195" s="202">
        <f>F173+F42</f>
        <v>97.5</v>
      </c>
      <c r="G195" s="202">
        <f>G173+G42</f>
        <v>14.7</v>
      </c>
    </row>
    <row r="196" spans="1:7" ht="25.5">
      <c r="A196" s="322" t="s">
        <v>359</v>
      </c>
      <c r="B196" s="203" t="s">
        <v>388</v>
      </c>
      <c r="C196" s="322"/>
      <c r="D196" s="210">
        <f>E196+G196</f>
        <v>323.9</v>
      </c>
      <c r="E196" s="202">
        <f>E43+E175+E19+E53</f>
        <v>323.9</v>
      </c>
      <c r="F196" s="202">
        <f>F43+F175+F19+F53</f>
        <v>62.9</v>
      </c>
      <c r="G196" s="202">
        <f>G43+G175+G19+G53</f>
        <v>0</v>
      </c>
    </row>
    <row r="197" spans="1:7" ht="12.75">
      <c r="A197" s="262" t="s">
        <v>360</v>
      </c>
      <c r="B197" s="213" t="s">
        <v>332</v>
      </c>
      <c r="C197" s="322"/>
      <c r="D197" s="210">
        <f>E197+G197</f>
        <v>1.5</v>
      </c>
      <c r="E197" s="202">
        <f>E174</f>
        <v>1.5</v>
      </c>
      <c r="F197" s="202">
        <f>F174</f>
        <v>0</v>
      </c>
      <c r="G197" s="202">
        <f>G174</f>
        <v>0</v>
      </c>
    </row>
    <row r="198" spans="1:7" ht="25.5">
      <c r="A198" s="198" t="s">
        <v>361</v>
      </c>
      <c r="B198" s="211" t="s">
        <v>107</v>
      </c>
      <c r="C198" s="198" t="s">
        <v>141</v>
      </c>
      <c r="D198" s="199">
        <f>D199+D201+D200</f>
        <v>1334.3999999999999</v>
      </c>
      <c r="E198" s="199">
        <f>E199+E201+E200</f>
        <v>1317.9999999999998</v>
      </c>
      <c r="F198" s="199">
        <f>F199+F201+F200</f>
        <v>720.5000000000001</v>
      </c>
      <c r="G198" s="199">
        <f>G199+G201+G200</f>
        <v>16.400000000000002</v>
      </c>
    </row>
    <row r="199" spans="1:7" ht="12.75">
      <c r="A199" s="263" t="s">
        <v>362</v>
      </c>
      <c r="B199" s="201" t="s">
        <v>327</v>
      </c>
      <c r="C199" s="317"/>
      <c r="D199" s="210">
        <f>E199+G199</f>
        <v>1136.1999999999998</v>
      </c>
      <c r="E199" s="210">
        <f>E21+E159+E39+E187</f>
        <v>1120.6</v>
      </c>
      <c r="F199" s="210">
        <f>F21+F159+F39</f>
        <v>598.3000000000001</v>
      </c>
      <c r="G199" s="210">
        <f>G21+G159+G39</f>
        <v>15.600000000000001</v>
      </c>
    </row>
    <row r="200" spans="1:7" ht="25.5">
      <c r="A200" s="322" t="s">
        <v>363</v>
      </c>
      <c r="B200" s="264" t="s">
        <v>388</v>
      </c>
      <c r="C200" s="322"/>
      <c r="D200" s="210">
        <f>D22+D186</f>
        <v>181.8</v>
      </c>
      <c r="E200" s="210">
        <f>E22+E186</f>
        <v>181.8</v>
      </c>
      <c r="F200" s="210">
        <f>F22+F186</f>
        <v>122.2</v>
      </c>
      <c r="G200" s="210">
        <f>G22+G186</f>
        <v>0</v>
      </c>
    </row>
    <row r="201" spans="1:7" ht="12.75">
      <c r="A201" s="322" t="s">
        <v>364</v>
      </c>
      <c r="B201" s="233" t="s">
        <v>332</v>
      </c>
      <c r="C201" s="193"/>
      <c r="D201" s="210">
        <f aca="true" t="shared" si="12" ref="D201:D215">E201+G201</f>
        <v>16.4</v>
      </c>
      <c r="E201" s="210">
        <f>E23+E160</f>
        <v>15.599999999999998</v>
      </c>
      <c r="F201" s="210">
        <f>F23+F160</f>
        <v>0</v>
      </c>
      <c r="G201" s="210">
        <f>G23+G160</f>
        <v>0.8</v>
      </c>
    </row>
    <row r="202" spans="1:7" ht="17.25" customHeight="1">
      <c r="A202" s="198" t="s">
        <v>365</v>
      </c>
      <c r="B202" s="265" t="s">
        <v>220</v>
      </c>
      <c r="C202" s="198" t="s">
        <v>140</v>
      </c>
      <c r="D202" s="208">
        <f t="shared" si="12"/>
        <v>31.6</v>
      </c>
      <c r="E202" s="199">
        <f>E203</f>
        <v>20.6</v>
      </c>
      <c r="F202" s="199">
        <f>F203</f>
        <v>3.2</v>
      </c>
      <c r="G202" s="199">
        <f>G203</f>
        <v>11</v>
      </c>
    </row>
    <row r="203" spans="1:7" ht="12.75">
      <c r="A203" s="322" t="s">
        <v>366</v>
      </c>
      <c r="B203" s="201" t="s">
        <v>327</v>
      </c>
      <c r="C203" s="194"/>
      <c r="D203" s="210">
        <f t="shared" si="12"/>
        <v>31.6</v>
      </c>
      <c r="E203" s="210">
        <f>E25</f>
        <v>20.6</v>
      </c>
      <c r="F203" s="210">
        <f>F25</f>
        <v>3.2</v>
      </c>
      <c r="G203" s="210">
        <f>G25</f>
        <v>11</v>
      </c>
    </row>
    <row r="204" spans="1:7" ht="12.75">
      <c r="A204" s="198" t="s">
        <v>367</v>
      </c>
      <c r="B204" s="200" t="s">
        <v>111</v>
      </c>
      <c r="C204" s="328" t="s">
        <v>142</v>
      </c>
      <c r="D204" s="208">
        <f>E204+G204</f>
        <v>1320</v>
      </c>
      <c r="E204" s="199">
        <f>E205+E206</f>
        <v>180</v>
      </c>
      <c r="F204" s="199">
        <f>F205+F206</f>
        <v>0</v>
      </c>
      <c r="G204" s="199">
        <f>G205+G206</f>
        <v>1140</v>
      </c>
    </row>
    <row r="205" spans="1:7" ht="12.75">
      <c r="A205" s="198" t="s">
        <v>368</v>
      </c>
      <c r="B205" s="209" t="s">
        <v>327</v>
      </c>
      <c r="C205" s="193"/>
      <c r="D205" s="210">
        <f t="shared" si="12"/>
        <v>464.2</v>
      </c>
      <c r="E205" s="210">
        <f aca="true" t="shared" si="13" ref="E205:G206">E27</f>
        <v>180</v>
      </c>
      <c r="F205" s="210">
        <f t="shared" si="13"/>
        <v>0</v>
      </c>
      <c r="G205" s="210">
        <f t="shared" si="13"/>
        <v>284.2</v>
      </c>
    </row>
    <row r="206" spans="1:7" ht="25.5">
      <c r="A206" s="198" t="s">
        <v>415</v>
      </c>
      <c r="B206" s="264" t="s">
        <v>411</v>
      </c>
      <c r="C206" s="193"/>
      <c r="D206" s="210">
        <f t="shared" si="12"/>
        <v>855.8</v>
      </c>
      <c r="E206" s="210">
        <f t="shared" si="13"/>
        <v>0</v>
      </c>
      <c r="F206" s="210">
        <f t="shared" si="13"/>
        <v>0</v>
      </c>
      <c r="G206" s="210">
        <f>G28</f>
        <v>855.8</v>
      </c>
    </row>
    <row r="207" spans="1:7" ht="25.5">
      <c r="A207" s="198" t="s">
        <v>369</v>
      </c>
      <c r="B207" s="211" t="s">
        <v>187</v>
      </c>
      <c r="C207" s="329" t="s">
        <v>143</v>
      </c>
      <c r="D207" s="208">
        <f>E207+G207</f>
        <v>161.9</v>
      </c>
      <c r="E207" s="199">
        <f>E208+E209+E210</f>
        <v>161.9</v>
      </c>
      <c r="F207" s="199">
        <f>F208+F209+F210</f>
        <v>55.8</v>
      </c>
      <c r="G207" s="199">
        <f>G208+G209+G210</f>
        <v>0</v>
      </c>
    </row>
    <row r="208" spans="1:7" ht="16.5" customHeight="1">
      <c r="A208" s="322" t="s">
        <v>370</v>
      </c>
      <c r="B208" s="233" t="s">
        <v>327</v>
      </c>
      <c r="C208" s="198"/>
      <c r="D208" s="210">
        <f t="shared" si="12"/>
        <v>3.4000000000000004</v>
      </c>
      <c r="E208" s="210">
        <f>E30+E163</f>
        <v>3.4000000000000004</v>
      </c>
      <c r="F208" s="210">
        <f>F30+F163</f>
        <v>0.8999999999999999</v>
      </c>
      <c r="G208" s="210">
        <f>G30+G163</f>
        <v>0</v>
      </c>
    </row>
    <row r="209" spans="1:7" ht="25.5">
      <c r="A209" s="322" t="s">
        <v>371</v>
      </c>
      <c r="B209" s="264" t="s">
        <v>388</v>
      </c>
      <c r="C209" s="198"/>
      <c r="D209" s="210">
        <f t="shared" si="12"/>
        <v>158.5</v>
      </c>
      <c r="E209" s="210">
        <f>E46+E162</f>
        <v>158.5</v>
      </c>
      <c r="F209" s="210">
        <f>F46+F162</f>
        <v>54.9</v>
      </c>
      <c r="G209" s="210">
        <f>G46+G162</f>
        <v>0</v>
      </c>
    </row>
    <row r="210" spans="1:7" ht="25.5">
      <c r="A210" s="322" t="s">
        <v>416</v>
      </c>
      <c r="B210" s="203" t="s">
        <v>411</v>
      </c>
      <c r="C210" s="198"/>
      <c r="D210" s="210">
        <f t="shared" si="12"/>
        <v>0</v>
      </c>
      <c r="E210" s="210">
        <f>E47</f>
        <v>0</v>
      </c>
      <c r="F210" s="210">
        <f>F47</f>
        <v>0</v>
      </c>
      <c r="G210" s="210">
        <f>G47</f>
        <v>0</v>
      </c>
    </row>
    <row r="211" spans="1:7" ht="25.5">
      <c r="A211" s="198" t="s">
        <v>372</v>
      </c>
      <c r="B211" s="237" t="s">
        <v>204</v>
      </c>
      <c r="C211" s="198" t="s">
        <v>183</v>
      </c>
      <c r="D211" s="208">
        <f t="shared" si="12"/>
        <v>24.5</v>
      </c>
      <c r="E211" s="199">
        <f>E212+E213</f>
        <v>24.5</v>
      </c>
      <c r="F211" s="199">
        <f>F212+F213</f>
        <v>0.8999999999999999</v>
      </c>
      <c r="G211" s="199">
        <f>G212+G213</f>
        <v>0</v>
      </c>
    </row>
    <row r="212" spans="1:7" ht="25.5">
      <c r="A212" s="322" t="s">
        <v>373</v>
      </c>
      <c r="B212" s="203" t="s">
        <v>388</v>
      </c>
      <c r="C212" s="185"/>
      <c r="D212" s="210">
        <f t="shared" si="12"/>
        <v>23.3</v>
      </c>
      <c r="E212" s="210">
        <f>E165+E83+E177</f>
        <v>23.3</v>
      </c>
      <c r="F212" s="210">
        <f>F165+F83+F177</f>
        <v>0.8999999999999999</v>
      </c>
      <c r="G212" s="210">
        <f>G165+G83+G177</f>
        <v>0</v>
      </c>
    </row>
    <row r="213" spans="1:7" ht="13.5" customHeight="1">
      <c r="A213" s="322" t="s">
        <v>528</v>
      </c>
      <c r="B213" s="233" t="s">
        <v>327</v>
      </c>
      <c r="C213" s="185"/>
      <c r="D213" s="210">
        <f t="shared" si="12"/>
        <v>1.2</v>
      </c>
      <c r="E213" s="210">
        <f>E166</f>
        <v>1.2</v>
      </c>
      <c r="F213" s="210">
        <f>F166</f>
        <v>0</v>
      </c>
      <c r="G213" s="210">
        <f>G166</f>
        <v>0</v>
      </c>
    </row>
    <row r="214" spans="1:7" ht="12.75">
      <c r="A214" s="198" t="s">
        <v>374</v>
      </c>
      <c r="B214" s="238" t="s">
        <v>77</v>
      </c>
      <c r="C214" s="198" t="s">
        <v>138</v>
      </c>
      <c r="D214" s="199">
        <f t="shared" si="12"/>
        <v>82.3</v>
      </c>
      <c r="E214" s="199">
        <f>E215</f>
        <v>82.3</v>
      </c>
      <c r="F214" s="199">
        <f>F215</f>
        <v>4.3</v>
      </c>
      <c r="G214" s="199">
        <f>G215</f>
        <v>0</v>
      </c>
    </row>
    <row r="215" spans="1:7" ht="12.75">
      <c r="A215" s="322" t="s">
        <v>375</v>
      </c>
      <c r="B215" s="201" t="s">
        <v>327</v>
      </c>
      <c r="C215" s="187"/>
      <c r="D215" s="202">
        <f t="shared" si="12"/>
        <v>82.3</v>
      </c>
      <c r="E215" s="202">
        <f>E32+E168</f>
        <v>82.3</v>
      </c>
      <c r="F215" s="202">
        <f>F32+F168</f>
        <v>4.3</v>
      </c>
      <c r="G215" s="202">
        <f>G32+G168</f>
        <v>0</v>
      </c>
    </row>
    <row r="216" spans="1:7" ht="25.5" customHeight="1">
      <c r="A216" s="198" t="s">
        <v>376</v>
      </c>
      <c r="B216" s="211" t="s">
        <v>151</v>
      </c>
      <c r="C216" s="198" t="s">
        <v>35</v>
      </c>
      <c r="D216" s="208">
        <f>E216+G216</f>
        <v>173</v>
      </c>
      <c r="E216" s="199">
        <f>E217</f>
        <v>173</v>
      </c>
      <c r="F216" s="199">
        <f>F217</f>
        <v>0</v>
      </c>
      <c r="G216" s="199">
        <f>G217</f>
        <v>0</v>
      </c>
    </row>
    <row r="217" spans="1:7" ht="12.75">
      <c r="A217" s="322" t="s">
        <v>377</v>
      </c>
      <c r="B217" s="201" t="s">
        <v>327</v>
      </c>
      <c r="C217" s="187"/>
      <c r="D217" s="210">
        <f>E217+G217</f>
        <v>173</v>
      </c>
      <c r="E217" s="210">
        <f>E34</f>
        <v>173</v>
      </c>
      <c r="F217" s="210">
        <f>F34</f>
        <v>0</v>
      </c>
      <c r="G217" s="210">
        <f>G34</f>
        <v>0</v>
      </c>
    </row>
    <row r="218" spans="1:7" ht="12.75">
      <c r="A218" s="198" t="s">
        <v>378</v>
      </c>
      <c r="B218" s="218" t="s">
        <v>152</v>
      </c>
      <c r="C218" s="198" t="s">
        <v>37</v>
      </c>
      <c r="D218" s="208">
        <f>E218+G218</f>
        <v>310.5</v>
      </c>
      <c r="E218" s="199">
        <f>E219</f>
        <v>21.499999999999996</v>
      </c>
      <c r="F218" s="199">
        <f>F219</f>
        <v>0</v>
      </c>
      <c r="G218" s="199">
        <f>G219</f>
        <v>289</v>
      </c>
    </row>
    <row r="219" spans="1:7" ht="12.75">
      <c r="A219" s="322" t="s">
        <v>379</v>
      </c>
      <c r="B219" s="201" t="s">
        <v>327</v>
      </c>
      <c r="C219" s="187"/>
      <c r="D219" s="210">
        <f>E219+G219</f>
        <v>310.5</v>
      </c>
      <c r="E219" s="210">
        <f>E36+E179+E169</f>
        <v>21.499999999999996</v>
      </c>
      <c r="F219" s="210">
        <f>F36+F179+F169</f>
        <v>0</v>
      </c>
      <c r="G219" s="210">
        <f>G36+G179+G169</f>
        <v>289</v>
      </c>
    </row>
    <row r="220" spans="1:7" ht="12.75">
      <c r="A220" s="322"/>
      <c r="B220" s="233" t="s">
        <v>221</v>
      </c>
      <c r="C220" s="187"/>
      <c r="D220" s="202"/>
      <c r="E220" s="202"/>
      <c r="F220" s="202"/>
      <c r="G220" s="202"/>
    </row>
    <row r="221" spans="1:7" ht="12.75">
      <c r="A221" s="193"/>
      <c r="B221" s="266" t="s">
        <v>328</v>
      </c>
      <c r="C221" s="193"/>
      <c r="D221" s="217">
        <f>D190+D195+D199+D203+D205+D208+D215+D217+D219+D213</f>
        <v>4552.9</v>
      </c>
      <c r="E221" s="217">
        <f>E190+E195+E199+E203+E205+E208+E215+E217+E219+E213</f>
        <v>3936.8999999999996</v>
      </c>
      <c r="F221" s="217">
        <f>F190+F195+F199+F203+F205+F208+F215+F217+F219+F213</f>
        <v>1783.5</v>
      </c>
      <c r="G221" s="217">
        <f>G190+G195+G199+G203+G205+G208+G215+G217+G219+G213</f>
        <v>616</v>
      </c>
    </row>
    <row r="222" spans="1:7" ht="13.5" customHeight="1">
      <c r="A222" s="193"/>
      <c r="B222" s="266" t="s">
        <v>222</v>
      </c>
      <c r="C222" s="193"/>
      <c r="D222" s="217">
        <f>D209+D200+D196+D191+D212</f>
        <v>699.5</v>
      </c>
      <c r="E222" s="217">
        <f>E209+E200+E196+E191+E212</f>
        <v>699.5</v>
      </c>
      <c r="F222" s="217">
        <f>F209+F200+F196+F191+F212</f>
        <v>248.6</v>
      </c>
      <c r="G222" s="217">
        <f>G209+G200+G196+G191+G212</f>
        <v>0</v>
      </c>
    </row>
    <row r="223" spans="1:7" ht="12.75" customHeight="1">
      <c r="A223" s="193"/>
      <c r="B223" s="266" t="s">
        <v>149</v>
      </c>
      <c r="C223" s="193"/>
      <c r="D223" s="217">
        <f>D192</f>
        <v>1608.8</v>
      </c>
      <c r="E223" s="217">
        <f>E192</f>
        <v>1608.2</v>
      </c>
      <c r="F223" s="217">
        <f>F192</f>
        <v>1182.1</v>
      </c>
      <c r="G223" s="217">
        <f>G192</f>
        <v>0.6</v>
      </c>
    </row>
    <row r="224" spans="1:7" ht="12" customHeight="1">
      <c r="A224" s="193"/>
      <c r="B224" s="266" t="s">
        <v>414</v>
      </c>
      <c r="C224" s="193"/>
      <c r="D224" s="217">
        <f>E224+G224</f>
        <v>855.8</v>
      </c>
      <c r="E224" s="217">
        <f>E206+E210</f>
        <v>0</v>
      </c>
      <c r="F224" s="217">
        <f>F206+F210</f>
        <v>0</v>
      </c>
      <c r="G224" s="217">
        <f>G206+G210</f>
        <v>855.8</v>
      </c>
    </row>
    <row r="225" spans="1:7" ht="14.25" customHeight="1">
      <c r="A225" s="193"/>
      <c r="B225" s="266" t="s">
        <v>342</v>
      </c>
      <c r="C225" s="193"/>
      <c r="D225" s="217">
        <f>D201+D197+D193</f>
        <v>122</v>
      </c>
      <c r="E225" s="217">
        <f>E201+E197+E193</f>
        <v>115.19999999999999</v>
      </c>
      <c r="F225" s="217">
        <f>F201+F197+F193</f>
        <v>0</v>
      </c>
      <c r="G225" s="217">
        <f>G201+G197+G193</f>
        <v>6.8</v>
      </c>
    </row>
    <row r="226" spans="1:7" ht="12.75">
      <c r="A226" s="181"/>
      <c r="B226" s="218" t="s">
        <v>223</v>
      </c>
      <c r="C226" s="181"/>
      <c r="D226" s="228">
        <f>SUM(D221:D225)</f>
        <v>7839</v>
      </c>
      <c r="E226" s="228">
        <f>SUM(E221:E225)</f>
        <v>6359.799999999999</v>
      </c>
      <c r="F226" s="228">
        <f>SUM(F221:F225)</f>
        <v>3214.2</v>
      </c>
      <c r="G226" s="228">
        <f>SUM(G221:G225)</f>
        <v>1479.2</v>
      </c>
    </row>
    <row r="227" spans="1:7" ht="15.75" customHeight="1">
      <c r="A227" s="193"/>
      <c r="B227" s="228" t="s">
        <v>463</v>
      </c>
      <c r="C227" s="228"/>
      <c r="D227" s="228">
        <f>E227+G227</f>
        <v>7550</v>
      </c>
      <c r="E227" s="228">
        <f>E188</f>
        <v>6359.8</v>
      </c>
      <c r="F227" s="228">
        <f>F188-F218</f>
        <v>3214.2000000000003</v>
      </c>
      <c r="G227" s="21">
        <f>G188-G218</f>
        <v>1190.2</v>
      </c>
    </row>
  </sheetData>
  <sheetProtection/>
  <mergeCells count="14">
    <mergeCell ref="C141:C142"/>
    <mergeCell ref="C185:C187"/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34">
      <selection activeCell="A160" sqref="A1:IV16384"/>
    </sheetView>
  </sheetViews>
  <sheetFormatPr defaultColWidth="9.140625" defaultRowHeight="12.75"/>
  <cols>
    <col min="1" max="1" width="8.8515625" style="3" customWidth="1"/>
    <col min="2" max="2" width="40.57421875" style="3" customWidth="1"/>
    <col min="3" max="3" width="6.140625" style="3" customWidth="1"/>
    <col min="4" max="4" width="10.421875" style="3" customWidth="1"/>
    <col min="5" max="5" width="9.57421875" style="3" customWidth="1"/>
    <col min="6" max="6" width="11.57421875" style="3" customWidth="1"/>
    <col min="7" max="7" width="10.8515625" style="3" customWidth="1"/>
    <col min="8" max="8" width="9.140625" style="11" customWidth="1"/>
    <col min="9" max="16384" width="9.140625" style="3" customWidth="1"/>
  </cols>
  <sheetData>
    <row r="1" spans="3:5" ht="12.75">
      <c r="C1" s="120"/>
      <c r="D1" s="120"/>
      <c r="E1" s="121" t="s">
        <v>237</v>
      </c>
    </row>
    <row r="2" spans="3:7" ht="12.75">
      <c r="C2" s="89"/>
      <c r="D2" s="89"/>
      <c r="E2" s="341" t="s">
        <v>550</v>
      </c>
      <c r="F2" s="341"/>
      <c r="G2" s="341"/>
    </row>
    <row r="3" spans="3:5" ht="12.75">
      <c r="C3" s="120"/>
      <c r="D3" s="120"/>
      <c r="E3" s="89" t="s">
        <v>449</v>
      </c>
    </row>
    <row r="4" spans="4:6" ht="12.75">
      <c r="D4" s="89"/>
      <c r="E4" s="89" t="s">
        <v>241</v>
      </c>
      <c r="F4" s="89"/>
    </row>
    <row r="6" spans="1:8" ht="14.25" customHeight="1">
      <c r="A6" s="375" t="s">
        <v>450</v>
      </c>
      <c r="B6" s="375"/>
      <c r="C6" s="375"/>
      <c r="D6" s="375"/>
      <c r="E6" s="375"/>
      <c r="F6" s="375"/>
      <c r="G6" s="375"/>
      <c r="H6" s="122"/>
    </row>
    <row r="7" spans="1:8" ht="12.75">
      <c r="A7" s="377" t="s">
        <v>383</v>
      </c>
      <c r="B7" s="377"/>
      <c r="C7" s="377"/>
      <c r="D7" s="377"/>
      <c r="E7" s="377"/>
      <c r="F7" s="377"/>
      <c r="G7" s="377"/>
      <c r="H7" s="326"/>
    </row>
    <row r="8" ht="12.75">
      <c r="G8" s="3" t="s">
        <v>451</v>
      </c>
    </row>
    <row r="9" spans="1:7" ht="12.75" customHeight="1">
      <c r="A9" s="376" t="s">
        <v>268</v>
      </c>
      <c r="B9" s="74"/>
      <c r="C9" s="358" t="s">
        <v>270</v>
      </c>
      <c r="D9" s="361" t="s">
        <v>0</v>
      </c>
      <c r="E9" s="364" t="s">
        <v>9</v>
      </c>
      <c r="F9" s="364"/>
      <c r="G9" s="364"/>
    </row>
    <row r="10" spans="1:7" ht="12.75" customHeight="1">
      <c r="A10" s="376"/>
      <c r="B10" s="378" t="s">
        <v>115</v>
      </c>
      <c r="C10" s="359"/>
      <c r="D10" s="362"/>
      <c r="E10" s="364" t="s">
        <v>10</v>
      </c>
      <c r="F10" s="364"/>
      <c r="G10" s="365" t="s">
        <v>11</v>
      </c>
    </row>
    <row r="11" spans="1:7" ht="12.75" customHeight="1">
      <c r="A11" s="376"/>
      <c r="B11" s="378"/>
      <c r="C11" s="359"/>
      <c r="D11" s="362"/>
      <c r="E11" s="361" t="s">
        <v>12</v>
      </c>
      <c r="F11" s="358" t="s">
        <v>233</v>
      </c>
      <c r="G11" s="365"/>
    </row>
    <row r="12" spans="1:7" ht="29.25" customHeight="1">
      <c r="A12" s="376"/>
      <c r="B12" s="379"/>
      <c r="C12" s="360"/>
      <c r="D12" s="363"/>
      <c r="E12" s="363"/>
      <c r="F12" s="360"/>
      <c r="G12" s="365"/>
    </row>
    <row r="13" spans="1:7" ht="12.75">
      <c r="A13" s="12" t="s">
        <v>13</v>
      </c>
      <c r="B13" s="324" t="s">
        <v>1</v>
      </c>
      <c r="C13" s="324"/>
      <c r="D13" s="23">
        <f>SB!D13+'dot.'!D13+'skol. lėšos'!D13+Lik!D13</f>
        <v>1594.9</v>
      </c>
      <c r="E13" s="23">
        <f>SB!E13+'dot.'!E13+'skol. lėšos'!E13+Lik!E13</f>
        <v>1293.7</v>
      </c>
      <c r="F13" s="23">
        <f>SB!F13+'dot.'!F13+'skol. lėšos'!F13+Lik!F13</f>
        <v>430.90000000000003</v>
      </c>
      <c r="G13" s="23">
        <f>SB!G13+'dot.'!G13+'skol. lėšos'!G13+Lik!G13</f>
        <v>301.2</v>
      </c>
    </row>
    <row r="14" spans="1:7" ht="12.75">
      <c r="A14" s="12" t="s">
        <v>14</v>
      </c>
      <c r="B14" s="8" t="s">
        <v>104</v>
      </c>
      <c r="C14" s="324" t="s">
        <v>137</v>
      </c>
      <c r="D14" s="23">
        <f>SB!D14+'dot.'!D14+'skol. lėšos'!D14+Lik!D14</f>
        <v>151.4</v>
      </c>
      <c r="E14" s="23">
        <f>SB!E14+'dot.'!E14+'skol. lėšos'!E14+Lik!E14</f>
        <v>151.4</v>
      </c>
      <c r="F14" s="23">
        <f>SB!F14+'dot.'!F14+'skol. lėšos'!F14+Lik!F14</f>
        <v>65.3</v>
      </c>
      <c r="G14" s="23">
        <f>SB!G14+'dot.'!G14+'skol. lėšos'!G14+Lik!G14</f>
        <v>0</v>
      </c>
    </row>
    <row r="15" spans="1:7" ht="12.75">
      <c r="A15" s="13" t="s">
        <v>156</v>
      </c>
      <c r="B15" s="120" t="s">
        <v>256</v>
      </c>
      <c r="C15" s="373"/>
      <c r="D15" s="24">
        <f>SB!D15+'dot.'!D15+'skol. lėšos'!D15+Lik!D15</f>
        <v>60.9</v>
      </c>
      <c r="E15" s="24">
        <f>SB!E15+'dot.'!E15+'skol. lėšos'!E15+Lik!E15</f>
        <v>60.9</v>
      </c>
      <c r="F15" s="24">
        <f>SB!F15+'dot.'!F15+'skol. lėšos'!F15+Lik!F15</f>
        <v>43.599999999999994</v>
      </c>
      <c r="G15" s="24">
        <f>SB!G15+'dot.'!G15+'skol. lėšos'!G15+Lik!G15</f>
        <v>0</v>
      </c>
    </row>
    <row r="16" spans="1:7" ht="12.75">
      <c r="A16" s="13" t="s">
        <v>157</v>
      </c>
      <c r="B16" s="120" t="s">
        <v>329</v>
      </c>
      <c r="C16" s="374"/>
      <c r="D16" s="24">
        <f>SB!D16+'dot.'!D16+'skol. lėšos'!D16+Lik!D16</f>
        <v>13</v>
      </c>
      <c r="E16" s="24">
        <f>SB!E16+'dot.'!E16+'skol. lėšos'!E16+Lik!E16</f>
        <v>13</v>
      </c>
      <c r="F16" s="24">
        <f>SB!F16+'dot.'!F16+'skol. lėšos'!F16+Lik!F16</f>
        <v>9.6</v>
      </c>
      <c r="G16" s="24">
        <f>SB!G16+'dot.'!G16+'skol. lėšos'!G16+Lik!G16</f>
        <v>0</v>
      </c>
    </row>
    <row r="17" spans="1:7" ht="15" customHeight="1">
      <c r="A17" s="13" t="s">
        <v>157</v>
      </c>
      <c r="B17" s="120" t="s">
        <v>257</v>
      </c>
      <c r="C17" s="374"/>
      <c r="D17" s="24">
        <f>SB!D17+'dot.'!D17+'skol. lėšos'!D17+Lik!D17</f>
        <v>16.6</v>
      </c>
      <c r="E17" s="24">
        <f>SB!E17+'dot.'!E17+'skol. lėšos'!E17+Lik!E17</f>
        <v>16.6</v>
      </c>
      <c r="F17" s="24">
        <f>SB!F17+'dot.'!F17+'skol. lėšos'!F17+Lik!F17</f>
        <v>12.1</v>
      </c>
      <c r="G17" s="24">
        <f>SB!G17+'dot.'!G17+'skol. lėšos'!G17+Lik!G17</f>
        <v>0</v>
      </c>
    </row>
    <row r="18" spans="1:7" ht="12.75">
      <c r="A18" s="13" t="s">
        <v>158</v>
      </c>
      <c r="B18" s="89" t="s">
        <v>231</v>
      </c>
      <c r="C18" s="374"/>
      <c r="D18" s="24">
        <f>SB!D18+'dot.'!D18+'skol. lėšos'!D18+Lik!D18</f>
        <v>8</v>
      </c>
      <c r="E18" s="24">
        <f>SB!E18+'dot.'!E18+'skol. lėšos'!E18+Lik!E18</f>
        <v>8</v>
      </c>
      <c r="F18" s="24">
        <f>SB!F18+'dot.'!F18+'skol. lėšos'!F18+Lik!F18</f>
        <v>0</v>
      </c>
      <c r="G18" s="24">
        <f>SB!G18+'dot.'!G18+'skol. lėšos'!G18+Lik!G18</f>
        <v>0</v>
      </c>
    </row>
    <row r="19" spans="1:7" ht="12.75">
      <c r="A19" s="13" t="s">
        <v>160</v>
      </c>
      <c r="B19" s="89" t="s">
        <v>465</v>
      </c>
      <c r="C19" s="374"/>
      <c r="D19" s="24">
        <f>SB!D19+'dot.'!D19+'skol. lėšos'!D19+Lik!D19</f>
        <v>24.7</v>
      </c>
      <c r="E19" s="24">
        <f>SB!E19+'dot.'!E19+'skol. lėšos'!E19+Lik!E19</f>
        <v>24.7</v>
      </c>
      <c r="F19" s="24">
        <f>SB!F19+'dot.'!F19+'skol. lėšos'!F19+Lik!F19</f>
        <v>0</v>
      </c>
      <c r="G19" s="24">
        <f>SB!G19+'dot.'!G19+'skol. lėšos'!G19+Lik!G19</f>
        <v>0</v>
      </c>
    </row>
    <row r="20" spans="1:7" ht="12.75">
      <c r="A20" s="13" t="s">
        <v>159</v>
      </c>
      <c r="B20" s="89" t="s">
        <v>234</v>
      </c>
      <c r="C20" s="374"/>
      <c r="D20" s="24">
        <f>SB!D20+'dot.'!D20+'skol. lėšos'!D20+Lik!D20</f>
        <v>13.2</v>
      </c>
      <c r="E20" s="24">
        <f>SB!E20+'dot.'!E20+'skol. lėšos'!E20+Lik!E20</f>
        <v>13.2</v>
      </c>
      <c r="F20" s="24">
        <f>SB!F20+'dot.'!F20+'skol. lėšos'!F20+Lik!F20</f>
        <v>0</v>
      </c>
      <c r="G20" s="24">
        <f>SB!G20+'dot.'!G20+'skol. lėšos'!G20+Lik!G20</f>
        <v>0</v>
      </c>
    </row>
    <row r="21" spans="1:7" ht="12.75">
      <c r="A21" s="13" t="s">
        <v>160</v>
      </c>
      <c r="B21" s="89" t="s">
        <v>80</v>
      </c>
      <c r="C21" s="374"/>
      <c r="D21" s="24">
        <f>SB!D21+'dot.'!D21+'skol. lėšos'!D21+Lik!D21</f>
        <v>2</v>
      </c>
      <c r="E21" s="24">
        <f>SB!E21+'dot.'!E21+'skol. lėšos'!E21+Lik!E21</f>
        <v>2</v>
      </c>
      <c r="F21" s="24">
        <f>SB!F21+'dot.'!F21+'skol. lėšos'!F21+Lik!F21</f>
        <v>0</v>
      </c>
      <c r="G21" s="24">
        <f>SB!G21+'dot.'!G21+'skol. lėšos'!G21+Lik!G21</f>
        <v>0</v>
      </c>
    </row>
    <row r="22" spans="1:11" ht="12.75">
      <c r="A22" s="13" t="s">
        <v>161</v>
      </c>
      <c r="B22" s="89" t="s">
        <v>81</v>
      </c>
      <c r="C22" s="374"/>
      <c r="D22" s="24">
        <f>SB!D22+'dot.'!D22+'skol. lėšos'!D22+Lik!D22</f>
        <v>13</v>
      </c>
      <c r="E22" s="24">
        <f>SB!E22+'dot.'!E22+'skol. lėšos'!E22+Lik!E22</f>
        <v>13</v>
      </c>
      <c r="F22" s="24">
        <f>SB!F22+'dot.'!F22+'skol. lėšos'!F22+Lik!F22</f>
        <v>0</v>
      </c>
      <c r="G22" s="24">
        <f>SB!G22+'dot.'!G22+'skol. lėšos'!G22+Lik!G22</f>
        <v>0</v>
      </c>
      <c r="I22" s="35"/>
      <c r="J22" s="35"/>
      <c r="K22" s="35"/>
    </row>
    <row r="23" spans="1:7" ht="12.75">
      <c r="A23" s="13" t="s">
        <v>162</v>
      </c>
      <c r="B23" s="14" t="s">
        <v>76</v>
      </c>
      <c r="C23" s="325"/>
      <c r="D23" s="24">
        <f>SB!D23+'dot.'!D23+'skol. lėšos'!D23+Lik!D23</f>
        <v>0</v>
      </c>
      <c r="E23" s="24">
        <f>SB!E23+'dot.'!E23+'skol. lėšos'!E23+Lik!E23</f>
        <v>0</v>
      </c>
      <c r="F23" s="24">
        <f>SB!F23+'dot.'!F23+'skol. lėšos'!F23+Lik!F23</f>
        <v>0</v>
      </c>
      <c r="G23" s="24">
        <f>SB!G23+'dot.'!G23+'skol. lėšos'!G23+Lik!G23</f>
        <v>0</v>
      </c>
    </row>
    <row r="24" spans="1:7" ht="38.25" customHeight="1">
      <c r="A24" s="75" t="s">
        <v>15</v>
      </c>
      <c r="B24" s="123" t="s">
        <v>107</v>
      </c>
      <c r="C24" s="87" t="s">
        <v>141</v>
      </c>
      <c r="D24" s="23">
        <f>SB!D24+'dot.'!D24+'skol. lėšos'!D24+Lik!D24</f>
        <v>717</v>
      </c>
      <c r="E24" s="23">
        <f>SB!E24+'dot.'!E24+'skol. lėšos'!E24+Lik!E24</f>
        <v>711</v>
      </c>
      <c r="F24" s="23">
        <f>SB!F24+'dot.'!F24+'skol. lėšos'!F24+Lik!F24</f>
        <v>358.1</v>
      </c>
      <c r="G24" s="23">
        <f>SB!G24+'dot.'!G24+'skol. lėšos'!G24+Lik!G24</f>
        <v>6</v>
      </c>
    </row>
    <row r="25" spans="1:7" ht="12.75">
      <c r="A25" s="18" t="s">
        <v>269</v>
      </c>
      <c r="B25" s="124" t="s">
        <v>255</v>
      </c>
      <c r="C25" s="77"/>
      <c r="D25" s="24">
        <f>SB!D25+'dot.'!D25+'skol. lėšos'!D25+Lik!D25</f>
        <v>539.9000000000001</v>
      </c>
      <c r="E25" s="24">
        <f>SB!E25+'dot.'!E25+'skol. lėšos'!E25+Lik!E25</f>
        <v>534.8</v>
      </c>
      <c r="F25" s="24">
        <f>SB!F25+'dot.'!F25+'skol. lėšos'!F25+Lik!F25</f>
        <v>316.9</v>
      </c>
      <c r="G25" s="24">
        <f>SB!G25+'dot.'!G25+'skol. lėšos'!G25+Lik!G25</f>
        <v>5.1</v>
      </c>
    </row>
    <row r="26" spans="1:7" ht="12.75">
      <c r="A26" s="18" t="s">
        <v>477</v>
      </c>
      <c r="B26" s="91" t="s">
        <v>254</v>
      </c>
      <c r="C26" s="78"/>
      <c r="D26" s="24">
        <f>SB!D26+'dot.'!D26+'skol. lėšos'!D26+Lik!D26</f>
        <v>62.800000000000004</v>
      </c>
      <c r="E26" s="24">
        <f>SB!E26+'dot.'!E26+'skol. lėšos'!E26+Lik!E26</f>
        <v>62.800000000000004</v>
      </c>
      <c r="F26" s="24">
        <f>SB!F26+'dot.'!F26+'skol. lėšos'!F26+Lik!F26</f>
        <v>37.6</v>
      </c>
      <c r="G26" s="24">
        <f>SB!G26+'dot.'!G26+'skol. lėšos'!G26+Lik!G26</f>
        <v>0</v>
      </c>
    </row>
    <row r="27" spans="1:7" ht="12.75">
      <c r="A27" s="18" t="s">
        <v>478</v>
      </c>
      <c r="B27" s="91" t="s">
        <v>71</v>
      </c>
      <c r="C27" s="79"/>
      <c r="D27" s="24">
        <f>SB!D27+'dot.'!D27+'skol. lėšos'!D27+Lik!D27</f>
        <v>2</v>
      </c>
      <c r="E27" s="24">
        <f>SB!E27+'dot.'!E27+'skol. lėšos'!E27+Lik!E27</f>
        <v>2</v>
      </c>
      <c r="F27" s="24">
        <f>SB!F27+'dot.'!F27+'skol. lėšos'!F27+Lik!F27</f>
        <v>0</v>
      </c>
      <c r="G27" s="24">
        <f>SB!G27+'dot.'!G27+'skol. lėšos'!G27+Lik!G27</f>
        <v>0</v>
      </c>
    </row>
    <row r="28" spans="1:7" ht="12.75">
      <c r="A28" s="18" t="s">
        <v>160</v>
      </c>
      <c r="B28" s="91" t="s">
        <v>169</v>
      </c>
      <c r="C28" s="79"/>
      <c r="D28" s="24">
        <f>SB!D28+'dot.'!D28+'skol. lėšos'!D28+Lik!D28</f>
        <v>70</v>
      </c>
      <c r="E28" s="24">
        <f>SB!E28+'dot.'!E28+'skol. lėšos'!E28+Lik!E28</f>
        <v>70</v>
      </c>
      <c r="F28" s="24">
        <f>SB!F28+'dot.'!F28+'skol. lėšos'!F28+Lik!F28</f>
        <v>0</v>
      </c>
      <c r="G28" s="24">
        <f>SB!G28+'dot.'!G28+'skol. lėšos'!G28+Lik!G28</f>
        <v>0</v>
      </c>
    </row>
    <row r="29" spans="1:7" ht="12.75">
      <c r="A29" s="18" t="s">
        <v>164</v>
      </c>
      <c r="B29" s="14" t="s">
        <v>2</v>
      </c>
      <c r="C29" s="78"/>
      <c r="D29" s="24">
        <f>SB!D29+'dot.'!D29+'skol. lėšos'!D29+Lik!D29</f>
        <v>10</v>
      </c>
      <c r="E29" s="24">
        <f>SB!E29+'dot.'!E29+'skol. lėšos'!E29+Lik!E29</f>
        <v>10</v>
      </c>
      <c r="F29" s="24">
        <f>SB!F29+'dot.'!F29+'skol. lėšos'!F29+Lik!F29</f>
        <v>0</v>
      </c>
      <c r="G29" s="24">
        <f>SB!G29+'dot.'!G29+'skol. lėšos'!G29+Lik!G29</f>
        <v>0</v>
      </c>
    </row>
    <row r="30" spans="1:7" ht="12.75">
      <c r="A30" s="18" t="s">
        <v>162</v>
      </c>
      <c r="B30" s="14" t="s">
        <v>76</v>
      </c>
      <c r="C30" s="78"/>
      <c r="D30" s="24">
        <f>SB!D30+'dot.'!D30+'skol. lėšos'!D30+Lik!D30</f>
        <v>9.4</v>
      </c>
      <c r="E30" s="24">
        <f>SB!E30+'dot.'!E30+'skol. lėšos'!E30+Lik!E30</f>
        <v>9.4</v>
      </c>
      <c r="F30" s="24">
        <f>SB!F30+'dot.'!F30+'skol. lėšos'!F30+Lik!F30</f>
        <v>0</v>
      </c>
      <c r="G30" s="24">
        <f>SB!G30+'dot.'!G30+'skol. lėšos'!G30+Lik!G30</f>
        <v>0</v>
      </c>
    </row>
    <row r="31" spans="1:7" ht="12.75">
      <c r="A31" s="18" t="s">
        <v>265</v>
      </c>
      <c r="B31" s="91" t="s">
        <v>4</v>
      </c>
      <c r="C31" s="79"/>
      <c r="D31" s="24">
        <f>SB!D31+'dot.'!D31+'skol. lėšos'!D31+Lik!D31</f>
        <v>9</v>
      </c>
      <c r="E31" s="24">
        <f>SB!E31+'dot.'!E31+'skol. lėšos'!E31+Lik!E31</f>
        <v>9</v>
      </c>
      <c r="F31" s="24">
        <f>SB!F31+'dot.'!F31+'skol. lėšos'!F31+Lik!F31</f>
        <v>0</v>
      </c>
      <c r="G31" s="24">
        <f>SB!G31+'dot.'!G31+'skol. lėšos'!G31+Lik!G31</f>
        <v>0</v>
      </c>
    </row>
    <row r="32" spans="1:7" ht="12.75">
      <c r="A32" s="80" t="s">
        <v>401</v>
      </c>
      <c r="B32" s="125" t="s">
        <v>92</v>
      </c>
      <c r="C32" s="79"/>
      <c r="D32" s="24">
        <f>SB!D32+'dot.'!D32+'skol. lėšos'!D32+Lik!D32</f>
        <v>0.9</v>
      </c>
      <c r="E32" s="24">
        <f>SB!E32+'dot.'!E32+'skol. lėšos'!E32+Lik!E32</f>
        <v>0</v>
      </c>
      <c r="F32" s="24">
        <f>SB!F32+'dot.'!F32+'skol. lėšos'!F32+Lik!F32</f>
        <v>0</v>
      </c>
      <c r="G32" s="24">
        <f>SB!G32+'dot.'!G32+'skol. lėšos'!G32+Lik!G32</f>
        <v>0.9</v>
      </c>
    </row>
    <row r="33" spans="1:7" ht="25.5">
      <c r="A33" s="80" t="s">
        <v>478</v>
      </c>
      <c r="B33" s="276" t="s">
        <v>108</v>
      </c>
      <c r="C33" s="79"/>
      <c r="D33" s="24">
        <f>SB!D33+'dot.'!D33+'skol. lėšos'!D33+Lik!D33</f>
        <v>4.7</v>
      </c>
      <c r="E33" s="24">
        <f>SB!E33+'dot.'!E33+'skol. lėšos'!E33+Lik!E33</f>
        <v>4.7</v>
      </c>
      <c r="F33" s="24">
        <f>SB!F33+'dot.'!F33+'skol. lėšos'!F33+Lik!F33</f>
        <v>3.6</v>
      </c>
      <c r="G33" s="24">
        <f>SB!G33+'dot.'!G33+'skol. lėšos'!G33+Lik!G33</f>
        <v>0</v>
      </c>
    </row>
    <row r="34" spans="1:7" ht="25.5">
      <c r="A34" s="80" t="s">
        <v>409</v>
      </c>
      <c r="B34" s="126" t="s">
        <v>426</v>
      </c>
      <c r="C34" s="79"/>
      <c r="D34" s="24">
        <f>SB!D34+'dot.'!D34+'skol. lėšos'!D34+Lik!D34</f>
        <v>8.3</v>
      </c>
      <c r="E34" s="24">
        <f>SB!E34+'dot.'!E34+'skol. lėšos'!E34+Lik!E34</f>
        <v>8.3</v>
      </c>
      <c r="F34" s="24">
        <f>SB!F34+'dot.'!F34+'skol. lėšos'!F34+Lik!F34</f>
        <v>0</v>
      </c>
      <c r="G34" s="24">
        <f>SB!G34+'dot.'!G34+'skol. lėšos'!G34+Lik!G34</f>
        <v>0</v>
      </c>
    </row>
    <row r="35" spans="1:7" ht="30.75" customHeight="1">
      <c r="A35" s="12" t="s">
        <v>16</v>
      </c>
      <c r="B35" s="127" t="s">
        <v>220</v>
      </c>
      <c r="C35" s="81" t="s">
        <v>140</v>
      </c>
      <c r="D35" s="23">
        <f>SB!D35+'dot.'!D35+'skol. lėšos'!D35+Lik!D35</f>
        <v>31.599999999999998</v>
      </c>
      <c r="E35" s="23">
        <f>SB!E35+'dot.'!E35+'skol. lėšos'!E35+Lik!E35</f>
        <v>20.599999999999998</v>
      </c>
      <c r="F35" s="23">
        <f>SB!F35+'dot.'!F35+'skol. lėšos'!F35+Lik!F35</f>
        <v>3.2</v>
      </c>
      <c r="G35" s="23">
        <f>SB!G35+'dot.'!G35+'skol. lėšos'!G35+Lik!G35</f>
        <v>11</v>
      </c>
    </row>
    <row r="36" spans="1:7" ht="12.75">
      <c r="A36" s="13" t="s">
        <v>165</v>
      </c>
      <c r="B36" s="35" t="s">
        <v>3</v>
      </c>
      <c r="C36" s="81"/>
      <c r="D36" s="24">
        <f>SB!D36+'dot.'!D36+'skol. lėšos'!D36+Lik!D36</f>
        <v>4.2</v>
      </c>
      <c r="E36" s="24">
        <f>SB!E36+'dot.'!E36+'skol. lėšos'!E36+Lik!E36</f>
        <v>4.2</v>
      </c>
      <c r="F36" s="24">
        <f>SB!F36+'dot.'!F36+'skol. lėšos'!F36+Lik!F36</f>
        <v>3.2</v>
      </c>
      <c r="G36" s="24">
        <f>SB!G36+'dot.'!G36+'skol. lėšos'!G36+Lik!G36</f>
        <v>0</v>
      </c>
    </row>
    <row r="37" spans="1:7" ht="12.75">
      <c r="A37" s="13" t="s">
        <v>166</v>
      </c>
      <c r="B37" s="35" t="s">
        <v>150</v>
      </c>
      <c r="C37" s="82"/>
      <c r="D37" s="24">
        <f>SB!D37+'dot.'!D37+'skol. lėšos'!D37+Lik!D37</f>
        <v>0</v>
      </c>
      <c r="E37" s="24">
        <f>SB!E37+'dot.'!E37+'skol. lėšos'!E37+Lik!E37</f>
        <v>0</v>
      </c>
      <c r="F37" s="24">
        <f>SB!F37+'dot.'!F37+'skol. lėšos'!F37+Lik!F37</f>
        <v>0</v>
      </c>
      <c r="G37" s="24">
        <f>SB!G37+'dot.'!G37+'skol. lėšos'!G37+Lik!G37</f>
        <v>0</v>
      </c>
    </row>
    <row r="38" spans="1:7" ht="12.75">
      <c r="A38" s="13" t="s">
        <v>167</v>
      </c>
      <c r="B38" s="89" t="s">
        <v>78</v>
      </c>
      <c r="C38" s="82"/>
      <c r="D38" s="24">
        <f>SB!D38+'dot.'!D38+'skol. lėšos'!D38+Lik!D38</f>
        <v>16.4</v>
      </c>
      <c r="E38" s="24">
        <f>SB!E38+'dot.'!E38+'skol. lėšos'!E38+Lik!E38</f>
        <v>16.4</v>
      </c>
      <c r="F38" s="24">
        <f>SB!F38+'dot.'!F38+'skol. lėšos'!F38+Lik!F38</f>
        <v>0</v>
      </c>
      <c r="G38" s="24">
        <f>SB!G38+'dot.'!G38+'skol. lėšos'!G38+Lik!G38</f>
        <v>0</v>
      </c>
    </row>
    <row r="39" spans="1:7" ht="12.75">
      <c r="A39" s="13" t="s">
        <v>155</v>
      </c>
      <c r="B39" s="89" t="s">
        <v>397</v>
      </c>
      <c r="C39" s="83"/>
      <c r="D39" s="24">
        <f>SB!D39+'dot.'!D39+'skol. lėšos'!D39+Lik!D39</f>
        <v>11</v>
      </c>
      <c r="E39" s="24">
        <f>SB!E39+'dot.'!E39+'skol. lėšos'!E39+Lik!E39</f>
        <v>0</v>
      </c>
      <c r="F39" s="24">
        <f>SB!F39+'dot.'!F39+'skol. lėšos'!F39+Lik!F39</f>
        <v>0</v>
      </c>
      <c r="G39" s="24">
        <f>SB!G39+'dot.'!G39+'skol. lėšos'!G39+Lik!G39</f>
        <v>11</v>
      </c>
    </row>
    <row r="40" spans="1:7" ht="12.75">
      <c r="A40" s="12" t="s">
        <v>17</v>
      </c>
      <c r="B40" s="7" t="s">
        <v>111</v>
      </c>
      <c r="C40" s="82" t="s">
        <v>142</v>
      </c>
      <c r="D40" s="23">
        <f>SB!D40+'dot.'!D40+'skol. lėšos'!D40+Lik!D40</f>
        <v>328.1</v>
      </c>
      <c r="E40" s="23">
        <f>SB!E40+'dot.'!E40+'skol. lėšos'!E40+Lik!E40</f>
        <v>179.99999999999997</v>
      </c>
      <c r="F40" s="23">
        <f>SB!F40+'dot.'!F40+'skol. lėšos'!F40+Lik!F40</f>
        <v>0</v>
      </c>
      <c r="G40" s="23">
        <f>SB!G40+'dot.'!G40+'skol. lėšos'!G40+Lik!G40</f>
        <v>284.2</v>
      </c>
    </row>
    <row r="41" spans="1:7" ht="12.75">
      <c r="A41" s="13" t="s">
        <v>155</v>
      </c>
      <c r="B41" s="89" t="s">
        <v>72</v>
      </c>
      <c r="C41" s="81"/>
      <c r="D41" s="84">
        <f>SB!D41+'dot.'!D41+'skol. lėšos'!D41+Lik!D41</f>
        <v>3.8</v>
      </c>
      <c r="E41" s="24">
        <f>SB!E41+'dot.'!E41+'skol. lėšos'!E41+Lik!E41</f>
        <v>3.8</v>
      </c>
      <c r="F41" s="24">
        <f>SB!F41+'dot.'!F41+'skol. lėšos'!F41+Lik!F41</f>
        <v>0</v>
      </c>
      <c r="G41" s="24">
        <f>SB!G41+'dot.'!G41+'skol. lėšos'!G41+Lik!G41</f>
        <v>0</v>
      </c>
    </row>
    <row r="42" spans="1:7" ht="12.75">
      <c r="A42" s="13" t="s">
        <v>155</v>
      </c>
      <c r="B42" s="89" t="s">
        <v>466</v>
      </c>
      <c r="C42" s="82"/>
      <c r="D42" s="84">
        <f>SB!D42+'dot.'!D42+'skol. lėšos'!D42+Lik!D42</f>
        <v>30</v>
      </c>
      <c r="E42" s="24">
        <f>SB!E42+'dot.'!E42+'skol. lėšos'!E42+Lik!E42</f>
        <v>30</v>
      </c>
      <c r="F42" s="24">
        <f>SB!F42+'dot.'!F42+'skol. lėšos'!F42+Lik!F42</f>
        <v>0</v>
      </c>
      <c r="G42" s="24">
        <f>SB!G42+'dot.'!G42+'skol. lėšos'!G42+Lik!G42</f>
        <v>0</v>
      </c>
    </row>
    <row r="43" spans="1:7" ht="12.75">
      <c r="A43" s="13" t="s">
        <v>155</v>
      </c>
      <c r="B43" s="89" t="s">
        <v>468</v>
      </c>
      <c r="C43" s="82"/>
      <c r="D43" s="84">
        <f>SB!D43+'dot.'!D43+'skol. lėšos'!D43+Lik!D43</f>
        <v>294.3</v>
      </c>
      <c r="E43" s="24">
        <f>SB!E43+'dot.'!E43+'skol. lėšos'!E43+Lik!E43</f>
        <v>10.1</v>
      </c>
      <c r="F43" s="24">
        <f>SB!F43+'dot.'!F43+'skol. lėšos'!F43+Lik!F43</f>
        <v>0</v>
      </c>
      <c r="G43" s="24">
        <f>SB!G43+'dot.'!G43+'skol. lėšos'!G43+Lik!G43</f>
        <v>284.2</v>
      </c>
    </row>
    <row r="44" spans="1:7" ht="12.75">
      <c r="A44" s="13" t="s">
        <v>155</v>
      </c>
      <c r="B44" s="89" t="s">
        <v>469</v>
      </c>
      <c r="C44" s="82"/>
      <c r="D44" s="84">
        <f>SB!D44+'dot.'!D44+'skol. lėšos'!D44+Lik!D44</f>
        <v>286.3</v>
      </c>
      <c r="E44" s="24">
        <f>SB!E44+'dot.'!E44+'skol. lėšos'!E44+Lik!E44</f>
        <v>2.1</v>
      </c>
      <c r="F44" s="24">
        <f>SB!F44+'dot.'!F44+'skol. lėšos'!F44+Lik!F44</f>
        <v>0</v>
      </c>
      <c r="G44" s="24">
        <f>SB!G44+'dot.'!G44+'skol. lėšos'!G44+Lik!G44</f>
        <v>284.2</v>
      </c>
    </row>
    <row r="45" spans="1:7" ht="12.75">
      <c r="A45" s="13" t="s">
        <v>459</v>
      </c>
      <c r="B45" s="89" t="s">
        <v>460</v>
      </c>
      <c r="C45" s="83"/>
      <c r="D45" s="84">
        <f>SB!D45+'dot.'!D45+'skol. lėšos'!D45+Lik!D45</f>
        <v>136.1</v>
      </c>
      <c r="E45" s="24">
        <f>SB!E45+'dot.'!E45+'skol. lėšos'!E45+Lik!E45</f>
        <v>136.1</v>
      </c>
      <c r="F45" s="24">
        <f>SB!F45+'dot.'!F45+'skol. lėšos'!F45+Lik!F45</f>
        <v>0</v>
      </c>
      <c r="G45" s="24">
        <f>SB!G45+'dot.'!G45+'skol. lėšos'!G45+Lik!G45</f>
        <v>0</v>
      </c>
    </row>
    <row r="46" spans="1:7" ht="25.5">
      <c r="A46" s="12" t="s">
        <v>73</v>
      </c>
      <c r="B46" s="105" t="s">
        <v>187</v>
      </c>
      <c r="C46" s="82" t="s">
        <v>143</v>
      </c>
      <c r="D46" s="23">
        <f>SB!D46+'dot.'!D46+'skol. lėšos'!D46+Lik!D46</f>
        <v>2</v>
      </c>
      <c r="E46" s="23">
        <f>SB!E46+'dot.'!E46+'skol. lėšos'!E46+Lik!E46</f>
        <v>2</v>
      </c>
      <c r="F46" s="23">
        <f>SB!F46+'dot.'!F46+'skol. lėšos'!F46+Lik!F46</f>
        <v>0</v>
      </c>
      <c r="G46" s="23">
        <f>SB!G46+'dot.'!G46+'skol. lėšos'!G46+Lik!G46</f>
        <v>0</v>
      </c>
    </row>
    <row r="47" spans="1:7" ht="12.75">
      <c r="A47" s="13" t="s">
        <v>155</v>
      </c>
      <c r="B47" s="89" t="s">
        <v>72</v>
      </c>
      <c r="C47" s="81"/>
      <c r="D47" s="24">
        <f>SB!D47+'dot.'!D47+'skol. lėšos'!D47+Lik!D47</f>
        <v>2</v>
      </c>
      <c r="E47" s="24">
        <f>SB!E47+'dot.'!E47+'skol. lėšos'!E47+Lik!E47</f>
        <v>2</v>
      </c>
      <c r="F47" s="24">
        <f>SB!F47+'dot.'!F47+'skol. lėšos'!F47+Lik!F47</f>
        <v>0</v>
      </c>
      <c r="G47" s="24">
        <f>SB!G47+'dot.'!G47+'skol. lėšos'!G47+Lik!G47</f>
        <v>0</v>
      </c>
    </row>
    <row r="48" spans="1:7" ht="12.75">
      <c r="A48" s="12" t="s">
        <v>135</v>
      </c>
      <c r="B48" s="128" t="s">
        <v>133</v>
      </c>
      <c r="C48" s="83" t="s">
        <v>138</v>
      </c>
      <c r="D48" s="23">
        <f>SB!D48+'dot.'!D48+'skol. lėšos'!D48+Lik!D48</f>
        <v>55.00000000000001</v>
      </c>
      <c r="E48" s="23">
        <f>SB!E48+'dot.'!E48+'skol. lėšos'!E48+Lik!E48</f>
        <v>55.00000000000001</v>
      </c>
      <c r="F48" s="23">
        <f>SB!F48+'dot.'!F48+'skol. lėšos'!F48+Lik!F48</f>
        <v>4.3</v>
      </c>
      <c r="G48" s="23">
        <f>SB!G48+'dot.'!G48+'skol. lėšos'!G48+Lik!G48</f>
        <v>0</v>
      </c>
    </row>
    <row r="49" spans="1:7" ht="12.75">
      <c r="A49" s="13" t="s">
        <v>403</v>
      </c>
      <c r="B49" s="3" t="s">
        <v>134</v>
      </c>
      <c r="C49" s="81"/>
      <c r="D49" s="24">
        <f>SB!D49+'dot.'!D49+'skol. lėšos'!D49+Lik!D49</f>
        <v>55.00000000000001</v>
      </c>
      <c r="E49" s="24">
        <f>SB!E49+'dot.'!E49+'skol. lėšos'!E49+Lik!E49</f>
        <v>55.00000000000001</v>
      </c>
      <c r="F49" s="24">
        <f>SB!F49+'dot.'!F49+'skol. lėšos'!F49+Lik!F49</f>
        <v>4.3</v>
      </c>
      <c r="G49" s="24">
        <f>SB!G49+'dot.'!G49+'skol. lėšos'!G49+Lik!G49</f>
        <v>0</v>
      </c>
    </row>
    <row r="50" spans="1:7" ht="25.5">
      <c r="A50" s="12" t="s">
        <v>146</v>
      </c>
      <c r="B50" s="105" t="s">
        <v>151</v>
      </c>
      <c r="C50" s="81" t="s">
        <v>35</v>
      </c>
      <c r="D50" s="23">
        <f>SB!D50+'dot.'!D50+'skol. lėšos'!D50+Lik!D50</f>
        <v>173</v>
      </c>
      <c r="E50" s="23">
        <f>SB!E50+'dot.'!E50+'skol. lėšos'!E50+Lik!E50</f>
        <v>173</v>
      </c>
      <c r="F50" s="23">
        <f>SB!F50+'dot.'!F50+'skol. lėšos'!F50+Lik!F50</f>
        <v>0</v>
      </c>
      <c r="G50" s="23">
        <f>SB!G50+'dot.'!G50+'skol. lėšos'!G50+Lik!G50</f>
        <v>0</v>
      </c>
    </row>
    <row r="51" spans="1:7" ht="12.75">
      <c r="A51" s="13" t="s">
        <v>404</v>
      </c>
      <c r="B51" s="3" t="s">
        <v>113</v>
      </c>
      <c r="C51" s="81"/>
      <c r="D51" s="24">
        <f>SB!D51+'dot.'!D51+'skol. lėšos'!D51+Lik!D51</f>
        <v>170</v>
      </c>
      <c r="E51" s="24">
        <f>SB!E51+'dot.'!E51+'skol. lėšos'!E51+Lik!E51</f>
        <v>170</v>
      </c>
      <c r="F51" s="24">
        <f>SB!F51+'dot.'!F51+'skol. lėšos'!F51+Lik!F51</f>
        <v>0</v>
      </c>
      <c r="G51" s="24">
        <f>SB!G51+'dot.'!G51+'skol. lėšos'!G51+Lik!G51</f>
        <v>0</v>
      </c>
    </row>
    <row r="52" spans="1:7" ht="14.25" customHeight="1">
      <c r="A52" s="13" t="s">
        <v>404</v>
      </c>
      <c r="B52" s="129" t="s">
        <v>537</v>
      </c>
      <c r="C52" s="83"/>
      <c r="D52" s="24">
        <f>SB!D52+'dot.'!D52+'skol. lėšos'!D52+Lik!D52</f>
        <v>3</v>
      </c>
      <c r="E52" s="24">
        <f>SB!E52+'dot.'!E52+'skol. lėšos'!E52+Lik!E52</f>
        <v>3</v>
      </c>
      <c r="F52" s="24">
        <f>SB!F52+'dot.'!F52+'skol. lėšos'!F52+Lik!F52</f>
        <v>0</v>
      </c>
      <c r="G52" s="24">
        <f>SB!G52+'dot.'!G52+'skol. lėšos'!G52+Lik!G52</f>
        <v>0</v>
      </c>
    </row>
    <row r="53" spans="1:7" ht="12.75">
      <c r="A53" s="12" t="s">
        <v>153</v>
      </c>
      <c r="B53" s="8" t="s">
        <v>152</v>
      </c>
      <c r="C53" s="83" t="s">
        <v>37</v>
      </c>
      <c r="D53" s="23">
        <f>SB!D53+'dot.'!D53+'skol. lėšos'!D53+Lik!D53</f>
        <v>0.7</v>
      </c>
      <c r="E53" s="23">
        <f>SB!E53+'dot.'!E53+'skol. lėšos'!E54+Lik!E53</f>
        <v>0.7</v>
      </c>
      <c r="F53" s="23">
        <f>SB!F53+'dot.'!F53+'skol. lėšos'!F54+Lik!F53</f>
        <v>0</v>
      </c>
      <c r="G53" s="23">
        <f>SB!G53+'dot.'!G53+'skol. lėšos'!G54+Lik!G53</f>
        <v>0</v>
      </c>
    </row>
    <row r="54" spans="1:7" ht="12.75">
      <c r="A54" s="13" t="s">
        <v>405</v>
      </c>
      <c r="B54" s="130" t="s">
        <v>74</v>
      </c>
      <c r="C54" s="20"/>
      <c r="D54" s="24">
        <f>SB!D54+'dot.'!D54+'skol. lėšos'!D54+Lik!D54</f>
        <v>0.7</v>
      </c>
      <c r="E54" s="24">
        <f>SB!E54+'dot.'!E54+'skol. lėšos'!E55+Lik!E54</f>
        <v>0.7</v>
      </c>
      <c r="F54" s="24">
        <f>SB!F54+'dot.'!F54+'skol. lėšos'!F55+Lik!F54</f>
        <v>0</v>
      </c>
      <c r="G54" s="24">
        <f>SB!G54+'dot.'!G54+'skol. lėšos'!G55+Lik!G54</f>
        <v>0</v>
      </c>
    </row>
    <row r="55" spans="1:7" ht="12.75">
      <c r="A55" s="13" t="s">
        <v>163</v>
      </c>
      <c r="B55" s="130" t="s">
        <v>75</v>
      </c>
      <c r="C55" s="20"/>
      <c r="D55" s="24">
        <f>SB!D55+'dot.'!D55+'skol. lėšos'!D55+Lik!D55</f>
        <v>0</v>
      </c>
      <c r="E55" s="24">
        <f>SB!E55+'dot.'!E55+'skol. lėšos'!E56+Lik!E55</f>
        <v>0</v>
      </c>
      <c r="F55" s="24">
        <f>SB!F55+'dot.'!F55+'skol. lėšos'!F56+Lik!F55</f>
        <v>0</v>
      </c>
      <c r="G55" s="24">
        <f>SB!G55+'dot.'!G55+'skol. lėšos'!G56+Lik!G55</f>
        <v>0</v>
      </c>
    </row>
    <row r="56" spans="1:7" ht="12.75">
      <c r="A56" s="12" t="s">
        <v>18</v>
      </c>
      <c r="B56" s="131" t="s">
        <v>230</v>
      </c>
      <c r="C56" s="8"/>
      <c r="D56" s="23">
        <f>SB!D56+'dot.'!D56+'skol. lėšos'!D56+Lik!D56</f>
        <v>24.3</v>
      </c>
      <c r="E56" s="23">
        <f>SB!E56+'dot.'!E56+'skol. lėšos'!E57+Lik!E56</f>
        <v>24.3</v>
      </c>
      <c r="F56" s="23">
        <f>SB!F56+'dot.'!F56+'skol. lėšos'!F57+Lik!F56</f>
        <v>17.400000000000002</v>
      </c>
      <c r="G56" s="23">
        <f>SB!G56+'dot.'!G56+'skol. lėšos'!G57+Lik!G56</f>
        <v>0</v>
      </c>
    </row>
    <row r="57" spans="1:7" ht="38.25">
      <c r="A57" s="12" t="s">
        <v>19</v>
      </c>
      <c r="B57" s="132" t="s">
        <v>107</v>
      </c>
      <c r="C57" s="81" t="s">
        <v>141</v>
      </c>
      <c r="D57" s="23">
        <f>SB!D57+'dot.'!D57+'skol. lėšos'!D57+Lik!D57</f>
        <v>24.3</v>
      </c>
      <c r="E57" s="23">
        <f>SB!E57+'dot.'!E57+'skol. lėšos'!E58+Lik!E57</f>
        <v>24.3</v>
      </c>
      <c r="F57" s="23">
        <f>SB!F57+'dot.'!F57+'skol. lėšos'!F58+Lik!F57</f>
        <v>17.400000000000002</v>
      </c>
      <c r="G57" s="23">
        <f>SB!G57+'dot.'!G57+'skol. lėšos'!G58+Lik!G57</f>
        <v>0</v>
      </c>
    </row>
    <row r="58" spans="1:12" ht="25.5">
      <c r="A58" s="12" t="s">
        <v>20</v>
      </c>
      <c r="B58" s="105" t="s">
        <v>82</v>
      </c>
      <c r="C58" s="15"/>
      <c r="D58" s="23">
        <f>SB!D58+'dot.'!D58+'skol. lėšos'!D58+Lik!D58</f>
        <v>425.09999999999997</v>
      </c>
      <c r="E58" s="23">
        <f>SB!E58+'dot.'!E58+'skol. lėšos'!E59+Lik!E58</f>
        <v>425.09999999999997</v>
      </c>
      <c r="F58" s="23">
        <f>SB!F58+'dot.'!F58+'skol. lėšos'!F59+Lik!F58</f>
        <v>28.7</v>
      </c>
      <c r="G58" s="23">
        <f>SB!G58+'dot.'!G58+'skol. lėšos'!G59+Lik!G58</f>
        <v>0</v>
      </c>
      <c r="H58" s="85"/>
      <c r="I58" s="86"/>
      <c r="J58" s="86"/>
      <c r="K58" s="35"/>
      <c r="L58" s="35"/>
    </row>
    <row r="59" spans="1:12" ht="30" customHeight="1">
      <c r="A59" s="12" t="s">
        <v>21</v>
      </c>
      <c r="B59" s="123" t="s">
        <v>105</v>
      </c>
      <c r="C59" s="87" t="s">
        <v>139</v>
      </c>
      <c r="D59" s="23">
        <f>SB!D59+'dot.'!D59+'skol. lėšos'!D59+Lik!D59</f>
        <v>425.09999999999997</v>
      </c>
      <c r="E59" s="23">
        <f>SB!E59+'dot.'!E59+'skol. lėšos'!E60+Lik!E59</f>
        <v>425.09999999999997</v>
      </c>
      <c r="F59" s="23">
        <f>SB!F59+'dot.'!F59+'skol. lėšos'!F60+Lik!F59</f>
        <v>28.7</v>
      </c>
      <c r="G59" s="23">
        <f>SB!G59+'dot.'!G59+'skol. lėšos'!G60+Lik!G59</f>
        <v>0</v>
      </c>
      <c r="H59" s="85"/>
      <c r="I59" s="86"/>
      <c r="J59" s="86"/>
      <c r="K59" s="35"/>
      <c r="L59" s="35"/>
    </row>
    <row r="60" spans="1:12" ht="12.75">
      <c r="A60" s="18" t="s">
        <v>259</v>
      </c>
      <c r="B60" s="133" t="s">
        <v>83</v>
      </c>
      <c r="C60" s="15"/>
      <c r="D60" s="24">
        <f>SB!D60+'dot.'!D60+'skol. lėšos'!D60+Lik!D60</f>
        <v>1</v>
      </c>
      <c r="E60" s="24">
        <f>SB!E60+'dot.'!E60+'skol. lėšos'!E61+Lik!E60</f>
        <v>1</v>
      </c>
      <c r="F60" s="24">
        <f>SB!F60+'dot.'!F60+'skol. lėšos'!F61+Lik!F60</f>
        <v>0</v>
      </c>
      <c r="G60" s="24">
        <f>SB!G60+'dot.'!G60+'skol. lėšos'!G61+Lik!G60</f>
        <v>0</v>
      </c>
      <c r="H60" s="85"/>
      <c r="I60" s="86"/>
      <c r="J60" s="86"/>
      <c r="K60" s="35"/>
      <c r="L60" s="35"/>
    </row>
    <row r="61" spans="1:12" ht="25.5">
      <c r="A61" s="18" t="s">
        <v>227</v>
      </c>
      <c r="B61" s="134" t="s">
        <v>235</v>
      </c>
      <c r="C61" s="88"/>
      <c r="D61" s="24">
        <f>SB!D61+'dot.'!D61+'skol. lėšos'!D61+Lik!D61</f>
        <v>1.2</v>
      </c>
      <c r="E61" s="24">
        <f>SB!E61+'dot.'!E61+'skol. lėšos'!E62+Lik!E61</f>
        <v>1.2</v>
      </c>
      <c r="F61" s="24">
        <f>SB!F61+'dot.'!F61+'skol. lėšos'!F62+Lik!F61</f>
        <v>0</v>
      </c>
      <c r="G61" s="24">
        <f>SB!G61+'dot.'!G61+'skol. lėšos'!G62+Lik!G61</f>
        <v>0</v>
      </c>
      <c r="H61" s="85"/>
      <c r="I61" s="86"/>
      <c r="J61" s="86"/>
      <c r="K61" s="35"/>
      <c r="L61" s="35"/>
    </row>
    <row r="62" spans="1:12" ht="12.75">
      <c r="A62" s="18" t="s">
        <v>228</v>
      </c>
      <c r="B62" s="91" t="s">
        <v>334</v>
      </c>
      <c r="C62" s="79"/>
      <c r="D62" s="24">
        <f>SB!D62+'dot.'!D62+'skol. lėšos'!D62+Lik!D62</f>
        <v>1.5</v>
      </c>
      <c r="E62" s="24">
        <f>SB!E62+'dot.'!E62+'skol. lėšos'!E63+Lik!E62</f>
        <v>1.5</v>
      </c>
      <c r="F62" s="24">
        <f>SB!F62+'dot.'!F62+'skol. lėšos'!F63+Lik!F62</f>
        <v>0</v>
      </c>
      <c r="G62" s="24">
        <f>SB!G62+'dot.'!G62+'skol. lėšos'!G63+Lik!G62</f>
        <v>0</v>
      </c>
      <c r="H62" s="89"/>
      <c r="I62" s="86"/>
      <c r="J62" s="86"/>
      <c r="K62" s="86"/>
      <c r="L62" s="86"/>
    </row>
    <row r="63" spans="1:12" ht="12.75">
      <c r="A63" s="90"/>
      <c r="B63" s="135" t="s">
        <v>145</v>
      </c>
      <c r="C63" s="91"/>
      <c r="D63" s="24">
        <f>SB!D63+'dot.'!D63+'skol. lėšos'!D63+Lik!D63</f>
        <v>75</v>
      </c>
      <c r="E63" s="24">
        <f>SB!E63+'dot.'!E63+'skol. lėšos'!E64+Lik!E63</f>
        <v>75</v>
      </c>
      <c r="F63" s="24">
        <f>SB!F63+'dot.'!F63+'skol. lėšos'!F64+Lik!F63</f>
        <v>0</v>
      </c>
      <c r="G63" s="24">
        <f>SB!G63+'dot.'!G63+'skol. lėšos'!G64+Lik!G63</f>
        <v>0</v>
      </c>
      <c r="H63" s="89"/>
      <c r="I63" s="86"/>
      <c r="J63" s="86"/>
      <c r="K63" s="86"/>
      <c r="L63" s="86"/>
    </row>
    <row r="64" spans="1:12" ht="12.75">
      <c r="A64" s="18" t="s">
        <v>229</v>
      </c>
      <c r="B64" s="136" t="s">
        <v>536</v>
      </c>
      <c r="C64" s="92"/>
      <c r="D64" s="24">
        <f>SB!D64+'dot.'!D64+'skol. lėšos'!D64+Lik!D64</f>
        <v>6</v>
      </c>
      <c r="E64" s="24">
        <f>SB!E64+'dot.'!E64+'skol. lėšos'!E65+Lik!E64</f>
        <v>6</v>
      </c>
      <c r="F64" s="24">
        <f>SB!F64+'dot.'!F64+'skol. lėšos'!F65+Lik!F64</f>
        <v>0</v>
      </c>
      <c r="G64" s="24">
        <f>SB!G64+'dot.'!G64+'skol. lėšos'!G65+Lik!G64</f>
        <v>0</v>
      </c>
      <c r="H64" s="89"/>
      <c r="I64" s="86"/>
      <c r="J64" s="86"/>
      <c r="K64" s="86"/>
      <c r="L64" s="86"/>
    </row>
    <row r="65" spans="1:12" ht="12.75">
      <c r="A65" s="18" t="s">
        <v>226</v>
      </c>
      <c r="B65" s="136" t="s">
        <v>88</v>
      </c>
      <c r="C65" s="91"/>
      <c r="D65" s="24">
        <f>SB!D65+'dot.'!D65+'skol. lėšos'!D65+Lik!D65</f>
        <v>21</v>
      </c>
      <c r="E65" s="24">
        <f>SB!E65+'dot.'!E65+'skol. lėšos'!E66+Lik!E65</f>
        <v>21</v>
      </c>
      <c r="F65" s="24">
        <f>SB!F65+'dot.'!F65+'skol. lėšos'!F66+Lik!F65</f>
        <v>0</v>
      </c>
      <c r="G65" s="24">
        <f>SB!G65+'dot.'!G65+'skol. lėšos'!G66+Lik!G65</f>
        <v>0</v>
      </c>
      <c r="H65" s="89"/>
      <c r="I65" s="86"/>
      <c r="J65" s="86"/>
      <c r="K65" s="35"/>
      <c r="L65" s="35"/>
    </row>
    <row r="66" spans="1:12" ht="12.75">
      <c r="A66" s="13" t="s">
        <v>227</v>
      </c>
      <c r="B66" s="137" t="s">
        <v>85</v>
      </c>
      <c r="C66" s="91"/>
      <c r="D66" s="24">
        <f>SB!D66+'dot.'!D66+'skol. lėšos'!D66+Lik!D66</f>
        <v>25</v>
      </c>
      <c r="E66" s="24">
        <f>SB!E66+'dot.'!E66+'skol. lėšos'!E67+Lik!E66</f>
        <v>25</v>
      </c>
      <c r="F66" s="24">
        <f>SB!F66+'dot.'!F66+'skol. lėšos'!F67+Lik!F66</f>
        <v>0</v>
      </c>
      <c r="G66" s="24">
        <f>SB!G66+'dot.'!G66+'skol. lėšos'!G67+Lik!G66</f>
        <v>0</v>
      </c>
      <c r="H66" s="89"/>
      <c r="I66" s="86"/>
      <c r="J66" s="86"/>
      <c r="K66" s="86"/>
      <c r="L66" s="86"/>
    </row>
    <row r="67" spans="1:7" ht="12.75">
      <c r="A67" s="13" t="s">
        <v>228</v>
      </c>
      <c r="B67" s="137" t="s">
        <v>86</v>
      </c>
      <c r="C67" s="91"/>
      <c r="D67" s="24">
        <f>SB!D67+'dot.'!D67+'skol. lėšos'!D67+Lik!D67</f>
        <v>8</v>
      </c>
      <c r="E67" s="24">
        <f>SB!E67+'dot.'!E67+'skol. lėšos'!E68+Lik!E67</f>
        <v>8</v>
      </c>
      <c r="F67" s="24">
        <f>SB!F67+'dot.'!F67+'skol. lėšos'!F68+Lik!F67</f>
        <v>0</v>
      </c>
      <c r="G67" s="24">
        <f>SB!G67+'dot.'!G67+'skol. lėšos'!G68+Lik!G67</f>
        <v>0</v>
      </c>
    </row>
    <row r="68" spans="1:7" ht="12.75">
      <c r="A68" s="13" t="s">
        <v>228</v>
      </c>
      <c r="B68" s="137" t="s">
        <v>87</v>
      </c>
      <c r="C68" s="91"/>
      <c r="D68" s="24">
        <f>SB!D68+'dot.'!D68+'skol. lėšos'!D68+Lik!D68</f>
        <v>15</v>
      </c>
      <c r="E68" s="24">
        <f>SB!E68+'dot.'!E68+'skol. lėšos'!E69+Lik!E68</f>
        <v>15</v>
      </c>
      <c r="F68" s="24">
        <f>SB!F68+'dot.'!F68+'skol. lėšos'!F69+Lik!F68</f>
        <v>0</v>
      </c>
      <c r="G68" s="24">
        <f>SB!G68+'dot.'!G68+'skol. lėšos'!G69+Lik!G68</f>
        <v>0</v>
      </c>
    </row>
    <row r="69" spans="1:7" ht="25.5">
      <c r="A69" s="13" t="s">
        <v>228</v>
      </c>
      <c r="B69" s="330" t="s">
        <v>576</v>
      </c>
      <c r="C69" s="91"/>
      <c r="D69" s="24">
        <f>SB!D69+'dot.'!D69+'skol. lėšos'!D69+Lik!D69</f>
        <v>22.1</v>
      </c>
      <c r="E69" s="24">
        <f>SB!E69+'dot.'!E69+'skol. lėšos'!E70+Lik!E69</f>
        <v>22.1</v>
      </c>
      <c r="F69" s="24">
        <f>SB!F69+'dot.'!F69+'skol. lėšos'!F70+Lik!F69</f>
        <v>13.7</v>
      </c>
      <c r="G69" s="24">
        <f>SB!G69+'dot.'!G69+'skol. lėšos'!G70+Lik!G69</f>
        <v>0</v>
      </c>
    </row>
    <row r="70" spans="1:7" ht="12.75">
      <c r="A70" s="18" t="s">
        <v>224</v>
      </c>
      <c r="B70" s="115" t="s">
        <v>443</v>
      </c>
      <c r="C70" s="91"/>
      <c r="D70" s="24">
        <f>SB!D70+'dot.'!D70+'skol. lėšos'!D70+Lik!D70</f>
        <v>6.6</v>
      </c>
      <c r="E70" s="24">
        <f>SB!E70+'dot.'!E70+'skol. lėšos'!E71+Lik!E70</f>
        <v>6.6</v>
      </c>
      <c r="F70" s="24">
        <f>SB!F70+'dot.'!F70+'skol. lėšos'!F71+Lik!F70</f>
        <v>5</v>
      </c>
      <c r="G70" s="24">
        <f>SB!G70+'dot.'!G70+'skol. lėšos'!G71+Lik!G70</f>
        <v>0</v>
      </c>
    </row>
    <row r="71" spans="1:7" ht="12.75">
      <c r="A71" s="18" t="s">
        <v>224</v>
      </c>
      <c r="B71" s="115" t="s">
        <v>441</v>
      </c>
      <c r="C71" s="91"/>
      <c r="D71" s="24">
        <f>SB!D71+'dot.'!D71+'skol. lėšos'!D71+Lik!D71</f>
        <v>1.1</v>
      </c>
      <c r="E71" s="24">
        <f>SB!E71+'dot.'!E71+'skol. lėšos'!E72+Lik!E71</f>
        <v>1.1</v>
      </c>
      <c r="F71" s="24">
        <f>SB!F71+'dot.'!F71+'skol. lėšos'!F72+Lik!F71</f>
        <v>0</v>
      </c>
      <c r="G71" s="24">
        <f>SB!G71+'dot.'!G71+'skol. lėšos'!G72+Lik!G71</f>
        <v>0</v>
      </c>
    </row>
    <row r="72" spans="1:7" ht="12.75">
      <c r="A72" s="18" t="s">
        <v>224</v>
      </c>
      <c r="B72" s="115" t="s">
        <v>262</v>
      </c>
      <c r="C72" s="91"/>
      <c r="D72" s="24">
        <f>SB!D72+'dot.'!D72+'skol. lėšos'!D72+Lik!D72</f>
        <v>15</v>
      </c>
      <c r="E72" s="24">
        <f>SB!E72+'dot.'!E72+'skol. lėšos'!E73+Lik!E72</f>
        <v>15</v>
      </c>
      <c r="F72" s="24">
        <f>SB!F72+'dot.'!F72+'skol. lėšos'!F73+Lik!F72</f>
        <v>0</v>
      </c>
      <c r="G72" s="24">
        <f>SB!G72+'dot.'!G72+'skol. lėšos'!G73+Lik!G72</f>
        <v>0</v>
      </c>
    </row>
    <row r="73" spans="1:7" ht="12.75">
      <c r="A73" s="18" t="s">
        <v>224</v>
      </c>
      <c r="B73" s="115" t="s">
        <v>263</v>
      </c>
      <c r="C73" s="91"/>
      <c r="D73" s="24">
        <f>SB!D73+'dot.'!D73+'skol. lėšos'!D73+Lik!D73</f>
        <v>18</v>
      </c>
      <c r="E73" s="24">
        <f>SB!E73+'dot.'!E73+'skol. lėšos'!E74+Lik!E73</f>
        <v>18</v>
      </c>
      <c r="F73" s="24">
        <f>SB!F73+'dot.'!F73+'skol. lėšos'!F74+Lik!F73</f>
        <v>0</v>
      </c>
      <c r="G73" s="24">
        <f>SB!G73+'dot.'!G73+'skol. lėšos'!G74+Lik!G73</f>
        <v>0</v>
      </c>
    </row>
    <row r="74" spans="1:7" ht="12.75">
      <c r="A74" s="18" t="s">
        <v>224</v>
      </c>
      <c r="B74" s="115" t="s">
        <v>264</v>
      </c>
      <c r="C74" s="91"/>
      <c r="D74" s="24">
        <f>SB!D74+'dot.'!D74+'skol. lėšos'!D74+Lik!D74</f>
        <v>4.3</v>
      </c>
      <c r="E74" s="24">
        <f>SB!E74+'dot.'!E74+'skol. lėšos'!E75+Lik!E74</f>
        <v>4.3</v>
      </c>
      <c r="F74" s="24">
        <f>SB!F74+'dot.'!F74+'skol. lėšos'!F75+Lik!F74</f>
        <v>0</v>
      </c>
      <c r="G74" s="24">
        <f>SB!G74+'dot.'!G74+'skol. lėšos'!G75+Lik!G74</f>
        <v>0</v>
      </c>
    </row>
    <row r="75" spans="1:7" ht="12.75">
      <c r="A75" s="18" t="s">
        <v>224</v>
      </c>
      <c r="B75" s="115" t="s">
        <v>442</v>
      </c>
      <c r="C75" s="91"/>
      <c r="D75" s="24">
        <f>SB!D75+'dot.'!D75+'skol. lėšos'!D75+Lik!D75</f>
        <v>40</v>
      </c>
      <c r="E75" s="24">
        <f>SB!E75+'dot.'!E75+'skol. lėšos'!E76+Lik!E75</f>
        <v>40</v>
      </c>
      <c r="F75" s="24">
        <f>SB!F75+'dot.'!F75+'skol. lėšos'!F76+Lik!F75</f>
        <v>0</v>
      </c>
      <c r="G75" s="24">
        <f>SB!G75+'dot.'!G75+'skol. lėšos'!G76+Lik!G75</f>
        <v>0</v>
      </c>
    </row>
    <row r="76" spans="1:7" ht="12.75">
      <c r="A76" s="18" t="s">
        <v>225</v>
      </c>
      <c r="B76" s="115" t="s">
        <v>84</v>
      </c>
      <c r="C76" s="91"/>
      <c r="D76" s="24">
        <f>SB!D76+'dot.'!D76+'skol. lėšos'!D76+Lik!D76</f>
        <v>6</v>
      </c>
      <c r="E76" s="24">
        <f>SB!E76+'dot.'!E76+'skol. lėšos'!E77+Lik!E76</f>
        <v>6</v>
      </c>
      <c r="F76" s="24">
        <f>SB!F76+'dot.'!F76+'skol. lėšos'!F77+Lik!F76</f>
        <v>0</v>
      </c>
      <c r="G76" s="24">
        <f>SB!G76+'dot.'!G76+'skol. lėšos'!G77+Lik!G76</f>
        <v>0</v>
      </c>
    </row>
    <row r="77" spans="1:7" ht="12.75">
      <c r="A77" s="18" t="s">
        <v>225</v>
      </c>
      <c r="B77" s="115" t="s">
        <v>89</v>
      </c>
      <c r="C77" s="91"/>
      <c r="D77" s="24">
        <f>SB!D77+'dot.'!D77+'skol. lėšos'!D77+Lik!D77</f>
        <v>2.6999999999999997</v>
      </c>
      <c r="E77" s="24">
        <f>SB!E77+'dot.'!E77+'skol. lėšos'!E78+Lik!E77</f>
        <v>2.6999999999999997</v>
      </c>
      <c r="F77" s="24">
        <f>SB!F77+'dot.'!F77+'skol. lėšos'!F78+Lik!F77</f>
        <v>0</v>
      </c>
      <c r="G77" s="24">
        <f>SB!G77+'dot.'!G77+'skol. lėšos'!G78+Lik!G77</f>
        <v>0</v>
      </c>
    </row>
    <row r="78" spans="1:7" ht="12.75">
      <c r="A78" s="18" t="s">
        <v>225</v>
      </c>
      <c r="B78" s="115" t="s">
        <v>258</v>
      </c>
      <c r="C78" s="91"/>
      <c r="D78" s="24">
        <f>SB!D78+'dot.'!D78+'skol. lėšos'!D78+Lik!D78</f>
        <v>206.89999999999998</v>
      </c>
      <c r="E78" s="24">
        <f>SB!E78+'dot.'!E78+'skol. lėšos'!E79+Lik!E78</f>
        <v>206.89999999999998</v>
      </c>
      <c r="F78" s="24">
        <f>SB!F78+'dot.'!F78+'skol. lėšos'!F79+Lik!F78</f>
        <v>0</v>
      </c>
      <c r="G78" s="24">
        <f>SB!G78+'dot.'!G78+'skol. lėšos'!G79+Lik!G78</f>
        <v>0</v>
      </c>
    </row>
    <row r="79" spans="1:7" ht="12.75">
      <c r="A79" s="18" t="s">
        <v>225</v>
      </c>
      <c r="B79" s="115" t="s">
        <v>266</v>
      </c>
      <c r="C79" s="91"/>
      <c r="D79" s="24">
        <f>SB!D79+'dot.'!D79+'skol. lėšos'!D79+Lik!D79</f>
        <v>13.7</v>
      </c>
      <c r="E79" s="24">
        <f>SB!E79+'dot.'!E79+'skol. lėšos'!E80+Lik!E79</f>
        <v>13.7</v>
      </c>
      <c r="F79" s="24">
        <f>SB!F79+'dot.'!F79+'skol. lėšos'!F80+Lik!F79</f>
        <v>10</v>
      </c>
      <c r="G79" s="24">
        <f>SB!G79+'dot.'!G79+'skol. lėšos'!G80+Lik!G79</f>
        <v>0</v>
      </c>
    </row>
    <row r="80" spans="1:8" ht="12.75">
      <c r="A80" s="18" t="s">
        <v>168</v>
      </c>
      <c r="B80" s="115" t="s">
        <v>90</v>
      </c>
      <c r="C80" s="93"/>
      <c r="D80" s="24">
        <f>SB!D80+'dot.'!D80+'skol. lėšos'!D80+Lik!D80</f>
        <v>10</v>
      </c>
      <c r="E80" s="24">
        <f>SB!E80+'dot.'!E80+'skol. lėšos'!E81+Lik!E80</f>
        <v>10</v>
      </c>
      <c r="F80" s="24">
        <f>SB!F80+'dot.'!F80+'skol. lėšos'!F81+Lik!F80</f>
        <v>0</v>
      </c>
      <c r="G80" s="24">
        <f>SB!G80+'dot.'!G80+'skol. lėšos'!G81+Lik!G80</f>
        <v>0</v>
      </c>
      <c r="H80" s="3"/>
    </row>
    <row r="81" spans="1:7" ht="12.75">
      <c r="A81" s="94" t="s">
        <v>22</v>
      </c>
      <c r="B81" s="7" t="s">
        <v>533</v>
      </c>
      <c r="C81" s="95"/>
      <c r="D81" s="23"/>
      <c r="E81" s="23"/>
      <c r="F81" s="23"/>
      <c r="G81" s="23"/>
    </row>
    <row r="82" spans="1:7" ht="12.75">
      <c r="A82" s="94" t="s">
        <v>24</v>
      </c>
      <c r="B82" s="8" t="s">
        <v>104</v>
      </c>
      <c r="C82" s="7" t="s">
        <v>137</v>
      </c>
      <c r="D82" s="23">
        <f>SB!D82+'dot.'!D82+'skol. lėšos'!D82+Lik!D82</f>
        <v>289.4</v>
      </c>
      <c r="E82" s="23">
        <f>SB!E82+'dot.'!E82+'skol. lėšos'!E82+Lik!E82</f>
        <v>289.4</v>
      </c>
      <c r="F82" s="23">
        <f>SB!F82+'dot.'!F82+'skol. lėšos'!F82+Lik!F82</f>
        <v>190.8</v>
      </c>
      <c r="G82" s="23">
        <f>SB!G82+'dot.'!G82+'skol. lėšos'!G82+Lik!G82</f>
        <v>0</v>
      </c>
    </row>
    <row r="83" spans="1:7" ht="12.75">
      <c r="A83" s="13" t="s">
        <v>394</v>
      </c>
      <c r="B83" s="96" t="s">
        <v>236</v>
      </c>
      <c r="C83" s="96"/>
      <c r="D83" s="24">
        <f>SB!D83+'dot.'!D83+'skol. lėšos'!D83+Lik!D83</f>
        <v>289.4</v>
      </c>
      <c r="E83" s="24">
        <f>SB!E83+'dot.'!E83+'skol. lėšos'!E83+Lik!E83</f>
        <v>289.4</v>
      </c>
      <c r="F83" s="24">
        <f>SB!F83+'dot.'!F83+'skol. lėšos'!F83+Lik!F83</f>
        <v>190.8</v>
      </c>
      <c r="G83" s="24">
        <f>SB!G83+'dot.'!G83+'skol. lėšos'!G83+Lik!G83</f>
        <v>0</v>
      </c>
    </row>
    <row r="84" spans="1:7" ht="25.5">
      <c r="A84" s="12" t="s">
        <v>25</v>
      </c>
      <c r="B84" s="105" t="s">
        <v>267</v>
      </c>
      <c r="C84" s="7"/>
      <c r="D84" s="23"/>
      <c r="E84" s="23"/>
      <c r="F84" s="23"/>
      <c r="G84" s="23"/>
    </row>
    <row r="85" spans="1:7" ht="12.75">
      <c r="A85" s="12" t="s">
        <v>26</v>
      </c>
      <c r="B85" s="8" t="s">
        <v>104</v>
      </c>
      <c r="C85" s="7" t="s">
        <v>137</v>
      </c>
      <c r="D85" s="23">
        <f>SB!D85+'dot.'!D85+'skol. lėšos'!D85+Lik!D85</f>
        <v>225</v>
      </c>
      <c r="E85" s="23">
        <f>SB!E85+'dot.'!E85+'skol. lėšos'!E85+Lik!E85</f>
        <v>225</v>
      </c>
      <c r="F85" s="23">
        <f>SB!F85+'dot.'!F85+'skol. lėšos'!F85+Lik!F85</f>
        <v>167.5</v>
      </c>
      <c r="G85" s="23">
        <f>SB!G85+'dot.'!G85+'skol. lėšos'!G85+Lik!G85</f>
        <v>0</v>
      </c>
    </row>
    <row r="86" spans="1:7" ht="13.5" customHeight="1">
      <c r="A86" s="13" t="s">
        <v>395</v>
      </c>
      <c r="B86" s="96" t="s">
        <v>236</v>
      </c>
      <c r="C86" s="96"/>
      <c r="D86" s="24">
        <f>SB!D86+'dot.'!D86+'skol. lėšos'!D86+Lik!D86</f>
        <v>225</v>
      </c>
      <c r="E86" s="24">
        <f>SB!E86+'dot.'!E86+'skol. lėšos'!E86+Lik!E86</f>
        <v>225</v>
      </c>
      <c r="F86" s="23">
        <f>SB!F86+'dot.'!F86+'skol. lėšos'!F86+Lik!F86</f>
        <v>167.5</v>
      </c>
      <c r="G86" s="24">
        <f>SB!G86+'dot.'!G86+'skol. lėšos'!G86+Lik!G86</f>
        <v>0</v>
      </c>
    </row>
    <row r="87" spans="1:7" ht="12.75">
      <c r="A87" s="12" t="s">
        <v>27</v>
      </c>
      <c r="B87" s="7" t="s">
        <v>30</v>
      </c>
      <c r="C87" s="7"/>
      <c r="D87" s="23"/>
      <c r="E87" s="23"/>
      <c r="F87" s="23"/>
      <c r="G87" s="23"/>
    </row>
    <row r="88" spans="1:7" ht="14.25" customHeight="1">
      <c r="A88" s="13" t="s">
        <v>28</v>
      </c>
      <c r="B88" s="131" t="s">
        <v>104</v>
      </c>
      <c r="C88" s="7" t="s">
        <v>137</v>
      </c>
      <c r="D88" s="23">
        <f>SB!D88+'dot.'!D88+'skol. lėšos'!D88+Lik!D88</f>
        <v>376.8</v>
      </c>
      <c r="E88" s="23">
        <f>SB!E88+'dot.'!E88+'skol. lėšos'!E88+Lik!E88</f>
        <v>375.3</v>
      </c>
      <c r="F88" s="23">
        <f>SB!F88+'dot.'!F88+'skol. lėšos'!F88+Lik!F88</f>
        <v>213.4</v>
      </c>
      <c r="G88" s="23">
        <f>SB!G88+'dot.'!G88+'skol. lėšos'!G88+Lik!G88</f>
        <v>1.5</v>
      </c>
    </row>
    <row r="89" spans="1:7" ht="12.75">
      <c r="A89" s="13" t="s">
        <v>265</v>
      </c>
      <c r="B89" s="96" t="s">
        <v>236</v>
      </c>
      <c r="C89" s="7"/>
      <c r="D89" s="24">
        <f>SB!D89+'dot.'!D89+'skol. lėšos'!D89+Lik!D89</f>
        <v>376.8</v>
      </c>
      <c r="E89" s="24">
        <f>SB!E89+'dot.'!E89+'skol. lėšos'!E89+Lik!E89</f>
        <v>375.3</v>
      </c>
      <c r="F89" s="24">
        <f>SB!F89+'dot.'!F89+'skol. lėšos'!F89+Lik!F89</f>
        <v>213.4</v>
      </c>
      <c r="G89" s="24">
        <f>SB!G89+'dot.'!G89+'skol. lėšos'!G89+Lik!G89</f>
        <v>1.5</v>
      </c>
    </row>
    <row r="90" spans="1:7" ht="12.75">
      <c r="A90" s="12" t="s">
        <v>29</v>
      </c>
      <c r="B90" s="138" t="s">
        <v>457</v>
      </c>
      <c r="C90" s="7"/>
      <c r="D90" s="23"/>
      <c r="E90" s="23"/>
      <c r="F90" s="23"/>
      <c r="G90" s="23"/>
    </row>
    <row r="91" spans="1:7" ht="12.75">
      <c r="A91" s="12" t="s">
        <v>31</v>
      </c>
      <c r="B91" s="131" t="s">
        <v>104</v>
      </c>
      <c r="C91" s="7" t="s">
        <v>137</v>
      </c>
      <c r="D91" s="23">
        <f>SB!D91+'dot.'!D91+'skol. lėšos'!D91+Lik!D91</f>
        <v>263.9</v>
      </c>
      <c r="E91" s="23">
        <f>SB!E91+'dot.'!E91+'skol. lėšos'!E91+Lik!E91</f>
        <v>263.9</v>
      </c>
      <c r="F91" s="23">
        <f>SB!F91+'dot.'!F91+'skol. lėšos'!F91+Lik!F91</f>
        <v>153.7</v>
      </c>
      <c r="G91" s="23">
        <f>SB!G91+'dot.'!G91+'skol. lėšos'!G91+Lik!G91</f>
        <v>0</v>
      </c>
    </row>
    <row r="92" spans="1:7" ht="12.75">
      <c r="A92" s="13" t="s">
        <v>265</v>
      </c>
      <c r="B92" s="96" t="s">
        <v>236</v>
      </c>
      <c r="C92" s="7"/>
      <c r="D92" s="24">
        <f>SB!D92+'dot.'!D92+'skol. lėšos'!D92+Lik!D92</f>
        <v>263.9</v>
      </c>
      <c r="E92" s="24">
        <f>SB!E92+'dot.'!E92+'skol. lėšos'!E92+Lik!E92</f>
        <v>263.9</v>
      </c>
      <c r="F92" s="24">
        <f>SB!F92+'dot.'!F92+'skol. lėšos'!F92+Lik!F92</f>
        <v>153.7</v>
      </c>
      <c r="G92" s="24">
        <f>SB!G92+'dot.'!G92+'skol. lėšos'!G92+Lik!G92</f>
        <v>0</v>
      </c>
    </row>
    <row r="93" spans="1:7" ht="12.75">
      <c r="A93" s="12" t="s">
        <v>32</v>
      </c>
      <c r="B93" s="128" t="s">
        <v>5</v>
      </c>
      <c r="C93" s="7"/>
      <c r="D93" s="23"/>
      <c r="E93" s="23"/>
      <c r="F93" s="23"/>
      <c r="G93" s="23"/>
    </row>
    <row r="94" spans="1:7" ht="12.75">
      <c r="A94" s="12" t="s">
        <v>33</v>
      </c>
      <c r="B94" s="8" t="s">
        <v>104</v>
      </c>
      <c r="C94" s="7" t="s">
        <v>137</v>
      </c>
      <c r="D94" s="23">
        <f>SB!D94+'dot.'!D94+'skol. lėšos'!D94+Lik!D94</f>
        <v>98.5</v>
      </c>
      <c r="E94" s="23">
        <f>SB!E94+'dot.'!E94+'skol. lėšos'!E94+Lik!E94</f>
        <v>98.5</v>
      </c>
      <c r="F94" s="23">
        <f>SB!F94+'dot.'!F94+'skol. lėšos'!F94+Lik!F94</f>
        <v>55.9</v>
      </c>
      <c r="G94" s="23">
        <f>SB!G94+'dot.'!G94+'skol. lėšos'!G94+Lik!G94</f>
        <v>0</v>
      </c>
    </row>
    <row r="95" spans="1:7" ht="12.75">
      <c r="A95" s="13" t="s">
        <v>396</v>
      </c>
      <c r="B95" s="91" t="s">
        <v>333</v>
      </c>
      <c r="C95" s="7"/>
      <c r="D95" s="24">
        <f>SB!D95+'dot.'!D95+'skol. lėšos'!D95+Lik!D95</f>
        <v>98.5</v>
      </c>
      <c r="E95" s="24">
        <f>SB!E95+'dot.'!E95+'skol. lėšos'!E95+Lik!E95</f>
        <v>98.5</v>
      </c>
      <c r="F95" s="24">
        <f>SB!F95+'dot.'!F95+'skol. lėšos'!F95+Lik!F95</f>
        <v>55.9</v>
      </c>
      <c r="G95" s="24">
        <f>SB!G95+'dot.'!G95+'skol. lėšos'!G95+Lik!G95</f>
        <v>0</v>
      </c>
    </row>
    <row r="96" spans="1:7" ht="14.25" customHeight="1">
      <c r="A96" s="12" t="s">
        <v>35</v>
      </c>
      <c r="B96" s="128" t="s">
        <v>539</v>
      </c>
      <c r="C96" s="7"/>
      <c r="D96" s="23"/>
      <c r="E96" s="23"/>
      <c r="F96" s="23"/>
      <c r="G96" s="23"/>
    </row>
    <row r="97" spans="1:7" ht="12.75">
      <c r="A97" s="12" t="s">
        <v>36</v>
      </c>
      <c r="B97" s="8" t="s">
        <v>104</v>
      </c>
      <c r="C97" s="7" t="s">
        <v>137</v>
      </c>
      <c r="D97" s="23">
        <f>SB!D97+'dot.'!D97+'skol. lėšos'!D97+Lik!D97</f>
        <v>739.1999999999999</v>
      </c>
      <c r="E97" s="23">
        <f>SB!E97+'dot.'!E97+'skol. lėšos'!E97+Lik!E97</f>
        <v>737.6999999999999</v>
      </c>
      <c r="F97" s="23">
        <f>SB!F97+'dot.'!F97+'skol. lėšos'!F97+Lik!F97</f>
        <v>422.99999999999994</v>
      </c>
      <c r="G97" s="23">
        <f>SB!G97+'dot.'!G97+'skol. lėšos'!G97+Lik!G97</f>
        <v>1.5</v>
      </c>
    </row>
    <row r="98" spans="1:7" ht="12.75">
      <c r="A98" s="13"/>
      <c r="B98" s="91" t="s">
        <v>333</v>
      </c>
      <c r="C98" s="7"/>
      <c r="D98" s="24">
        <f>SB!D98+'dot.'!D98+'skol. lėšos'!D98+Lik!D98</f>
        <v>739.1999999999999</v>
      </c>
      <c r="E98" s="24">
        <f>SB!E98+'dot.'!E98+'skol. lėšos'!E98+Lik!E98</f>
        <v>737.6999999999999</v>
      </c>
      <c r="F98" s="24">
        <f>SB!F98+'dot.'!F98+'skol. lėšos'!F98+Lik!F98</f>
        <v>422.99999999999994</v>
      </c>
      <c r="G98" s="24">
        <f>SB!G98+'dot.'!G98+'skol. lėšos'!G98+Lik!G98</f>
        <v>1.5</v>
      </c>
    </row>
    <row r="99" spans="1:7" ht="12.75">
      <c r="A99" s="12" t="s">
        <v>37</v>
      </c>
      <c r="B99" s="7" t="s">
        <v>6</v>
      </c>
      <c r="C99" s="97"/>
      <c r="D99" s="370"/>
      <c r="E99" s="371"/>
      <c r="F99" s="371"/>
      <c r="G99" s="372"/>
    </row>
    <row r="100" spans="1:7" ht="12.75">
      <c r="A100" s="12" t="s">
        <v>38</v>
      </c>
      <c r="B100" s="8" t="s">
        <v>104</v>
      </c>
      <c r="C100" s="97" t="s">
        <v>137</v>
      </c>
      <c r="D100" s="23">
        <f>SB!D100+'dot.'!D100+'skol. lėšos'!D100+Lik!D100</f>
        <v>96.7</v>
      </c>
      <c r="E100" s="23">
        <f>SB!E100+'dot.'!E100+'skol. lėšos'!E100+Lik!E100</f>
        <v>96.7</v>
      </c>
      <c r="F100" s="23">
        <f>SB!F100+'dot.'!F100+'skol. lėšos'!F100+Lik!F100</f>
        <v>55.6</v>
      </c>
      <c r="G100" s="23">
        <f>SB!G100+'dot.'!G100+'skol. lėšos'!G100+Lik!G100</f>
        <v>0</v>
      </c>
    </row>
    <row r="101" spans="1:7" ht="12.75">
      <c r="A101" s="13" t="s">
        <v>398</v>
      </c>
      <c r="B101" s="91" t="s">
        <v>333</v>
      </c>
      <c r="C101" s="97"/>
      <c r="D101" s="24">
        <f>SB!D101+'dot.'!D101+'skol. lėšos'!D101+Lik!D101</f>
        <v>96.7</v>
      </c>
      <c r="E101" s="24">
        <f>SB!E101+'dot.'!E101+'skol. lėšos'!E101+Lik!E101</f>
        <v>96.7</v>
      </c>
      <c r="F101" s="24">
        <f>SB!F101+'dot.'!F101+'skol. lėšos'!F101+Lik!F101</f>
        <v>55.6</v>
      </c>
      <c r="G101" s="24">
        <f>SB!G101+'dot.'!G101+'skol. lėšos'!G101+Lik!G101</f>
        <v>0</v>
      </c>
    </row>
    <row r="102" spans="1:7" ht="12.75">
      <c r="A102" s="12" t="s">
        <v>39</v>
      </c>
      <c r="B102" s="7" t="s">
        <v>46</v>
      </c>
      <c r="C102" s="97"/>
      <c r="D102" s="370"/>
      <c r="E102" s="371"/>
      <c r="F102" s="371"/>
      <c r="G102" s="372"/>
    </row>
    <row r="103" spans="1:7" ht="12.75">
      <c r="A103" s="13" t="s">
        <v>40</v>
      </c>
      <c r="B103" s="324" t="s">
        <v>104</v>
      </c>
      <c r="C103" s="97" t="s">
        <v>137</v>
      </c>
      <c r="D103" s="23">
        <f>SB!D103+'dot.'!D103+'skol. lėšos'!D103+Lik!D103</f>
        <v>167.1</v>
      </c>
      <c r="E103" s="23">
        <f>SB!E103+'dot.'!E103+'skol. lėšos'!E103+Lik!E103</f>
        <v>167.1</v>
      </c>
      <c r="F103" s="23">
        <f>SB!F103+'dot.'!F103+'skol. lėšos'!F103+Lik!F103</f>
        <v>96</v>
      </c>
      <c r="G103" s="23">
        <f>SB!G103+'dot.'!G103+'skol. lėšos'!G103+Lik!G103</f>
        <v>0</v>
      </c>
    </row>
    <row r="104" spans="1:7" ht="14.25" customHeight="1">
      <c r="A104" s="13" t="s">
        <v>399</v>
      </c>
      <c r="B104" s="91" t="s">
        <v>333</v>
      </c>
      <c r="C104" s="98"/>
      <c r="D104" s="277">
        <f>SB!D104+'dot.'!D104+'skol. lėšos'!D104+Lik!D104</f>
        <v>167.1</v>
      </c>
      <c r="E104" s="277">
        <f>SB!E104+'dot.'!E104+'skol. lėšos'!E104+Lik!E104</f>
        <v>167.1</v>
      </c>
      <c r="F104" s="277">
        <f>SB!F104+'dot.'!F104+'skol. lėšos'!F104+Lik!F104</f>
        <v>96</v>
      </c>
      <c r="G104" s="277">
        <f>SB!G104+'dot.'!G104+'skol. lėšos'!G104+Lik!G104</f>
        <v>0</v>
      </c>
    </row>
    <row r="105" spans="1:7" ht="25.5">
      <c r="A105" s="12" t="s">
        <v>41</v>
      </c>
      <c r="B105" s="105" t="s">
        <v>382</v>
      </c>
      <c r="C105" s="278"/>
      <c r="D105" s="279"/>
      <c r="E105" s="280"/>
      <c r="F105" s="280"/>
      <c r="G105" s="99"/>
    </row>
    <row r="106" spans="1:7" ht="12.75">
      <c r="A106" s="12" t="s">
        <v>42</v>
      </c>
      <c r="B106" s="8" t="s">
        <v>104</v>
      </c>
      <c r="C106" s="97" t="s">
        <v>137</v>
      </c>
      <c r="D106" s="23">
        <f>SB!D106+'dot.'!D106+'skol. lėšos'!D106+Lik!D106</f>
        <v>106.60000000000001</v>
      </c>
      <c r="E106" s="23">
        <f>SB!E106+'dot.'!E106+'skol. lėšos'!E106+Lik!E106</f>
        <v>106.60000000000001</v>
      </c>
      <c r="F106" s="23">
        <f>SB!F106+'dot.'!F106+'skol. lėšos'!F106+Lik!F106</f>
        <v>69.5</v>
      </c>
      <c r="G106" s="23">
        <f>SB!G106+'dot.'!G106+'skol. lėšos'!G106+Lik!G106</f>
        <v>0</v>
      </c>
    </row>
    <row r="107" spans="1:7" ht="14.25" customHeight="1">
      <c r="A107" s="13" t="s">
        <v>400</v>
      </c>
      <c r="B107" s="91" t="s">
        <v>333</v>
      </c>
      <c r="C107" s="98"/>
      <c r="D107" s="24">
        <f>SB!D107+'dot.'!D107+'skol. lėšos'!D107+Lik!D107</f>
        <v>106.60000000000001</v>
      </c>
      <c r="E107" s="24">
        <f>SB!E107+'dot.'!E107+'skol. lėšos'!E107+Lik!E107</f>
        <v>106.60000000000001</v>
      </c>
      <c r="F107" s="24">
        <f>SB!F107+'dot.'!F107+'skol. lėšos'!F107+Lik!F107</f>
        <v>69.5</v>
      </c>
      <c r="G107" s="24">
        <f>SB!G107+'dot.'!G107+'skol. lėšos'!G107+Lik!G107</f>
        <v>0</v>
      </c>
    </row>
    <row r="108" spans="1:7" ht="12.75">
      <c r="A108" s="12" t="s">
        <v>43</v>
      </c>
      <c r="B108" s="7" t="s">
        <v>52</v>
      </c>
      <c r="C108" s="7"/>
      <c r="D108" s="23">
        <f>SB!D108+'dot.'!D108+'skol. lėšos'!D108+Lik!D108</f>
        <v>46.800000000000004</v>
      </c>
      <c r="E108" s="23">
        <f>SB!E108+'dot.'!E108+'skol. lėšos'!E108+Lik!E108</f>
        <v>46.800000000000004</v>
      </c>
      <c r="F108" s="23">
        <f>SB!F108+'dot.'!F108+'skol. lėšos'!F108+Lik!F108</f>
        <v>23.5</v>
      </c>
      <c r="G108" s="23">
        <f>SB!G108+'dot.'!G108+'skol. lėšos'!G108+Lik!G108</f>
        <v>0</v>
      </c>
    </row>
    <row r="109" spans="1:7" ht="12.75">
      <c r="A109" s="12" t="s">
        <v>44</v>
      </c>
      <c r="B109" s="8" t="s">
        <v>104</v>
      </c>
      <c r="C109" s="7" t="s">
        <v>137</v>
      </c>
      <c r="D109" s="23">
        <f>SB!D109+'dot.'!D109+'skol. lėšos'!D109+Lik!D109</f>
        <v>1</v>
      </c>
      <c r="E109" s="23">
        <f>SB!E109+'dot.'!E109+'skol. lėšos'!E109+Lik!E109</f>
        <v>1</v>
      </c>
      <c r="F109" s="23">
        <f>SB!F109+'dot.'!F109+'skol. lėšos'!F109+Lik!F109</f>
        <v>0</v>
      </c>
      <c r="G109" s="23">
        <f>SB!G109+'dot.'!G109+'skol. lėšos'!G109+Lik!G109</f>
        <v>0</v>
      </c>
    </row>
    <row r="110" spans="1:7" ht="12.75">
      <c r="A110" s="13" t="s">
        <v>400</v>
      </c>
      <c r="B110" s="124" t="s">
        <v>93</v>
      </c>
      <c r="C110" s="15"/>
      <c r="D110" s="24">
        <f>SB!D110+'dot.'!D110+'skol. lėšos'!D110+Lik!D110</f>
        <v>0.6</v>
      </c>
      <c r="E110" s="24">
        <f>SB!E110+'dot.'!E110+'skol. lėšos'!E110+Lik!E110</f>
        <v>0.6</v>
      </c>
      <c r="F110" s="24">
        <f>SB!F110+'dot.'!F110+'skol. lėšos'!F110+Lik!F110</f>
        <v>0</v>
      </c>
      <c r="G110" s="24">
        <f>SB!G110+'dot.'!G110+'skol. lėšos'!G110+Lik!G110</f>
        <v>0</v>
      </c>
    </row>
    <row r="111" spans="1:7" ht="12.75">
      <c r="A111" s="13" t="s">
        <v>417</v>
      </c>
      <c r="B111" s="26" t="s">
        <v>120</v>
      </c>
      <c r="C111" s="95"/>
      <c r="D111" s="24">
        <f>SB!D111+'dot.'!D111+'skol. lėšos'!D111+Lik!D111</f>
        <v>0.4</v>
      </c>
      <c r="E111" s="24">
        <f>SB!E111+'dot.'!E111+'skol. lėšos'!E111+Lik!E111</f>
        <v>0.4</v>
      </c>
      <c r="F111" s="24">
        <f>SB!F111+'dot.'!F111+'skol. lėšos'!F111+Lik!F111</f>
        <v>0</v>
      </c>
      <c r="G111" s="24">
        <f>SB!G111+'dot.'!G111+'skol. lėšos'!G111+Lik!G111</f>
        <v>0</v>
      </c>
    </row>
    <row r="112" spans="1:7" ht="38.25">
      <c r="A112" s="12" t="s">
        <v>238</v>
      </c>
      <c r="B112" s="132" t="s">
        <v>107</v>
      </c>
      <c r="C112" s="7" t="s">
        <v>141</v>
      </c>
      <c r="D112" s="23">
        <f>SB!D112+'dot.'!D112+'skol. lėšos'!D112+Lik!D112</f>
        <v>39.300000000000004</v>
      </c>
      <c r="E112" s="23">
        <f>SB!E112+'dot.'!E112+'skol. lėšos'!E112+Lik!E112</f>
        <v>39.300000000000004</v>
      </c>
      <c r="F112" s="23">
        <f>SB!F112+'dot.'!F112+'skol. lėšos'!F112+Lik!F112</f>
        <v>23.3</v>
      </c>
      <c r="G112" s="23">
        <f>SB!G112+'dot.'!G112+'skol. lėšos'!G112+Lik!G112</f>
        <v>0</v>
      </c>
    </row>
    <row r="113" spans="1:7" ht="12.75">
      <c r="A113" s="13" t="s">
        <v>269</v>
      </c>
      <c r="B113" s="124" t="s">
        <v>91</v>
      </c>
      <c r="C113" s="91"/>
      <c r="D113" s="24">
        <f>SB!D113+'dot.'!D113+'skol. lėšos'!D113+Lik!D113</f>
        <v>32.1</v>
      </c>
      <c r="E113" s="24">
        <f>SB!E113+'dot.'!E113+'skol. lėšos'!E113+Lik!E113</f>
        <v>32.1</v>
      </c>
      <c r="F113" s="24">
        <f>SB!F113+'dot.'!F113+'skol. lėšos'!F113+Lik!F113</f>
        <v>21</v>
      </c>
      <c r="G113" s="24">
        <f>SB!G113+'dot.'!G113+'skol. lėšos'!G113+Lik!G113</f>
        <v>0</v>
      </c>
    </row>
    <row r="114" spans="1:7" ht="12.75">
      <c r="A114" s="13" t="s">
        <v>401</v>
      </c>
      <c r="B114" s="93" t="s">
        <v>92</v>
      </c>
      <c r="C114" s="91"/>
      <c r="D114" s="24">
        <f>SB!D114+'dot.'!D114+'skol. lėšos'!D114+Lik!D114</f>
        <v>7.2</v>
      </c>
      <c r="E114" s="24">
        <f>SB!E114+'dot.'!E114+'skol. lėšos'!E114+Lik!E114</f>
        <v>7.2</v>
      </c>
      <c r="F114" s="24">
        <f>SB!F114+'dot.'!F114+'skol. lėšos'!F114+Lik!F114</f>
        <v>2.3</v>
      </c>
      <c r="G114" s="24">
        <f>SB!G114+'dot.'!G114+'skol. lėšos'!G114+Lik!G114</f>
        <v>0</v>
      </c>
    </row>
    <row r="115" spans="1:7" ht="17.25" customHeight="1">
      <c r="A115" s="13" t="s">
        <v>401</v>
      </c>
      <c r="B115" s="91" t="s">
        <v>476</v>
      </c>
      <c r="C115" s="91"/>
      <c r="D115" s="24">
        <f>SB!D115+'dot.'!D115+'skol. lėšos'!D115+Lik!D115</f>
        <v>0</v>
      </c>
      <c r="E115" s="24">
        <f>SB!E115+'dot.'!E115+'skol. lėšos'!E115+Lik!E115</f>
        <v>0</v>
      </c>
      <c r="F115" s="24">
        <f>SB!F115+'dot.'!F115+'skol. lėšos'!F115+Lik!F115</f>
        <v>0</v>
      </c>
      <c r="G115" s="24">
        <f>SB!G115+'dot.'!G115+'skol. lėšos'!G115+Lik!G115</f>
        <v>0</v>
      </c>
    </row>
    <row r="116" spans="1:7" ht="26.25" customHeight="1">
      <c r="A116" s="12" t="s">
        <v>381</v>
      </c>
      <c r="B116" s="211" t="s">
        <v>187</v>
      </c>
      <c r="C116" s="311" t="s">
        <v>143</v>
      </c>
      <c r="D116" s="23">
        <f>SB!D116+'dot.'!D116+'skol. lėšos'!D116+Lik!D116</f>
        <v>0.3</v>
      </c>
      <c r="E116" s="23">
        <f>SB!E116+'dot.'!E116+'skol. lėšos'!E116+Lik!E116</f>
        <v>0.3</v>
      </c>
      <c r="F116" s="23">
        <f>SB!F116+'dot.'!F116+'skol. lėšos'!F116+Lik!F116</f>
        <v>0.2</v>
      </c>
      <c r="G116" s="23">
        <f>SB!G116+'dot.'!G116+'skol. lėšos'!G116+Lik!G116</f>
        <v>0</v>
      </c>
    </row>
    <row r="117" spans="1:7" ht="21" customHeight="1">
      <c r="A117" s="13" t="s">
        <v>572</v>
      </c>
      <c r="B117" s="115" t="s">
        <v>573</v>
      </c>
      <c r="C117" s="91"/>
      <c r="D117" s="24">
        <f>SB!D117+'dot.'!D117+'skol. lėšos'!D117+Lik!D117</f>
        <v>0.3</v>
      </c>
      <c r="E117" s="24">
        <f>SB!E117+'dot.'!E117+'skol. lėšos'!E117+Lik!E117</f>
        <v>0.3</v>
      </c>
      <c r="F117" s="24">
        <f>SB!F117+'dot.'!F117+'skol. lėšos'!F117+Lik!F117</f>
        <v>0.2</v>
      </c>
      <c r="G117" s="24">
        <f>SB!G117+'dot.'!G117+'skol. lėšos'!G117+Lik!G117</f>
        <v>0</v>
      </c>
    </row>
    <row r="118" spans="1:7" ht="25.5">
      <c r="A118" s="12" t="s">
        <v>504</v>
      </c>
      <c r="B118" s="132" t="s">
        <v>505</v>
      </c>
      <c r="C118" s="7" t="s">
        <v>183</v>
      </c>
      <c r="D118" s="23">
        <f>SB!D118+'dot.'!D118+'skol. lėšos'!D118+Lik!D118</f>
        <v>1.2</v>
      </c>
      <c r="E118" s="23">
        <f>SB!E118+'dot.'!E118+'skol. lėšos'!E118+Lik!E118</f>
        <v>1.2</v>
      </c>
      <c r="F118" s="23">
        <f>SB!F118+'dot.'!F118+'skol. lėšos'!F118+Lik!F118</f>
        <v>0</v>
      </c>
      <c r="G118" s="23">
        <f>SB!G118+'dot.'!G118+'skol. lėšos'!G118+Lik!G118</f>
        <v>0</v>
      </c>
    </row>
    <row r="119" spans="1:7" ht="12.75">
      <c r="A119" s="13" t="s">
        <v>503</v>
      </c>
      <c r="B119" s="91" t="s">
        <v>440</v>
      </c>
      <c r="C119" s="79"/>
      <c r="D119" s="24">
        <f>SB!D119+'dot.'!D119+'skol. lėšos'!D119+Lik!D119</f>
        <v>1.2</v>
      </c>
      <c r="E119" s="24">
        <f>SB!E119+'dot.'!E119+'skol. lėšos'!E119+Lik!E119</f>
        <v>1.2</v>
      </c>
      <c r="F119" s="24">
        <f>SB!F119+'dot.'!F119+'skol. lėšos'!F119+Lik!F119</f>
        <v>0</v>
      </c>
      <c r="G119" s="24">
        <f>SB!G119+'dot.'!G119+'skol. lėšos'!G119+Lik!G119</f>
        <v>0</v>
      </c>
    </row>
    <row r="120" spans="1:7" ht="12.75">
      <c r="A120" s="12" t="s">
        <v>574</v>
      </c>
      <c r="B120" s="7" t="s">
        <v>77</v>
      </c>
      <c r="C120" s="7" t="s">
        <v>138</v>
      </c>
      <c r="D120" s="23">
        <f>SB!D120+'dot.'!D120+'skol. lėšos'!D120+Lik!D120</f>
        <v>5</v>
      </c>
      <c r="E120" s="23">
        <f>SB!E120+'dot.'!E120+'skol. lėšos'!E120+Lik!E120</f>
        <v>5</v>
      </c>
      <c r="F120" s="23">
        <f>SB!F120+'dot.'!F120+'skol. lėšos'!F120+Lik!F120</f>
        <v>0</v>
      </c>
      <c r="G120" s="23">
        <f>SB!G120+'dot.'!G120+'skol. lėšos'!G120+Lik!G120</f>
        <v>0</v>
      </c>
    </row>
    <row r="121" spans="1:7" ht="12.75">
      <c r="A121" s="13" t="s">
        <v>403</v>
      </c>
      <c r="B121" s="89" t="s">
        <v>110</v>
      </c>
      <c r="C121" s="7"/>
      <c r="D121" s="24">
        <f>SB!D121+'dot.'!D121+'skol. lėšos'!D121+Lik!D121</f>
        <v>5</v>
      </c>
      <c r="E121" s="24">
        <f>SB!E121+'dot.'!E121+'skol. lėšos'!E121+Lik!E121</f>
        <v>5</v>
      </c>
      <c r="F121" s="24">
        <f>SB!F121+'dot.'!F121+'skol. lėšos'!F121+Lik!F121</f>
        <v>0</v>
      </c>
      <c r="G121" s="24">
        <f>SB!G121+'dot.'!G121+'skol. lėšos'!G121+Lik!G121</f>
        <v>0</v>
      </c>
    </row>
    <row r="122" spans="1:7" ht="12.75">
      <c r="A122" s="12" t="s">
        <v>45</v>
      </c>
      <c r="B122" s="7" t="s">
        <v>57</v>
      </c>
      <c r="C122" s="7"/>
      <c r="D122" s="23">
        <f>SB!D122+'dot.'!D122+'skol. lėšos'!D122+Lik!D122</f>
        <v>65.4</v>
      </c>
      <c r="E122" s="23">
        <f>SB!E122+'dot.'!E122+'skol. lėšos'!E122+Lik!E122</f>
        <v>58.5</v>
      </c>
      <c r="F122" s="23">
        <f>SB!F122+'dot.'!F122+'skol. lėšos'!F122+Lik!F122</f>
        <v>34.300000000000004</v>
      </c>
      <c r="G122" s="23">
        <f>SB!G122+'dot.'!G122+'skol. lėšos'!G122+Lik!G122</f>
        <v>6.9</v>
      </c>
    </row>
    <row r="123" spans="1:7" ht="12.75">
      <c r="A123" s="16" t="s">
        <v>47</v>
      </c>
      <c r="B123" s="8" t="s">
        <v>104</v>
      </c>
      <c r="C123" s="7" t="s">
        <v>137</v>
      </c>
      <c r="D123" s="23">
        <f>SB!D123+'dot.'!D123+'skol. lėšos'!D123+Lik!D123</f>
        <v>2.2</v>
      </c>
      <c r="E123" s="23">
        <f>SB!E123+'dot.'!E123+'skol. lėšos'!E123+Lik!E123</f>
        <v>2.2</v>
      </c>
      <c r="F123" s="23">
        <f>SB!F123+'dot.'!F123+'skol. lėšos'!F123+Lik!F123</f>
        <v>0</v>
      </c>
      <c r="G123" s="23">
        <f>SB!G123+'dot.'!G123+'skol. lėšos'!G123+Lik!G123</f>
        <v>0</v>
      </c>
    </row>
    <row r="124" spans="1:7" ht="12.75">
      <c r="A124" s="13" t="s">
        <v>400</v>
      </c>
      <c r="B124" s="124" t="s">
        <v>93</v>
      </c>
      <c r="C124" s="15"/>
      <c r="D124" s="24">
        <f>SB!D124+'dot.'!D124+'skol. lėšos'!D124+Lik!D124</f>
        <v>0.6</v>
      </c>
      <c r="E124" s="24">
        <f>SB!E124+'dot.'!E124+'skol. lėšos'!E124+Lik!E124</f>
        <v>0.6</v>
      </c>
      <c r="F124" s="24">
        <f>SB!F124+'dot.'!F124+'skol. lėšos'!F124+Lik!F124</f>
        <v>0</v>
      </c>
      <c r="G124" s="24">
        <f>SB!G124+'dot.'!G124+'skol. lėšos'!G124+Lik!G124</f>
        <v>0</v>
      </c>
    </row>
    <row r="125" spans="1:7" ht="12.75">
      <c r="A125" s="13" t="s">
        <v>399</v>
      </c>
      <c r="B125" s="26" t="s">
        <v>120</v>
      </c>
      <c r="C125" s="95"/>
      <c r="D125" s="24">
        <f>SB!D125+'dot.'!D125+'skol. lėšos'!D125+Lik!D125</f>
        <v>1.6</v>
      </c>
      <c r="E125" s="24">
        <f>SB!E125+'dot.'!E125+'skol. lėšos'!E125+Lik!E125</f>
        <v>1.6</v>
      </c>
      <c r="F125" s="24">
        <f>SB!F125+'dot.'!F125+'skol. lėšos'!F125+Lik!F125</f>
        <v>0</v>
      </c>
      <c r="G125" s="24">
        <f>SB!G125+'dot.'!G125+'skol. lėšos'!G125+Lik!G125</f>
        <v>0</v>
      </c>
    </row>
    <row r="126" spans="1:7" ht="38.25">
      <c r="A126" s="12" t="s">
        <v>239</v>
      </c>
      <c r="B126" s="132" t="s">
        <v>107</v>
      </c>
      <c r="C126" s="7" t="s">
        <v>141</v>
      </c>
      <c r="D126" s="23">
        <f>SB!D126+'dot.'!D126+'skol. lėšos'!D126+Lik!D126</f>
        <v>60.9</v>
      </c>
      <c r="E126" s="23">
        <f>SB!E126+'dot.'!E126+'skol. lėšos'!E126+Lik!E126</f>
        <v>54</v>
      </c>
      <c r="F126" s="23">
        <f>SB!F126+'dot.'!F126+'skol. lėšos'!F126+Lik!F126</f>
        <v>34.1</v>
      </c>
      <c r="G126" s="23">
        <f>SB!G126+'dot.'!G126+'skol. lėšos'!G126+Lik!G126</f>
        <v>6.9</v>
      </c>
    </row>
    <row r="127" spans="1:7" ht="12.75">
      <c r="A127" s="13" t="s">
        <v>269</v>
      </c>
      <c r="B127" s="124" t="s">
        <v>91</v>
      </c>
      <c r="C127" s="91"/>
      <c r="D127" s="24">
        <f>SB!D127+'dot.'!D127+'skol. lėšos'!D127+Lik!D127</f>
        <v>31.9</v>
      </c>
      <c r="E127" s="24">
        <f>SB!E127+'dot.'!E127+'skol. lėšos'!E127+Lik!E127</f>
        <v>31.9</v>
      </c>
      <c r="F127" s="24">
        <f>SB!F127+'dot.'!F127+'skol. lėšos'!F127+Lik!F127</f>
        <v>22.1</v>
      </c>
      <c r="G127" s="24">
        <f>SB!G127+'dot.'!G127+'skol. lėšos'!G127+Lik!G127</f>
        <v>0</v>
      </c>
    </row>
    <row r="128" spans="1:7" ht="12.75">
      <c r="A128" s="13" t="s">
        <v>401</v>
      </c>
      <c r="B128" s="93" t="s">
        <v>92</v>
      </c>
      <c r="C128" s="91"/>
      <c r="D128" s="24">
        <f>SB!D128+'dot.'!D128+'skol. lėšos'!D128+Lik!D128</f>
        <v>22.1</v>
      </c>
      <c r="E128" s="24">
        <f>SB!E128+'dot.'!E128+'skol. lėšos'!E128+Lik!E128</f>
        <v>22.1</v>
      </c>
      <c r="F128" s="24">
        <f>SB!F128+'dot.'!F128+'skol. lėšos'!F128+Lik!F128</f>
        <v>12</v>
      </c>
      <c r="G128" s="24">
        <f>SB!G128+'dot.'!G128+'skol. lėšos'!G128+Lik!G128</f>
        <v>0</v>
      </c>
    </row>
    <row r="129" spans="1:7" ht="15.75">
      <c r="A129" s="13" t="s">
        <v>401</v>
      </c>
      <c r="B129" s="96" t="s">
        <v>476</v>
      </c>
      <c r="C129" s="119"/>
      <c r="D129" s="24">
        <f>SB!D129+'dot.'!D129+'skol. lėšos'!D129+Lik!D129</f>
        <v>6.9</v>
      </c>
      <c r="E129" s="24">
        <f>SB!E129+'dot.'!E129+'skol. lėšos'!E129+Lik!E129</f>
        <v>0</v>
      </c>
      <c r="F129" s="24">
        <f>SB!F129+'dot.'!F129+'skol. lėšos'!F129+Lik!F129</f>
        <v>0</v>
      </c>
      <c r="G129" s="24">
        <f>SB!G129+'dot.'!G129+'skol. lėšos'!G129+Lik!G129</f>
        <v>6.9</v>
      </c>
    </row>
    <row r="130" spans="1:7" ht="26.25">
      <c r="A130" s="16" t="s">
        <v>330</v>
      </c>
      <c r="B130" s="211" t="s">
        <v>187</v>
      </c>
      <c r="C130" s="313"/>
      <c r="D130" s="23">
        <f>SB!D130+'dot.'!D130+'skol. lėšos'!D130+Lik!D130</f>
        <v>0.4</v>
      </c>
      <c r="E130" s="23">
        <f>SB!E130+'dot.'!E130+'skol. lėšos'!E130+Lik!E130</f>
        <v>0.4</v>
      </c>
      <c r="F130" s="23">
        <f>SB!F130+'dot.'!F130+'skol. lėšos'!F130+Lik!F130</f>
        <v>0.2</v>
      </c>
      <c r="G130" s="23">
        <f>SB!G130+'dot.'!G130+'skol. lėšos'!G130+Lik!G130</f>
        <v>0</v>
      </c>
    </row>
    <row r="131" spans="1:7" ht="15.75">
      <c r="A131" s="19" t="s">
        <v>572</v>
      </c>
      <c r="B131" s="96" t="s">
        <v>573</v>
      </c>
      <c r="C131" s="119"/>
      <c r="D131" s="24">
        <f>SB!D131+'dot.'!D131+'skol. lėšos'!D131+Lik!D131</f>
        <v>0.4</v>
      </c>
      <c r="E131" s="24">
        <f>SB!E131+'dot.'!E131+'skol. lėšos'!E131+Lik!E131</f>
        <v>0.4</v>
      </c>
      <c r="F131" s="24">
        <f>SB!F131+'dot.'!F131+'skol. lėšos'!F131+Lik!F131</f>
        <v>0.2</v>
      </c>
      <c r="G131" s="24">
        <f>SB!G131+'dot.'!G131+'skol. lėšos'!G131+Lik!G131</f>
        <v>0</v>
      </c>
    </row>
    <row r="132" spans="1:7" ht="12.75">
      <c r="A132" s="16" t="s">
        <v>343</v>
      </c>
      <c r="B132" s="7" t="s">
        <v>77</v>
      </c>
      <c r="C132" s="7" t="s">
        <v>138</v>
      </c>
      <c r="D132" s="23">
        <f>SB!D132+'dot.'!D132+'skol. lėšos'!D132+Lik!D132</f>
        <v>1.9</v>
      </c>
      <c r="E132" s="23">
        <f>SB!E132+'dot.'!E132+'skol. lėšos'!E132+Lik!E132</f>
        <v>1.9</v>
      </c>
      <c r="F132" s="23">
        <f>SB!F132+'dot.'!F132+'skol. lėšos'!F132+Lik!F132</f>
        <v>0</v>
      </c>
      <c r="G132" s="23">
        <f>SB!G132+'dot.'!G132+'skol. lėšos'!G132+Lik!G132</f>
        <v>0</v>
      </c>
    </row>
    <row r="133" spans="1:7" ht="12.75">
      <c r="A133" s="13" t="s">
        <v>403</v>
      </c>
      <c r="B133" s="89" t="s">
        <v>110</v>
      </c>
      <c r="C133" s="7"/>
      <c r="D133" s="24">
        <f>SB!D133+'dot.'!D133+'skol. lėšos'!D133+Lik!D133</f>
        <v>1.9</v>
      </c>
      <c r="E133" s="24">
        <f>SB!E133+'dot.'!E133+'skol. lėšos'!E133+Lik!E133</f>
        <v>1.9</v>
      </c>
      <c r="F133" s="24">
        <f>SB!F133+'dot.'!F133+'skol. lėšos'!F133+Lik!F133</f>
        <v>0</v>
      </c>
      <c r="G133" s="24">
        <f>SB!G133+'dot.'!G133+'skol. lėšos'!G133+Lik!G133</f>
        <v>0</v>
      </c>
    </row>
    <row r="134" spans="1:7" ht="12.75">
      <c r="A134" s="16" t="s">
        <v>48</v>
      </c>
      <c r="B134" s="7" t="s">
        <v>61</v>
      </c>
      <c r="C134" s="7"/>
      <c r="D134" s="24">
        <f>SB!D134+'dot.'!D134+'skol. lėšos'!D134+Lik!D134</f>
        <v>149.7</v>
      </c>
      <c r="E134" s="24">
        <f>SB!E134+'dot.'!E134+'skol. lėšos'!E134+Lik!E134</f>
        <v>148.5</v>
      </c>
      <c r="F134" s="24">
        <f>SB!F134+'dot.'!F134+'skol. lėšos'!F134+Lik!F134</f>
        <v>73.5</v>
      </c>
      <c r="G134" s="24">
        <f>SB!G134+'dot.'!G134+'skol. lėšos'!G134+Lik!G134</f>
        <v>1.2</v>
      </c>
    </row>
    <row r="135" spans="1:7" ht="38.25">
      <c r="A135" s="12" t="s">
        <v>49</v>
      </c>
      <c r="B135" s="123" t="s">
        <v>107</v>
      </c>
      <c r="C135" s="7" t="s">
        <v>141</v>
      </c>
      <c r="D135" s="23">
        <f>SB!D135+'dot.'!D135+'skol. lėšos'!D135+Lik!D135</f>
        <v>140.7</v>
      </c>
      <c r="E135" s="23">
        <f>SB!E135+'dot.'!E135+'skol. lėšos'!E135+Lik!E135</f>
        <v>139.5</v>
      </c>
      <c r="F135" s="23">
        <f>SB!F135+'dot.'!F135+'skol. lėšos'!F135+Lik!F135</f>
        <v>73.5</v>
      </c>
      <c r="G135" s="23">
        <f>SB!G135+'dot.'!G135+'skol. lėšos'!G135+Lik!G135</f>
        <v>1.2</v>
      </c>
    </row>
    <row r="136" spans="1:7" ht="12.75">
      <c r="A136" s="13" t="s">
        <v>269</v>
      </c>
      <c r="B136" s="124" t="s">
        <v>91</v>
      </c>
      <c r="C136" s="79"/>
      <c r="D136" s="24">
        <f>SB!D136+'dot.'!D136+'skol. lėšos'!D136+Lik!D136</f>
        <v>44.5</v>
      </c>
      <c r="E136" s="24">
        <f>SB!E136+'dot.'!E136+'skol. lėšos'!E136+Lik!E136</f>
        <v>44.5</v>
      </c>
      <c r="F136" s="24">
        <f>SB!F136+'dot.'!F136+'skol. lėšos'!F136+Lik!F136</f>
        <v>30.8</v>
      </c>
      <c r="G136" s="24">
        <f>SB!G136+'dot.'!G136+'skol. lėšos'!G136+Lik!G136</f>
        <v>0</v>
      </c>
    </row>
    <row r="137" spans="1:7" ht="12.75">
      <c r="A137" s="13" t="s">
        <v>401</v>
      </c>
      <c r="B137" s="91" t="s">
        <v>92</v>
      </c>
      <c r="C137" s="79"/>
      <c r="D137" s="24">
        <f>SB!D137+'dot.'!D137+'skol. lėšos'!D137+Lik!D137</f>
        <v>68.10000000000001</v>
      </c>
      <c r="E137" s="24">
        <f>SB!E137+'dot.'!E137+'skol. lėšos'!E137+Lik!E137</f>
        <v>66.9</v>
      </c>
      <c r="F137" s="24">
        <f>SB!F137+'dot.'!F137+'skol. lėšos'!F137+Lik!F137</f>
        <v>42.7</v>
      </c>
      <c r="G137" s="24">
        <f>SB!G137+'dot.'!G137+'skol. lėšos'!G137+Lik!G137</f>
        <v>1.2</v>
      </c>
    </row>
    <row r="138" spans="1:7" ht="15.75">
      <c r="A138" s="13" t="s">
        <v>401</v>
      </c>
      <c r="B138" s="91" t="s">
        <v>476</v>
      </c>
      <c r="C138" s="119"/>
      <c r="D138" s="24">
        <f>SB!D138+'dot.'!D138+'skol. lėšos'!D138+Lik!D138</f>
        <v>1</v>
      </c>
      <c r="E138" s="24">
        <f>SB!E138+'dot.'!E138+'skol. lėšos'!E138+Lik!E138</f>
        <v>1</v>
      </c>
      <c r="F138" s="24">
        <f>SB!F138+'dot.'!F138+'skol. lėšos'!F138+Lik!F138</f>
        <v>0</v>
      </c>
      <c r="G138" s="24">
        <f>SB!G138+'dot.'!G138+'skol. lėšos'!G138+Lik!G138</f>
        <v>0</v>
      </c>
    </row>
    <row r="139" spans="1:7" ht="12.75">
      <c r="A139" s="147" t="s">
        <v>402</v>
      </c>
      <c r="B139" s="91" t="s">
        <v>94</v>
      </c>
      <c r="C139" s="79"/>
      <c r="D139" s="24">
        <f>SB!D139+'dot.'!D139+'skol. lėšos'!D139+Lik!D139</f>
        <v>27.1</v>
      </c>
      <c r="E139" s="24">
        <f>SB!E139+'dot.'!E139+'skol. lėšos'!E139+Lik!E139</f>
        <v>27.1</v>
      </c>
      <c r="F139" s="24">
        <f>SB!F139+'dot.'!F139+'skol. lėšos'!F139+Lik!F139</f>
        <v>0</v>
      </c>
      <c r="G139" s="24">
        <f>SB!G139+'dot.'!G139+'skol. lėšos'!G139+Lik!G139</f>
        <v>0</v>
      </c>
    </row>
    <row r="140" spans="1:7" ht="25.5">
      <c r="A140" s="312" t="s">
        <v>50</v>
      </c>
      <c r="B140" s="211" t="s">
        <v>187</v>
      </c>
      <c r="C140" s="7" t="s">
        <v>143</v>
      </c>
      <c r="D140" s="23">
        <f>SB!D140+'dot.'!D140+'skol. lėšos'!D140+Lik!D140</f>
        <v>0</v>
      </c>
      <c r="E140" s="23">
        <f>SB!E140+'dot.'!E140+'skol. lėšos'!E140+Lik!E140</f>
        <v>0</v>
      </c>
      <c r="F140" s="23">
        <f>SB!F140+'dot.'!F140+'skol. lėšos'!F140+Lik!F140</f>
        <v>0</v>
      </c>
      <c r="G140" s="23">
        <f>SB!G140+'dot.'!G140+'skol. lėšos'!G140+Lik!G140</f>
        <v>0</v>
      </c>
    </row>
    <row r="141" spans="1:7" ht="12.75">
      <c r="A141" s="19" t="s">
        <v>572</v>
      </c>
      <c r="B141" s="96" t="s">
        <v>573</v>
      </c>
      <c r="C141" s="79"/>
      <c r="D141" s="24">
        <f>SB!D141+'dot.'!D141+'skol. lėšos'!D141+Lik!D141</f>
        <v>0</v>
      </c>
      <c r="E141" s="24">
        <f>SB!E141+'dot.'!E141+'skol. lėšos'!E141+Lik!E141</f>
        <v>0</v>
      </c>
      <c r="F141" s="24">
        <f>SB!F141+'dot.'!F141+'skol. lėšos'!F141+Lik!F141</f>
        <v>0</v>
      </c>
      <c r="G141" s="24">
        <f>SB!G141+'dot.'!G141+'skol. lėšos'!G141+Lik!G141</f>
        <v>0</v>
      </c>
    </row>
    <row r="142" spans="1:7" ht="12.75">
      <c r="A142" s="12" t="s">
        <v>405</v>
      </c>
      <c r="B142" s="8" t="s">
        <v>471</v>
      </c>
      <c r="C142" s="7" t="s">
        <v>37</v>
      </c>
      <c r="D142" s="23">
        <f>SB!D142+'dot.'!D142+'skol. lėšos'!D142+Lik!D142</f>
        <v>0.9</v>
      </c>
      <c r="E142" s="23">
        <f>SB!E142+'dot.'!E142+'skol. lėšos'!E142+Lik!E142</f>
        <v>0.9</v>
      </c>
      <c r="F142" s="23">
        <f>SB!F142+'dot.'!F142+'skol. lėšos'!F142+Lik!F142</f>
        <v>0</v>
      </c>
      <c r="G142" s="23">
        <f>SB!G142+'dot.'!G142+'skol. lėšos'!G142+Lik!G142</f>
        <v>0</v>
      </c>
    </row>
    <row r="143" spans="1:7" ht="12.75">
      <c r="A143" s="16" t="s">
        <v>243</v>
      </c>
      <c r="B143" s="95" t="s">
        <v>77</v>
      </c>
      <c r="C143" s="95" t="s">
        <v>138</v>
      </c>
      <c r="D143" s="23">
        <f>SB!D143+'dot.'!D143+'skol. lėšos'!D143+Lik!D143</f>
        <v>8.1</v>
      </c>
      <c r="E143" s="23">
        <f>SB!E143+'dot.'!E143+'skol. lėšos'!E143+Lik!E143</f>
        <v>8.1</v>
      </c>
      <c r="F143" s="23">
        <f>SB!F143+'dot.'!F143+'skol. lėšos'!F143+Lik!F143</f>
        <v>0</v>
      </c>
      <c r="G143" s="23">
        <f>SB!G143+'dot.'!G143+'skol. lėšos'!G143+Lik!G143</f>
        <v>0</v>
      </c>
    </row>
    <row r="144" spans="1:7" ht="12.75">
      <c r="A144" s="19" t="s">
        <v>403</v>
      </c>
      <c r="B144" s="89" t="s">
        <v>110</v>
      </c>
      <c r="C144" s="7"/>
      <c r="D144" s="24">
        <f>SB!D144+'dot.'!D144+'skol. lėšos'!D144+Lik!D144</f>
        <v>8.1</v>
      </c>
      <c r="E144" s="24">
        <f>SB!E144+'dot.'!E144+'skol. lėšos'!E144+Lik!E144</f>
        <v>8.1</v>
      </c>
      <c r="F144" s="24">
        <f>SB!F144+'dot.'!F144+'skol. lėšos'!F144+Lik!F144</f>
        <v>0</v>
      </c>
      <c r="G144" s="24">
        <f>SB!G144+'dot.'!G144+'skol. lėšos'!G144+Lik!G144</f>
        <v>0</v>
      </c>
    </row>
    <row r="145" spans="1:7" ht="12.75">
      <c r="A145" s="16" t="s">
        <v>51</v>
      </c>
      <c r="B145" s="7" t="s">
        <v>7</v>
      </c>
      <c r="C145" s="7"/>
      <c r="D145" s="23">
        <f>SB!D145+'dot.'!D145+'skol. lėšos'!D145+Lik!D145</f>
        <v>83.50000000000001</v>
      </c>
      <c r="E145" s="23">
        <f>SB!E145+'dot.'!E145+'skol. lėšos'!E145+Lik!E145</f>
        <v>82.80000000000001</v>
      </c>
      <c r="F145" s="23">
        <f>SB!F145+'dot.'!F145+'skol. lėšos'!F145+Lik!F145</f>
        <v>44.9</v>
      </c>
      <c r="G145" s="23">
        <f>SB!G145+'dot.'!G145+'skol. lėšos'!G145+Lik!G145</f>
        <v>0.7</v>
      </c>
    </row>
    <row r="146" spans="1:7" ht="12.75">
      <c r="A146" s="16" t="s">
        <v>53</v>
      </c>
      <c r="B146" s="8" t="s">
        <v>104</v>
      </c>
      <c r="C146" s="7" t="s">
        <v>137</v>
      </c>
      <c r="D146" s="23">
        <f>SB!D146+'dot.'!D146+'skol. lėšos'!D146+Lik!D146</f>
        <v>1.4</v>
      </c>
      <c r="E146" s="23">
        <f>SB!E146+'dot.'!E146+'skol. lėšos'!E146+Lik!E146</f>
        <v>1.4</v>
      </c>
      <c r="F146" s="23">
        <f>SB!F146+'dot.'!F146+'skol. lėšos'!F146+Lik!F146</f>
        <v>0</v>
      </c>
      <c r="G146" s="23">
        <f>SB!G146+'dot.'!G146+'skol. lėšos'!G146+Lik!G146</f>
        <v>0</v>
      </c>
    </row>
    <row r="147" spans="1:7" ht="12.75">
      <c r="A147" s="13" t="s">
        <v>400</v>
      </c>
      <c r="B147" s="124" t="s">
        <v>93</v>
      </c>
      <c r="C147" s="100"/>
      <c r="D147" s="24">
        <f>SB!D147+'dot.'!D147+'skol. lėšos'!D147+Lik!D147</f>
        <v>1</v>
      </c>
      <c r="E147" s="24">
        <f>SB!E147+'dot.'!E147+'skol. lėšos'!E147+Lik!E147</f>
        <v>1</v>
      </c>
      <c r="F147" s="24">
        <f>SB!F147+'dot.'!F147+'skol. lėšos'!F147+Lik!F147</f>
        <v>0</v>
      </c>
      <c r="G147" s="24">
        <f>SB!G147+'dot.'!G147+'skol. lėšos'!G147+Lik!G147</f>
        <v>0</v>
      </c>
    </row>
    <row r="148" spans="1:7" ht="12.75">
      <c r="A148" s="13" t="s">
        <v>399</v>
      </c>
      <c r="B148" s="26" t="s">
        <v>120</v>
      </c>
      <c r="C148" s="101"/>
      <c r="D148" s="24">
        <f>SB!D148+'dot.'!D148+'skol. lėšos'!D148+Lik!D148</f>
        <v>0.4</v>
      </c>
      <c r="E148" s="24">
        <f>SB!E148+'dot.'!E148+'skol. lėšos'!E148+Lik!E148</f>
        <v>0.4</v>
      </c>
      <c r="F148" s="24">
        <f>SB!F148+'dot.'!F148+'skol. lėšos'!F148+Lik!F148</f>
        <v>0</v>
      </c>
      <c r="G148" s="24">
        <f>SB!G148+'dot.'!G148+'skol. lėšos'!G148+Lik!G148</f>
        <v>0</v>
      </c>
    </row>
    <row r="149" spans="1:7" ht="38.25">
      <c r="A149" s="12" t="s">
        <v>54</v>
      </c>
      <c r="B149" s="123" t="s">
        <v>107</v>
      </c>
      <c r="C149" s="7" t="s">
        <v>141</v>
      </c>
      <c r="D149" s="23">
        <f>SB!D149+'dot.'!D149+'skol. lėšos'!D149+Lik!D149</f>
        <v>77.9</v>
      </c>
      <c r="E149" s="23">
        <f>SB!E149+'dot.'!E149+'skol. lėšos'!E149+Lik!E149</f>
        <v>77.2</v>
      </c>
      <c r="F149" s="23">
        <f>SB!F149+'dot.'!F149+'skol. lėšos'!F149+Lik!F149</f>
        <v>44.4</v>
      </c>
      <c r="G149" s="23">
        <f>SB!G149+'dot.'!G149+'skol. lėšos'!G149+Lik!G149</f>
        <v>0.7</v>
      </c>
    </row>
    <row r="150" spans="1:7" ht="12.75">
      <c r="A150" s="13" t="s">
        <v>269</v>
      </c>
      <c r="B150" s="124" t="s">
        <v>91</v>
      </c>
      <c r="C150" s="79"/>
      <c r="D150" s="24">
        <f>SB!D150+'dot.'!D150+'skol. lėšos'!D150+Lik!D150</f>
        <v>54.800000000000004</v>
      </c>
      <c r="E150" s="24">
        <f>SB!E150+'dot.'!E150+'skol. lėšos'!E150+Lik!E150</f>
        <v>54.1</v>
      </c>
      <c r="F150" s="24">
        <f>SB!F150+'dot.'!F150+'skol. lėšos'!F150+Lik!F150</f>
        <v>34.5</v>
      </c>
      <c r="G150" s="24">
        <f>SB!G150+'dot.'!G150+'skol. lėšos'!G150+Lik!G150</f>
        <v>0.7</v>
      </c>
    </row>
    <row r="151" spans="1:7" ht="12.75">
      <c r="A151" s="13" t="s">
        <v>401</v>
      </c>
      <c r="B151" s="91" t="s">
        <v>92</v>
      </c>
      <c r="C151" s="79"/>
      <c r="D151" s="24">
        <f>SB!D151+'dot.'!D151+'skol. lėšos'!D151+Lik!D151</f>
        <v>23.099999999999998</v>
      </c>
      <c r="E151" s="24">
        <f>SB!E151+'dot.'!E151+'skol. lėšos'!E151+Lik!E151</f>
        <v>23.099999999999998</v>
      </c>
      <c r="F151" s="24">
        <f>SB!F151+'dot.'!F151+'skol. lėšos'!F151+Lik!F151</f>
        <v>9.9</v>
      </c>
      <c r="G151" s="24">
        <f>SB!G151+'dot.'!G151+'skol. lėšos'!G151+Lik!G151</f>
        <v>0</v>
      </c>
    </row>
    <row r="152" spans="1:7" ht="15.75">
      <c r="A152" s="13" t="s">
        <v>401</v>
      </c>
      <c r="B152" s="91" t="s">
        <v>476</v>
      </c>
      <c r="C152" s="119"/>
      <c r="D152" s="24">
        <f>SB!D152+'dot.'!D152+'skol. lėšos'!D152+Lik!D152</f>
        <v>0</v>
      </c>
      <c r="E152" s="24">
        <f>SB!E152+'dot.'!E152+'skol. lėšos'!E152+Lik!E152</f>
        <v>0</v>
      </c>
      <c r="F152" s="24">
        <f>SB!F152+'dot.'!F152+'skol. lėšos'!F152+Lik!F152</f>
        <v>0</v>
      </c>
      <c r="G152" s="24">
        <f>SB!G152+'dot.'!G152+'skol. lėšos'!G152+Lik!G152</f>
        <v>0</v>
      </c>
    </row>
    <row r="153" spans="1:7" ht="26.25">
      <c r="A153" s="16" t="s">
        <v>55</v>
      </c>
      <c r="B153" s="211" t="s">
        <v>187</v>
      </c>
      <c r="C153" s="313"/>
      <c r="D153" s="107">
        <f>SB!D153+'dot.'!D153+'skol. lėšos'!D153+Lik!D153</f>
        <v>0.7</v>
      </c>
      <c r="E153" s="107">
        <f>SB!E153+'dot.'!E153+'skol. lėšos'!E153+Lik!E153</f>
        <v>0.7</v>
      </c>
      <c r="F153" s="107">
        <f>SB!F153+'dot.'!F153+'skol. lėšos'!F153+Lik!F153</f>
        <v>0.5</v>
      </c>
      <c r="G153" s="107">
        <f>SB!G153+'dot.'!G153+'skol. lėšos'!G153+Lik!G153</f>
        <v>0</v>
      </c>
    </row>
    <row r="154" spans="1:7" ht="15.75">
      <c r="A154" s="19" t="s">
        <v>572</v>
      </c>
      <c r="B154" s="96" t="s">
        <v>573</v>
      </c>
      <c r="C154" s="119"/>
      <c r="D154" s="24">
        <f>SB!D154+'dot.'!D154+'skol. lėšos'!D154+Lik!D154</f>
        <v>0.7</v>
      </c>
      <c r="E154" s="24">
        <f>SB!E154+'dot.'!E154+'skol. lėšos'!E154+Lik!E154</f>
        <v>0.7</v>
      </c>
      <c r="F154" s="24">
        <f>SB!F154+'dot.'!F154+'skol. lėšos'!F154+Lik!F154</f>
        <v>0.5</v>
      </c>
      <c r="G154" s="24">
        <f>SB!G154+'dot.'!G154+'skol. lėšos'!G154+Lik!G154</f>
        <v>0</v>
      </c>
    </row>
    <row r="155" spans="1:7" ht="12.75">
      <c r="A155" s="16" t="s">
        <v>203</v>
      </c>
      <c r="B155" s="7" t="s">
        <v>77</v>
      </c>
      <c r="C155" s="7" t="s">
        <v>138</v>
      </c>
      <c r="D155" s="23">
        <f>SB!D155+'dot.'!D155+'skol. lėšos'!D155+Lik!D155</f>
        <v>3.5</v>
      </c>
      <c r="E155" s="23">
        <f>SB!E155+'dot.'!E155+'skol. lėšos'!E155+Lik!E155</f>
        <v>3.5</v>
      </c>
      <c r="F155" s="23">
        <f>SB!F155+'dot.'!F155+'skol. lėšos'!F155+Lik!F155</f>
        <v>0</v>
      </c>
      <c r="G155" s="23">
        <f>SB!G155+'dot.'!G155+'skol. lėšos'!G155+Lik!G155</f>
        <v>0</v>
      </c>
    </row>
    <row r="156" spans="1:7" ht="12.75">
      <c r="A156" s="13" t="s">
        <v>403</v>
      </c>
      <c r="B156" s="89" t="s">
        <v>110</v>
      </c>
      <c r="C156" s="102"/>
      <c r="D156" s="24">
        <f>SB!D156+'dot.'!D156+'skol. lėšos'!D156+Lik!D156</f>
        <v>3.5</v>
      </c>
      <c r="E156" s="24">
        <f>SB!E156+'dot.'!E156+'skol. lėšos'!E156+Lik!E156</f>
        <v>3.5</v>
      </c>
      <c r="F156" s="24">
        <f>SB!F156+'dot.'!F156+'skol. lėšos'!F156+Lik!F156</f>
        <v>0</v>
      </c>
      <c r="G156" s="24">
        <f>SB!G156+'dot.'!G156+'skol. lėšos'!G156+Lik!G156</f>
        <v>0</v>
      </c>
    </row>
    <row r="157" spans="1:7" ht="15" customHeight="1">
      <c r="A157" s="13" t="s">
        <v>56</v>
      </c>
      <c r="B157" s="7" t="s">
        <v>8</v>
      </c>
      <c r="C157" s="7"/>
      <c r="D157" s="23">
        <f>SB!D157+'dot.'!D157+'skol. lėšos'!D157+Lik!D157</f>
        <v>88.30000000000001</v>
      </c>
      <c r="E157" s="23">
        <f>SB!E157+'dot.'!E157+'skol. lėšos'!E157+Lik!E157</f>
        <v>87.50000000000001</v>
      </c>
      <c r="F157" s="23">
        <f>SB!F157+'dot.'!F157+'skol. lėšos'!F157+Lik!F157</f>
        <v>47.5</v>
      </c>
      <c r="G157" s="23">
        <f>SB!G157+'dot.'!G157+'skol. lėšos'!G157+Lik!G157</f>
        <v>0.8</v>
      </c>
    </row>
    <row r="158" spans="1:7" ht="12.75">
      <c r="A158" s="12" t="s">
        <v>58</v>
      </c>
      <c r="B158" s="8" t="s">
        <v>104</v>
      </c>
      <c r="C158" s="7" t="s">
        <v>137</v>
      </c>
      <c r="D158" s="23">
        <f>SB!D158+'dot.'!D158+'skol. lėšos'!D158+Lik!D158</f>
        <v>3.4000000000000004</v>
      </c>
      <c r="E158" s="23">
        <f>SB!E158+'dot.'!E158+'skol. lėšos'!E158+Lik!E158</f>
        <v>3.4000000000000004</v>
      </c>
      <c r="F158" s="23">
        <f>SB!F158+'dot.'!F158+'skol. lėšos'!F158+Lik!F158</f>
        <v>0</v>
      </c>
      <c r="G158" s="23">
        <f>SB!G158+'dot.'!G158+'skol. lėšos'!G158+Lik!G158</f>
        <v>0</v>
      </c>
    </row>
    <row r="159" spans="1:7" ht="12.75">
      <c r="A159" s="13" t="s">
        <v>400</v>
      </c>
      <c r="B159" s="124" t="s">
        <v>93</v>
      </c>
      <c r="C159" s="15"/>
      <c r="D159" s="24">
        <f>SB!D159+'dot.'!D159+'skol. lėšos'!D159+Lik!D159</f>
        <v>1.8</v>
      </c>
      <c r="E159" s="24">
        <f>SB!E159+'dot.'!E159+'skol. lėšos'!E159+Lik!E159</f>
        <v>1.8</v>
      </c>
      <c r="F159" s="24">
        <f>SB!F159+'dot.'!F159+'skol. lėšos'!F159+Lik!F159</f>
        <v>0</v>
      </c>
      <c r="G159" s="24">
        <f>SB!G159+'dot.'!G159+'skol. lėšos'!G159+Lik!G159</f>
        <v>0</v>
      </c>
    </row>
    <row r="160" spans="1:7" ht="12.75">
      <c r="A160" s="13" t="s">
        <v>399</v>
      </c>
      <c r="B160" s="26" t="s">
        <v>148</v>
      </c>
      <c r="C160" s="95"/>
      <c r="D160" s="24">
        <f>SB!D160+'dot.'!D160+'skol. lėšos'!D160+Lik!D160</f>
        <v>1.6</v>
      </c>
      <c r="E160" s="24">
        <f>SB!E160+'dot.'!E160+'skol. lėšos'!E160+Lik!E160</f>
        <v>1.6</v>
      </c>
      <c r="F160" s="24">
        <f>SB!F160+'dot.'!F160+'skol. lėšos'!F160+Lik!F160</f>
        <v>0</v>
      </c>
      <c r="G160" s="24">
        <f>SB!G160+'dot.'!G160+'skol. lėšos'!G160+Lik!G160</f>
        <v>0</v>
      </c>
    </row>
    <row r="161" spans="1:7" ht="38.25">
      <c r="A161" s="12" t="s">
        <v>59</v>
      </c>
      <c r="B161" s="123" t="s">
        <v>107</v>
      </c>
      <c r="C161" s="7" t="s">
        <v>141</v>
      </c>
      <c r="D161" s="23">
        <f>SB!D161+'dot.'!D161+'skol. lėšos'!D161+Lik!D161</f>
        <v>76.1</v>
      </c>
      <c r="E161" s="23">
        <f>SB!E161+'dot.'!E161+'skol. lėšos'!E161+Lik!E161</f>
        <v>75.30000000000001</v>
      </c>
      <c r="F161" s="23">
        <f>SB!F161+'dot.'!F161+'skol. lėšos'!F161+Lik!F161</f>
        <v>47.5</v>
      </c>
      <c r="G161" s="23">
        <f>SB!G161+'dot.'!G161+'skol. lėšos'!G161+Lik!G161</f>
        <v>0.8</v>
      </c>
    </row>
    <row r="162" spans="1:7" ht="15" customHeight="1">
      <c r="A162" s="13" t="s">
        <v>269</v>
      </c>
      <c r="B162" s="124" t="s">
        <v>91</v>
      </c>
      <c r="C162" s="79"/>
      <c r="D162" s="24">
        <f>SB!D162+'dot.'!D162+'skol. lėšos'!D162+Lik!D162</f>
        <v>59</v>
      </c>
      <c r="E162" s="24">
        <f>SB!E162+'dot.'!E162+'skol. lėšos'!E162+Lik!E162</f>
        <v>58.2</v>
      </c>
      <c r="F162" s="24">
        <f>SB!F162+'dot.'!F162+'skol. lėšos'!F162+Lik!F162</f>
        <v>40.1</v>
      </c>
      <c r="G162" s="24">
        <f>SB!G162+'dot.'!G162+'skol. lėšos'!G162+Lik!G162</f>
        <v>0.8</v>
      </c>
    </row>
    <row r="163" spans="1:7" ht="12.75">
      <c r="A163" s="13" t="s">
        <v>401</v>
      </c>
      <c r="B163" s="91" t="s">
        <v>92</v>
      </c>
      <c r="C163" s="79"/>
      <c r="D163" s="24">
        <f>SB!D163+'dot.'!D163+'skol. lėšos'!D163+Lik!D163</f>
        <v>17.1</v>
      </c>
      <c r="E163" s="24">
        <f>SB!E163+'dot.'!E163+'skol. lėšos'!E163+Lik!E163</f>
        <v>17.1</v>
      </c>
      <c r="F163" s="24">
        <f>SB!F163+'dot.'!F163+'skol. lėšos'!F163+Lik!F163</f>
        <v>7.4</v>
      </c>
      <c r="G163" s="24">
        <f>SB!G163+'dot.'!G163+'skol. lėšos'!G163+Lik!G163</f>
        <v>0</v>
      </c>
    </row>
    <row r="164" spans="1:7" ht="15.75">
      <c r="A164" s="13" t="s">
        <v>401</v>
      </c>
      <c r="B164" s="91" t="s">
        <v>476</v>
      </c>
      <c r="C164" s="119"/>
      <c r="D164" s="277">
        <f>SB!D164+'dot.'!D164+'skol. lėšos'!D164+Lik!D164</f>
        <v>0</v>
      </c>
      <c r="E164" s="277">
        <f>SB!E164+'dot.'!E164+'skol. lėšos'!E164+Lik!E164</f>
        <v>0</v>
      </c>
      <c r="F164" s="277">
        <f>SB!F164+'dot.'!F164+'skol. lėšos'!F164+Lik!F164</f>
        <v>0</v>
      </c>
      <c r="G164" s="277">
        <f>SB!G164+'dot.'!G164+'skol. lėšos'!G164+Lik!G164</f>
        <v>0</v>
      </c>
    </row>
    <row r="165" spans="1:7" ht="26.25">
      <c r="A165" s="12" t="s">
        <v>205</v>
      </c>
      <c r="B165" s="211" t="s">
        <v>187</v>
      </c>
      <c r="C165" s="314"/>
      <c r="D165" s="107">
        <f>SB!D165+'dot.'!D165+'skol. lėšos'!D165+Lik!D165</f>
        <v>0</v>
      </c>
      <c r="E165" s="107">
        <f>SB!E165+'dot.'!E165+'skol. lėšos'!E165+Lik!E165</f>
        <v>0</v>
      </c>
      <c r="F165" s="107">
        <f>SB!F165+'dot.'!F165+'skol. lėšos'!F165+Lik!F165</f>
        <v>0</v>
      </c>
      <c r="G165" s="107">
        <f>SB!G165+'dot.'!G165+'skol. lėšos'!G165+Lik!G165</f>
        <v>0</v>
      </c>
    </row>
    <row r="166" spans="1:7" ht="15.75">
      <c r="A166" s="19" t="s">
        <v>572</v>
      </c>
      <c r="B166" s="96" t="s">
        <v>573</v>
      </c>
      <c r="C166" s="119"/>
      <c r="D166" s="24"/>
      <c r="E166" s="24"/>
      <c r="F166" s="24"/>
      <c r="G166" s="24"/>
    </row>
    <row r="167" spans="1:7" ht="12.75">
      <c r="A167" s="12" t="s">
        <v>206</v>
      </c>
      <c r="B167" s="7" t="s">
        <v>77</v>
      </c>
      <c r="C167" s="7" t="s">
        <v>138</v>
      </c>
      <c r="D167" s="23">
        <f>SB!D167+'dot.'!D167+'skol. lėšos'!D167+Lik!D167</f>
        <v>8.8</v>
      </c>
      <c r="E167" s="23">
        <f>SB!E167+'dot.'!E167+'skol. lėšos'!E167+Lik!E167</f>
        <v>8.8</v>
      </c>
      <c r="F167" s="23">
        <f>SB!F167+'dot.'!F167+'skol. lėšos'!F167+Lik!F167</f>
        <v>0</v>
      </c>
      <c r="G167" s="23">
        <f>SB!G167+'dot.'!G167+'skol. lėšos'!G167+Lik!G167</f>
        <v>0</v>
      </c>
    </row>
    <row r="168" spans="1:7" ht="12.75">
      <c r="A168" s="13" t="s">
        <v>403</v>
      </c>
      <c r="B168" s="89" t="s">
        <v>110</v>
      </c>
      <c r="C168" s="7"/>
      <c r="D168" s="23">
        <f>SB!D168+'dot.'!D168+'skol. lėšos'!D168+Lik!D168</f>
        <v>8.8</v>
      </c>
      <c r="E168" s="23">
        <f>SB!E168+'dot.'!E168+'skol. lėšos'!E168+Lik!E168</f>
        <v>8.8</v>
      </c>
      <c r="F168" s="23">
        <f>SB!F168+'dot.'!F168+'skol. lėšos'!F168+Lik!F168</f>
        <v>0</v>
      </c>
      <c r="G168" s="23">
        <f>SB!G168+'dot.'!G168+'skol. lėšos'!G168+Lik!G168</f>
        <v>0</v>
      </c>
    </row>
    <row r="169" spans="1:7" ht="21" customHeight="1">
      <c r="A169" s="94" t="s">
        <v>60</v>
      </c>
      <c r="B169" s="7" t="s">
        <v>535</v>
      </c>
      <c r="C169" s="96"/>
      <c r="D169" s="23">
        <f>SB!D169+'dot.'!D169+'skol. lėšos'!D169+Lik!D169</f>
        <v>432.3</v>
      </c>
      <c r="E169" s="23">
        <f>SB!E169+'dot.'!E169+'skol. lėšos'!E169+Lik!E169</f>
        <v>422.7</v>
      </c>
      <c r="F169" s="23">
        <f>SB!F169+'dot.'!F169+'skol. lėšos'!F169+Lik!F169</f>
        <v>222.79999999999998</v>
      </c>
      <c r="G169" s="23">
        <f>SB!G169+'dot.'!G169+'skol. lėšos'!G169+Lik!G169</f>
        <v>9.600000000000001</v>
      </c>
    </row>
    <row r="170" spans="1:7" ht="13.5" customHeight="1">
      <c r="A170" s="12" t="s">
        <v>62</v>
      </c>
      <c r="B170" s="8" t="s">
        <v>104</v>
      </c>
      <c r="C170" s="7" t="s">
        <v>137</v>
      </c>
      <c r="D170" s="23">
        <f>SB!D170+'dot.'!D170+'skol. lėšos'!D170+Lik!D170</f>
        <v>8</v>
      </c>
      <c r="E170" s="23">
        <f>SB!E170+'dot.'!E170+'skol. lėšos'!E170+Lik!E170</f>
        <v>8</v>
      </c>
      <c r="F170" s="23">
        <f>SB!F170+'dot.'!F170+'skol. lėšos'!F170+Lik!F170</f>
        <v>0</v>
      </c>
      <c r="G170" s="23">
        <f>SB!G170+'dot.'!G170+'skol. lėšos'!G170+Lik!G170</f>
        <v>0</v>
      </c>
    </row>
    <row r="171" spans="1:7" ht="12.75">
      <c r="A171" s="13" t="s">
        <v>400</v>
      </c>
      <c r="B171" s="91" t="s">
        <v>93</v>
      </c>
      <c r="C171" s="91"/>
      <c r="D171" s="24">
        <f>SB!D171+'dot.'!D171+'skol. lėšos'!D171+Lik!D171</f>
        <v>4</v>
      </c>
      <c r="E171" s="24">
        <f>SB!E171+'dot.'!E171+'skol. lėšos'!E171+Lik!E171</f>
        <v>4</v>
      </c>
      <c r="F171" s="24">
        <f>SB!F171+'dot.'!F171+'skol. lėšos'!F171+Lik!F171</f>
        <v>0</v>
      </c>
      <c r="G171" s="24">
        <f>SB!G171+'dot.'!G171+'skol. lėšos'!G171+Lik!G171</f>
        <v>0</v>
      </c>
    </row>
    <row r="172" spans="1:7" ht="16.5" customHeight="1">
      <c r="A172" s="13" t="s">
        <v>399</v>
      </c>
      <c r="B172" s="91" t="s">
        <v>120</v>
      </c>
      <c r="C172" s="89"/>
      <c r="D172" s="24">
        <f>SB!D172+'dot.'!D172+'skol. lėšos'!D172+Lik!D172</f>
        <v>4</v>
      </c>
      <c r="E172" s="24">
        <f>SB!E172+'dot.'!E172+'skol. lėšos'!E172+Lik!E172</f>
        <v>4</v>
      </c>
      <c r="F172" s="24">
        <f>SB!F172+'dot.'!F172+'skol. lėšos'!F172+Lik!F172</f>
        <v>0</v>
      </c>
      <c r="G172" s="24">
        <f>SB!G172+'dot.'!G172+'skol. lėšos'!G172+Lik!G172</f>
        <v>0</v>
      </c>
    </row>
    <row r="173" spans="1:7" ht="38.25">
      <c r="A173" s="17" t="s">
        <v>63</v>
      </c>
      <c r="B173" s="123" t="s">
        <v>107</v>
      </c>
      <c r="C173" s="15" t="s">
        <v>141</v>
      </c>
      <c r="D173" s="23">
        <f>SB!D173+'dot.'!D173+'skol. lėšos'!D173+Lik!D173</f>
        <v>394.90000000000003</v>
      </c>
      <c r="E173" s="23">
        <f>SB!E173+'dot.'!E173+'skol. lėšos'!E173+Lik!E173</f>
        <v>385.3</v>
      </c>
      <c r="F173" s="23">
        <f>SB!F173+'dot.'!F173+'skol. lėšos'!F173+Lik!F173</f>
        <v>222.79999999999998</v>
      </c>
      <c r="G173" s="23">
        <f>SB!G173+'dot.'!G173+'skol. lėšos'!G173+Lik!G173</f>
        <v>9.600000000000001</v>
      </c>
    </row>
    <row r="174" spans="1:7" ht="12.75">
      <c r="A174" s="13" t="s">
        <v>269</v>
      </c>
      <c r="B174" s="133" t="s">
        <v>91</v>
      </c>
      <c r="C174" s="81"/>
      <c r="D174" s="24">
        <f>SB!D174+'dot.'!D174+'skol. lėšos'!D174+Lik!D174</f>
        <v>222.29999999999998</v>
      </c>
      <c r="E174" s="24">
        <f>SB!E174+'dot.'!E174+'skol. lėšos'!E174+Lik!E174</f>
        <v>220.79999999999998</v>
      </c>
      <c r="F174" s="24">
        <f>SB!F174+'dot.'!F174+'skol. lėšos'!F174+Lik!F174</f>
        <v>148.5</v>
      </c>
      <c r="G174" s="24">
        <f>SB!G174+'dot.'!G174+'skol. lėšos'!G174+Lik!G174</f>
        <v>1.5</v>
      </c>
    </row>
    <row r="175" spans="1:7" ht="13.5" customHeight="1">
      <c r="A175" s="13" t="s">
        <v>401</v>
      </c>
      <c r="B175" s="115" t="s">
        <v>92</v>
      </c>
      <c r="C175" s="82"/>
      <c r="D175" s="24">
        <f>SB!D175+'dot.'!D175+'skol. lėšos'!D175+Lik!D175</f>
        <v>137.6</v>
      </c>
      <c r="E175" s="24">
        <f>SB!E175+'dot.'!E175+'skol. lėšos'!E175+Lik!E175</f>
        <v>136.4</v>
      </c>
      <c r="F175" s="24">
        <f>SB!F175+'dot.'!F175+'skol. lėšos'!F175+Lik!F175</f>
        <v>74.3</v>
      </c>
      <c r="G175" s="24">
        <f>SB!G175+'dot.'!G175+'skol. lėšos'!G175+Lik!G175</f>
        <v>1.2</v>
      </c>
    </row>
    <row r="176" spans="1:7" ht="15.75" customHeight="1">
      <c r="A176" s="13" t="s">
        <v>401</v>
      </c>
      <c r="B176" s="115" t="s">
        <v>476</v>
      </c>
      <c r="C176" s="82"/>
      <c r="D176" s="24">
        <f>SB!D176+'dot.'!D176+'skol. lėšos'!D176+Lik!D176</f>
        <v>7.9</v>
      </c>
      <c r="E176" s="24">
        <f>SB!E176+'dot.'!E176+'skol. lėšos'!E176+Lik!E176</f>
        <v>1</v>
      </c>
      <c r="F176" s="24">
        <f>SB!F176+'dot.'!F176+'skol. lėšos'!F176+Lik!F176</f>
        <v>0</v>
      </c>
      <c r="G176" s="24">
        <f>SB!G176+'dot.'!G176+'skol. lėšos'!G176+Lik!G176</f>
        <v>6.9</v>
      </c>
    </row>
    <row r="177" spans="1:12" ht="12.75">
      <c r="A177" s="13" t="s">
        <v>402</v>
      </c>
      <c r="B177" s="139" t="s">
        <v>94</v>
      </c>
      <c r="C177" s="102"/>
      <c r="D177" s="277">
        <f>SB!D177+'dot.'!D177+'skol. lėšos'!D177+Lik!D177</f>
        <v>27.1</v>
      </c>
      <c r="E177" s="277">
        <f>SB!E177+'dot.'!E177+'skol. lėšos'!E177+Lik!E177</f>
        <v>27.1</v>
      </c>
      <c r="F177" s="277">
        <f>SB!F177+'dot.'!F177+'skol. lėšos'!F177+Lik!F177</f>
        <v>0</v>
      </c>
      <c r="G177" s="277">
        <f>SB!G177+'dot.'!G177+'skol. lėšos'!G177+Lik!G177</f>
        <v>0</v>
      </c>
      <c r="L177" s="3" t="s">
        <v>95</v>
      </c>
    </row>
    <row r="178" spans="1:7" ht="25.5">
      <c r="A178" s="147" t="s">
        <v>575</v>
      </c>
      <c r="B178" s="211" t="s">
        <v>187</v>
      </c>
      <c r="C178" s="7"/>
      <c r="D178" s="107">
        <f>SB!D178+'dot.'!D178+'skol. lėšos'!D178+Lik!D178</f>
        <v>1.4</v>
      </c>
      <c r="E178" s="107">
        <f>SB!E178+'dot.'!E178+'skol. lėšos'!E178+Lik!E178</f>
        <v>1.4</v>
      </c>
      <c r="F178" s="107">
        <f>SB!F178+'dot.'!F178+'skol. lėšos'!F178+Lik!F178</f>
        <v>0.9</v>
      </c>
      <c r="G178" s="107">
        <f>SB!G178+'dot.'!G178+'skol. lėšos'!G178+Lik!G178</f>
        <v>0</v>
      </c>
    </row>
    <row r="179" spans="1:7" ht="15" customHeight="1">
      <c r="A179" s="19" t="s">
        <v>572</v>
      </c>
      <c r="B179" s="96" t="s">
        <v>573</v>
      </c>
      <c r="C179" s="102"/>
      <c r="D179" s="24">
        <f>SB!D179+'dot.'!D179+'skol. lėšos'!D179+Lik!D179</f>
        <v>1.4</v>
      </c>
      <c r="E179" s="24">
        <f>SB!E179+'dot.'!E179+'skol. lėšos'!E179+Lik!E179</f>
        <v>1.4</v>
      </c>
      <c r="F179" s="24">
        <f>SB!F179+'dot.'!F179+'skol. lėšos'!F179+Lik!F179</f>
        <v>0.9</v>
      </c>
      <c r="G179" s="24">
        <f>SB!G179+'dot.'!G179+'skol. lėšos'!G179+Lik!G179</f>
        <v>0</v>
      </c>
    </row>
    <row r="180" spans="1:7" ht="25.5">
      <c r="A180" s="103" t="s">
        <v>210</v>
      </c>
      <c r="B180" s="132" t="s">
        <v>505</v>
      </c>
      <c r="C180" s="7" t="s">
        <v>183</v>
      </c>
      <c r="D180" s="23">
        <f>SB!D180+'dot.'!D180+'skol. lėšos'!D180+Lik!D180</f>
        <v>1.2</v>
      </c>
      <c r="E180" s="23">
        <f>SB!E180+'dot.'!E180+'skol. lėšos'!E180+Lik!E180</f>
        <v>1.2</v>
      </c>
      <c r="F180" s="23">
        <f>SB!F180+'dot.'!F180+'skol. lėšos'!F180+Lik!F180</f>
        <v>0</v>
      </c>
      <c r="G180" s="23">
        <f>SB!G180+'dot.'!G180+'skol. lėšos'!G180+Lik!G180</f>
        <v>0</v>
      </c>
    </row>
    <row r="181" spans="1:7" ht="12.75">
      <c r="A181" s="13"/>
      <c r="B181" s="91" t="s">
        <v>440</v>
      </c>
      <c r="C181" s="79"/>
      <c r="D181" s="24">
        <f>SB!D181+'dot.'!D181+'skol. lėšos'!D181+Lik!D181</f>
        <v>1.2</v>
      </c>
      <c r="E181" s="24">
        <f>SB!E181+'dot.'!E181+'skol. lėšos'!E181+Lik!E181</f>
        <v>1.2</v>
      </c>
      <c r="F181" s="24">
        <f>SB!F181+'dot.'!F181+'skol. lėšos'!F181+Lik!F181</f>
        <v>0</v>
      </c>
      <c r="G181" s="24">
        <f>SB!G181+'dot.'!G181+'skol. lėšos'!G181+Lik!G181</f>
        <v>0</v>
      </c>
    </row>
    <row r="182" spans="1:7" ht="12.75">
      <c r="A182" s="12" t="s">
        <v>349</v>
      </c>
      <c r="B182" s="102" t="s">
        <v>77</v>
      </c>
      <c r="C182" s="83" t="s">
        <v>138</v>
      </c>
      <c r="D182" s="23">
        <f>SB!D182+'dot.'!D182+'skol. lėšos'!D182+Lik!D182</f>
        <v>27.3</v>
      </c>
      <c r="E182" s="23">
        <f>SB!E182+'dot.'!E182+'skol. lėšos'!E182+Lik!E182</f>
        <v>27.3</v>
      </c>
      <c r="F182" s="23">
        <f>SB!F182+'dot.'!F182+'skol. lėšos'!F182+Lik!F182</f>
        <v>0</v>
      </c>
      <c r="G182" s="23">
        <f>SB!G182+'dot.'!G182+'skol. lėšos'!G182+Lik!G182</f>
        <v>0</v>
      </c>
    </row>
    <row r="183" spans="1:7" ht="12.75">
      <c r="A183" s="13" t="s">
        <v>403</v>
      </c>
      <c r="B183" s="96" t="s">
        <v>110</v>
      </c>
      <c r="C183" s="6"/>
      <c r="D183" s="24">
        <f>SB!D183+'dot.'!D183+'skol. lėšos'!D183+Lik!D183</f>
        <v>27.3</v>
      </c>
      <c r="E183" s="24">
        <f>SB!E183+'dot.'!E183+'skol. lėšos'!E183+Lik!E183</f>
        <v>27.3</v>
      </c>
      <c r="F183" s="24">
        <f>SB!F183+'dot.'!F183+'skol. lėšos'!F183+Lik!F183</f>
        <v>0</v>
      </c>
      <c r="G183" s="24">
        <f>SB!G183+'dot.'!G183+'skol. lėšos'!G183+Lik!G183</f>
        <v>0</v>
      </c>
    </row>
    <row r="184" spans="1:7" ht="12.75">
      <c r="A184" s="12" t="s">
        <v>64</v>
      </c>
      <c r="B184" s="8" t="s">
        <v>152</v>
      </c>
      <c r="C184" s="83" t="s">
        <v>37</v>
      </c>
      <c r="D184" s="23">
        <f>SB!D184+'dot.'!D184+'skol. lėšos'!D184+Lik!D184</f>
        <v>0.9</v>
      </c>
      <c r="E184" s="23">
        <f>SB!E184+'dot.'!E184+'skol. lėšos'!E184+Lik!E184</f>
        <v>0.9</v>
      </c>
      <c r="F184" s="23">
        <f>SB!F184+'dot.'!F184+'skol. lėšos'!F184+Lik!F184</f>
        <v>0</v>
      </c>
      <c r="G184" s="23">
        <f>SB!G184+'dot.'!G184+'skol. lėšos'!G184+Lik!G184</f>
        <v>0</v>
      </c>
    </row>
    <row r="185" spans="1:7" ht="12.75">
      <c r="A185" s="13" t="s">
        <v>405</v>
      </c>
      <c r="B185" s="91" t="s">
        <v>453</v>
      </c>
      <c r="C185" s="2"/>
      <c r="D185" s="24">
        <f>SB!D185+'dot.'!D185+'skol. lėšos'!D185+Lik!D185</f>
        <v>0.9</v>
      </c>
      <c r="E185" s="24">
        <f>SB!E185+'dot.'!E185+'skol. lėšos'!E185+Lik!E185</f>
        <v>0.9</v>
      </c>
      <c r="F185" s="24">
        <f>SB!F185+'dot.'!F185+'skol. lėšos'!F185+Lik!F185</f>
        <v>0</v>
      </c>
      <c r="G185" s="24">
        <f>SB!G185+'dot.'!G185+'skol. lėšos'!G185+Lik!G185</f>
        <v>0</v>
      </c>
    </row>
    <row r="186" spans="1:7" ht="18" customHeight="1">
      <c r="A186" s="12" t="s">
        <v>67</v>
      </c>
      <c r="B186" s="7" t="s">
        <v>112</v>
      </c>
      <c r="C186" s="6"/>
      <c r="D186" s="23">
        <f>SB!D186+'dot.'!D186+'skol. lėšos'!D186+Lik!D186</f>
        <v>123.39999999999999</v>
      </c>
      <c r="E186" s="23">
        <f>SB!E186+'dot.'!E186+'skol. lėšos'!E186+Lik!E186</f>
        <v>108.69999999999999</v>
      </c>
      <c r="F186" s="23">
        <f>SB!F186+'dot.'!F186+'skol. lėšos'!F186+Lik!F186</f>
        <v>68.8</v>
      </c>
      <c r="G186" s="23">
        <f>SB!G186+'dot.'!G186+'skol. lėšos'!G186+Lik!G186</f>
        <v>14.7</v>
      </c>
    </row>
    <row r="187" spans="1:7" ht="25.5">
      <c r="A187" s="13" t="s">
        <v>68</v>
      </c>
      <c r="B187" s="132" t="s">
        <v>105</v>
      </c>
      <c r="C187" s="8" t="s">
        <v>139</v>
      </c>
      <c r="D187" s="23">
        <f>SB!D187+'dot.'!D187+'skol. lėšos'!D187+Lik!D187</f>
        <v>123.39999999999999</v>
      </c>
      <c r="E187" s="23">
        <f>SB!E187+'dot.'!E187+'skol. lėšos'!E187+Lik!E187</f>
        <v>108.69999999999999</v>
      </c>
      <c r="F187" s="23">
        <f>SB!F187+'dot.'!F187+'skol. lėšos'!F187+Lik!F187</f>
        <v>68.8</v>
      </c>
      <c r="G187" s="23">
        <f>SB!G187+'dot.'!G187+'skol. lėšos'!G187+Lik!G187</f>
        <v>14.7</v>
      </c>
    </row>
    <row r="188" spans="1:7" ht="15">
      <c r="A188" s="12" t="s">
        <v>69</v>
      </c>
      <c r="B188" s="170" t="s">
        <v>326</v>
      </c>
      <c r="C188" s="140"/>
      <c r="D188" s="23">
        <f>SB!D188+'dot.'!D188+'skol. lėšos'!D188+Lik!D188</f>
        <v>308.9</v>
      </c>
      <c r="E188" s="23">
        <f>SB!E188+'dot.'!E188+'skol. lėšos'!E188+Lik!E188</f>
        <v>19.9</v>
      </c>
      <c r="F188" s="23">
        <f>SB!F188+'dot.'!F188+'skol. lėšos'!F188+Lik!F188</f>
        <v>0</v>
      </c>
      <c r="G188" s="23">
        <f>SB!G188+'dot.'!G188+'skol. lėšos'!G188+Lik!G188</f>
        <v>289</v>
      </c>
    </row>
    <row r="189" spans="1:7" ht="15.75" customHeight="1">
      <c r="A189" s="13" t="s">
        <v>70</v>
      </c>
      <c r="B189" s="8" t="s">
        <v>152</v>
      </c>
      <c r="C189" s="367" t="s">
        <v>37</v>
      </c>
      <c r="D189" s="23">
        <f>SB!D189+'dot.'!D189+'skol. lėšos'!D189+Lik!D189</f>
        <v>308.9</v>
      </c>
      <c r="E189" s="23">
        <f>SB!E189+'dot.'!E189+'skol. lėšos'!E189+Lik!E189</f>
        <v>19.9</v>
      </c>
      <c r="F189" s="23">
        <f>SB!F189+'dot.'!F189+'skol. lėšos'!F189+Lik!F189</f>
        <v>0</v>
      </c>
      <c r="G189" s="23">
        <f>SB!G189+'dot.'!G189+'skol. lėšos'!G189+Lik!G189</f>
        <v>289</v>
      </c>
    </row>
    <row r="190" spans="1:7" ht="12.75">
      <c r="A190" s="13" t="s">
        <v>216</v>
      </c>
      <c r="B190" s="130" t="s">
        <v>74</v>
      </c>
      <c r="C190" s="368"/>
      <c r="D190" s="24">
        <f>SB!D190+'dot.'!D190+'skol. lėšos'!D190+Lik!D190</f>
        <v>19.9</v>
      </c>
      <c r="E190" s="24">
        <f>SB!E190+'dot.'!E190+'skol. lėšos'!E190+Lik!E190</f>
        <v>19.9</v>
      </c>
      <c r="F190" s="24">
        <f>SB!F190+'dot.'!F190+'skol. lėšos'!F190+Lik!F190</f>
        <v>0</v>
      </c>
      <c r="G190" s="24">
        <f>SB!G190+'dot.'!G190+'skol. lėšos'!G190+Lik!G190</f>
        <v>0</v>
      </c>
    </row>
    <row r="191" spans="1:7" ht="12.75">
      <c r="A191" s="13" t="s">
        <v>506</v>
      </c>
      <c r="B191" s="130" t="s">
        <v>75</v>
      </c>
      <c r="C191" s="369"/>
      <c r="D191" s="24">
        <f>SB!D191+'dot.'!D191+'skol. lėšos'!D191+Lik!D191</f>
        <v>289</v>
      </c>
      <c r="E191" s="24">
        <f>SB!E191+'dot.'!E191+'skol. lėšos'!E191+Lik!E191</f>
        <v>0</v>
      </c>
      <c r="F191" s="24">
        <f>SB!F191+'dot.'!F191+'skol. lėšos'!F191+Lik!F191</f>
        <v>0</v>
      </c>
      <c r="G191" s="24">
        <f>SB!G191+'dot.'!G191+'skol. lėšos'!G191+Lik!G191</f>
        <v>289</v>
      </c>
    </row>
    <row r="192" spans="1:7" ht="12.75">
      <c r="A192" s="176" t="s">
        <v>286</v>
      </c>
      <c r="B192" s="324" t="s">
        <v>335</v>
      </c>
      <c r="C192" s="366" t="s">
        <v>137</v>
      </c>
      <c r="D192" s="23">
        <f>SB!D192+'dot.'!D192+'skol. lėšos'!D192+Lik!D192</f>
        <v>18.6</v>
      </c>
      <c r="E192" s="23">
        <f>SB!E192+'dot.'!E192+'skol. lėšos'!E192+Lik!E192</f>
        <v>18.6</v>
      </c>
      <c r="F192" s="23">
        <f>SB!F192+'dot.'!F192+'skol. lėšos'!F192+Lik!F192</f>
        <v>11.6</v>
      </c>
      <c r="G192" s="23">
        <f>SB!G192+'dot.'!G192+'skol. lėšos'!G192+Lik!G192</f>
        <v>0</v>
      </c>
    </row>
    <row r="193" spans="1:7" ht="15.75" customHeight="1">
      <c r="A193" s="13" t="s">
        <v>217</v>
      </c>
      <c r="B193" s="6" t="s">
        <v>104</v>
      </c>
      <c r="C193" s="366"/>
      <c r="D193" s="23">
        <f>SB!D193+'dot.'!D193+'skol. lėšos'!D193+Lik!D193</f>
        <v>18.6</v>
      </c>
      <c r="E193" s="23">
        <f>SB!E193+'dot.'!E193+'skol. lėšos'!E193+Lik!E193</f>
        <v>18.6</v>
      </c>
      <c r="F193" s="23">
        <f>SB!F193+'dot.'!F193+'skol. lėšos'!F193+Lik!F193</f>
        <v>11.6</v>
      </c>
      <c r="G193" s="23">
        <f>SB!G193+'dot.'!G193+'skol. lėšos'!G193+Lik!G193</f>
        <v>0</v>
      </c>
    </row>
    <row r="194" spans="1:7" ht="16.5" customHeight="1">
      <c r="A194" s="12" t="s">
        <v>432</v>
      </c>
      <c r="B194" s="82" t="s">
        <v>470</v>
      </c>
      <c r="C194" s="323"/>
      <c r="D194" s="23">
        <f>SB!D194+'dot.'!D194+'skol. lėšos'!D194+Lik!D194</f>
        <v>0</v>
      </c>
      <c r="E194" s="23">
        <f>SB!E194+'dot.'!E194+'skol. lėšos'!E194+Lik!E194</f>
        <v>0</v>
      </c>
      <c r="F194" s="23">
        <f>SB!F194+'dot.'!F194+'skol. lėšos'!F194+Lik!F194</f>
        <v>0</v>
      </c>
      <c r="G194" s="23">
        <f>SB!G194+'dot.'!G194+'skol. lėšos'!G194+Lik!G194</f>
        <v>0</v>
      </c>
    </row>
    <row r="195" spans="1:7" ht="38.25" customHeight="1">
      <c r="A195" s="12" t="s">
        <v>336</v>
      </c>
      <c r="B195" s="105" t="s">
        <v>107</v>
      </c>
      <c r="C195" s="104" t="s">
        <v>141</v>
      </c>
      <c r="D195" s="24">
        <f>SB!D195+'dot.'!D195+'skol. lėšos'!D195+Lik!D195</f>
        <v>0</v>
      </c>
      <c r="E195" s="24">
        <f>SB!E195+'dot.'!E195+'skol. lėšos'!E195+Lik!E195</f>
        <v>0</v>
      </c>
      <c r="F195" s="24">
        <f>SB!F195+'dot.'!F195+'skol. lėšos'!F195+Lik!F195</f>
        <v>0</v>
      </c>
      <c r="G195" s="24">
        <f>SB!G195+'dot.'!G195+'skol. lėšos'!G195+Lik!G195</f>
        <v>0</v>
      </c>
    </row>
    <row r="196" spans="1:7" ht="15.75">
      <c r="A196" s="12" t="s">
        <v>433</v>
      </c>
      <c r="B196" s="38" t="s">
        <v>132</v>
      </c>
      <c r="C196" s="140"/>
      <c r="D196" s="23">
        <f>SB!D196+'dot.'!D196+'skol. lėšos'!D196+Lik!D196</f>
        <v>4552.9</v>
      </c>
      <c r="E196" s="23">
        <f>SB!E196+'dot.'!E196+'skol. lėšos'!E196+Lik!E196</f>
        <v>3936.8999999999996</v>
      </c>
      <c r="F196" s="23">
        <f>SB!F196+'dot.'!F196+'skol. lėšos'!F196+Lik!F196</f>
        <v>1783.5000000000002</v>
      </c>
      <c r="G196" s="23">
        <f>SB!G196+'dot.'!G196+'skol. lėšos'!G196+Lik!G196</f>
        <v>616</v>
      </c>
    </row>
    <row r="197" spans="1:7" ht="15">
      <c r="A197" s="12" t="s">
        <v>507</v>
      </c>
      <c r="B197" s="140" t="s">
        <v>104</v>
      </c>
      <c r="C197" s="140" t="s">
        <v>137</v>
      </c>
      <c r="D197" s="23">
        <f>SB!D197+'dot.'!D197+'skol. lėšos'!D197+Lik!D197</f>
        <v>1802</v>
      </c>
      <c r="E197" s="23">
        <f>SB!E197+'dot.'!E197+'skol. lėšos'!E197+Lik!E197</f>
        <v>1800.5</v>
      </c>
      <c r="F197" s="23">
        <f>SB!F197+'dot.'!F197+'skol. lėšos'!F197+Lik!F197</f>
        <v>1079.2999999999997</v>
      </c>
      <c r="G197" s="23">
        <f>SB!G197+'dot.'!G197+'skol. lėšos'!G197+Lik!G197</f>
        <v>1.5</v>
      </c>
    </row>
    <row r="198" spans="1:7" ht="30">
      <c r="A198" s="12" t="s">
        <v>508</v>
      </c>
      <c r="B198" s="145" t="s">
        <v>105</v>
      </c>
      <c r="C198" s="140" t="s">
        <v>139</v>
      </c>
      <c r="D198" s="23">
        <f>SB!D198+'dot.'!D198+'skol. lėšos'!D198+Lik!D198</f>
        <v>548.5</v>
      </c>
      <c r="E198" s="23">
        <f>SB!E198+'dot.'!E198+'skol. lėšos'!E198+Lik!E198</f>
        <v>533.8</v>
      </c>
      <c r="F198" s="23">
        <f>SB!F198+'dot.'!F198+'skol. lėšos'!F198+Lik!F198</f>
        <v>97.5</v>
      </c>
      <c r="G198" s="23">
        <f>SB!G198+'dot.'!G198+'skol. lėšos'!G198+Lik!G198</f>
        <v>14.7</v>
      </c>
    </row>
    <row r="199" spans="1:7" ht="45">
      <c r="A199" s="12" t="s">
        <v>509</v>
      </c>
      <c r="B199" s="142" t="s">
        <v>107</v>
      </c>
      <c r="C199" s="140" t="s">
        <v>141</v>
      </c>
      <c r="D199" s="23">
        <f>SB!D199+'dot.'!D199+'skol. lėšos'!D199+Lik!D199</f>
        <v>1136.2</v>
      </c>
      <c r="E199" s="23">
        <f>SB!E199+'dot.'!E199+'skol. lėšos'!E199+Lik!E199</f>
        <v>1120.6000000000001</v>
      </c>
      <c r="F199" s="23">
        <f>SB!F199+'dot.'!F199+'skol. lėšos'!F199+Lik!F199</f>
        <v>598.3000000000001</v>
      </c>
      <c r="G199" s="23">
        <f>SB!G199+'dot.'!G199+'skol. lėšos'!G199+Lik!G199</f>
        <v>15.6</v>
      </c>
    </row>
    <row r="200" spans="1:7" ht="30">
      <c r="A200" s="12" t="s">
        <v>510</v>
      </c>
      <c r="B200" s="143" t="s">
        <v>220</v>
      </c>
      <c r="C200" s="140" t="s">
        <v>140</v>
      </c>
      <c r="D200" s="23">
        <f>SB!D200+'dot.'!D200+'skol. lėšos'!D200+Lik!D200</f>
        <v>31.599999999999998</v>
      </c>
      <c r="E200" s="23">
        <f>SB!E200+'dot.'!E200+'skol. lėšos'!E200+Lik!E200</f>
        <v>20.599999999999998</v>
      </c>
      <c r="F200" s="23">
        <f>SB!F200+'dot.'!F200+'skol. lėšos'!F200+Lik!F200</f>
        <v>3.2</v>
      </c>
      <c r="G200" s="23">
        <f>SB!G200+'dot.'!G200+'skol. lėšos'!G200+Lik!G200</f>
        <v>11</v>
      </c>
    </row>
    <row r="201" spans="1:7" ht="15">
      <c r="A201" s="12" t="s">
        <v>511</v>
      </c>
      <c r="B201" s="141" t="s">
        <v>111</v>
      </c>
      <c r="C201" s="140" t="s">
        <v>142</v>
      </c>
      <c r="D201" s="23">
        <f>SB!D201+'dot.'!D201+'skol. lėšos'!D201+Lik!D201</f>
        <v>464.2</v>
      </c>
      <c r="E201" s="23">
        <f>SB!E201+'dot.'!E201+'skol. lėšos'!E201+Lik!E201</f>
        <v>179.99999999999997</v>
      </c>
      <c r="F201" s="23">
        <f>SB!F201+'dot.'!F201+'skol. lėšos'!F201+Lik!F201</f>
        <v>0</v>
      </c>
      <c r="G201" s="23">
        <f>SB!G201+'dot.'!G201+'skol. lėšos'!G201+Lik!G201</f>
        <v>284.2</v>
      </c>
    </row>
    <row r="202" spans="1:7" ht="30">
      <c r="A202" s="12" t="s">
        <v>512</v>
      </c>
      <c r="B202" s="106" t="s">
        <v>187</v>
      </c>
      <c r="C202" s="140" t="s">
        <v>143</v>
      </c>
      <c r="D202" s="23">
        <f>SB!D202+'dot.'!D202+'skol. lėšos'!D202+Lik!D202</f>
        <v>3.4</v>
      </c>
      <c r="E202" s="23">
        <f>SB!E202+'dot.'!E202+'skol. lėšos'!E202+Lik!E202</f>
        <v>3.4</v>
      </c>
      <c r="F202" s="23">
        <f>SB!F202+'dot.'!F202+'skol. lėšos'!F202+Lik!F202</f>
        <v>0.9</v>
      </c>
      <c r="G202" s="23">
        <f>SB!G202+'dot.'!G202+'skol. lėšos'!G202+Lik!G202</f>
        <v>0</v>
      </c>
    </row>
    <row r="203" spans="1:7" ht="15">
      <c r="A203" s="12" t="s">
        <v>513</v>
      </c>
      <c r="B203" s="141" t="s">
        <v>77</v>
      </c>
      <c r="C203" s="140" t="s">
        <v>138</v>
      </c>
      <c r="D203" s="23">
        <f>SB!D204+'dot.'!D203+'skol. lėšos'!D203+Lik!D203</f>
        <v>82.3</v>
      </c>
      <c r="E203" s="23">
        <f>SB!E204+'dot.'!E203+'skol. lėšos'!E203+Lik!E203</f>
        <v>82.3</v>
      </c>
      <c r="F203" s="23">
        <f>SB!F204+'dot.'!F203+'skol. lėšos'!F203+Lik!F203</f>
        <v>4.3</v>
      </c>
      <c r="G203" s="23">
        <f>SB!G204+'dot.'!G203+'skol. lėšos'!G203+Lik!G203</f>
        <v>0</v>
      </c>
    </row>
    <row r="204" spans="1:7" ht="30">
      <c r="A204" s="75" t="s">
        <v>514</v>
      </c>
      <c r="B204" s="106" t="s">
        <v>151</v>
      </c>
      <c r="C204" s="140" t="s">
        <v>35</v>
      </c>
      <c r="D204" s="23">
        <f>SB!D205+'dot.'!D204+'skol. lėšos'!D204+Lik!D204</f>
        <v>173</v>
      </c>
      <c r="E204" s="23">
        <f>SB!E205+'dot.'!E204+'skol. lėšos'!E204+Lik!E204</f>
        <v>173</v>
      </c>
      <c r="F204" s="23">
        <f>SB!F205+'dot.'!F204+'skol. lėšos'!F204+Lik!F204</f>
        <v>0</v>
      </c>
      <c r="G204" s="23">
        <f>SB!G205+'dot.'!G204+'skol. lėšos'!G204+Lik!G204</f>
        <v>0</v>
      </c>
    </row>
    <row r="205" spans="1:7" ht="18.75" customHeight="1">
      <c r="A205" s="12" t="s">
        <v>515</v>
      </c>
      <c r="B205" s="140" t="s">
        <v>152</v>
      </c>
      <c r="C205" s="281" t="s">
        <v>37</v>
      </c>
      <c r="D205" s="23">
        <f>SB!D206+'dot.'!D205+'skol. lėšos'!D205+Lik!D205</f>
        <v>310.5</v>
      </c>
      <c r="E205" s="23">
        <f>SB!E206+'dot.'!E205+'skol. lėšos'!E205+Lik!E205</f>
        <v>21.5</v>
      </c>
      <c r="F205" s="23">
        <f>SB!F206+'dot.'!F205+'skol. lėšos'!F205+Lik!F205</f>
        <v>0</v>
      </c>
      <c r="G205" s="23">
        <f>SB!G206+'dot.'!G205+'skol. lėšos'!G205+Lik!G205</f>
        <v>289</v>
      </c>
    </row>
    <row r="206" spans="1:7" ht="20.25" customHeight="1">
      <c r="A206" s="12" t="s">
        <v>434</v>
      </c>
      <c r="B206" s="106" t="s">
        <v>540</v>
      </c>
      <c r="C206" s="140"/>
      <c r="D206" s="23">
        <f>SB!D207+'dot.'!D206+'skol. lėšos'!D206+Lik!D206</f>
        <v>4263.9</v>
      </c>
      <c r="E206" s="23">
        <f>SB!E207+'dot.'!E206+'skol. lėšos'!E206+Lik!E206</f>
        <v>3936.8999999999996</v>
      </c>
      <c r="F206" s="23">
        <f>SB!F207+'dot.'!F206+'skol. lėšos'!F206+Lik!F206</f>
        <v>1783.5000000000002</v>
      </c>
      <c r="G206" s="23">
        <f>SB!G207+'dot.'!G206+'skol. lėšos'!G206+Lik!G206</f>
        <v>327</v>
      </c>
    </row>
    <row r="207" spans="1:7" ht="12.75">
      <c r="A207" s="35"/>
      <c r="C207" s="35"/>
      <c r="D207" s="35"/>
      <c r="E207" s="35"/>
      <c r="F207" s="35"/>
      <c r="G207" s="35"/>
    </row>
  </sheetData>
  <sheetProtection/>
  <mergeCells count="17">
    <mergeCell ref="C192:C193"/>
    <mergeCell ref="C189:C191"/>
    <mergeCell ref="D99:G99"/>
    <mergeCell ref="D102:G102"/>
    <mergeCell ref="C15:C22"/>
    <mergeCell ref="E2:G2"/>
    <mergeCell ref="A6:G6"/>
    <mergeCell ref="A9:A12"/>
    <mergeCell ref="A7:G7"/>
    <mergeCell ref="B10:B12"/>
    <mergeCell ref="C9:C12"/>
    <mergeCell ref="D9:D12"/>
    <mergeCell ref="E9:G9"/>
    <mergeCell ref="E10:F10"/>
    <mergeCell ref="F11:F12"/>
    <mergeCell ref="G10:G12"/>
    <mergeCell ref="E11:E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140625" style="3" customWidth="1"/>
    <col min="2" max="2" width="40.28125" style="3" customWidth="1"/>
    <col min="3" max="3" width="8.28125" style="3" customWidth="1"/>
    <col min="4" max="4" width="7.8515625" style="3" customWidth="1"/>
    <col min="5" max="5" width="8.28125" style="3" customWidth="1"/>
    <col min="6" max="6" width="11.57421875" style="3" customWidth="1"/>
    <col min="7" max="7" width="10.8515625" style="3" customWidth="1"/>
    <col min="8" max="8" width="9.140625" style="11" customWidth="1"/>
    <col min="9" max="16384" width="9.140625" style="3" customWidth="1"/>
  </cols>
  <sheetData>
    <row r="1" spans="3:7" ht="15">
      <c r="C1" s="72"/>
      <c r="D1" s="72"/>
      <c r="E1" s="70" t="s">
        <v>237</v>
      </c>
      <c r="F1" s="71"/>
      <c r="G1" s="71"/>
    </row>
    <row r="2" spans="3:7" ht="15">
      <c r="C2" s="5"/>
      <c r="D2" s="5"/>
      <c r="E2" s="341" t="s">
        <v>550</v>
      </c>
      <c r="F2" s="341"/>
      <c r="G2" s="341"/>
    </row>
    <row r="3" spans="3:7" ht="15">
      <c r="C3" s="72"/>
      <c r="D3" s="72"/>
      <c r="E3" s="5" t="s">
        <v>449</v>
      </c>
      <c r="F3" s="71"/>
      <c r="G3" s="71"/>
    </row>
    <row r="4" spans="4:7" ht="15">
      <c r="D4" s="5"/>
      <c r="E4" s="5" t="s">
        <v>260</v>
      </c>
      <c r="F4" s="5"/>
      <c r="G4" s="71"/>
    </row>
    <row r="6" spans="1:8" ht="14.25">
      <c r="A6" s="380" t="s">
        <v>480</v>
      </c>
      <c r="B6" s="380"/>
      <c r="C6" s="380"/>
      <c r="D6" s="380"/>
      <c r="E6" s="380"/>
      <c r="F6" s="380"/>
      <c r="G6" s="380"/>
      <c r="H6" s="73"/>
    </row>
    <row r="7" spans="1:8" ht="14.25">
      <c r="A7" s="380" t="s">
        <v>384</v>
      </c>
      <c r="B7" s="380"/>
      <c r="C7" s="380"/>
      <c r="D7" s="380"/>
      <c r="E7" s="380"/>
      <c r="F7" s="380"/>
      <c r="G7" s="380"/>
      <c r="H7" s="327"/>
    </row>
    <row r="8" ht="12.75">
      <c r="G8" s="3" t="s">
        <v>451</v>
      </c>
    </row>
    <row r="9" spans="1:7" ht="12.75" customHeight="1">
      <c r="A9" s="376" t="s">
        <v>268</v>
      </c>
      <c r="B9" s="74"/>
      <c r="C9" s="358" t="s">
        <v>270</v>
      </c>
      <c r="D9" s="361" t="s">
        <v>0</v>
      </c>
      <c r="E9" s="364" t="s">
        <v>9</v>
      </c>
      <c r="F9" s="364"/>
      <c r="G9" s="364"/>
    </row>
    <row r="10" spans="1:7" ht="12.75" customHeight="1">
      <c r="A10" s="376"/>
      <c r="B10" s="378" t="s">
        <v>115</v>
      </c>
      <c r="C10" s="359"/>
      <c r="D10" s="362"/>
      <c r="E10" s="364" t="s">
        <v>10</v>
      </c>
      <c r="F10" s="364"/>
      <c r="G10" s="365" t="s">
        <v>11</v>
      </c>
    </row>
    <row r="11" spans="1:7" ht="12.75" customHeight="1">
      <c r="A11" s="376"/>
      <c r="B11" s="378"/>
      <c r="C11" s="359"/>
      <c r="D11" s="362"/>
      <c r="E11" s="361" t="s">
        <v>12</v>
      </c>
      <c r="F11" s="358" t="s">
        <v>233</v>
      </c>
      <c r="G11" s="365"/>
    </row>
    <row r="12" spans="1:7" ht="29.25" customHeight="1">
      <c r="A12" s="376"/>
      <c r="B12" s="379"/>
      <c r="C12" s="360"/>
      <c r="D12" s="363"/>
      <c r="E12" s="363"/>
      <c r="F12" s="360"/>
      <c r="G12" s="365"/>
    </row>
    <row r="13" spans="1:7" ht="12.75">
      <c r="A13" s="12" t="s">
        <v>13</v>
      </c>
      <c r="B13" s="324" t="s">
        <v>1</v>
      </c>
      <c r="C13" s="324"/>
      <c r="D13" s="21">
        <f>E13+G13</f>
        <v>1158.2</v>
      </c>
      <c r="E13" s="23">
        <f>E14+E24+E35+E40+E48+E46+E50+E53</f>
        <v>1147.2</v>
      </c>
      <c r="F13" s="23">
        <f>F14+F24+F35+F40+F48+F46+F50+F53</f>
        <v>396.20000000000005</v>
      </c>
      <c r="G13" s="23">
        <f>G14+G24+G35+G40+G48+G46+G50+G53</f>
        <v>11</v>
      </c>
    </row>
    <row r="14" spans="1:7" ht="12.75">
      <c r="A14" s="118" t="s">
        <v>14</v>
      </c>
      <c r="B14" s="8" t="s">
        <v>104</v>
      </c>
      <c r="C14" s="324" t="s">
        <v>137</v>
      </c>
      <c r="D14" s="23">
        <f>D15+D16+D17+D18+D19+D20+D21+D22+D23</f>
        <v>121.10000000000001</v>
      </c>
      <c r="E14" s="23">
        <f>E15+E16+E17+E18+E19+E20+E21+E22+E23</f>
        <v>121.10000000000001</v>
      </c>
      <c r="F14" s="23">
        <f>F15+F16+F17+F18+F19+F20+F21+F22+F23</f>
        <v>61.8</v>
      </c>
      <c r="G14" s="23">
        <f>G15+G16+G17+G18+G19+G20+G21+G22+G23</f>
        <v>0</v>
      </c>
    </row>
    <row r="15" spans="1:7" ht="12.75">
      <c r="A15" s="13" t="s">
        <v>156</v>
      </c>
      <c r="B15" s="120" t="s">
        <v>256</v>
      </c>
      <c r="C15" s="373"/>
      <c r="D15" s="10">
        <f aca="true" t="shared" si="0" ref="D15:D33">E15+G15</f>
        <v>57.9</v>
      </c>
      <c r="E15" s="24">
        <v>57.9</v>
      </c>
      <c r="F15" s="24">
        <v>41.3</v>
      </c>
      <c r="G15" s="24"/>
    </row>
    <row r="16" spans="1:7" ht="12.75">
      <c r="A16" s="13" t="s">
        <v>157</v>
      </c>
      <c r="B16" s="120" t="s">
        <v>329</v>
      </c>
      <c r="C16" s="374"/>
      <c r="D16" s="10">
        <f t="shared" si="0"/>
        <v>12.3</v>
      </c>
      <c r="E16" s="24">
        <v>12.3</v>
      </c>
      <c r="F16" s="24">
        <v>9.1</v>
      </c>
      <c r="G16" s="24"/>
    </row>
    <row r="17" spans="1:7" ht="12.75">
      <c r="A17" s="13" t="s">
        <v>157</v>
      </c>
      <c r="B17" s="120" t="s">
        <v>257</v>
      </c>
      <c r="C17" s="374"/>
      <c r="D17" s="10">
        <f t="shared" si="0"/>
        <v>15.5</v>
      </c>
      <c r="E17" s="24">
        <v>15.5</v>
      </c>
      <c r="F17" s="24">
        <v>11.4</v>
      </c>
      <c r="G17" s="24"/>
    </row>
    <row r="18" spans="1:7" ht="12.75">
      <c r="A18" s="13" t="s">
        <v>158</v>
      </c>
      <c r="B18" s="89" t="s">
        <v>231</v>
      </c>
      <c r="C18" s="374"/>
      <c r="D18" s="10">
        <f t="shared" si="0"/>
        <v>8</v>
      </c>
      <c r="E18" s="24">
        <v>8</v>
      </c>
      <c r="F18" s="24"/>
      <c r="G18" s="23"/>
    </row>
    <row r="19" spans="1:7" ht="12.75">
      <c r="A19" s="13" t="s">
        <v>160</v>
      </c>
      <c r="B19" s="89" t="s">
        <v>465</v>
      </c>
      <c r="C19" s="374"/>
      <c r="D19" s="10">
        <f t="shared" si="0"/>
        <v>0</v>
      </c>
      <c r="E19" s="24"/>
      <c r="F19" s="24"/>
      <c r="G19" s="23"/>
    </row>
    <row r="20" spans="1:7" ht="12.75">
      <c r="A20" s="13" t="s">
        <v>159</v>
      </c>
      <c r="B20" s="89" t="s">
        <v>234</v>
      </c>
      <c r="C20" s="374"/>
      <c r="D20" s="10">
        <f t="shared" si="0"/>
        <v>13.2</v>
      </c>
      <c r="E20" s="24">
        <v>13.2</v>
      </c>
      <c r="F20" s="24"/>
      <c r="G20" s="23"/>
    </row>
    <row r="21" spans="1:7" ht="12.75">
      <c r="A21" s="13" t="s">
        <v>160</v>
      </c>
      <c r="B21" s="89" t="s">
        <v>80</v>
      </c>
      <c r="C21" s="374"/>
      <c r="D21" s="10">
        <f t="shared" si="0"/>
        <v>2</v>
      </c>
      <c r="E21" s="24">
        <v>2</v>
      </c>
      <c r="F21" s="24"/>
      <c r="G21" s="23"/>
    </row>
    <row r="22" spans="1:7" ht="12.75">
      <c r="A22" s="13" t="s">
        <v>161</v>
      </c>
      <c r="B22" s="89" t="s">
        <v>81</v>
      </c>
      <c r="C22" s="374"/>
      <c r="D22" s="10">
        <f t="shared" si="0"/>
        <v>12.2</v>
      </c>
      <c r="E22" s="24">
        <v>12.2</v>
      </c>
      <c r="F22" s="24"/>
      <c r="G22" s="23"/>
    </row>
    <row r="23" spans="1:7" ht="15.75" customHeight="1">
      <c r="A23" s="13" t="s">
        <v>162</v>
      </c>
      <c r="B23" s="14" t="s">
        <v>76</v>
      </c>
      <c r="C23" s="325"/>
      <c r="D23" s="10">
        <f t="shared" si="0"/>
        <v>0</v>
      </c>
      <c r="E23" s="24"/>
      <c r="F23" s="24"/>
      <c r="G23" s="23"/>
    </row>
    <row r="24" spans="1:7" ht="36.75" customHeight="1">
      <c r="A24" s="75" t="s">
        <v>15</v>
      </c>
      <c r="B24" s="123" t="s">
        <v>107</v>
      </c>
      <c r="C24" s="76" t="s">
        <v>141</v>
      </c>
      <c r="D24" s="30">
        <f>E24+G24</f>
        <v>650.7</v>
      </c>
      <c r="E24" s="27">
        <f>E25+E27+E28+E29+E30+E31+E33+E26+E32+E34</f>
        <v>644.7</v>
      </c>
      <c r="F24" s="27">
        <f>F25+F27+F28+F29+F30+F31+F33+F26+F32+F34</f>
        <v>328.30000000000007</v>
      </c>
      <c r="G24" s="27">
        <f>G25+G27+G28+G29+G30+G31+G33+G26+G32+G34</f>
        <v>6</v>
      </c>
    </row>
    <row r="25" spans="1:7" ht="12.75">
      <c r="A25" s="18" t="s">
        <v>269</v>
      </c>
      <c r="B25" s="96" t="s">
        <v>255</v>
      </c>
      <c r="C25" s="77"/>
      <c r="D25" s="22">
        <f t="shared" si="0"/>
        <v>486.90000000000003</v>
      </c>
      <c r="E25" s="10">
        <v>481.8</v>
      </c>
      <c r="F25" s="9">
        <v>290.1</v>
      </c>
      <c r="G25" s="9">
        <v>5.1</v>
      </c>
    </row>
    <row r="26" spans="1:7" ht="12.75">
      <c r="A26" s="18" t="s">
        <v>477</v>
      </c>
      <c r="B26" s="96" t="s">
        <v>254</v>
      </c>
      <c r="C26" s="78"/>
      <c r="D26" s="22">
        <f t="shared" si="0"/>
        <v>58.7</v>
      </c>
      <c r="E26" s="10">
        <v>58.7</v>
      </c>
      <c r="F26" s="9">
        <v>34.6</v>
      </c>
      <c r="G26" s="9"/>
    </row>
    <row r="27" spans="1:7" ht="12.75">
      <c r="A27" s="18" t="s">
        <v>478</v>
      </c>
      <c r="B27" s="96" t="s">
        <v>71</v>
      </c>
      <c r="C27" s="79"/>
      <c r="D27" s="22">
        <f t="shared" si="0"/>
        <v>2</v>
      </c>
      <c r="E27" s="10">
        <v>2</v>
      </c>
      <c r="F27" s="9"/>
      <c r="G27" s="9"/>
    </row>
    <row r="28" spans="1:7" ht="12.75">
      <c r="A28" s="18" t="s">
        <v>160</v>
      </c>
      <c r="B28" s="96" t="s">
        <v>169</v>
      </c>
      <c r="C28" s="79"/>
      <c r="D28" s="22">
        <f t="shared" si="0"/>
        <v>63</v>
      </c>
      <c r="E28" s="10">
        <v>63</v>
      </c>
      <c r="F28" s="9"/>
      <c r="G28" s="9"/>
    </row>
    <row r="29" spans="1:7" ht="12.75">
      <c r="A29" s="18" t="s">
        <v>164</v>
      </c>
      <c r="B29" s="6" t="s">
        <v>2</v>
      </c>
      <c r="C29" s="78"/>
      <c r="D29" s="22">
        <f t="shared" si="0"/>
        <v>10</v>
      </c>
      <c r="E29" s="10">
        <v>10</v>
      </c>
      <c r="F29" s="107"/>
      <c r="G29" s="107"/>
    </row>
    <row r="30" spans="1:7" ht="12.75">
      <c r="A30" s="18" t="s">
        <v>162</v>
      </c>
      <c r="B30" s="6" t="s">
        <v>76</v>
      </c>
      <c r="C30" s="78"/>
      <c r="D30" s="22">
        <f t="shared" si="0"/>
        <v>9.4</v>
      </c>
      <c r="E30" s="10">
        <v>9.4</v>
      </c>
      <c r="F30" s="107"/>
      <c r="G30" s="107"/>
    </row>
    <row r="31" spans="1:7" ht="12.75">
      <c r="A31" s="18" t="s">
        <v>265</v>
      </c>
      <c r="B31" s="96" t="s">
        <v>4</v>
      </c>
      <c r="C31" s="79"/>
      <c r="D31" s="22">
        <f t="shared" si="0"/>
        <v>7.7</v>
      </c>
      <c r="E31" s="28">
        <v>7.7</v>
      </c>
      <c r="F31" s="108"/>
      <c r="G31" s="107"/>
    </row>
    <row r="32" spans="1:7" ht="15" customHeight="1">
      <c r="A32" s="80" t="s">
        <v>401</v>
      </c>
      <c r="B32" s="125" t="s">
        <v>92</v>
      </c>
      <c r="C32" s="79"/>
      <c r="D32" s="22">
        <f t="shared" si="0"/>
        <v>0.9</v>
      </c>
      <c r="E32" s="28"/>
      <c r="F32" s="108"/>
      <c r="G32" s="9">
        <v>0.9</v>
      </c>
    </row>
    <row r="33" spans="1:7" ht="25.5">
      <c r="A33" s="80" t="s">
        <v>478</v>
      </c>
      <c r="B33" s="144" t="s">
        <v>108</v>
      </c>
      <c r="C33" s="79"/>
      <c r="D33" s="22">
        <f t="shared" si="0"/>
        <v>4.7</v>
      </c>
      <c r="E33" s="9">
        <v>4.7</v>
      </c>
      <c r="F33" s="9">
        <v>3.6</v>
      </c>
      <c r="G33" s="9"/>
    </row>
    <row r="34" spans="1:7" ht="25.5">
      <c r="A34" s="80" t="s">
        <v>409</v>
      </c>
      <c r="B34" s="126" t="s">
        <v>408</v>
      </c>
      <c r="C34" s="79"/>
      <c r="D34" s="22">
        <f>E34+G34</f>
        <v>7.4</v>
      </c>
      <c r="E34" s="24">
        <v>7.4</v>
      </c>
      <c r="F34" s="24"/>
      <c r="G34" s="24"/>
    </row>
    <row r="35" spans="1:7" ht="30.75" customHeight="1">
      <c r="A35" s="12" t="s">
        <v>16</v>
      </c>
      <c r="B35" s="127" t="s">
        <v>220</v>
      </c>
      <c r="C35" s="81" t="s">
        <v>140</v>
      </c>
      <c r="D35" s="29">
        <f>D36+D38+D37+D39</f>
        <v>4.2</v>
      </c>
      <c r="E35" s="29">
        <f>E36+E38+E37+E39</f>
        <v>4.2</v>
      </c>
      <c r="F35" s="29">
        <f>F36+F38+F37+F39</f>
        <v>3.2</v>
      </c>
      <c r="G35" s="29">
        <f>G36+G38+G37+G39</f>
        <v>0</v>
      </c>
    </row>
    <row r="36" spans="1:7" ht="12.75">
      <c r="A36" s="13" t="s">
        <v>165</v>
      </c>
      <c r="B36" s="35" t="s">
        <v>3</v>
      </c>
      <c r="C36" s="81"/>
      <c r="D36" s="22">
        <f>E36+G36</f>
        <v>4.2</v>
      </c>
      <c r="E36" s="10">
        <v>4.2</v>
      </c>
      <c r="F36" s="9">
        <v>3.2</v>
      </c>
      <c r="G36" s="107"/>
    </row>
    <row r="37" spans="1:7" ht="12.75">
      <c r="A37" s="13" t="s">
        <v>166</v>
      </c>
      <c r="B37" s="35" t="s">
        <v>150</v>
      </c>
      <c r="C37" s="82"/>
      <c r="D37" s="22">
        <f>E37+G37</f>
        <v>0</v>
      </c>
      <c r="E37" s="10"/>
      <c r="F37" s="9"/>
      <c r="G37" s="9"/>
    </row>
    <row r="38" spans="1:7" ht="12.75">
      <c r="A38" s="13" t="s">
        <v>167</v>
      </c>
      <c r="B38" s="89" t="s">
        <v>78</v>
      </c>
      <c r="C38" s="82"/>
      <c r="D38" s="22">
        <f>E38+G38</f>
        <v>0</v>
      </c>
      <c r="E38" s="9"/>
      <c r="F38" s="9"/>
      <c r="G38" s="9"/>
    </row>
    <row r="39" spans="1:7" ht="12.75">
      <c r="A39" s="13" t="s">
        <v>155</v>
      </c>
      <c r="B39" s="89" t="s">
        <v>397</v>
      </c>
      <c r="C39" s="83"/>
      <c r="D39" s="22">
        <f>E39+G39</f>
        <v>0</v>
      </c>
      <c r="E39" s="109"/>
      <c r="F39" s="109"/>
      <c r="G39" s="109"/>
    </row>
    <row r="40" spans="1:7" ht="12.75">
      <c r="A40" s="12" t="s">
        <v>17</v>
      </c>
      <c r="B40" s="7" t="s">
        <v>111</v>
      </c>
      <c r="C40" s="82" t="s">
        <v>142</v>
      </c>
      <c r="D40" s="30">
        <f>D41+D42+D43</f>
        <v>46.8</v>
      </c>
      <c r="E40" s="30">
        <f>E41+E42+E43+E45</f>
        <v>177.89999999999998</v>
      </c>
      <c r="F40" s="30">
        <f>F41+F42+F43+F45</f>
        <v>0</v>
      </c>
      <c r="G40" s="30">
        <f>G41+G42+G43+G45</f>
        <v>5</v>
      </c>
    </row>
    <row r="41" spans="1:7" ht="12.75">
      <c r="A41" s="13" t="s">
        <v>155</v>
      </c>
      <c r="B41" s="89" t="s">
        <v>72</v>
      </c>
      <c r="C41" s="81"/>
      <c r="D41" s="22">
        <f>E41+G41</f>
        <v>3.8</v>
      </c>
      <c r="E41" s="10">
        <v>3.8</v>
      </c>
      <c r="F41" s="10"/>
      <c r="G41" s="10"/>
    </row>
    <row r="42" spans="1:7" ht="12.75">
      <c r="A42" s="13" t="s">
        <v>155</v>
      </c>
      <c r="B42" s="89" t="s">
        <v>79</v>
      </c>
      <c r="C42" s="82"/>
      <c r="D42" s="22">
        <f>E42+G42</f>
        <v>30</v>
      </c>
      <c r="E42" s="10">
        <v>30</v>
      </c>
      <c r="F42" s="10"/>
      <c r="G42" s="10"/>
    </row>
    <row r="43" spans="1:7" ht="12.75">
      <c r="A43" s="13" t="s">
        <v>155</v>
      </c>
      <c r="B43" s="89" t="s">
        <v>468</v>
      </c>
      <c r="C43" s="82"/>
      <c r="D43" s="22">
        <f>E43+G43</f>
        <v>13</v>
      </c>
      <c r="E43" s="10">
        <v>8</v>
      </c>
      <c r="F43" s="10"/>
      <c r="G43" s="10">
        <v>5</v>
      </c>
    </row>
    <row r="44" spans="1:7" ht="12.75">
      <c r="A44" s="13" t="s">
        <v>155</v>
      </c>
      <c r="B44" s="89" t="s">
        <v>469</v>
      </c>
      <c r="C44" s="82"/>
      <c r="D44" s="22">
        <f>E44+G44</f>
        <v>5</v>
      </c>
      <c r="E44" s="10"/>
      <c r="F44" s="22"/>
      <c r="G44" s="22">
        <v>5</v>
      </c>
    </row>
    <row r="45" spans="1:7" ht="12.75">
      <c r="A45" s="13" t="s">
        <v>459</v>
      </c>
      <c r="B45" s="89" t="s">
        <v>460</v>
      </c>
      <c r="C45" s="83"/>
      <c r="D45" s="22">
        <f>E45+G45</f>
        <v>136.1</v>
      </c>
      <c r="E45" s="10">
        <v>136.1</v>
      </c>
      <c r="F45" s="37"/>
      <c r="G45" s="22"/>
    </row>
    <row r="46" spans="1:7" ht="25.5">
      <c r="A46" s="12" t="s">
        <v>73</v>
      </c>
      <c r="B46" s="105" t="s">
        <v>187</v>
      </c>
      <c r="C46" s="83" t="s">
        <v>143</v>
      </c>
      <c r="D46" s="30">
        <f>D47</f>
        <v>2</v>
      </c>
      <c r="E46" s="30">
        <f>E47</f>
        <v>2</v>
      </c>
      <c r="F46" s="30">
        <f>F47</f>
        <v>0</v>
      </c>
      <c r="G46" s="30">
        <f>G47</f>
        <v>0</v>
      </c>
    </row>
    <row r="47" spans="1:7" ht="12.75">
      <c r="A47" s="13" t="s">
        <v>155</v>
      </c>
      <c r="B47" s="89" t="s">
        <v>72</v>
      </c>
      <c r="C47" s="83"/>
      <c r="D47" s="22">
        <f>E47+G47</f>
        <v>2</v>
      </c>
      <c r="E47" s="10">
        <v>2</v>
      </c>
      <c r="F47" s="10"/>
      <c r="G47" s="10"/>
    </row>
    <row r="48" spans="1:7" ht="12.75">
      <c r="A48" s="12" t="s">
        <v>135</v>
      </c>
      <c r="B48" s="128" t="s">
        <v>133</v>
      </c>
      <c r="C48" s="8" t="s">
        <v>138</v>
      </c>
      <c r="D48" s="30">
        <f>E48+G48</f>
        <v>23.6</v>
      </c>
      <c r="E48" s="21">
        <f>E49</f>
        <v>23.6</v>
      </c>
      <c r="F48" s="21">
        <f>F49</f>
        <v>2.9</v>
      </c>
      <c r="G48" s="21">
        <f>G49</f>
        <v>0</v>
      </c>
    </row>
    <row r="49" spans="1:7" ht="12.75">
      <c r="A49" s="13" t="s">
        <v>403</v>
      </c>
      <c r="B49" s="3" t="s">
        <v>134</v>
      </c>
      <c r="C49" s="81"/>
      <c r="D49" s="10">
        <f>E49+G49</f>
        <v>23.6</v>
      </c>
      <c r="E49" s="10">
        <v>23.6</v>
      </c>
      <c r="F49" s="9">
        <v>2.9</v>
      </c>
      <c r="G49" s="84"/>
    </row>
    <row r="50" spans="1:7" ht="25.5">
      <c r="A50" s="12" t="s">
        <v>146</v>
      </c>
      <c r="B50" s="105" t="s">
        <v>151</v>
      </c>
      <c r="C50" s="8" t="s">
        <v>35</v>
      </c>
      <c r="D50" s="30">
        <f>D51+D52</f>
        <v>173</v>
      </c>
      <c r="E50" s="30">
        <f>E51+E52</f>
        <v>173</v>
      </c>
      <c r="F50" s="30">
        <f>F51+F52</f>
        <v>0</v>
      </c>
      <c r="G50" s="30">
        <f>G51+G52</f>
        <v>0</v>
      </c>
    </row>
    <row r="51" spans="1:7" ht="12.75">
      <c r="A51" s="13" t="s">
        <v>404</v>
      </c>
      <c r="B51" s="3" t="s">
        <v>113</v>
      </c>
      <c r="C51" s="83"/>
      <c r="D51" s="22">
        <f>E51</f>
        <v>170</v>
      </c>
      <c r="E51" s="22">
        <v>170</v>
      </c>
      <c r="F51" s="10"/>
      <c r="G51" s="9"/>
    </row>
    <row r="52" spans="1:7" ht="16.5" customHeight="1">
      <c r="A52" s="13" t="s">
        <v>404</v>
      </c>
      <c r="B52" s="129" t="s">
        <v>537</v>
      </c>
      <c r="C52" s="83"/>
      <c r="D52" s="22">
        <f>E52+G52</f>
        <v>3</v>
      </c>
      <c r="E52" s="22">
        <v>3</v>
      </c>
      <c r="F52" s="10"/>
      <c r="G52" s="9"/>
    </row>
    <row r="53" spans="1:7" ht="12.75">
      <c r="A53" s="12" t="s">
        <v>153</v>
      </c>
      <c r="B53" s="8" t="s">
        <v>152</v>
      </c>
      <c r="C53" s="83" t="s">
        <v>37</v>
      </c>
      <c r="D53" s="30">
        <f>D54+D55</f>
        <v>0.7</v>
      </c>
      <c r="E53" s="30">
        <f>E54+E55</f>
        <v>0.7</v>
      </c>
      <c r="F53" s="21">
        <f>F54+F55</f>
        <v>0</v>
      </c>
      <c r="G53" s="21">
        <f>G54+G55</f>
        <v>0</v>
      </c>
    </row>
    <row r="54" spans="1:7" ht="12.75">
      <c r="A54" s="13" t="s">
        <v>405</v>
      </c>
      <c r="B54" s="130" t="s">
        <v>74</v>
      </c>
      <c r="C54" s="20"/>
      <c r="D54" s="22">
        <f>E54+G54</f>
        <v>0.7</v>
      </c>
      <c r="E54" s="10">
        <v>0.7</v>
      </c>
      <c r="F54" s="9"/>
      <c r="G54" s="9"/>
    </row>
    <row r="55" spans="1:7" ht="12.75">
      <c r="A55" s="13" t="s">
        <v>163</v>
      </c>
      <c r="B55" s="130" t="s">
        <v>75</v>
      </c>
      <c r="C55" s="20"/>
      <c r="D55" s="22">
        <f>E55+G55</f>
        <v>0</v>
      </c>
      <c r="E55" s="10"/>
      <c r="F55" s="9"/>
      <c r="G55" s="9"/>
    </row>
    <row r="56" spans="1:7" ht="12.75">
      <c r="A56" s="12" t="s">
        <v>18</v>
      </c>
      <c r="B56" s="131" t="s">
        <v>230</v>
      </c>
      <c r="C56" s="8"/>
      <c r="D56" s="21">
        <f>D57</f>
        <v>22.6</v>
      </c>
      <c r="E56" s="21">
        <f>E57</f>
        <v>22.6</v>
      </c>
      <c r="F56" s="21">
        <f>F57</f>
        <v>16.1</v>
      </c>
      <c r="G56" s="21">
        <f>G57</f>
        <v>0</v>
      </c>
    </row>
    <row r="57" spans="1:7" ht="27" customHeight="1">
      <c r="A57" s="12" t="s">
        <v>19</v>
      </c>
      <c r="B57" s="151" t="s">
        <v>107</v>
      </c>
      <c r="C57" s="74" t="s">
        <v>141</v>
      </c>
      <c r="D57" s="10">
        <f aca="true" t="shared" si="1" ref="D57:D62">E57+G57</f>
        <v>22.6</v>
      </c>
      <c r="E57" s="10">
        <v>22.6</v>
      </c>
      <c r="F57" s="9">
        <v>16.1</v>
      </c>
      <c r="G57" s="9"/>
    </row>
    <row r="58" spans="1:12" ht="25.5">
      <c r="A58" s="12" t="s">
        <v>20</v>
      </c>
      <c r="B58" s="105" t="s">
        <v>82</v>
      </c>
      <c r="C58" s="15"/>
      <c r="D58" s="34">
        <f t="shared" si="1"/>
        <v>385.2</v>
      </c>
      <c r="E58" s="21">
        <f>E59</f>
        <v>385.2</v>
      </c>
      <c r="F58" s="21">
        <f>F59</f>
        <v>15</v>
      </c>
      <c r="G58" s="21">
        <f>G59</f>
        <v>0</v>
      </c>
      <c r="H58" s="85"/>
      <c r="I58" s="86"/>
      <c r="J58" s="86"/>
      <c r="K58" s="35"/>
      <c r="L58" s="35"/>
    </row>
    <row r="59" spans="1:12" ht="30" customHeight="1">
      <c r="A59" s="12" t="s">
        <v>21</v>
      </c>
      <c r="B59" s="123" t="s">
        <v>105</v>
      </c>
      <c r="C59" s="87" t="s">
        <v>139</v>
      </c>
      <c r="D59" s="34">
        <f t="shared" si="1"/>
        <v>385.2</v>
      </c>
      <c r="E59" s="31">
        <f>E60+E61+E62+E63+E70+E71+E72+E73+E74+E75+E76+E77+E78+E79+E80</f>
        <v>385.2</v>
      </c>
      <c r="F59" s="31">
        <f>F60+F61+F62+F63+F70+F71+F72+F73+F74+F75+F76+F77+F78+F79+F80</f>
        <v>15</v>
      </c>
      <c r="G59" s="31">
        <f>G60+G61+G62+G63+G70+G71+G72+G73+G74+G75+G76+G77+G78+G79+G80</f>
        <v>0</v>
      </c>
      <c r="H59" s="85"/>
      <c r="I59" s="86"/>
      <c r="J59" s="86"/>
      <c r="K59" s="35"/>
      <c r="L59" s="35"/>
    </row>
    <row r="60" spans="1:12" ht="12.75">
      <c r="A60" s="18" t="s">
        <v>259</v>
      </c>
      <c r="B60" s="91" t="s">
        <v>83</v>
      </c>
      <c r="C60" s="110"/>
      <c r="D60" s="111">
        <f t="shared" si="1"/>
        <v>1</v>
      </c>
      <c r="E60" s="10">
        <v>1</v>
      </c>
      <c r="F60" s="107"/>
      <c r="G60" s="107"/>
      <c r="H60" s="85"/>
      <c r="I60" s="86"/>
      <c r="J60" s="86"/>
      <c r="K60" s="35"/>
      <c r="L60" s="35"/>
    </row>
    <row r="61" spans="1:12" ht="25.5">
      <c r="A61" s="18" t="s">
        <v>227</v>
      </c>
      <c r="B61" s="134" t="s">
        <v>235</v>
      </c>
      <c r="C61" s="88"/>
      <c r="D61" s="111">
        <f t="shared" si="1"/>
        <v>1.2</v>
      </c>
      <c r="E61" s="10">
        <v>1.2</v>
      </c>
      <c r="F61" s="107"/>
      <c r="G61" s="107"/>
      <c r="H61" s="85"/>
      <c r="I61" s="86"/>
      <c r="J61" s="86"/>
      <c r="K61" s="35"/>
      <c r="L61" s="35"/>
    </row>
    <row r="62" spans="1:12" ht="12.75">
      <c r="A62" s="18" t="s">
        <v>228</v>
      </c>
      <c r="B62" s="91" t="s">
        <v>334</v>
      </c>
      <c r="C62" s="79"/>
      <c r="D62" s="111">
        <f t="shared" si="1"/>
        <v>1.5</v>
      </c>
      <c r="E62" s="10">
        <v>1.5</v>
      </c>
      <c r="F62" s="9"/>
      <c r="G62" s="9"/>
      <c r="H62" s="89"/>
      <c r="I62" s="86"/>
      <c r="J62" s="86"/>
      <c r="K62" s="86"/>
      <c r="L62" s="86"/>
    </row>
    <row r="63" spans="1:12" ht="12.75">
      <c r="A63" s="90"/>
      <c r="B63" s="135" t="s">
        <v>145</v>
      </c>
      <c r="C63" s="91"/>
      <c r="D63" s="112">
        <f>E63+G63</f>
        <v>75</v>
      </c>
      <c r="E63" s="32">
        <f>E64+E65+E66+E67+E68</f>
        <v>75</v>
      </c>
      <c r="F63" s="32"/>
      <c r="G63" s="32"/>
      <c r="H63" s="89"/>
      <c r="L63" s="86"/>
    </row>
    <row r="64" spans="1:12" ht="12.75">
      <c r="A64" s="18" t="s">
        <v>229</v>
      </c>
      <c r="B64" s="136" t="s">
        <v>536</v>
      </c>
      <c r="C64" s="92"/>
      <c r="D64" s="32">
        <f aca="true" t="shared" si="2" ref="D64:D80">E64+G64</f>
        <v>6</v>
      </c>
      <c r="E64" s="33">
        <v>6</v>
      </c>
      <c r="F64" s="33"/>
      <c r="G64" s="33"/>
      <c r="H64" s="89"/>
      <c r="I64" s="86"/>
      <c r="J64" s="86"/>
      <c r="K64" s="86"/>
      <c r="L64" s="86"/>
    </row>
    <row r="65" spans="1:12" ht="12.75">
      <c r="A65" s="18" t="s">
        <v>226</v>
      </c>
      <c r="B65" s="136" t="s">
        <v>88</v>
      </c>
      <c r="C65" s="14"/>
      <c r="D65" s="32">
        <f t="shared" si="2"/>
        <v>21</v>
      </c>
      <c r="E65" s="32">
        <v>21</v>
      </c>
      <c r="F65" s="113"/>
      <c r="G65" s="113"/>
      <c r="H65" s="89"/>
      <c r="I65" s="86"/>
      <c r="J65" s="86"/>
      <c r="K65" s="35"/>
      <c r="L65" s="35"/>
    </row>
    <row r="66" spans="1:12" ht="12.75">
      <c r="A66" s="13" t="s">
        <v>227</v>
      </c>
      <c r="B66" s="137" t="s">
        <v>85</v>
      </c>
      <c r="C66" s="14"/>
      <c r="D66" s="32">
        <f t="shared" si="2"/>
        <v>25</v>
      </c>
      <c r="E66" s="32">
        <v>25</v>
      </c>
      <c r="F66" s="113"/>
      <c r="G66" s="113"/>
      <c r="H66" s="89"/>
      <c r="I66" s="86"/>
      <c r="J66" s="86"/>
      <c r="K66" s="86"/>
      <c r="L66" s="86"/>
    </row>
    <row r="67" spans="1:7" ht="12.75">
      <c r="A67" s="13" t="s">
        <v>228</v>
      </c>
      <c r="B67" s="137" t="s">
        <v>86</v>
      </c>
      <c r="C67" s="91"/>
      <c r="D67" s="33">
        <f>E67+G67</f>
        <v>8</v>
      </c>
      <c r="E67" s="32">
        <v>8</v>
      </c>
      <c r="F67" s="113"/>
      <c r="G67" s="113"/>
    </row>
    <row r="68" spans="1:7" ht="12.75">
      <c r="A68" s="13" t="s">
        <v>228</v>
      </c>
      <c r="B68" s="137" t="s">
        <v>87</v>
      </c>
      <c r="C68" s="91"/>
      <c r="D68" s="33">
        <f>E68+G68</f>
        <v>15</v>
      </c>
      <c r="E68" s="32">
        <v>15</v>
      </c>
      <c r="F68" s="113"/>
      <c r="G68" s="113"/>
    </row>
    <row r="69" spans="1:7" ht="25.5">
      <c r="A69" s="13" t="s">
        <v>228</v>
      </c>
      <c r="B69" s="330" t="s">
        <v>576</v>
      </c>
      <c r="C69" s="91"/>
      <c r="D69" s="33">
        <f>E69+G69</f>
        <v>0</v>
      </c>
      <c r="E69" s="32"/>
      <c r="F69" s="113"/>
      <c r="G69" s="113"/>
    </row>
    <row r="70" spans="1:7" ht="12.75">
      <c r="A70" s="18" t="s">
        <v>224</v>
      </c>
      <c r="B70" s="115" t="s">
        <v>443</v>
      </c>
      <c r="C70" s="91"/>
      <c r="D70" s="22">
        <f>E70+G70</f>
        <v>6.6</v>
      </c>
      <c r="E70" s="10">
        <v>6.6</v>
      </c>
      <c r="F70" s="9">
        <v>5</v>
      </c>
      <c r="G70" s="113"/>
    </row>
    <row r="71" spans="1:7" ht="12.75">
      <c r="A71" s="18" t="s">
        <v>224</v>
      </c>
      <c r="B71" s="115" t="s">
        <v>441</v>
      </c>
      <c r="C71" s="91"/>
      <c r="D71" s="22">
        <f>E71+G71</f>
        <v>1.1</v>
      </c>
      <c r="E71" s="10">
        <v>1.1</v>
      </c>
      <c r="F71" s="9"/>
      <c r="G71" s="9"/>
    </row>
    <row r="72" spans="1:7" ht="12.75">
      <c r="A72" s="18" t="s">
        <v>224</v>
      </c>
      <c r="B72" s="115" t="s">
        <v>262</v>
      </c>
      <c r="C72" s="91"/>
      <c r="D72" s="22">
        <f t="shared" si="2"/>
        <v>15</v>
      </c>
      <c r="E72" s="10">
        <v>15</v>
      </c>
      <c r="F72" s="9"/>
      <c r="G72" s="9"/>
    </row>
    <row r="73" spans="1:8" ht="12.75">
      <c r="A73" s="18" t="s">
        <v>224</v>
      </c>
      <c r="B73" s="115" t="s">
        <v>263</v>
      </c>
      <c r="C73" s="91"/>
      <c r="D73" s="22">
        <f t="shared" si="2"/>
        <v>16.2</v>
      </c>
      <c r="E73" s="10">
        <v>16.2</v>
      </c>
      <c r="F73" s="9"/>
      <c r="G73" s="9"/>
      <c r="H73" s="114"/>
    </row>
    <row r="74" spans="1:8" ht="12.75">
      <c r="A74" s="18" t="s">
        <v>224</v>
      </c>
      <c r="B74" s="115" t="s">
        <v>264</v>
      </c>
      <c r="C74" s="91"/>
      <c r="D74" s="22">
        <f t="shared" si="2"/>
        <v>4.3</v>
      </c>
      <c r="E74" s="10">
        <v>4.3</v>
      </c>
      <c r="F74" s="9"/>
      <c r="G74" s="9"/>
      <c r="H74" s="114"/>
    </row>
    <row r="75" spans="1:8" ht="12.75">
      <c r="A75" s="18" t="s">
        <v>224</v>
      </c>
      <c r="B75" s="115" t="s">
        <v>442</v>
      </c>
      <c r="C75" s="115"/>
      <c r="D75" s="10">
        <f t="shared" si="2"/>
        <v>40</v>
      </c>
      <c r="E75" s="10">
        <v>40</v>
      </c>
      <c r="F75" s="9"/>
      <c r="G75" s="9"/>
      <c r="H75" s="114"/>
    </row>
    <row r="76" spans="1:8" ht="12.75">
      <c r="A76" s="18" t="s">
        <v>225</v>
      </c>
      <c r="B76" s="115" t="s">
        <v>84</v>
      </c>
      <c r="C76" s="116"/>
      <c r="D76" s="10">
        <f t="shared" si="2"/>
        <v>6</v>
      </c>
      <c r="E76" s="10">
        <v>6</v>
      </c>
      <c r="F76" s="9"/>
      <c r="G76" s="9"/>
      <c r="H76" s="114"/>
    </row>
    <row r="77" spans="1:7" ht="12.75">
      <c r="A77" s="18" t="s">
        <v>225</v>
      </c>
      <c r="B77" s="115" t="s">
        <v>89</v>
      </c>
      <c r="C77" s="91"/>
      <c r="D77" s="22">
        <f t="shared" si="2"/>
        <v>0.4</v>
      </c>
      <c r="E77" s="10">
        <v>0.4</v>
      </c>
      <c r="F77" s="9"/>
      <c r="G77" s="9"/>
    </row>
    <row r="78" spans="1:7" ht="12.75">
      <c r="A78" s="18" t="s">
        <v>225</v>
      </c>
      <c r="B78" s="115" t="s">
        <v>258</v>
      </c>
      <c r="C78" s="91"/>
      <c r="D78" s="22">
        <f t="shared" si="2"/>
        <v>193.2</v>
      </c>
      <c r="E78" s="10">
        <v>193.2</v>
      </c>
      <c r="F78" s="9"/>
      <c r="G78" s="9"/>
    </row>
    <row r="79" spans="1:7" ht="12.75">
      <c r="A79" s="18" t="s">
        <v>225</v>
      </c>
      <c r="B79" s="115" t="s">
        <v>266</v>
      </c>
      <c r="C79" s="91"/>
      <c r="D79" s="22">
        <f t="shared" si="2"/>
        <v>13.7</v>
      </c>
      <c r="E79" s="10">
        <v>13.7</v>
      </c>
      <c r="F79" s="9">
        <v>10</v>
      </c>
      <c r="G79" s="9"/>
    </row>
    <row r="80" spans="1:8" ht="12.75">
      <c r="A80" s="18" t="s">
        <v>168</v>
      </c>
      <c r="B80" s="115" t="s">
        <v>90</v>
      </c>
      <c r="C80" s="93"/>
      <c r="D80" s="22">
        <f t="shared" si="2"/>
        <v>10</v>
      </c>
      <c r="E80" s="10">
        <v>10</v>
      </c>
      <c r="F80" s="9"/>
      <c r="G80" s="9"/>
      <c r="H80" s="3"/>
    </row>
    <row r="81" spans="1:7" ht="14.25" customHeight="1">
      <c r="A81" s="94" t="s">
        <v>22</v>
      </c>
      <c r="B81" s="7" t="s">
        <v>533</v>
      </c>
      <c r="C81" s="95"/>
      <c r="D81" s="21"/>
      <c r="E81" s="21"/>
      <c r="F81" s="107"/>
      <c r="G81" s="107"/>
    </row>
    <row r="82" spans="1:7" ht="12.75">
      <c r="A82" s="94" t="s">
        <v>24</v>
      </c>
      <c r="B82" s="8" t="s">
        <v>104</v>
      </c>
      <c r="C82" s="7" t="s">
        <v>137</v>
      </c>
      <c r="D82" s="21">
        <f>E82+G82</f>
        <v>210.5</v>
      </c>
      <c r="E82" s="21">
        <f>E83</f>
        <v>210.5</v>
      </c>
      <c r="F82" s="21">
        <f>F83</f>
        <v>130.5</v>
      </c>
      <c r="G82" s="21">
        <f>G83</f>
        <v>0</v>
      </c>
    </row>
    <row r="83" spans="1:7" ht="12.75">
      <c r="A83" s="13" t="s">
        <v>394</v>
      </c>
      <c r="B83" s="91" t="s">
        <v>333</v>
      </c>
      <c r="C83" s="96"/>
      <c r="D83" s="22">
        <f>E83+G83</f>
        <v>210.5</v>
      </c>
      <c r="E83" s="10">
        <v>210.5</v>
      </c>
      <c r="F83" s="9">
        <v>130.5</v>
      </c>
      <c r="G83" s="9"/>
    </row>
    <row r="84" spans="1:7" ht="25.5">
      <c r="A84" s="12" t="s">
        <v>25</v>
      </c>
      <c r="B84" s="105" t="s">
        <v>267</v>
      </c>
      <c r="C84" s="7"/>
      <c r="D84" s="21"/>
      <c r="E84" s="21"/>
      <c r="F84" s="107"/>
      <c r="G84" s="107"/>
    </row>
    <row r="85" spans="1:7" ht="12.75">
      <c r="A85" s="12" t="s">
        <v>26</v>
      </c>
      <c r="B85" s="8" t="s">
        <v>104</v>
      </c>
      <c r="C85" s="7" t="s">
        <v>137</v>
      </c>
      <c r="D85" s="21">
        <f>E85+G85</f>
        <v>221.4</v>
      </c>
      <c r="E85" s="21">
        <f>E86</f>
        <v>221.4</v>
      </c>
      <c r="F85" s="21">
        <f>F86</f>
        <v>164.7</v>
      </c>
      <c r="G85" s="21">
        <f>G86</f>
        <v>0</v>
      </c>
    </row>
    <row r="86" spans="1:7" ht="12.75">
      <c r="A86" s="13" t="s">
        <v>395</v>
      </c>
      <c r="B86" s="91" t="s">
        <v>333</v>
      </c>
      <c r="C86" s="96"/>
      <c r="D86" s="10">
        <f>E86+G86</f>
        <v>221.4</v>
      </c>
      <c r="E86" s="10">
        <v>221.4</v>
      </c>
      <c r="F86" s="9">
        <v>164.7</v>
      </c>
      <c r="G86" s="9"/>
    </row>
    <row r="87" spans="1:7" ht="12.75">
      <c r="A87" s="12" t="s">
        <v>27</v>
      </c>
      <c r="B87" s="7" t="s">
        <v>30</v>
      </c>
      <c r="C87" s="7"/>
      <c r="D87" s="21"/>
      <c r="E87" s="21"/>
      <c r="F87" s="107"/>
      <c r="G87" s="107"/>
    </row>
    <row r="88" spans="1:7" ht="12.75">
      <c r="A88" s="13" t="s">
        <v>28</v>
      </c>
      <c r="B88" s="131" t="s">
        <v>104</v>
      </c>
      <c r="C88" s="7" t="s">
        <v>137</v>
      </c>
      <c r="D88" s="21">
        <f>E88+G88</f>
        <v>318.8</v>
      </c>
      <c r="E88" s="21">
        <f>E89</f>
        <v>317.3</v>
      </c>
      <c r="F88" s="21">
        <f>F89</f>
        <v>184.9</v>
      </c>
      <c r="G88" s="21">
        <f>G89</f>
        <v>1.5</v>
      </c>
    </row>
    <row r="89" spans="1:7" ht="12.75">
      <c r="A89" s="13" t="s">
        <v>265</v>
      </c>
      <c r="B89" s="91" t="s">
        <v>333</v>
      </c>
      <c r="C89" s="7"/>
      <c r="D89" s="10">
        <f>E89+G89</f>
        <v>318.8</v>
      </c>
      <c r="E89" s="10">
        <v>317.3</v>
      </c>
      <c r="F89" s="9">
        <v>184.9</v>
      </c>
      <c r="G89" s="9">
        <v>1.5</v>
      </c>
    </row>
    <row r="90" spans="1:7" ht="12.75">
      <c r="A90" s="12" t="s">
        <v>29</v>
      </c>
      <c r="B90" s="138" t="s">
        <v>457</v>
      </c>
      <c r="C90" s="7"/>
      <c r="D90" s="21"/>
      <c r="E90" s="21"/>
      <c r="F90" s="107"/>
      <c r="G90" s="9"/>
    </row>
    <row r="91" spans="1:7" ht="12.75">
      <c r="A91" s="12" t="s">
        <v>31</v>
      </c>
      <c r="B91" s="131" t="s">
        <v>104</v>
      </c>
      <c r="C91" s="7" t="s">
        <v>137</v>
      </c>
      <c r="D91" s="21">
        <f>E91+G91</f>
        <v>247.2</v>
      </c>
      <c r="E91" s="21">
        <f>E92</f>
        <v>247.2</v>
      </c>
      <c r="F91" s="21">
        <f>F92</f>
        <v>142.5</v>
      </c>
      <c r="G91" s="21">
        <f>G92</f>
        <v>0</v>
      </c>
    </row>
    <row r="92" spans="1:7" ht="12.75">
      <c r="A92" s="13" t="s">
        <v>265</v>
      </c>
      <c r="B92" s="91" t="s">
        <v>333</v>
      </c>
      <c r="C92" s="7"/>
      <c r="D92" s="10">
        <f>E92+G92</f>
        <v>247.2</v>
      </c>
      <c r="E92" s="10">
        <v>247.2</v>
      </c>
      <c r="F92" s="9">
        <v>142.5</v>
      </c>
      <c r="G92" s="9"/>
    </row>
    <row r="93" spans="1:7" ht="12.75">
      <c r="A93" s="12" t="s">
        <v>32</v>
      </c>
      <c r="B93" s="128" t="s">
        <v>5</v>
      </c>
      <c r="C93" s="7"/>
      <c r="D93" s="21"/>
      <c r="E93" s="21"/>
      <c r="F93" s="107"/>
      <c r="G93" s="107"/>
    </row>
    <row r="94" spans="1:7" ht="12.75">
      <c r="A94" s="12" t="s">
        <v>33</v>
      </c>
      <c r="B94" s="8" t="s">
        <v>104</v>
      </c>
      <c r="C94" s="7" t="s">
        <v>137</v>
      </c>
      <c r="D94" s="21">
        <f>E94+G94</f>
        <v>87.3</v>
      </c>
      <c r="E94" s="21">
        <f>E95</f>
        <v>87.3</v>
      </c>
      <c r="F94" s="21">
        <f>F95</f>
        <v>47.4</v>
      </c>
      <c r="G94" s="21">
        <f>G95</f>
        <v>0</v>
      </c>
    </row>
    <row r="95" spans="1:7" ht="12.75">
      <c r="A95" s="13" t="s">
        <v>396</v>
      </c>
      <c r="B95" s="91" t="s">
        <v>333</v>
      </c>
      <c r="C95" s="7"/>
      <c r="D95" s="10">
        <f>E95+G95</f>
        <v>87.3</v>
      </c>
      <c r="E95" s="10">
        <v>87.3</v>
      </c>
      <c r="F95" s="9">
        <v>47.4</v>
      </c>
      <c r="G95" s="9"/>
    </row>
    <row r="96" spans="1:7" ht="21" customHeight="1">
      <c r="A96" s="12" t="s">
        <v>35</v>
      </c>
      <c r="B96" s="128" t="s">
        <v>539</v>
      </c>
      <c r="C96" s="7"/>
      <c r="D96" s="21"/>
      <c r="E96" s="21"/>
      <c r="F96" s="107"/>
      <c r="G96" s="107"/>
    </row>
    <row r="97" spans="1:7" ht="12.75">
      <c r="A97" s="12" t="s">
        <v>36</v>
      </c>
      <c r="B97" s="8" t="s">
        <v>104</v>
      </c>
      <c r="C97" s="7" t="s">
        <v>137</v>
      </c>
      <c r="D97" s="21">
        <f>E97+G97</f>
        <v>653.3</v>
      </c>
      <c r="E97" s="21">
        <f>E98</f>
        <v>651.8</v>
      </c>
      <c r="F97" s="21">
        <f>F98</f>
        <v>374.79999999999995</v>
      </c>
      <c r="G97" s="21">
        <f>G98</f>
        <v>1.5</v>
      </c>
    </row>
    <row r="98" spans="1:7" ht="12.75">
      <c r="A98" s="13"/>
      <c r="B98" s="91" t="s">
        <v>333</v>
      </c>
      <c r="C98" s="7"/>
      <c r="D98" s="10">
        <f>E98+G98</f>
        <v>653.3</v>
      </c>
      <c r="E98" s="10">
        <f>E89+E92+E95</f>
        <v>651.8</v>
      </c>
      <c r="F98" s="10">
        <f>F89+F92+F95</f>
        <v>374.79999999999995</v>
      </c>
      <c r="G98" s="10">
        <f>G89+G92+G95</f>
        <v>1.5</v>
      </c>
    </row>
    <row r="99" spans="1:7" ht="12.75">
      <c r="A99" s="12" t="s">
        <v>37</v>
      </c>
      <c r="B99" s="7" t="s">
        <v>6</v>
      </c>
      <c r="C99" s="97"/>
      <c r="D99" s="21"/>
      <c r="E99" s="21"/>
      <c r="F99" s="107"/>
      <c r="G99" s="107"/>
    </row>
    <row r="100" spans="1:7" ht="12.75">
      <c r="A100" s="12" t="s">
        <v>38</v>
      </c>
      <c r="B100" s="8" t="s">
        <v>104</v>
      </c>
      <c r="C100" s="97" t="s">
        <v>137</v>
      </c>
      <c r="D100" s="21">
        <f>D101</f>
        <v>91.2</v>
      </c>
      <c r="E100" s="21">
        <f>E101</f>
        <v>91.2</v>
      </c>
      <c r="F100" s="21">
        <f>F101</f>
        <v>51.5</v>
      </c>
      <c r="G100" s="21">
        <f>G101</f>
        <v>0</v>
      </c>
    </row>
    <row r="101" spans="1:7" ht="12.75">
      <c r="A101" s="13" t="s">
        <v>398</v>
      </c>
      <c r="B101" s="91" t="s">
        <v>333</v>
      </c>
      <c r="C101" s="97"/>
      <c r="D101" s="10">
        <f>E101+G101</f>
        <v>91.2</v>
      </c>
      <c r="E101" s="10">
        <v>91.2</v>
      </c>
      <c r="F101" s="9">
        <v>51.5</v>
      </c>
      <c r="G101" s="9"/>
    </row>
    <row r="102" spans="1:7" ht="12.75">
      <c r="A102" s="12" t="s">
        <v>39</v>
      </c>
      <c r="B102" s="7" t="s">
        <v>46</v>
      </c>
      <c r="C102" s="97"/>
      <c r="D102" s="21"/>
      <c r="E102" s="21"/>
      <c r="F102" s="107"/>
      <c r="G102" s="107"/>
    </row>
    <row r="103" spans="1:7" ht="12.75">
      <c r="A103" s="13" t="s">
        <v>40</v>
      </c>
      <c r="B103" s="324" t="s">
        <v>104</v>
      </c>
      <c r="C103" s="97" t="s">
        <v>137</v>
      </c>
      <c r="D103" s="21">
        <f>D104</f>
        <v>157.7</v>
      </c>
      <c r="E103" s="21">
        <f>E104</f>
        <v>157.7</v>
      </c>
      <c r="F103" s="21">
        <f>F104</f>
        <v>89.9</v>
      </c>
      <c r="G103" s="21">
        <f>G104</f>
        <v>0</v>
      </c>
    </row>
    <row r="104" spans="1:7" ht="12.75">
      <c r="A104" s="13" t="s">
        <v>399</v>
      </c>
      <c r="B104" s="91" t="s">
        <v>333</v>
      </c>
      <c r="C104" s="98"/>
      <c r="D104" s="10">
        <f>E104+G104</f>
        <v>157.7</v>
      </c>
      <c r="E104" s="10">
        <v>157.7</v>
      </c>
      <c r="F104" s="9">
        <v>89.9</v>
      </c>
      <c r="G104" s="9"/>
    </row>
    <row r="105" spans="1:7" ht="25.5">
      <c r="A105" s="12" t="s">
        <v>41</v>
      </c>
      <c r="B105" s="105" t="s">
        <v>382</v>
      </c>
      <c r="C105" s="97"/>
      <c r="D105" s="21"/>
      <c r="E105" s="21"/>
      <c r="F105" s="107"/>
      <c r="G105" s="107"/>
    </row>
    <row r="106" spans="1:7" ht="12.75">
      <c r="A106" s="12" t="s">
        <v>42</v>
      </c>
      <c r="B106" s="8" t="s">
        <v>104</v>
      </c>
      <c r="C106" s="97" t="s">
        <v>137</v>
      </c>
      <c r="D106" s="21">
        <f>D107</f>
        <v>101.7</v>
      </c>
      <c r="E106" s="21">
        <f>E107</f>
        <v>101.7</v>
      </c>
      <c r="F106" s="21">
        <f>F107</f>
        <v>65.9</v>
      </c>
      <c r="G106" s="21">
        <f>G107</f>
        <v>0</v>
      </c>
    </row>
    <row r="107" spans="1:7" ht="12.75">
      <c r="A107" s="13" t="s">
        <v>400</v>
      </c>
      <c r="B107" s="91" t="s">
        <v>333</v>
      </c>
      <c r="C107" s="98"/>
      <c r="D107" s="10">
        <f>E107+G107</f>
        <v>101.7</v>
      </c>
      <c r="E107" s="10">
        <v>101.7</v>
      </c>
      <c r="F107" s="9">
        <v>65.9</v>
      </c>
      <c r="G107" s="9"/>
    </row>
    <row r="108" spans="1:7" ht="12.75">
      <c r="A108" s="12" t="s">
        <v>43</v>
      </c>
      <c r="B108" s="7" t="s">
        <v>52</v>
      </c>
      <c r="C108" s="7"/>
      <c r="D108" s="21">
        <f>D109+D112+D120+D118</f>
        <v>46.50000000000001</v>
      </c>
      <c r="E108" s="21">
        <f>E109+E112+E120+E118</f>
        <v>46.50000000000001</v>
      </c>
      <c r="F108" s="21">
        <f>F109+F112+F120+F118</f>
        <v>23.3</v>
      </c>
      <c r="G108" s="21">
        <f>G109+G112+G120+G118</f>
        <v>0</v>
      </c>
    </row>
    <row r="109" spans="1:7" ht="12.75">
      <c r="A109" s="12" t="s">
        <v>44</v>
      </c>
      <c r="B109" s="8" t="s">
        <v>104</v>
      </c>
      <c r="C109" s="7" t="s">
        <v>137</v>
      </c>
      <c r="D109" s="21">
        <f>D110+D111</f>
        <v>1</v>
      </c>
      <c r="E109" s="21">
        <f>E110+E111</f>
        <v>1</v>
      </c>
      <c r="F109" s="21">
        <f>F110+F111</f>
        <v>0</v>
      </c>
      <c r="G109" s="21">
        <f>G110+G111</f>
        <v>0</v>
      </c>
    </row>
    <row r="110" spans="1:7" ht="12.75">
      <c r="A110" s="13" t="s">
        <v>400</v>
      </c>
      <c r="B110" s="124" t="s">
        <v>93</v>
      </c>
      <c r="C110" s="15"/>
      <c r="D110" s="10">
        <f>E110+G110</f>
        <v>0.6</v>
      </c>
      <c r="E110" s="10">
        <v>0.6</v>
      </c>
      <c r="F110" s="9"/>
      <c r="G110" s="9"/>
    </row>
    <row r="111" spans="1:7" ht="12.75">
      <c r="A111" s="13" t="s">
        <v>417</v>
      </c>
      <c r="B111" s="26" t="s">
        <v>120</v>
      </c>
      <c r="C111" s="95"/>
      <c r="D111" s="10">
        <f>E111+G111</f>
        <v>0.4</v>
      </c>
      <c r="E111" s="10">
        <v>0.4</v>
      </c>
      <c r="F111" s="9"/>
      <c r="G111" s="9"/>
    </row>
    <row r="112" spans="1:7" ht="38.25">
      <c r="A112" s="12" t="s">
        <v>238</v>
      </c>
      <c r="B112" s="132" t="s">
        <v>107</v>
      </c>
      <c r="C112" s="7" t="s">
        <v>141</v>
      </c>
      <c r="D112" s="21">
        <f>D113+D114+D115</f>
        <v>39.300000000000004</v>
      </c>
      <c r="E112" s="21">
        <f>E113+E114+E115</f>
        <v>39.300000000000004</v>
      </c>
      <c r="F112" s="21">
        <f>F113+F114+F115</f>
        <v>23.3</v>
      </c>
      <c r="G112" s="21">
        <f>G113+G114+G115</f>
        <v>0</v>
      </c>
    </row>
    <row r="113" spans="1:7" ht="12.75">
      <c r="A113" s="13" t="s">
        <v>269</v>
      </c>
      <c r="B113" s="124" t="s">
        <v>91</v>
      </c>
      <c r="C113" s="91"/>
      <c r="D113" s="10">
        <f>E113+G113</f>
        <v>32.1</v>
      </c>
      <c r="E113" s="10">
        <v>32.1</v>
      </c>
      <c r="F113" s="9">
        <v>21</v>
      </c>
      <c r="G113" s="9"/>
    </row>
    <row r="114" spans="1:7" ht="12.75">
      <c r="A114" s="13" t="s">
        <v>401</v>
      </c>
      <c r="B114" s="93" t="s">
        <v>92</v>
      </c>
      <c r="C114" s="91"/>
      <c r="D114" s="10">
        <f>E114+G114</f>
        <v>7.2</v>
      </c>
      <c r="E114" s="10">
        <v>7.2</v>
      </c>
      <c r="F114" s="9">
        <v>2.3</v>
      </c>
      <c r="G114" s="9"/>
    </row>
    <row r="115" spans="1:7" ht="15.75">
      <c r="A115" s="13" t="s">
        <v>401</v>
      </c>
      <c r="B115" s="91" t="s">
        <v>476</v>
      </c>
      <c r="C115" s="119"/>
      <c r="D115" s="46">
        <f>E115+G115</f>
        <v>0</v>
      </c>
      <c r="E115" s="10"/>
      <c r="F115" s="9"/>
      <c r="G115" s="9"/>
    </row>
    <row r="116" spans="1:7" ht="26.25">
      <c r="A116" s="12" t="s">
        <v>381</v>
      </c>
      <c r="B116" s="211" t="s">
        <v>187</v>
      </c>
      <c r="C116" s="314" t="s">
        <v>143</v>
      </c>
      <c r="D116" s="315">
        <f>E116+G116</f>
        <v>0</v>
      </c>
      <c r="E116" s="21">
        <f>E117</f>
        <v>0</v>
      </c>
      <c r="F116" s="21">
        <f>F117</f>
        <v>0</v>
      </c>
      <c r="G116" s="21">
        <f>G117</f>
        <v>0</v>
      </c>
    </row>
    <row r="117" spans="1:7" ht="15.75">
      <c r="A117" s="13" t="s">
        <v>572</v>
      </c>
      <c r="B117" s="115" t="s">
        <v>573</v>
      </c>
      <c r="C117" s="313"/>
      <c r="D117" s="46">
        <f>E117+G117</f>
        <v>0</v>
      </c>
      <c r="E117" s="10"/>
      <c r="F117" s="9"/>
      <c r="G117" s="9"/>
    </row>
    <row r="118" spans="1:7" ht="25.5">
      <c r="A118" s="12" t="s">
        <v>504</v>
      </c>
      <c r="B118" s="132" t="s">
        <v>505</v>
      </c>
      <c r="C118" s="7" t="s">
        <v>183</v>
      </c>
      <c r="D118" s="107">
        <f>D119</f>
        <v>1.2</v>
      </c>
      <c r="E118" s="107">
        <f>E119</f>
        <v>1.2</v>
      </c>
      <c r="F118" s="107">
        <f>F119</f>
        <v>0</v>
      </c>
      <c r="G118" s="107">
        <f>G119</f>
        <v>0</v>
      </c>
    </row>
    <row r="119" spans="1:7" ht="12.75">
      <c r="A119" s="13" t="s">
        <v>503</v>
      </c>
      <c r="B119" s="91" t="s">
        <v>440</v>
      </c>
      <c r="C119" s="79"/>
      <c r="D119" s="9">
        <f>E119+G119</f>
        <v>1.2</v>
      </c>
      <c r="E119" s="9">
        <v>1.2</v>
      </c>
      <c r="F119" s="9"/>
      <c r="G119" s="9"/>
    </row>
    <row r="120" spans="1:7" ht="12.75">
      <c r="A120" s="12" t="s">
        <v>574</v>
      </c>
      <c r="B120" s="7" t="s">
        <v>77</v>
      </c>
      <c r="C120" s="7" t="s">
        <v>138</v>
      </c>
      <c r="D120" s="107">
        <f>E120+G120</f>
        <v>5</v>
      </c>
      <c r="E120" s="107">
        <f>E121</f>
        <v>5</v>
      </c>
      <c r="F120" s="107">
        <f>F121</f>
        <v>0</v>
      </c>
      <c r="G120" s="107">
        <f>G121</f>
        <v>0</v>
      </c>
    </row>
    <row r="121" spans="1:7" ht="12.75">
      <c r="A121" s="13" t="s">
        <v>403</v>
      </c>
      <c r="B121" s="89" t="s">
        <v>110</v>
      </c>
      <c r="C121" s="7"/>
      <c r="D121" s="107">
        <f>E121+G121</f>
        <v>5</v>
      </c>
      <c r="E121" s="9">
        <v>5</v>
      </c>
      <c r="F121" s="9"/>
      <c r="G121" s="9"/>
    </row>
    <row r="122" spans="1:7" ht="12.75">
      <c r="A122" s="12" t="s">
        <v>45</v>
      </c>
      <c r="B122" s="7" t="s">
        <v>57</v>
      </c>
      <c r="C122" s="7"/>
      <c r="D122" s="21">
        <f>D123+D126+D132</f>
        <v>58.1</v>
      </c>
      <c r="E122" s="21">
        <f>E123+E126+E132</f>
        <v>58.1</v>
      </c>
      <c r="F122" s="21">
        <f>F123+F126+F132</f>
        <v>34.1</v>
      </c>
      <c r="G122" s="21">
        <f>G123+G126+G132</f>
        <v>0</v>
      </c>
    </row>
    <row r="123" spans="1:7" ht="12.75">
      <c r="A123" s="16" t="s">
        <v>47</v>
      </c>
      <c r="B123" s="8" t="s">
        <v>104</v>
      </c>
      <c r="C123" s="7" t="s">
        <v>137</v>
      </c>
      <c r="D123" s="21">
        <f>D124+D125</f>
        <v>2.2</v>
      </c>
      <c r="E123" s="21">
        <f>E124+E125</f>
        <v>2.2</v>
      </c>
      <c r="F123" s="21">
        <f>F124+F125</f>
        <v>0</v>
      </c>
      <c r="G123" s="21">
        <f>G124+G125</f>
        <v>0</v>
      </c>
    </row>
    <row r="124" spans="1:7" ht="12.75">
      <c r="A124" s="13" t="s">
        <v>400</v>
      </c>
      <c r="B124" s="124" t="s">
        <v>93</v>
      </c>
      <c r="C124" s="15"/>
      <c r="D124" s="10">
        <f>E124+G124</f>
        <v>0.6</v>
      </c>
      <c r="E124" s="10">
        <v>0.6</v>
      </c>
      <c r="F124" s="9"/>
      <c r="G124" s="9"/>
    </row>
    <row r="125" spans="1:7" ht="12.75">
      <c r="A125" s="13" t="s">
        <v>399</v>
      </c>
      <c r="B125" s="26" t="s">
        <v>120</v>
      </c>
      <c r="C125" s="95"/>
      <c r="D125" s="10">
        <f>E125+G125</f>
        <v>1.6</v>
      </c>
      <c r="E125" s="10">
        <v>1.6</v>
      </c>
      <c r="F125" s="9"/>
      <c r="G125" s="9"/>
    </row>
    <row r="126" spans="1:7" ht="38.25">
      <c r="A126" s="12" t="s">
        <v>239</v>
      </c>
      <c r="B126" s="132" t="s">
        <v>107</v>
      </c>
      <c r="C126" s="7" t="s">
        <v>141</v>
      </c>
      <c r="D126" s="21">
        <f>D127+D128+D129</f>
        <v>54</v>
      </c>
      <c r="E126" s="21">
        <f>E127+E128+E129</f>
        <v>54</v>
      </c>
      <c r="F126" s="21">
        <f>F127+F128+F129</f>
        <v>34.1</v>
      </c>
      <c r="G126" s="21">
        <f>G127+G128+G129</f>
        <v>0</v>
      </c>
    </row>
    <row r="127" spans="1:7" ht="12.75">
      <c r="A127" s="13" t="s">
        <v>269</v>
      </c>
      <c r="B127" s="124" t="s">
        <v>91</v>
      </c>
      <c r="C127" s="91"/>
      <c r="D127" s="10">
        <f aca="true" t="shared" si="3" ref="D127:D133">E127+G127</f>
        <v>31.9</v>
      </c>
      <c r="E127" s="10">
        <v>31.9</v>
      </c>
      <c r="F127" s="9">
        <v>22.1</v>
      </c>
      <c r="G127" s="9"/>
    </row>
    <row r="128" spans="1:7" ht="12.75">
      <c r="A128" s="13" t="s">
        <v>401</v>
      </c>
      <c r="B128" s="93" t="s">
        <v>92</v>
      </c>
      <c r="C128" s="91"/>
      <c r="D128" s="10">
        <f t="shared" si="3"/>
        <v>22.1</v>
      </c>
      <c r="E128" s="10">
        <v>22.1</v>
      </c>
      <c r="F128" s="9">
        <v>12</v>
      </c>
      <c r="G128" s="9"/>
    </row>
    <row r="129" spans="1:7" ht="15.75">
      <c r="A129" s="13" t="s">
        <v>401</v>
      </c>
      <c r="B129" s="91" t="s">
        <v>476</v>
      </c>
      <c r="C129" s="119"/>
      <c r="D129" s="10">
        <f t="shared" si="3"/>
        <v>0</v>
      </c>
      <c r="E129" s="10"/>
      <c r="F129" s="9"/>
      <c r="G129" s="9"/>
    </row>
    <row r="130" spans="1:7" ht="26.25">
      <c r="A130" s="16" t="s">
        <v>330</v>
      </c>
      <c r="B130" s="211" t="s">
        <v>187</v>
      </c>
      <c r="C130" s="314" t="s">
        <v>143</v>
      </c>
      <c r="D130" s="315">
        <f t="shared" si="3"/>
        <v>0</v>
      </c>
      <c r="E130" s="21">
        <f>E131</f>
        <v>0</v>
      </c>
      <c r="F130" s="21">
        <f>F131</f>
        <v>0</v>
      </c>
      <c r="G130" s="21">
        <f>G131</f>
        <v>0</v>
      </c>
    </row>
    <row r="131" spans="1:7" ht="15.75">
      <c r="A131" s="19"/>
      <c r="B131" s="115" t="s">
        <v>573</v>
      </c>
      <c r="C131" s="313"/>
      <c r="D131" s="46">
        <f t="shared" si="3"/>
        <v>0</v>
      </c>
      <c r="E131" s="10"/>
      <c r="F131" s="9"/>
      <c r="G131" s="9"/>
    </row>
    <row r="132" spans="1:7" ht="12.75">
      <c r="A132" s="16" t="s">
        <v>343</v>
      </c>
      <c r="B132" s="7" t="s">
        <v>77</v>
      </c>
      <c r="C132" s="7" t="s">
        <v>138</v>
      </c>
      <c r="D132" s="21">
        <f t="shared" si="3"/>
        <v>1.9</v>
      </c>
      <c r="E132" s="21">
        <f>E133</f>
        <v>1.9</v>
      </c>
      <c r="F132" s="21">
        <f>F133</f>
        <v>0</v>
      </c>
      <c r="G132" s="21">
        <f>G133</f>
        <v>0</v>
      </c>
    </row>
    <row r="133" spans="1:7" ht="12.75">
      <c r="A133" s="13" t="s">
        <v>403</v>
      </c>
      <c r="B133" s="89" t="s">
        <v>110</v>
      </c>
      <c r="C133" s="7"/>
      <c r="D133" s="10">
        <f t="shared" si="3"/>
        <v>1.9</v>
      </c>
      <c r="E133" s="10">
        <v>1.9</v>
      </c>
      <c r="F133" s="9"/>
      <c r="G133" s="9"/>
    </row>
    <row r="134" spans="1:7" ht="12.75">
      <c r="A134" s="16" t="s">
        <v>48</v>
      </c>
      <c r="B134" s="7" t="s">
        <v>61</v>
      </c>
      <c r="C134" s="7"/>
      <c r="D134" s="21">
        <f>D135+D143+D142</f>
        <v>141.89999999999998</v>
      </c>
      <c r="E134" s="21">
        <f>E135+E143+E142</f>
        <v>140.7</v>
      </c>
      <c r="F134" s="21">
        <f>F135+F143+F142</f>
        <v>68.3</v>
      </c>
      <c r="G134" s="21">
        <f>G135+G143+G142</f>
        <v>1.2</v>
      </c>
    </row>
    <row r="135" spans="1:7" ht="38.25">
      <c r="A135" s="12" t="s">
        <v>49</v>
      </c>
      <c r="B135" s="123" t="s">
        <v>107</v>
      </c>
      <c r="C135" s="7" t="s">
        <v>141</v>
      </c>
      <c r="D135" s="21">
        <f aca="true" t="shared" si="4" ref="D135:D144">E135+G135</f>
        <v>132.89999999999998</v>
      </c>
      <c r="E135" s="21">
        <f>E136+E137+E139+E138</f>
        <v>131.7</v>
      </c>
      <c r="F135" s="21">
        <f>F136+F137+F139+F138</f>
        <v>68.3</v>
      </c>
      <c r="G135" s="21">
        <f>G136+G137+G139+G138</f>
        <v>1.2</v>
      </c>
    </row>
    <row r="136" spans="1:7" ht="12.75">
      <c r="A136" s="13" t="s">
        <v>269</v>
      </c>
      <c r="B136" s="124" t="s">
        <v>91</v>
      </c>
      <c r="C136" s="79"/>
      <c r="D136" s="10">
        <f t="shared" si="4"/>
        <v>41.9</v>
      </c>
      <c r="E136" s="10">
        <v>41.9</v>
      </c>
      <c r="F136" s="9">
        <v>28.8</v>
      </c>
      <c r="G136" s="9"/>
    </row>
    <row r="137" spans="1:7" ht="12.75">
      <c r="A137" s="13" t="s">
        <v>401</v>
      </c>
      <c r="B137" s="91" t="s">
        <v>92</v>
      </c>
      <c r="C137" s="79"/>
      <c r="D137" s="10">
        <f t="shared" si="4"/>
        <v>63.900000000000006</v>
      </c>
      <c r="E137" s="10">
        <v>62.7</v>
      </c>
      <c r="F137" s="9">
        <v>39.5</v>
      </c>
      <c r="G137" s="9">
        <v>1.2</v>
      </c>
    </row>
    <row r="138" spans="1:7" ht="15.75">
      <c r="A138" s="13" t="s">
        <v>401</v>
      </c>
      <c r="B138" s="91" t="s">
        <v>476</v>
      </c>
      <c r="C138" s="119"/>
      <c r="D138" s="10">
        <f t="shared" si="4"/>
        <v>0</v>
      </c>
      <c r="E138" s="10"/>
      <c r="F138" s="9"/>
      <c r="G138" s="9"/>
    </row>
    <row r="139" spans="1:7" ht="12.75">
      <c r="A139" s="147" t="s">
        <v>402</v>
      </c>
      <c r="B139" s="93" t="s">
        <v>94</v>
      </c>
      <c r="C139" s="79"/>
      <c r="D139" s="10">
        <f t="shared" si="4"/>
        <v>27.1</v>
      </c>
      <c r="E139" s="10">
        <v>27.1</v>
      </c>
      <c r="F139" s="9"/>
      <c r="G139" s="9"/>
    </row>
    <row r="140" spans="1:7" ht="26.25">
      <c r="A140" s="12" t="s">
        <v>50</v>
      </c>
      <c r="B140" s="211" t="s">
        <v>187</v>
      </c>
      <c r="C140" s="314" t="s">
        <v>143</v>
      </c>
      <c r="D140" s="315">
        <f t="shared" si="4"/>
        <v>0</v>
      </c>
      <c r="E140" s="21">
        <f>E141</f>
        <v>0</v>
      </c>
      <c r="F140" s="21">
        <f>F141</f>
        <v>0</v>
      </c>
      <c r="G140" s="21">
        <f>G141</f>
        <v>0</v>
      </c>
    </row>
    <row r="141" spans="1:7" ht="15.75">
      <c r="A141" s="13" t="s">
        <v>572</v>
      </c>
      <c r="B141" s="115" t="s">
        <v>573</v>
      </c>
      <c r="C141" s="313"/>
      <c r="D141" s="46">
        <f t="shared" si="4"/>
        <v>0</v>
      </c>
      <c r="E141" s="10"/>
      <c r="F141" s="9"/>
      <c r="G141" s="9"/>
    </row>
    <row r="142" spans="1:7" ht="12.75">
      <c r="A142" s="13" t="s">
        <v>405</v>
      </c>
      <c r="B142" s="102" t="s">
        <v>471</v>
      </c>
      <c r="C142" s="146" t="s">
        <v>37</v>
      </c>
      <c r="D142" s="107">
        <f t="shared" si="4"/>
        <v>0.9</v>
      </c>
      <c r="E142" s="21">
        <v>0.9</v>
      </c>
      <c r="F142" s="9"/>
      <c r="G142" s="9"/>
    </row>
    <row r="143" spans="1:7" ht="12.75">
      <c r="A143" s="16" t="s">
        <v>243</v>
      </c>
      <c r="B143" s="7" t="s">
        <v>77</v>
      </c>
      <c r="C143" s="7" t="s">
        <v>138</v>
      </c>
      <c r="D143" s="21">
        <f t="shared" si="4"/>
        <v>8.1</v>
      </c>
      <c r="E143" s="21">
        <f>E144</f>
        <v>8.1</v>
      </c>
      <c r="F143" s="21">
        <f>F144</f>
        <v>0</v>
      </c>
      <c r="G143" s="21">
        <f>G144</f>
        <v>0</v>
      </c>
    </row>
    <row r="144" spans="1:7" ht="12.75">
      <c r="A144" s="19" t="s">
        <v>403</v>
      </c>
      <c r="B144" s="89" t="s">
        <v>110</v>
      </c>
      <c r="C144" s="7"/>
      <c r="D144" s="10">
        <f t="shared" si="4"/>
        <v>8.1</v>
      </c>
      <c r="E144" s="10">
        <v>8.1</v>
      </c>
      <c r="F144" s="9"/>
      <c r="G144" s="9"/>
    </row>
    <row r="145" spans="1:7" ht="12.75">
      <c r="A145" s="16" t="s">
        <v>51</v>
      </c>
      <c r="B145" s="7" t="s">
        <v>7</v>
      </c>
      <c r="C145" s="7"/>
      <c r="D145" s="21">
        <f aca="true" t="shared" si="5" ref="D145:D157">E145+G145</f>
        <v>76.4</v>
      </c>
      <c r="E145" s="21">
        <f>E149+E155+E146</f>
        <v>75.7</v>
      </c>
      <c r="F145" s="21">
        <f>F149+F155+F146</f>
        <v>41</v>
      </c>
      <c r="G145" s="21">
        <f>G149+G155+G146</f>
        <v>0.7</v>
      </c>
    </row>
    <row r="146" spans="1:7" ht="12.75">
      <c r="A146" s="16" t="s">
        <v>53</v>
      </c>
      <c r="B146" s="8" t="s">
        <v>104</v>
      </c>
      <c r="C146" s="7" t="s">
        <v>137</v>
      </c>
      <c r="D146" s="21">
        <f t="shared" si="5"/>
        <v>1.4</v>
      </c>
      <c r="E146" s="21">
        <f>E147+E148</f>
        <v>1.4</v>
      </c>
      <c r="F146" s="21">
        <f>F147+F148</f>
        <v>0</v>
      </c>
      <c r="G146" s="21">
        <f>G147+G148</f>
        <v>0</v>
      </c>
    </row>
    <row r="147" spans="1:7" ht="12.75">
      <c r="A147" s="13" t="s">
        <v>400</v>
      </c>
      <c r="B147" s="124" t="s">
        <v>93</v>
      </c>
      <c r="C147" s="100"/>
      <c r="D147" s="10">
        <f t="shared" si="5"/>
        <v>1</v>
      </c>
      <c r="E147" s="21">
        <v>1</v>
      </c>
      <c r="F147" s="21"/>
      <c r="G147" s="21"/>
    </row>
    <row r="148" spans="1:7" ht="12.75">
      <c r="A148" s="13" t="s">
        <v>399</v>
      </c>
      <c r="B148" s="26" t="s">
        <v>120</v>
      </c>
      <c r="C148" s="101"/>
      <c r="D148" s="10">
        <f>E148+G148</f>
        <v>0.4</v>
      </c>
      <c r="E148" s="21">
        <v>0.4</v>
      </c>
      <c r="F148" s="21"/>
      <c r="G148" s="21"/>
    </row>
    <row r="149" spans="1:7" ht="38.25">
      <c r="A149" s="12" t="s">
        <v>54</v>
      </c>
      <c r="B149" s="123" t="s">
        <v>107</v>
      </c>
      <c r="C149" s="7" t="s">
        <v>141</v>
      </c>
      <c r="D149" s="21">
        <f t="shared" si="5"/>
        <v>71.5</v>
      </c>
      <c r="E149" s="21">
        <f>E150+E151+E152</f>
        <v>70.8</v>
      </c>
      <c r="F149" s="21">
        <f>F150+F151+F152</f>
        <v>41</v>
      </c>
      <c r="G149" s="21">
        <f>G150+G151+G152</f>
        <v>0.7</v>
      </c>
    </row>
    <row r="150" spans="1:7" ht="12.75">
      <c r="A150" s="13" t="s">
        <v>269</v>
      </c>
      <c r="B150" s="124" t="s">
        <v>91</v>
      </c>
      <c r="C150" s="79"/>
      <c r="D150" s="21">
        <f t="shared" si="5"/>
        <v>51.300000000000004</v>
      </c>
      <c r="E150" s="10">
        <v>50.6</v>
      </c>
      <c r="F150" s="9">
        <v>31.9</v>
      </c>
      <c r="G150" s="9">
        <v>0.7</v>
      </c>
    </row>
    <row r="151" spans="1:7" ht="12.75">
      <c r="A151" s="13" t="s">
        <v>401</v>
      </c>
      <c r="B151" s="91" t="s">
        <v>92</v>
      </c>
      <c r="C151" s="79"/>
      <c r="D151" s="10">
        <f t="shared" si="5"/>
        <v>20.2</v>
      </c>
      <c r="E151" s="10">
        <v>20.2</v>
      </c>
      <c r="F151" s="9">
        <v>9.1</v>
      </c>
      <c r="G151" s="9"/>
    </row>
    <row r="152" spans="1:7" ht="15.75">
      <c r="A152" s="13" t="s">
        <v>401</v>
      </c>
      <c r="B152" s="91" t="s">
        <v>476</v>
      </c>
      <c r="C152" s="119"/>
      <c r="D152" s="10">
        <f t="shared" si="5"/>
        <v>0</v>
      </c>
      <c r="E152" s="10"/>
      <c r="F152" s="9"/>
      <c r="G152" s="9"/>
    </row>
    <row r="153" spans="1:7" ht="26.25">
      <c r="A153" s="16" t="s">
        <v>55</v>
      </c>
      <c r="B153" s="211" t="s">
        <v>187</v>
      </c>
      <c r="C153" s="314" t="s">
        <v>143</v>
      </c>
      <c r="D153" s="315">
        <f t="shared" si="5"/>
        <v>0</v>
      </c>
      <c r="E153" s="21">
        <f>E154</f>
        <v>0</v>
      </c>
      <c r="F153" s="21">
        <f>F154</f>
        <v>0</v>
      </c>
      <c r="G153" s="21">
        <f>G154</f>
        <v>0</v>
      </c>
    </row>
    <row r="154" spans="1:7" ht="15.75">
      <c r="A154" s="19" t="s">
        <v>572</v>
      </c>
      <c r="B154" s="115" t="s">
        <v>573</v>
      </c>
      <c r="C154" s="313"/>
      <c r="D154" s="46">
        <f t="shared" si="5"/>
        <v>0</v>
      </c>
      <c r="E154" s="10"/>
      <c r="F154" s="9"/>
      <c r="G154" s="9"/>
    </row>
    <row r="155" spans="1:7" ht="12.75">
      <c r="A155" s="16" t="s">
        <v>203</v>
      </c>
      <c r="B155" s="7" t="s">
        <v>77</v>
      </c>
      <c r="C155" s="7" t="s">
        <v>138</v>
      </c>
      <c r="D155" s="21">
        <f t="shared" si="5"/>
        <v>3.5</v>
      </c>
      <c r="E155" s="21">
        <f>E156</f>
        <v>3.5</v>
      </c>
      <c r="F155" s="21">
        <f>F156</f>
        <v>0</v>
      </c>
      <c r="G155" s="21">
        <f>G156</f>
        <v>0</v>
      </c>
    </row>
    <row r="156" spans="1:7" ht="12.75">
      <c r="A156" s="13" t="s">
        <v>403</v>
      </c>
      <c r="B156" s="89" t="s">
        <v>110</v>
      </c>
      <c r="C156" s="102"/>
      <c r="D156" s="21">
        <f t="shared" si="5"/>
        <v>3.5</v>
      </c>
      <c r="E156" s="28">
        <v>3.5</v>
      </c>
      <c r="F156" s="108"/>
      <c r="G156" s="108"/>
    </row>
    <row r="157" spans="1:7" ht="12.75">
      <c r="A157" s="13" t="s">
        <v>56</v>
      </c>
      <c r="B157" s="7" t="s">
        <v>8</v>
      </c>
      <c r="C157" s="7"/>
      <c r="D157" s="34">
        <f t="shared" si="5"/>
        <v>88.30000000000001</v>
      </c>
      <c r="E157" s="34">
        <f>E158+E161+E167</f>
        <v>87.50000000000001</v>
      </c>
      <c r="F157" s="34">
        <f>F158+F161+F167</f>
        <v>47.5</v>
      </c>
      <c r="G157" s="34">
        <f>G158+G161+G167</f>
        <v>0.8</v>
      </c>
    </row>
    <row r="158" spans="1:7" ht="12.75">
      <c r="A158" s="12" t="s">
        <v>58</v>
      </c>
      <c r="B158" s="8" t="s">
        <v>104</v>
      </c>
      <c r="C158" s="7" t="s">
        <v>137</v>
      </c>
      <c r="D158" s="21">
        <f>D159+D160</f>
        <v>3.4000000000000004</v>
      </c>
      <c r="E158" s="21">
        <f>E159+E160</f>
        <v>3.4000000000000004</v>
      </c>
      <c r="F158" s="21">
        <f>F159+F160</f>
        <v>0</v>
      </c>
      <c r="G158" s="21">
        <f>G159+G160</f>
        <v>0</v>
      </c>
    </row>
    <row r="159" spans="1:7" ht="12.75">
      <c r="A159" s="13" t="s">
        <v>400</v>
      </c>
      <c r="B159" s="124" t="s">
        <v>93</v>
      </c>
      <c r="C159" s="15"/>
      <c r="D159" s="10">
        <f>E159+G159</f>
        <v>1.8</v>
      </c>
      <c r="E159" s="10">
        <v>1.8</v>
      </c>
      <c r="F159" s="9"/>
      <c r="G159" s="9"/>
    </row>
    <row r="160" spans="1:7" ht="12.75">
      <c r="A160" s="13" t="s">
        <v>399</v>
      </c>
      <c r="B160" s="26" t="s">
        <v>148</v>
      </c>
      <c r="C160" s="95"/>
      <c r="D160" s="10">
        <f>E160+G160</f>
        <v>1.6</v>
      </c>
      <c r="E160" s="10">
        <v>1.6</v>
      </c>
      <c r="F160" s="9"/>
      <c r="G160" s="9"/>
    </row>
    <row r="161" spans="1:7" ht="38.25">
      <c r="A161" s="12" t="s">
        <v>59</v>
      </c>
      <c r="B161" s="123" t="s">
        <v>107</v>
      </c>
      <c r="C161" s="7" t="s">
        <v>141</v>
      </c>
      <c r="D161" s="21">
        <f>D162+D163+D164</f>
        <v>76.1</v>
      </c>
      <c r="E161" s="21">
        <f>E162+E163+E164</f>
        <v>75.30000000000001</v>
      </c>
      <c r="F161" s="21">
        <f>F162+F163+F164</f>
        <v>47.5</v>
      </c>
      <c r="G161" s="21">
        <f>G162+G163+G164</f>
        <v>0.8</v>
      </c>
    </row>
    <row r="162" spans="1:7" ht="12.75">
      <c r="A162" s="13" t="s">
        <v>269</v>
      </c>
      <c r="B162" s="124" t="s">
        <v>91</v>
      </c>
      <c r="C162" s="79"/>
      <c r="D162" s="10">
        <f aca="true" t="shared" si="6" ref="D162:D168">E162+G162</f>
        <v>59</v>
      </c>
      <c r="E162" s="10">
        <v>58.2</v>
      </c>
      <c r="F162" s="9">
        <v>40.1</v>
      </c>
      <c r="G162" s="9">
        <v>0.8</v>
      </c>
    </row>
    <row r="163" spans="1:7" ht="12.75">
      <c r="A163" s="13" t="s">
        <v>401</v>
      </c>
      <c r="B163" s="91" t="s">
        <v>92</v>
      </c>
      <c r="C163" s="79"/>
      <c r="D163" s="10">
        <f t="shared" si="6"/>
        <v>17.1</v>
      </c>
      <c r="E163" s="10">
        <v>17.1</v>
      </c>
      <c r="F163" s="9">
        <v>7.4</v>
      </c>
      <c r="G163" s="9"/>
    </row>
    <row r="164" spans="1:7" ht="15.75">
      <c r="A164" s="13" t="s">
        <v>401</v>
      </c>
      <c r="B164" s="91" t="s">
        <v>476</v>
      </c>
      <c r="C164" s="119"/>
      <c r="D164" s="10">
        <f t="shared" si="6"/>
        <v>0</v>
      </c>
      <c r="E164" s="10"/>
      <c r="F164" s="9"/>
      <c r="G164" s="9"/>
    </row>
    <row r="165" spans="1:7" ht="26.25">
      <c r="A165" s="12" t="s">
        <v>205</v>
      </c>
      <c r="B165" s="211" t="s">
        <v>187</v>
      </c>
      <c r="C165" s="314" t="s">
        <v>143</v>
      </c>
      <c r="D165" s="315">
        <f t="shared" si="6"/>
        <v>0</v>
      </c>
      <c r="E165" s="21">
        <f>E166</f>
        <v>0</v>
      </c>
      <c r="F165" s="21">
        <f>F166</f>
        <v>0</v>
      </c>
      <c r="G165" s="21">
        <f>G166</f>
        <v>0</v>
      </c>
    </row>
    <row r="166" spans="1:7" ht="15.75">
      <c r="A166" s="13" t="s">
        <v>572</v>
      </c>
      <c r="B166" s="115" t="s">
        <v>573</v>
      </c>
      <c r="C166" s="313"/>
      <c r="D166" s="46">
        <f t="shared" si="6"/>
        <v>0</v>
      </c>
      <c r="E166" s="10"/>
      <c r="F166" s="9"/>
      <c r="G166" s="9"/>
    </row>
    <row r="167" spans="1:7" ht="12.75">
      <c r="A167" s="12" t="s">
        <v>206</v>
      </c>
      <c r="B167" s="7" t="s">
        <v>77</v>
      </c>
      <c r="C167" s="7" t="s">
        <v>138</v>
      </c>
      <c r="D167" s="21">
        <f t="shared" si="6"/>
        <v>8.8</v>
      </c>
      <c r="E167" s="21">
        <f>E168</f>
        <v>8.8</v>
      </c>
      <c r="F167" s="21">
        <f>F168</f>
        <v>0</v>
      </c>
      <c r="G167" s="21">
        <f>G168</f>
        <v>0</v>
      </c>
    </row>
    <row r="168" spans="1:7" ht="12.75">
      <c r="A168" s="13" t="s">
        <v>403</v>
      </c>
      <c r="B168" s="89" t="s">
        <v>110</v>
      </c>
      <c r="C168" s="102"/>
      <c r="D168" s="28">
        <f t="shared" si="6"/>
        <v>8.8</v>
      </c>
      <c r="E168" s="28">
        <v>8.8</v>
      </c>
      <c r="F168" s="108"/>
      <c r="G168" s="108"/>
    </row>
    <row r="169" spans="1:7" ht="12.75">
      <c r="A169" s="94" t="s">
        <v>60</v>
      </c>
      <c r="B169" s="7" t="s">
        <v>535</v>
      </c>
      <c r="C169" s="96"/>
      <c r="D169" s="107">
        <f>D170+D173+D181+D182+D184</f>
        <v>411.2</v>
      </c>
      <c r="E169" s="107">
        <f>E170+E173+E181+E182+E184</f>
        <v>408.5</v>
      </c>
      <c r="F169" s="107">
        <f>F170+F173+F181+F182+F184</f>
        <v>214.2</v>
      </c>
      <c r="G169" s="107">
        <f>G170+G173+G181+G182+G184</f>
        <v>2.7</v>
      </c>
    </row>
    <row r="170" spans="1:7" ht="12.75">
      <c r="A170" s="12" t="s">
        <v>62</v>
      </c>
      <c r="B170" s="8" t="s">
        <v>104</v>
      </c>
      <c r="C170" s="7" t="s">
        <v>137</v>
      </c>
      <c r="D170" s="23">
        <f>D109+D123+D158+D146</f>
        <v>8</v>
      </c>
      <c r="E170" s="23">
        <f>E109+E123+E158+E146</f>
        <v>8</v>
      </c>
      <c r="F170" s="23">
        <f>F109+F123+F158+F146</f>
        <v>0</v>
      </c>
      <c r="G170" s="23">
        <f>G109+G123+G158+G146</f>
        <v>0</v>
      </c>
    </row>
    <row r="171" spans="1:7" ht="12.75">
      <c r="A171" s="13" t="s">
        <v>400</v>
      </c>
      <c r="B171" s="91" t="s">
        <v>93</v>
      </c>
      <c r="C171" s="91"/>
      <c r="D171" s="9">
        <f>E171+G171</f>
        <v>4</v>
      </c>
      <c r="E171" s="9">
        <f aca="true" t="shared" si="7" ref="E171:G172">E110+E124+E159+E147</f>
        <v>4</v>
      </c>
      <c r="F171" s="9">
        <f t="shared" si="7"/>
        <v>0</v>
      </c>
      <c r="G171" s="9">
        <f t="shared" si="7"/>
        <v>0</v>
      </c>
    </row>
    <row r="172" spans="1:7" ht="12.75">
      <c r="A172" s="13" t="s">
        <v>399</v>
      </c>
      <c r="B172" s="91" t="s">
        <v>120</v>
      </c>
      <c r="C172" s="89"/>
      <c r="D172" s="9">
        <f>E172+G172</f>
        <v>4</v>
      </c>
      <c r="E172" s="9">
        <f t="shared" si="7"/>
        <v>4</v>
      </c>
      <c r="F172" s="9">
        <f t="shared" si="7"/>
        <v>0</v>
      </c>
      <c r="G172" s="9">
        <f t="shared" si="7"/>
        <v>0</v>
      </c>
    </row>
    <row r="173" spans="1:7" ht="38.25">
      <c r="A173" s="17" t="s">
        <v>63</v>
      </c>
      <c r="B173" s="123" t="s">
        <v>107</v>
      </c>
      <c r="C173" s="15" t="s">
        <v>141</v>
      </c>
      <c r="D173" s="107">
        <f>D174+D175+D176+D177</f>
        <v>373.8</v>
      </c>
      <c r="E173" s="107">
        <f>E174+E175+E176+E177</f>
        <v>371.1</v>
      </c>
      <c r="F173" s="107">
        <f>F174+F175+F176+F177</f>
        <v>214.2</v>
      </c>
      <c r="G173" s="107">
        <f>G174+G175+G176+G177</f>
        <v>2.7</v>
      </c>
    </row>
    <row r="174" spans="1:7" ht="12.75">
      <c r="A174" s="13" t="s">
        <v>269</v>
      </c>
      <c r="B174" s="133" t="s">
        <v>91</v>
      </c>
      <c r="C174" s="81"/>
      <c r="D174" s="9">
        <f>E174+G174</f>
        <v>216.2</v>
      </c>
      <c r="E174" s="9">
        <f>E113+E127+E136+E150+E162</f>
        <v>214.7</v>
      </c>
      <c r="F174" s="9">
        <f>F113+F127+F136+F150+F162</f>
        <v>143.9</v>
      </c>
      <c r="G174" s="9">
        <f>G113+G127+G136+G150+G162</f>
        <v>1.5</v>
      </c>
    </row>
    <row r="175" spans="1:7" ht="12.75">
      <c r="A175" s="13" t="s">
        <v>401</v>
      </c>
      <c r="B175" s="115" t="s">
        <v>92</v>
      </c>
      <c r="C175" s="82"/>
      <c r="D175" s="9">
        <f aca="true" t="shared" si="8" ref="D175:D183">E175+G175</f>
        <v>130.5</v>
      </c>
      <c r="E175" s="9">
        <f>E114+E128+E151+E163+E137</f>
        <v>129.3</v>
      </c>
      <c r="F175" s="9">
        <f>F114+F128+F137+F151+F163</f>
        <v>70.3</v>
      </c>
      <c r="G175" s="9">
        <f>G114+G128+G137+G151+G163</f>
        <v>1.2</v>
      </c>
    </row>
    <row r="176" spans="1:7" ht="12.75">
      <c r="A176" s="13" t="s">
        <v>401</v>
      </c>
      <c r="B176" s="115" t="s">
        <v>476</v>
      </c>
      <c r="C176" s="82"/>
      <c r="D176" s="9">
        <f>E176+G176</f>
        <v>0</v>
      </c>
      <c r="E176" s="9">
        <f>E164+E152+E138+E129+E115</f>
        <v>0</v>
      </c>
      <c r="F176" s="9">
        <f>F164+F152+F138+F129+F115</f>
        <v>0</v>
      </c>
      <c r="G176" s="9">
        <f>G164+G152+G138+G129+G115</f>
        <v>0</v>
      </c>
    </row>
    <row r="177" spans="1:12" ht="12.75">
      <c r="A177" s="13" t="s">
        <v>402</v>
      </c>
      <c r="B177" s="139" t="s">
        <v>94</v>
      </c>
      <c r="C177" s="102"/>
      <c r="D177" s="9">
        <f t="shared" si="8"/>
        <v>27.1</v>
      </c>
      <c r="E177" s="9">
        <f>E139</f>
        <v>27.1</v>
      </c>
      <c r="F177" s="9">
        <f>F139</f>
        <v>0</v>
      </c>
      <c r="G177" s="9">
        <f>G139</f>
        <v>0</v>
      </c>
      <c r="L177" s="3" t="s">
        <v>95</v>
      </c>
    </row>
    <row r="178" spans="1:7" ht="26.25">
      <c r="A178" s="12" t="s">
        <v>208</v>
      </c>
      <c r="B178" s="211" t="s">
        <v>187</v>
      </c>
      <c r="C178" s="314" t="s">
        <v>143</v>
      </c>
      <c r="D178" s="315">
        <f t="shared" si="8"/>
        <v>0</v>
      </c>
      <c r="E178" s="21">
        <f>E179</f>
        <v>0</v>
      </c>
      <c r="F178" s="21">
        <f>F179</f>
        <v>0</v>
      </c>
      <c r="G178" s="21">
        <f>G179</f>
        <v>0</v>
      </c>
    </row>
    <row r="179" spans="1:7" ht="15.75">
      <c r="A179" s="13"/>
      <c r="B179" s="115" t="s">
        <v>573</v>
      </c>
      <c r="C179" s="313"/>
      <c r="D179" s="46">
        <f t="shared" si="8"/>
        <v>0</v>
      </c>
      <c r="E179" s="10">
        <f>E117+E131+E141+E154+E166</f>
        <v>0</v>
      </c>
      <c r="F179" s="10">
        <f>F117+F131+F141+F154+F166</f>
        <v>0</v>
      </c>
      <c r="G179" s="10">
        <f>G117+G131+G141+G154+G166</f>
        <v>0</v>
      </c>
    </row>
    <row r="180" spans="1:7" ht="25.5">
      <c r="A180" s="103" t="s">
        <v>210</v>
      </c>
      <c r="B180" s="132" t="s">
        <v>505</v>
      </c>
      <c r="C180" s="8" t="s">
        <v>183</v>
      </c>
      <c r="D180" s="107">
        <f>E180+G180</f>
        <v>1.2</v>
      </c>
      <c r="E180" s="99">
        <f>E181</f>
        <v>1.2</v>
      </c>
      <c r="F180" s="99">
        <f>F181</f>
        <v>0</v>
      </c>
      <c r="G180" s="99">
        <f>G181</f>
        <v>0</v>
      </c>
    </row>
    <row r="181" spans="1:7" ht="12.75">
      <c r="A181" s="13"/>
      <c r="B181" s="96" t="s">
        <v>440</v>
      </c>
      <c r="C181" s="6"/>
      <c r="D181" s="9">
        <f t="shared" si="8"/>
        <v>1.2</v>
      </c>
      <c r="E181" s="99">
        <f>E118</f>
        <v>1.2</v>
      </c>
      <c r="F181" s="99">
        <f>F118</f>
        <v>0</v>
      </c>
      <c r="G181" s="99">
        <f>G118</f>
        <v>0</v>
      </c>
    </row>
    <row r="182" spans="1:7" ht="12.75">
      <c r="A182" s="12" t="s">
        <v>349</v>
      </c>
      <c r="B182" s="102" t="s">
        <v>77</v>
      </c>
      <c r="C182" s="83" t="s">
        <v>138</v>
      </c>
      <c r="D182" s="107">
        <f>E182+G182</f>
        <v>27.3</v>
      </c>
      <c r="E182" s="107">
        <f>E183</f>
        <v>27.3</v>
      </c>
      <c r="F182" s="107">
        <f>F183</f>
        <v>0</v>
      </c>
      <c r="G182" s="107">
        <f>G183</f>
        <v>0</v>
      </c>
    </row>
    <row r="183" spans="1:7" ht="12.75">
      <c r="A183" s="13" t="s">
        <v>403</v>
      </c>
      <c r="B183" s="96" t="s">
        <v>110</v>
      </c>
      <c r="C183" s="2"/>
      <c r="D183" s="9">
        <f t="shared" si="8"/>
        <v>27.3</v>
      </c>
      <c r="E183" s="107">
        <f>E121+E133+E144+E156+E168</f>
        <v>27.3</v>
      </c>
      <c r="F183" s="107">
        <f>F121+F133+F144+F156+F168</f>
        <v>0</v>
      </c>
      <c r="G183" s="107">
        <f>G121+G133+G144+G156+G168</f>
        <v>0</v>
      </c>
    </row>
    <row r="184" spans="1:7" ht="12.75">
      <c r="A184" s="12" t="s">
        <v>64</v>
      </c>
      <c r="B184" s="8" t="s">
        <v>152</v>
      </c>
      <c r="C184" s="83" t="s">
        <v>37</v>
      </c>
      <c r="D184" s="21">
        <f>D185</f>
        <v>0.9</v>
      </c>
      <c r="E184" s="21">
        <f>E185</f>
        <v>0.9</v>
      </c>
      <c r="F184" s="21">
        <f>F185</f>
        <v>0</v>
      </c>
      <c r="G184" s="21">
        <f>G185</f>
        <v>0</v>
      </c>
    </row>
    <row r="185" spans="1:7" ht="12.75">
      <c r="A185" s="13" t="s">
        <v>405</v>
      </c>
      <c r="B185" s="91" t="s">
        <v>453</v>
      </c>
      <c r="C185" s="8"/>
      <c r="D185" s="9">
        <f>E185+G185</f>
        <v>0.9</v>
      </c>
      <c r="E185" s="9">
        <f>E142</f>
        <v>0.9</v>
      </c>
      <c r="F185" s="9">
        <f>F142</f>
        <v>0</v>
      </c>
      <c r="G185" s="9">
        <f>G142</f>
        <v>0</v>
      </c>
    </row>
    <row r="186" spans="1:7" ht="12.75">
      <c r="A186" s="12" t="s">
        <v>67</v>
      </c>
      <c r="B186" s="7" t="s">
        <v>112</v>
      </c>
      <c r="C186" s="8"/>
      <c r="D186" s="107">
        <f>D187</f>
        <v>76.6</v>
      </c>
      <c r="E186" s="107">
        <f>E187</f>
        <v>76.6</v>
      </c>
      <c r="F186" s="107">
        <f>F187</f>
        <v>48.8</v>
      </c>
      <c r="G186" s="107">
        <f>G187</f>
        <v>0</v>
      </c>
    </row>
    <row r="187" spans="1:7" ht="25.5">
      <c r="A187" s="13" t="s">
        <v>68</v>
      </c>
      <c r="B187" s="132" t="s">
        <v>105</v>
      </c>
      <c r="C187" s="83" t="s">
        <v>139</v>
      </c>
      <c r="D187" s="107">
        <f>E187+G187</f>
        <v>76.6</v>
      </c>
      <c r="E187" s="9">
        <v>76.6</v>
      </c>
      <c r="F187" s="9">
        <v>48.8</v>
      </c>
      <c r="G187" s="9"/>
    </row>
    <row r="188" spans="1:7" ht="12.75">
      <c r="A188" s="12" t="s">
        <v>69</v>
      </c>
      <c r="B188" s="170" t="s">
        <v>326</v>
      </c>
      <c r="C188" s="323"/>
      <c r="D188" s="99">
        <f>E188+G188</f>
        <v>308.9</v>
      </c>
      <c r="E188" s="107">
        <f>E189</f>
        <v>19.9</v>
      </c>
      <c r="F188" s="107">
        <f>F189</f>
        <v>0</v>
      </c>
      <c r="G188" s="107">
        <f>G189</f>
        <v>289</v>
      </c>
    </row>
    <row r="189" spans="1:7" ht="12.75">
      <c r="A189" s="13" t="s">
        <v>70</v>
      </c>
      <c r="B189" s="8" t="s">
        <v>152</v>
      </c>
      <c r="C189" s="323"/>
      <c r="D189" s="99">
        <f>E189+G189</f>
        <v>308.9</v>
      </c>
      <c r="E189" s="107">
        <f>E190+E191</f>
        <v>19.9</v>
      </c>
      <c r="F189" s="107">
        <f>F190+F191</f>
        <v>0</v>
      </c>
      <c r="G189" s="107">
        <f>G190+G191</f>
        <v>289</v>
      </c>
    </row>
    <row r="190" spans="1:7" ht="12.75">
      <c r="A190" s="13" t="s">
        <v>216</v>
      </c>
      <c r="B190" s="130" t="s">
        <v>74</v>
      </c>
      <c r="C190" s="323"/>
      <c r="D190" s="9">
        <f>E190+G190</f>
        <v>19.9</v>
      </c>
      <c r="E190" s="9">
        <v>19.9</v>
      </c>
      <c r="F190" s="9"/>
      <c r="G190" s="9"/>
    </row>
    <row r="191" spans="1:7" ht="12.75">
      <c r="A191" s="13" t="s">
        <v>506</v>
      </c>
      <c r="B191" s="130" t="s">
        <v>75</v>
      </c>
      <c r="C191" s="104"/>
      <c r="D191" s="9">
        <f>E191+G191</f>
        <v>289</v>
      </c>
      <c r="E191" s="9"/>
      <c r="F191" s="9"/>
      <c r="G191" s="9">
        <v>289</v>
      </c>
    </row>
    <row r="192" spans="1:7" ht="12.75">
      <c r="A192" s="169" t="s">
        <v>286</v>
      </c>
      <c r="B192" s="324" t="s">
        <v>335</v>
      </c>
      <c r="C192" s="323"/>
      <c r="D192" s="21">
        <f>D193</f>
        <v>18.6</v>
      </c>
      <c r="E192" s="21">
        <f>E193</f>
        <v>18.6</v>
      </c>
      <c r="F192" s="21">
        <f>F193</f>
        <v>11.6</v>
      </c>
      <c r="G192" s="21">
        <f>G193</f>
        <v>0</v>
      </c>
    </row>
    <row r="193" spans="1:7" ht="12.75">
      <c r="A193" s="13" t="s">
        <v>217</v>
      </c>
      <c r="B193" s="6" t="s">
        <v>104</v>
      </c>
      <c r="C193" s="324" t="s">
        <v>137</v>
      </c>
      <c r="D193" s="9">
        <f>E193+G193</f>
        <v>18.6</v>
      </c>
      <c r="E193" s="9">
        <v>18.6</v>
      </c>
      <c r="F193" s="9">
        <v>11.6</v>
      </c>
      <c r="G193" s="107"/>
    </row>
    <row r="194" spans="1:7" ht="25.5">
      <c r="A194" s="12" t="s">
        <v>432</v>
      </c>
      <c r="B194" s="170" t="s">
        <v>470</v>
      </c>
      <c r="C194" s="8"/>
      <c r="D194" s="107">
        <f>E194+G194</f>
        <v>0</v>
      </c>
      <c r="E194" s="107">
        <f>E195</f>
        <v>0</v>
      </c>
      <c r="F194" s="107">
        <f>F195</f>
        <v>0</v>
      </c>
      <c r="G194" s="107">
        <f>G195</f>
        <v>0</v>
      </c>
    </row>
    <row r="195" spans="1:7" ht="38.25">
      <c r="A195" s="12" t="s">
        <v>336</v>
      </c>
      <c r="B195" s="105" t="s">
        <v>107</v>
      </c>
      <c r="C195" s="8" t="s">
        <v>141</v>
      </c>
      <c r="D195" s="9">
        <f aca="true" t="shared" si="9" ref="D195:D200">E195+G195</f>
        <v>0</v>
      </c>
      <c r="E195" s="9"/>
      <c r="F195" s="9"/>
      <c r="G195" s="9"/>
    </row>
    <row r="196" spans="1:7" ht="15.75">
      <c r="A196" s="12" t="s">
        <v>433</v>
      </c>
      <c r="B196" s="38" t="s">
        <v>132</v>
      </c>
      <c r="C196" s="8"/>
      <c r="D196" s="107">
        <f t="shared" si="9"/>
        <v>3817.0999999999995</v>
      </c>
      <c r="E196" s="107">
        <f>E197+E198+E199+E200+E201+E202+E204+E205+E206+E203</f>
        <v>3512.8999999999996</v>
      </c>
      <c r="F196" s="107">
        <f>F197+F198+F199+F200+F201+F202+F204+F205+F206</f>
        <v>1579.2</v>
      </c>
      <c r="G196" s="107">
        <f>G197+G198+G199+G200+G201+G202+G204+G205+G206</f>
        <v>304.2</v>
      </c>
    </row>
    <row r="197" spans="1:7" ht="15">
      <c r="A197" s="12" t="s">
        <v>507</v>
      </c>
      <c r="B197" s="140" t="s">
        <v>104</v>
      </c>
      <c r="C197" s="8" t="s">
        <v>137</v>
      </c>
      <c r="D197" s="107">
        <f t="shared" si="9"/>
        <v>1583.5</v>
      </c>
      <c r="E197" s="107">
        <f>E14+E82+E85+E97+E100+E103+E106+E170+E193</f>
        <v>1582</v>
      </c>
      <c r="F197" s="107">
        <f>F14+F82+F85+F97+F100+F103+F106+F170+F193</f>
        <v>950.6999999999999</v>
      </c>
      <c r="G197" s="107">
        <f>G14+G82+G85+G97+G100+G103+G106+G170+G193</f>
        <v>1.5</v>
      </c>
    </row>
    <row r="198" spans="1:7" ht="30">
      <c r="A198" s="12" t="s">
        <v>508</v>
      </c>
      <c r="B198" s="145" t="s">
        <v>105</v>
      </c>
      <c r="C198" s="8" t="s">
        <v>139</v>
      </c>
      <c r="D198" s="107">
        <f t="shared" si="9"/>
        <v>461.79999999999995</v>
      </c>
      <c r="E198" s="107">
        <f>E59+E187</f>
        <v>461.79999999999995</v>
      </c>
      <c r="F198" s="107">
        <f>F59+F187</f>
        <v>63.8</v>
      </c>
      <c r="G198" s="107">
        <f>G59+G187</f>
        <v>0</v>
      </c>
    </row>
    <row r="199" spans="1:7" ht="45">
      <c r="A199" s="12" t="s">
        <v>509</v>
      </c>
      <c r="B199" s="142" t="s">
        <v>107</v>
      </c>
      <c r="C199" s="8" t="s">
        <v>141</v>
      </c>
      <c r="D199" s="107">
        <f t="shared" si="9"/>
        <v>1047.1000000000001</v>
      </c>
      <c r="E199" s="107">
        <f>E24+E57+E173+E195</f>
        <v>1038.4</v>
      </c>
      <c r="F199" s="107">
        <f>F24+F57+F173+F195</f>
        <v>558.6000000000001</v>
      </c>
      <c r="G199" s="107">
        <f>G24+G57+G173+G195</f>
        <v>8.7</v>
      </c>
    </row>
    <row r="200" spans="1:7" ht="30">
      <c r="A200" s="12" t="s">
        <v>510</v>
      </c>
      <c r="B200" s="143" t="s">
        <v>220</v>
      </c>
      <c r="C200" s="8" t="s">
        <v>140</v>
      </c>
      <c r="D200" s="107">
        <f t="shared" si="9"/>
        <v>4.2</v>
      </c>
      <c r="E200" s="107">
        <f>E35</f>
        <v>4.2</v>
      </c>
      <c r="F200" s="107">
        <f>F35</f>
        <v>3.2</v>
      </c>
      <c r="G200" s="107">
        <f>G35</f>
        <v>0</v>
      </c>
    </row>
    <row r="201" spans="1:7" ht="15">
      <c r="A201" s="12" t="s">
        <v>511</v>
      </c>
      <c r="B201" s="141" t="s">
        <v>111</v>
      </c>
      <c r="C201" s="8" t="s">
        <v>142</v>
      </c>
      <c r="D201" s="107">
        <f>E201+G201</f>
        <v>182.89999999999998</v>
      </c>
      <c r="E201" s="107">
        <f>E40</f>
        <v>177.89999999999998</v>
      </c>
      <c r="F201" s="107">
        <f>F40</f>
        <v>0</v>
      </c>
      <c r="G201" s="107">
        <f>G40</f>
        <v>5</v>
      </c>
    </row>
    <row r="202" spans="1:7" ht="30">
      <c r="A202" s="12" t="s">
        <v>512</v>
      </c>
      <c r="B202" s="106" t="s">
        <v>187</v>
      </c>
      <c r="C202" s="8" t="s">
        <v>143</v>
      </c>
      <c r="D202" s="107">
        <f>E202+G202</f>
        <v>2</v>
      </c>
      <c r="E202" s="107">
        <f>E46+E178</f>
        <v>2</v>
      </c>
      <c r="F202" s="107">
        <f>F46+F178</f>
        <v>0</v>
      </c>
      <c r="G202" s="107">
        <f>G46+G178</f>
        <v>0</v>
      </c>
    </row>
    <row r="203" spans="1:7" ht="30">
      <c r="A203" s="12" t="s">
        <v>513</v>
      </c>
      <c r="B203" s="145" t="s">
        <v>505</v>
      </c>
      <c r="C203" s="8" t="s">
        <v>183</v>
      </c>
      <c r="D203" s="107">
        <f>E203+G203</f>
        <v>1.2</v>
      </c>
      <c r="E203" s="107">
        <f>E180</f>
        <v>1.2</v>
      </c>
      <c r="F203" s="107">
        <f>F180</f>
        <v>0</v>
      </c>
      <c r="G203" s="107">
        <f>G180</f>
        <v>0</v>
      </c>
    </row>
    <row r="204" spans="1:7" ht="18.75" customHeight="1">
      <c r="A204" s="75" t="s">
        <v>514</v>
      </c>
      <c r="B204" s="141" t="s">
        <v>77</v>
      </c>
      <c r="C204" s="82" t="s">
        <v>138</v>
      </c>
      <c r="D204" s="107">
        <f>E204+G204</f>
        <v>50.900000000000006</v>
      </c>
      <c r="E204" s="107">
        <f>E48+E182</f>
        <v>50.900000000000006</v>
      </c>
      <c r="F204" s="107">
        <f>F48+F182</f>
        <v>2.9</v>
      </c>
      <c r="G204" s="107">
        <f>G48+G182</f>
        <v>0</v>
      </c>
    </row>
    <row r="205" spans="1:7" ht="30">
      <c r="A205" s="12" t="s">
        <v>515</v>
      </c>
      <c r="B205" s="106" t="s">
        <v>151</v>
      </c>
      <c r="C205" s="8" t="s">
        <v>35</v>
      </c>
      <c r="D205" s="107">
        <f>D50</f>
        <v>173</v>
      </c>
      <c r="E205" s="107">
        <f>E50</f>
        <v>173</v>
      </c>
      <c r="F205" s="21"/>
      <c r="G205" s="21"/>
    </row>
    <row r="206" spans="1:7" ht="15">
      <c r="A206" s="176" t="s">
        <v>529</v>
      </c>
      <c r="B206" s="140" t="s">
        <v>152</v>
      </c>
      <c r="C206" s="8" t="s">
        <v>37</v>
      </c>
      <c r="D206" s="21">
        <f>D53+D184+D189</f>
        <v>310.5</v>
      </c>
      <c r="E206" s="21">
        <f>E53+E184+E189</f>
        <v>21.5</v>
      </c>
      <c r="F206" s="21">
        <f>F53+F184+F189</f>
        <v>0</v>
      </c>
      <c r="G206" s="21">
        <f>G53+G184+G189</f>
        <v>289</v>
      </c>
    </row>
    <row r="207" spans="1:7" ht="15">
      <c r="A207" s="12" t="s">
        <v>434</v>
      </c>
      <c r="B207" s="106" t="s">
        <v>540</v>
      </c>
      <c r="C207" s="8"/>
      <c r="D207" s="21">
        <f>D196-D191</f>
        <v>3528.0999999999995</v>
      </c>
      <c r="E207" s="21">
        <f>E196-E191</f>
        <v>3512.8999999999996</v>
      </c>
      <c r="F207" s="21">
        <f>F196-F191</f>
        <v>1579.2</v>
      </c>
      <c r="G207" s="21">
        <f>G196-G191</f>
        <v>15.199999999999989</v>
      </c>
    </row>
  </sheetData>
  <sheetProtection/>
  <mergeCells count="13">
    <mergeCell ref="E9:G9"/>
    <mergeCell ref="B10:B12"/>
    <mergeCell ref="E10:F10"/>
    <mergeCell ref="G10:G12"/>
    <mergeCell ref="E11:E12"/>
    <mergeCell ref="F11:F12"/>
    <mergeCell ref="C15:C22"/>
    <mergeCell ref="E2:G2"/>
    <mergeCell ref="A7:G7"/>
    <mergeCell ref="A6:G6"/>
    <mergeCell ref="A9:A12"/>
    <mergeCell ref="C9:C12"/>
    <mergeCell ref="D9:D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81">
      <selection activeCell="A181" sqref="A1:IV16384"/>
    </sheetView>
  </sheetViews>
  <sheetFormatPr defaultColWidth="9.140625" defaultRowHeight="12.75"/>
  <cols>
    <col min="1" max="1" width="9.140625" style="3" customWidth="1"/>
    <col min="2" max="2" width="42.421875" style="3" customWidth="1"/>
    <col min="3" max="3" width="7.421875" style="3" customWidth="1"/>
    <col min="4" max="4" width="8.28125" style="3" customWidth="1"/>
    <col min="5" max="5" width="8.421875" style="3" customWidth="1"/>
    <col min="6" max="6" width="11.57421875" style="3" customWidth="1"/>
    <col min="7" max="7" width="10.8515625" style="3" customWidth="1"/>
    <col min="8" max="8" width="9.140625" style="11" customWidth="1"/>
    <col min="9" max="16384" width="9.140625" style="3" customWidth="1"/>
  </cols>
  <sheetData>
    <row r="1" spans="3:5" ht="12.75">
      <c r="C1" s="120"/>
      <c r="D1" s="120"/>
      <c r="E1" s="121" t="s">
        <v>237</v>
      </c>
    </row>
    <row r="2" spans="3:7" ht="12.75">
      <c r="C2" s="89"/>
      <c r="D2" s="89"/>
      <c r="E2" s="341" t="s">
        <v>550</v>
      </c>
      <c r="F2" s="341"/>
      <c r="G2" s="341"/>
    </row>
    <row r="3" spans="3:5" ht="12.75">
      <c r="C3" s="120"/>
      <c r="D3" s="120"/>
      <c r="E3" s="89" t="s">
        <v>449</v>
      </c>
    </row>
    <row r="4" spans="4:6" ht="12.75">
      <c r="D4" s="89"/>
      <c r="E4" s="89" t="s">
        <v>261</v>
      </c>
      <c r="F4" s="89"/>
    </row>
    <row r="6" spans="1:7" ht="12.75">
      <c r="A6" s="377" t="s">
        <v>480</v>
      </c>
      <c r="B6" s="377"/>
      <c r="C6" s="377"/>
      <c r="D6" s="377"/>
      <c r="E6" s="377"/>
      <c r="F6" s="377"/>
      <c r="G6" s="377"/>
    </row>
    <row r="7" spans="1:8" ht="12.75">
      <c r="A7" s="377" t="s">
        <v>467</v>
      </c>
      <c r="B7" s="377"/>
      <c r="C7" s="377"/>
      <c r="D7" s="377"/>
      <c r="E7" s="377"/>
      <c r="F7" s="377"/>
      <c r="G7" s="377"/>
      <c r="H7" s="326"/>
    </row>
    <row r="8" spans="2:7" ht="12.75">
      <c r="B8" s="381"/>
      <c r="C8" s="381"/>
      <c r="D8" s="381"/>
      <c r="E8" s="381"/>
      <c r="F8" s="381"/>
      <c r="G8" s="3" t="s">
        <v>451</v>
      </c>
    </row>
    <row r="9" spans="1:7" ht="12.75" customHeight="1">
      <c r="A9" s="376" t="s">
        <v>268</v>
      </c>
      <c r="B9" s="74"/>
      <c r="C9" s="358" t="s">
        <v>270</v>
      </c>
      <c r="D9" s="361" t="s">
        <v>0</v>
      </c>
      <c r="E9" s="364" t="s">
        <v>9</v>
      </c>
      <c r="F9" s="364"/>
      <c r="G9" s="364"/>
    </row>
    <row r="10" spans="1:7" ht="12.75" customHeight="1">
      <c r="A10" s="376"/>
      <c r="B10" s="378" t="s">
        <v>115</v>
      </c>
      <c r="C10" s="359"/>
      <c r="D10" s="362"/>
      <c r="E10" s="364" t="s">
        <v>10</v>
      </c>
      <c r="F10" s="364"/>
      <c r="G10" s="365" t="s">
        <v>11</v>
      </c>
    </row>
    <row r="11" spans="1:7" ht="12.75" customHeight="1">
      <c r="A11" s="376"/>
      <c r="B11" s="378"/>
      <c r="C11" s="359"/>
      <c r="D11" s="362"/>
      <c r="E11" s="361" t="s">
        <v>12</v>
      </c>
      <c r="F11" s="358" t="s">
        <v>233</v>
      </c>
      <c r="G11" s="365"/>
    </row>
    <row r="12" spans="1:7" ht="29.25" customHeight="1">
      <c r="A12" s="376"/>
      <c r="B12" s="379"/>
      <c r="C12" s="360"/>
      <c r="D12" s="363"/>
      <c r="E12" s="363"/>
      <c r="F12" s="360"/>
      <c r="G12" s="365"/>
    </row>
    <row r="13" spans="1:7" ht="12.75">
      <c r="A13" s="12" t="s">
        <v>13</v>
      </c>
      <c r="B13" s="324" t="s">
        <v>1</v>
      </c>
      <c r="C13" s="324"/>
      <c r="D13" s="21">
        <f>E13+G13</f>
        <v>286</v>
      </c>
      <c r="E13" s="23">
        <f>E14+E24+E35+E40+E48+E46+E50+E53</f>
        <v>54</v>
      </c>
      <c r="F13" s="23">
        <f>F14+F24+F35+F40+F48+F46+F50+F53</f>
        <v>6.800000000000001</v>
      </c>
      <c r="G13" s="23">
        <f>G14+G24+G35+G40+G48+G46+G50+G53</f>
        <v>232</v>
      </c>
    </row>
    <row r="14" spans="1:7" ht="12.75">
      <c r="A14" s="118" t="s">
        <v>14</v>
      </c>
      <c r="B14" s="8" t="s">
        <v>104</v>
      </c>
      <c r="C14" s="324" t="s">
        <v>137</v>
      </c>
      <c r="D14" s="23">
        <f>D15+D16+D17+D18+D19+D20+D21+D22+D23</f>
        <v>24.7</v>
      </c>
      <c r="E14" s="23">
        <f>E15+E16+E17+E18+E19+E20+E21+E22+E23</f>
        <v>24.7</v>
      </c>
      <c r="F14" s="23">
        <f>F15+F16+F17+F18+F19+F20+F21+F22+F23</f>
        <v>0</v>
      </c>
      <c r="G14" s="23">
        <f>G15+G16+G17+G18+G19+G20+G21+G22+G23</f>
        <v>0</v>
      </c>
    </row>
    <row r="15" spans="1:7" ht="12.75">
      <c r="A15" s="13" t="s">
        <v>156</v>
      </c>
      <c r="B15" s="120" t="s">
        <v>256</v>
      </c>
      <c r="C15" s="373"/>
      <c r="D15" s="10">
        <f aca="true" t="shared" si="0" ref="D15:D33">E15+G15</f>
        <v>0</v>
      </c>
      <c r="E15" s="24"/>
      <c r="F15" s="24"/>
      <c r="G15" s="24"/>
    </row>
    <row r="16" spans="1:7" ht="12.75">
      <c r="A16" s="13" t="s">
        <v>157</v>
      </c>
      <c r="B16" s="120" t="s">
        <v>329</v>
      </c>
      <c r="C16" s="374"/>
      <c r="D16" s="10">
        <f t="shared" si="0"/>
        <v>0</v>
      </c>
      <c r="E16" s="24"/>
      <c r="F16" s="24"/>
      <c r="G16" s="24"/>
    </row>
    <row r="17" spans="1:7" ht="12.75">
      <c r="A17" s="13" t="s">
        <v>157</v>
      </c>
      <c r="B17" s="120" t="s">
        <v>257</v>
      </c>
      <c r="C17" s="374"/>
      <c r="D17" s="10">
        <f t="shared" si="0"/>
        <v>0</v>
      </c>
      <c r="E17" s="24"/>
      <c r="F17" s="24"/>
      <c r="G17" s="24"/>
    </row>
    <row r="18" spans="1:7" ht="12.75">
      <c r="A18" s="13" t="s">
        <v>158</v>
      </c>
      <c r="B18" s="89" t="s">
        <v>231</v>
      </c>
      <c r="C18" s="374"/>
      <c r="D18" s="10">
        <f t="shared" si="0"/>
        <v>0</v>
      </c>
      <c r="E18" s="24"/>
      <c r="F18" s="24"/>
      <c r="G18" s="23"/>
    </row>
    <row r="19" spans="1:7" ht="12.75">
      <c r="A19" s="13" t="s">
        <v>160</v>
      </c>
      <c r="B19" s="89" t="s">
        <v>465</v>
      </c>
      <c r="C19" s="374"/>
      <c r="D19" s="10">
        <f t="shared" si="0"/>
        <v>24.7</v>
      </c>
      <c r="E19" s="24">
        <v>24.7</v>
      </c>
      <c r="F19" s="24"/>
      <c r="G19" s="23"/>
    </row>
    <row r="20" spans="1:7" ht="12.75">
      <c r="A20" s="13" t="s">
        <v>159</v>
      </c>
      <c r="B20" s="89" t="s">
        <v>234</v>
      </c>
      <c r="C20" s="374"/>
      <c r="D20" s="10">
        <f t="shared" si="0"/>
        <v>0</v>
      </c>
      <c r="E20" s="24"/>
      <c r="F20" s="24"/>
      <c r="G20" s="23"/>
    </row>
    <row r="21" spans="1:7" ht="12.75">
      <c r="A21" s="13" t="s">
        <v>160</v>
      </c>
      <c r="B21" s="89" t="s">
        <v>80</v>
      </c>
      <c r="C21" s="374"/>
      <c r="D21" s="10">
        <f t="shared" si="0"/>
        <v>0</v>
      </c>
      <c r="E21" s="24"/>
      <c r="F21" s="24"/>
      <c r="G21" s="23"/>
    </row>
    <row r="22" spans="1:7" ht="12.75">
      <c r="A22" s="13" t="s">
        <v>161</v>
      </c>
      <c r="B22" s="89" t="s">
        <v>81</v>
      </c>
      <c r="C22" s="374"/>
      <c r="D22" s="10">
        <f t="shared" si="0"/>
        <v>0</v>
      </c>
      <c r="E22" s="24"/>
      <c r="F22" s="24"/>
      <c r="G22" s="23"/>
    </row>
    <row r="23" spans="1:7" ht="12.75">
      <c r="A23" s="13" t="s">
        <v>162</v>
      </c>
      <c r="B23" s="14" t="s">
        <v>76</v>
      </c>
      <c r="C23" s="325"/>
      <c r="D23" s="10">
        <f t="shared" si="0"/>
        <v>0</v>
      </c>
      <c r="E23" s="24"/>
      <c r="F23" s="24"/>
      <c r="G23" s="23"/>
    </row>
    <row r="24" spans="1:7" ht="41.25" customHeight="1">
      <c r="A24" s="75" t="s">
        <v>15</v>
      </c>
      <c r="B24" s="123" t="s">
        <v>107</v>
      </c>
      <c r="C24" s="76" t="s">
        <v>141</v>
      </c>
      <c r="D24" s="30">
        <f>E24+G24</f>
        <v>7</v>
      </c>
      <c r="E24" s="27">
        <f>E25+E27+E28+E29+E30+E31+E33+E26+E32+E34</f>
        <v>7</v>
      </c>
      <c r="F24" s="27">
        <f>F25+F27+F28+F29+F30+F31+F33+F26+F32+F34</f>
        <v>5.4</v>
      </c>
      <c r="G24" s="27">
        <f>G25+G27+G28+G29+G30+G31+G33+G26+G32+G34</f>
        <v>0</v>
      </c>
    </row>
    <row r="25" spans="1:7" ht="12.75">
      <c r="A25" s="18" t="s">
        <v>269</v>
      </c>
      <c r="B25" s="96" t="s">
        <v>255</v>
      </c>
      <c r="C25" s="77"/>
      <c r="D25" s="22">
        <f t="shared" si="0"/>
        <v>7</v>
      </c>
      <c r="E25" s="10">
        <v>7</v>
      </c>
      <c r="F25" s="9">
        <v>5.4</v>
      </c>
      <c r="G25" s="9"/>
    </row>
    <row r="26" spans="1:7" ht="12.75">
      <c r="A26" s="18" t="s">
        <v>477</v>
      </c>
      <c r="B26" s="96" t="s">
        <v>254</v>
      </c>
      <c r="C26" s="78"/>
      <c r="D26" s="22">
        <f t="shared" si="0"/>
        <v>0</v>
      </c>
      <c r="E26" s="10"/>
      <c r="F26" s="9"/>
      <c r="G26" s="9"/>
    </row>
    <row r="27" spans="1:7" ht="12.75">
      <c r="A27" s="18" t="s">
        <v>478</v>
      </c>
      <c r="B27" s="96" t="s">
        <v>71</v>
      </c>
      <c r="C27" s="79"/>
      <c r="D27" s="22">
        <f t="shared" si="0"/>
        <v>0</v>
      </c>
      <c r="E27" s="10"/>
      <c r="F27" s="9"/>
      <c r="G27" s="9"/>
    </row>
    <row r="28" spans="1:7" ht="12.75">
      <c r="A28" s="18" t="s">
        <v>160</v>
      </c>
      <c r="B28" s="96" t="s">
        <v>169</v>
      </c>
      <c r="C28" s="79"/>
      <c r="D28" s="22">
        <f t="shared" si="0"/>
        <v>0</v>
      </c>
      <c r="E28" s="10"/>
      <c r="F28" s="9"/>
      <c r="G28" s="9"/>
    </row>
    <row r="29" spans="1:7" ht="12.75">
      <c r="A29" s="18" t="s">
        <v>164</v>
      </c>
      <c r="B29" s="6" t="s">
        <v>2</v>
      </c>
      <c r="C29" s="78"/>
      <c r="D29" s="22">
        <f t="shared" si="0"/>
        <v>0</v>
      </c>
      <c r="E29" s="10"/>
      <c r="F29" s="107"/>
      <c r="G29" s="107"/>
    </row>
    <row r="30" spans="1:7" ht="12.75">
      <c r="A30" s="18" t="s">
        <v>162</v>
      </c>
      <c r="B30" s="6" t="s">
        <v>76</v>
      </c>
      <c r="C30" s="78"/>
      <c r="D30" s="22">
        <f t="shared" si="0"/>
        <v>0</v>
      </c>
      <c r="E30" s="10"/>
      <c r="F30" s="107"/>
      <c r="G30" s="107"/>
    </row>
    <row r="31" spans="1:7" ht="12.75">
      <c r="A31" s="18" t="s">
        <v>265</v>
      </c>
      <c r="B31" s="96" t="s">
        <v>4</v>
      </c>
      <c r="C31" s="79"/>
      <c r="D31" s="22">
        <f t="shared" si="0"/>
        <v>0</v>
      </c>
      <c r="E31" s="28"/>
      <c r="F31" s="108"/>
      <c r="G31" s="107"/>
    </row>
    <row r="32" spans="1:7" ht="12.75">
      <c r="A32" s="80" t="s">
        <v>401</v>
      </c>
      <c r="B32" s="125" t="s">
        <v>92</v>
      </c>
      <c r="C32" s="79"/>
      <c r="D32" s="22">
        <f t="shared" si="0"/>
        <v>0</v>
      </c>
      <c r="E32" s="28"/>
      <c r="F32" s="108"/>
      <c r="G32" s="9"/>
    </row>
    <row r="33" spans="1:7" ht="25.5">
      <c r="A33" s="80" t="s">
        <v>478</v>
      </c>
      <c r="B33" s="144" t="s">
        <v>108</v>
      </c>
      <c r="C33" s="79"/>
      <c r="D33" s="22">
        <f t="shared" si="0"/>
        <v>0</v>
      </c>
      <c r="E33" s="9"/>
      <c r="F33" s="9"/>
      <c r="G33" s="9"/>
    </row>
    <row r="34" spans="1:7" ht="25.5">
      <c r="A34" s="80" t="s">
        <v>409</v>
      </c>
      <c r="B34" s="126" t="s">
        <v>408</v>
      </c>
      <c r="C34" s="79"/>
      <c r="D34" s="22">
        <f>E34+G34</f>
        <v>0</v>
      </c>
      <c r="E34" s="24"/>
      <c r="F34" s="24"/>
      <c r="G34" s="24"/>
    </row>
    <row r="35" spans="1:7" ht="30.75" customHeight="1">
      <c r="A35" s="12" t="s">
        <v>16</v>
      </c>
      <c r="B35" s="127" t="s">
        <v>220</v>
      </c>
      <c r="C35" s="81" t="s">
        <v>140</v>
      </c>
      <c r="D35" s="29">
        <f>D36+D38+D37+D39</f>
        <v>0</v>
      </c>
      <c r="E35" s="29">
        <f>E36+E38+E37+E39</f>
        <v>0</v>
      </c>
      <c r="F35" s="29">
        <f>F36+F38+F37+F39</f>
        <v>0</v>
      </c>
      <c r="G35" s="29">
        <f>G36+G38+G37+G39</f>
        <v>0</v>
      </c>
    </row>
    <row r="36" spans="1:7" ht="12.75">
      <c r="A36" s="13" t="s">
        <v>165</v>
      </c>
      <c r="B36" s="35" t="s">
        <v>3</v>
      </c>
      <c r="C36" s="81"/>
      <c r="D36" s="22">
        <f>E36+G36</f>
        <v>0</v>
      </c>
      <c r="E36" s="10"/>
      <c r="F36" s="9"/>
      <c r="G36" s="107"/>
    </row>
    <row r="37" spans="1:7" ht="12.75">
      <c r="A37" s="13" t="s">
        <v>166</v>
      </c>
      <c r="B37" s="35" t="s">
        <v>150</v>
      </c>
      <c r="C37" s="82"/>
      <c r="D37" s="22">
        <f>E37+G37</f>
        <v>0</v>
      </c>
      <c r="E37" s="10"/>
      <c r="F37" s="9"/>
      <c r="G37" s="9"/>
    </row>
    <row r="38" spans="1:7" ht="12.75">
      <c r="A38" s="13" t="s">
        <v>167</v>
      </c>
      <c r="B38" s="89" t="s">
        <v>78</v>
      </c>
      <c r="C38" s="82"/>
      <c r="D38" s="22">
        <f>E38+G38</f>
        <v>0</v>
      </c>
      <c r="E38" s="9"/>
      <c r="F38" s="9"/>
      <c r="G38" s="9"/>
    </row>
    <row r="39" spans="1:7" ht="12.75">
      <c r="A39" s="13" t="s">
        <v>155</v>
      </c>
      <c r="B39" s="89" t="s">
        <v>397</v>
      </c>
      <c r="C39" s="83"/>
      <c r="D39" s="22">
        <f>E39+G39</f>
        <v>0</v>
      </c>
      <c r="E39" s="109"/>
      <c r="F39" s="109"/>
      <c r="G39" s="109"/>
    </row>
    <row r="40" spans="1:7" ht="12.75">
      <c r="A40" s="12" t="s">
        <v>17</v>
      </c>
      <c r="B40" s="7" t="s">
        <v>111</v>
      </c>
      <c r="C40" s="82" t="s">
        <v>142</v>
      </c>
      <c r="D40" s="30">
        <f>D41+D42+D43</f>
        <v>232</v>
      </c>
      <c r="E40" s="30">
        <f>E41+E42+E43+E45</f>
        <v>0</v>
      </c>
      <c r="F40" s="30">
        <f>F41+F42+F43+F45</f>
        <v>0</v>
      </c>
      <c r="G40" s="30">
        <f>G41+G42+G43+G45</f>
        <v>232</v>
      </c>
    </row>
    <row r="41" spans="1:7" ht="12.75">
      <c r="A41" s="13" t="s">
        <v>155</v>
      </c>
      <c r="B41" s="89" t="s">
        <v>72</v>
      </c>
      <c r="C41" s="81"/>
      <c r="D41" s="22">
        <f>E41+G41</f>
        <v>0</v>
      </c>
      <c r="E41" s="10"/>
      <c r="F41" s="10"/>
      <c r="G41" s="10"/>
    </row>
    <row r="42" spans="1:7" ht="12.75">
      <c r="A42" s="13" t="s">
        <v>155</v>
      </c>
      <c r="B42" s="89" t="s">
        <v>79</v>
      </c>
      <c r="C42" s="82"/>
      <c r="D42" s="22">
        <f>E42+G42</f>
        <v>0</v>
      </c>
      <c r="E42" s="10"/>
      <c r="F42" s="10"/>
      <c r="G42" s="10"/>
    </row>
    <row r="43" spans="1:7" ht="12.75">
      <c r="A43" s="13" t="s">
        <v>155</v>
      </c>
      <c r="B43" s="89" t="s">
        <v>468</v>
      </c>
      <c r="C43" s="82"/>
      <c r="D43" s="22">
        <f>E43+G43</f>
        <v>232</v>
      </c>
      <c r="E43" s="10"/>
      <c r="F43" s="10"/>
      <c r="G43" s="22">
        <v>232</v>
      </c>
    </row>
    <row r="44" spans="1:7" ht="12.75">
      <c r="A44" s="13" t="s">
        <v>155</v>
      </c>
      <c r="B44" s="89" t="s">
        <v>469</v>
      </c>
      <c r="C44" s="82"/>
      <c r="D44" s="22">
        <f>E44+G44</f>
        <v>232</v>
      </c>
      <c r="E44" s="10"/>
      <c r="F44" s="22"/>
      <c r="G44" s="22">
        <v>232</v>
      </c>
    </row>
    <row r="45" spans="1:7" ht="12.75">
      <c r="A45" s="13" t="s">
        <v>459</v>
      </c>
      <c r="B45" s="89" t="s">
        <v>460</v>
      </c>
      <c r="C45" s="83"/>
      <c r="D45" s="22">
        <f>E45+G45</f>
        <v>0</v>
      </c>
      <c r="E45" s="10"/>
      <c r="F45" s="37"/>
      <c r="G45" s="36"/>
    </row>
    <row r="46" spans="1:7" ht="25.5">
      <c r="A46" s="12" t="s">
        <v>73</v>
      </c>
      <c r="B46" s="105" t="s">
        <v>187</v>
      </c>
      <c r="C46" s="83" t="s">
        <v>143</v>
      </c>
      <c r="D46" s="30">
        <f>D47</f>
        <v>0</v>
      </c>
      <c r="E46" s="30">
        <f>E47</f>
        <v>0</v>
      </c>
      <c r="F46" s="30">
        <f>F47</f>
        <v>0</v>
      </c>
      <c r="G46" s="30">
        <f>G47</f>
        <v>0</v>
      </c>
    </row>
    <row r="47" spans="1:7" ht="12.75">
      <c r="A47" s="13" t="s">
        <v>155</v>
      </c>
      <c r="B47" s="89" t="s">
        <v>72</v>
      </c>
      <c r="C47" s="83"/>
      <c r="D47" s="22">
        <f>E47+G47</f>
        <v>0</v>
      </c>
      <c r="E47" s="10"/>
      <c r="F47" s="10"/>
      <c r="G47" s="10"/>
    </row>
    <row r="48" spans="1:7" ht="12.75">
      <c r="A48" s="12" t="s">
        <v>135</v>
      </c>
      <c r="B48" s="128" t="s">
        <v>133</v>
      </c>
      <c r="C48" s="8" t="s">
        <v>138</v>
      </c>
      <c r="D48" s="30">
        <f>E48+G48</f>
        <v>22.3</v>
      </c>
      <c r="E48" s="21">
        <f>E49</f>
        <v>22.3</v>
      </c>
      <c r="F48" s="21">
        <f>F49</f>
        <v>1.4</v>
      </c>
      <c r="G48" s="21">
        <f>G49</f>
        <v>0</v>
      </c>
    </row>
    <row r="49" spans="1:7" ht="12.75">
      <c r="A49" s="13" t="s">
        <v>403</v>
      </c>
      <c r="B49" s="3" t="s">
        <v>134</v>
      </c>
      <c r="C49" s="81"/>
      <c r="D49" s="10">
        <f>E49+G49</f>
        <v>22.3</v>
      </c>
      <c r="E49" s="10">
        <v>22.3</v>
      </c>
      <c r="F49" s="9">
        <v>1.4</v>
      </c>
      <c r="G49" s="84"/>
    </row>
    <row r="50" spans="1:7" ht="25.5">
      <c r="A50" s="12" t="s">
        <v>146</v>
      </c>
      <c r="B50" s="105" t="s">
        <v>151</v>
      </c>
      <c r="C50" s="8" t="s">
        <v>35</v>
      </c>
      <c r="D50" s="30">
        <f>D51+D52</f>
        <v>0</v>
      </c>
      <c r="E50" s="30">
        <f>E51+E52</f>
        <v>0</v>
      </c>
      <c r="F50" s="30">
        <f>F51+F52</f>
        <v>0</v>
      </c>
      <c r="G50" s="30">
        <f>G51+G52</f>
        <v>0</v>
      </c>
    </row>
    <row r="51" spans="1:7" ht="12.75">
      <c r="A51" s="13" t="s">
        <v>404</v>
      </c>
      <c r="B51" s="3" t="s">
        <v>113</v>
      </c>
      <c r="C51" s="83"/>
      <c r="D51" s="22">
        <f>E51</f>
        <v>0</v>
      </c>
      <c r="E51" s="22"/>
      <c r="F51" s="10"/>
      <c r="G51" s="9"/>
    </row>
    <row r="52" spans="1:7" ht="12.75">
      <c r="A52" s="13" t="s">
        <v>404</v>
      </c>
      <c r="B52" s="129" t="s">
        <v>537</v>
      </c>
      <c r="C52" s="83"/>
      <c r="D52" s="22">
        <f>E52+G52</f>
        <v>0</v>
      </c>
      <c r="E52" s="22"/>
      <c r="F52" s="10"/>
      <c r="G52" s="9"/>
    </row>
    <row r="53" spans="1:7" ht="12.75">
      <c r="A53" s="12" t="s">
        <v>153</v>
      </c>
      <c r="B53" s="8" t="s">
        <v>152</v>
      </c>
      <c r="C53" s="83" t="s">
        <v>37</v>
      </c>
      <c r="D53" s="30">
        <f>D54+D55</f>
        <v>0</v>
      </c>
      <c r="E53" s="30">
        <f>E54+E55</f>
        <v>0</v>
      </c>
      <c r="F53" s="21">
        <f>F54+F55</f>
        <v>0</v>
      </c>
      <c r="G53" s="21">
        <f>G54+G55</f>
        <v>0</v>
      </c>
    </row>
    <row r="54" spans="1:7" ht="12.75">
      <c r="A54" s="13" t="s">
        <v>405</v>
      </c>
      <c r="B54" s="130" t="s">
        <v>74</v>
      </c>
      <c r="C54" s="20"/>
      <c r="D54" s="22">
        <f>E54+G54</f>
        <v>0</v>
      </c>
      <c r="E54" s="10"/>
      <c r="F54" s="9"/>
      <c r="G54" s="9"/>
    </row>
    <row r="55" spans="1:7" ht="12.75">
      <c r="A55" s="13" t="s">
        <v>163</v>
      </c>
      <c r="B55" s="130" t="s">
        <v>75</v>
      </c>
      <c r="C55" s="20"/>
      <c r="D55" s="22">
        <f>E55+G55</f>
        <v>0</v>
      </c>
      <c r="E55" s="10"/>
      <c r="F55" s="9"/>
      <c r="G55" s="9"/>
    </row>
    <row r="56" spans="1:7" ht="12.75">
      <c r="A56" s="12" t="s">
        <v>18</v>
      </c>
      <c r="B56" s="131" t="s">
        <v>230</v>
      </c>
      <c r="C56" s="8"/>
      <c r="D56" s="21">
        <f>D57</f>
        <v>0</v>
      </c>
      <c r="E56" s="21">
        <f>E57</f>
        <v>0</v>
      </c>
      <c r="F56" s="21">
        <f>F57</f>
        <v>0</v>
      </c>
      <c r="G56" s="21">
        <f>G57</f>
        <v>0</v>
      </c>
    </row>
    <row r="57" spans="1:7" ht="25.5">
      <c r="A57" s="12" t="s">
        <v>19</v>
      </c>
      <c r="B57" s="151" t="s">
        <v>107</v>
      </c>
      <c r="C57" s="74" t="s">
        <v>141</v>
      </c>
      <c r="D57" s="10">
        <f aca="true" t="shared" si="1" ref="D57:D80">E57+G57</f>
        <v>0</v>
      </c>
      <c r="E57" s="10"/>
      <c r="F57" s="9"/>
      <c r="G57" s="9"/>
    </row>
    <row r="58" spans="1:12" ht="25.5">
      <c r="A58" s="12" t="s">
        <v>20</v>
      </c>
      <c r="B58" s="105" t="s">
        <v>82</v>
      </c>
      <c r="C58" s="15"/>
      <c r="D58" s="34">
        <f t="shared" si="1"/>
        <v>24.400000000000002</v>
      </c>
      <c r="E58" s="21">
        <f>E59</f>
        <v>24.400000000000002</v>
      </c>
      <c r="F58" s="21">
        <f>F59</f>
        <v>13.7</v>
      </c>
      <c r="G58" s="21">
        <f>G59</f>
        <v>0</v>
      </c>
      <c r="H58" s="85"/>
      <c r="I58" s="86"/>
      <c r="J58" s="86"/>
      <c r="K58" s="35"/>
      <c r="L58" s="35"/>
    </row>
    <row r="59" spans="1:12" ht="30" customHeight="1">
      <c r="A59" s="12" t="s">
        <v>21</v>
      </c>
      <c r="B59" s="123" t="s">
        <v>105</v>
      </c>
      <c r="C59" s="87" t="s">
        <v>139</v>
      </c>
      <c r="D59" s="34">
        <f t="shared" si="1"/>
        <v>24.400000000000002</v>
      </c>
      <c r="E59" s="31">
        <f>E60+E61+E62+E63+E70+E71+E72+E73+E74+E75+E76+E77+E78+E79+E80+E69</f>
        <v>24.400000000000002</v>
      </c>
      <c r="F59" s="31">
        <f>F60+F61+F62+F63+F70+F71+F72+F73+F74+F75+F76+F77+F78+F79+F80+F69</f>
        <v>13.7</v>
      </c>
      <c r="G59" s="31">
        <f>G60+G61+G62+G63+G70+G71+G72+G73+G74+G75+G76+G77+G78+G79+G80+G69</f>
        <v>0</v>
      </c>
      <c r="H59" s="85"/>
      <c r="I59" s="86"/>
      <c r="J59" s="86"/>
      <c r="K59" s="35"/>
      <c r="L59" s="35"/>
    </row>
    <row r="60" spans="1:12" ht="12.75">
      <c r="A60" s="18" t="s">
        <v>259</v>
      </c>
      <c r="B60" s="91" t="s">
        <v>83</v>
      </c>
      <c r="C60" s="110"/>
      <c r="D60" s="111">
        <f t="shared" si="1"/>
        <v>0</v>
      </c>
      <c r="E60" s="10"/>
      <c r="F60" s="107"/>
      <c r="G60" s="107"/>
      <c r="H60" s="85"/>
      <c r="I60" s="86"/>
      <c r="J60" s="86"/>
      <c r="K60" s="35"/>
      <c r="L60" s="35"/>
    </row>
    <row r="61" spans="1:12" ht="25.5">
      <c r="A61" s="18" t="s">
        <v>227</v>
      </c>
      <c r="B61" s="134" t="s">
        <v>235</v>
      </c>
      <c r="C61" s="88"/>
      <c r="D61" s="111">
        <f t="shared" si="1"/>
        <v>0</v>
      </c>
      <c r="E61" s="10"/>
      <c r="F61" s="107"/>
      <c r="G61" s="107"/>
      <c r="H61" s="85"/>
      <c r="I61" s="86"/>
      <c r="J61" s="86"/>
      <c r="K61" s="35"/>
      <c r="L61" s="35"/>
    </row>
    <row r="62" spans="1:12" ht="12.75">
      <c r="A62" s="18" t="s">
        <v>228</v>
      </c>
      <c r="B62" s="91" t="s">
        <v>334</v>
      </c>
      <c r="C62" s="79"/>
      <c r="D62" s="111">
        <f t="shared" si="1"/>
        <v>0</v>
      </c>
      <c r="E62" s="10"/>
      <c r="F62" s="9"/>
      <c r="G62" s="9"/>
      <c r="H62" s="89"/>
      <c r="I62" s="86"/>
      <c r="J62" s="86"/>
      <c r="K62" s="86"/>
      <c r="L62" s="86"/>
    </row>
    <row r="63" spans="1:12" ht="12.75">
      <c r="A63" s="90"/>
      <c r="B63" s="135" t="s">
        <v>145</v>
      </c>
      <c r="C63" s="91"/>
      <c r="D63" s="112">
        <f t="shared" si="1"/>
        <v>0</v>
      </c>
      <c r="E63" s="32">
        <f>E64+E65+E66+E67+E68</f>
        <v>0</v>
      </c>
      <c r="F63" s="32">
        <f>F64+F65+F66+F67+F68</f>
        <v>0</v>
      </c>
      <c r="G63" s="32">
        <f>G64+G65+G66+G67+G68</f>
        <v>0</v>
      </c>
      <c r="H63" s="89"/>
      <c r="I63" s="86"/>
      <c r="J63" s="86"/>
      <c r="K63" s="86"/>
      <c r="L63" s="86"/>
    </row>
    <row r="64" spans="1:12" ht="12.75">
      <c r="A64" s="18" t="s">
        <v>229</v>
      </c>
      <c r="B64" s="136" t="s">
        <v>536</v>
      </c>
      <c r="C64" s="92"/>
      <c r="D64" s="32">
        <f t="shared" si="1"/>
        <v>0</v>
      </c>
      <c r="E64" s="33"/>
      <c r="F64" s="33"/>
      <c r="G64" s="33"/>
      <c r="H64" s="89"/>
      <c r="I64" s="86"/>
      <c r="J64" s="86"/>
      <c r="K64" s="86"/>
      <c r="L64" s="86"/>
    </row>
    <row r="65" spans="1:12" ht="12.75">
      <c r="A65" s="18" t="s">
        <v>226</v>
      </c>
      <c r="B65" s="136" t="s">
        <v>88</v>
      </c>
      <c r="C65" s="14"/>
      <c r="D65" s="32">
        <f t="shared" si="1"/>
        <v>0</v>
      </c>
      <c r="E65" s="32"/>
      <c r="F65" s="113"/>
      <c r="G65" s="113"/>
      <c r="H65" s="89"/>
      <c r="I65" s="86"/>
      <c r="J65" s="86"/>
      <c r="K65" s="35"/>
      <c r="L65" s="35"/>
    </row>
    <row r="66" spans="1:12" ht="12.75">
      <c r="A66" s="13" t="s">
        <v>227</v>
      </c>
      <c r="B66" s="137" t="s">
        <v>85</v>
      </c>
      <c r="C66" s="14"/>
      <c r="D66" s="32">
        <f t="shared" si="1"/>
        <v>0</v>
      </c>
      <c r="E66" s="32"/>
      <c r="F66" s="113"/>
      <c r="G66" s="113"/>
      <c r="H66" s="89"/>
      <c r="I66" s="86"/>
      <c r="J66" s="86"/>
      <c r="K66" s="86"/>
      <c r="L66" s="86"/>
    </row>
    <row r="67" spans="1:7" ht="12.75">
      <c r="A67" s="13" t="s">
        <v>228</v>
      </c>
      <c r="B67" s="137" t="s">
        <v>86</v>
      </c>
      <c r="C67" s="91"/>
      <c r="D67" s="33">
        <f>E67+G67</f>
        <v>0</v>
      </c>
      <c r="E67" s="32"/>
      <c r="F67" s="113"/>
      <c r="G67" s="113"/>
    </row>
    <row r="68" spans="1:7" ht="12.75">
      <c r="A68" s="13" t="s">
        <v>228</v>
      </c>
      <c r="B68" s="137" t="s">
        <v>87</v>
      </c>
      <c r="C68" s="91"/>
      <c r="D68" s="33">
        <f>E68+G68</f>
        <v>0</v>
      </c>
      <c r="E68" s="32"/>
      <c r="F68" s="113"/>
      <c r="G68" s="113"/>
    </row>
    <row r="69" spans="1:7" ht="25.5">
      <c r="A69" s="13" t="s">
        <v>228</v>
      </c>
      <c r="B69" s="330" t="s">
        <v>576</v>
      </c>
      <c r="C69" s="91"/>
      <c r="D69" s="33">
        <f>E69+G69</f>
        <v>22.1</v>
      </c>
      <c r="E69" s="32">
        <v>22.1</v>
      </c>
      <c r="F69" s="113">
        <v>13.7</v>
      </c>
      <c r="G69" s="113"/>
    </row>
    <row r="70" spans="1:7" ht="12.75">
      <c r="A70" s="18" t="s">
        <v>224</v>
      </c>
      <c r="B70" s="115" t="s">
        <v>443</v>
      </c>
      <c r="C70" s="91"/>
      <c r="D70" s="22">
        <f>E70+G70</f>
        <v>0</v>
      </c>
      <c r="E70" s="10"/>
      <c r="F70" s="9"/>
      <c r="G70" s="113"/>
    </row>
    <row r="71" spans="1:7" ht="12.75">
      <c r="A71" s="18" t="s">
        <v>224</v>
      </c>
      <c r="B71" s="115" t="s">
        <v>441</v>
      </c>
      <c r="C71" s="91"/>
      <c r="D71" s="22">
        <f>E71+G71</f>
        <v>0</v>
      </c>
      <c r="E71" s="10"/>
      <c r="F71" s="9"/>
      <c r="G71" s="9"/>
    </row>
    <row r="72" spans="1:7" ht="12.75">
      <c r="A72" s="18" t="s">
        <v>224</v>
      </c>
      <c r="B72" s="115" t="s">
        <v>262</v>
      </c>
      <c r="C72" s="91"/>
      <c r="D72" s="22">
        <f t="shared" si="1"/>
        <v>0</v>
      </c>
      <c r="E72" s="10"/>
      <c r="F72" s="9"/>
      <c r="G72" s="9"/>
    </row>
    <row r="73" spans="1:7" ht="12.75">
      <c r="A73" s="18" t="s">
        <v>224</v>
      </c>
      <c r="B73" s="115" t="s">
        <v>263</v>
      </c>
      <c r="C73" s="91"/>
      <c r="D73" s="22">
        <f t="shared" si="1"/>
        <v>0</v>
      </c>
      <c r="E73" s="10"/>
      <c r="F73" s="9"/>
      <c r="G73" s="9"/>
    </row>
    <row r="74" spans="1:7" ht="12.75">
      <c r="A74" s="18" t="s">
        <v>224</v>
      </c>
      <c r="B74" s="115" t="s">
        <v>264</v>
      </c>
      <c r="C74" s="91"/>
      <c r="D74" s="22">
        <f t="shared" si="1"/>
        <v>0</v>
      </c>
      <c r="E74" s="10"/>
      <c r="F74" s="9"/>
      <c r="G74" s="9"/>
    </row>
    <row r="75" spans="1:7" ht="12.75">
      <c r="A75" s="18" t="s">
        <v>224</v>
      </c>
      <c r="B75" s="115" t="s">
        <v>442</v>
      </c>
      <c r="C75" s="115"/>
      <c r="D75" s="10">
        <f t="shared" si="1"/>
        <v>0</v>
      </c>
      <c r="E75" s="10"/>
      <c r="F75" s="9"/>
      <c r="G75" s="9"/>
    </row>
    <row r="76" spans="1:7" ht="12.75">
      <c r="A76" s="18" t="s">
        <v>225</v>
      </c>
      <c r="B76" s="115" t="s">
        <v>84</v>
      </c>
      <c r="C76" s="116"/>
      <c r="D76" s="10">
        <f t="shared" si="1"/>
        <v>0</v>
      </c>
      <c r="E76" s="10"/>
      <c r="F76" s="9"/>
      <c r="G76" s="9"/>
    </row>
    <row r="77" spans="1:7" ht="12.75">
      <c r="A77" s="18" t="s">
        <v>225</v>
      </c>
      <c r="B77" s="115" t="s">
        <v>89</v>
      </c>
      <c r="C77" s="91"/>
      <c r="D77" s="22">
        <f t="shared" si="1"/>
        <v>2.3</v>
      </c>
      <c r="E77" s="10">
        <v>2.3</v>
      </c>
      <c r="F77" s="9"/>
      <c r="G77" s="9"/>
    </row>
    <row r="78" spans="1:7" ht="12.75">
      <c r="A78" s="18" t="s">
        <v>225</v>
      </c>
      <c r="B78" s="115" t="s">
        <v>258</v>
      </c>
      <c r="C78" s="91"/>
      <c r="D78" s="22">
        <f t="shared" si="1"/>
        <v>0</v>
      </c>
      <c r="E78" s="10"/>
      <c r="F78" s="9"/>
      <c r="G78" s="9"/>
    </row>
    <row r="79" spans="1:7" ht="12.75">
      <c r="A79" s="18" t="s">
        <v>225</v>
      </c>
      <c r="B79" s="115" t="s">
        <v>266</v>
      </c>
      <c r="C79" s="91"/>
      <c r="D79" s="22">
        <f t="shared" si="1"/>
        <v>0</v>
      </c>
      <c r="E79" s="10"/>
      <c r="F79" s="9"/>
      <c r="G79" s="9"/>
    </row>
    <row r="80" spans="1:8" ht="12.75">
      <c r="A80" s="18" t="s">
        <v>168</v>
      </c>
      <c r="B80" s="115" t="s">
        <v>90</v>
      </c>
      <c r="C80" s="93"/>
      <c r="D80" s="22">
        <f t="shared" si="1"/>
        <v>0</v>
      </c>
      <c r="E80" s="10"/>
      <c r="F80" s="9"/>
      <c r="G80" s="9"/>
      <c r="H80" s="3"/>
    </row>
    <row r="81" spans="1:7" ht="12.75">
      <c r="A81" s="94" t="s">
        <v>22</v>
      </c>
      <c r="B81" s="7" t="s">
        <v>533</v>
      </c>
      <c r="C81" s="95"/>
      <c r="D81" s="21"/>
      <c r="E81" s="21"/>
      <c r="F81" s="107"/>
      <c r="G81" s="107"/>
    </row>
    <row r="82" spans="1:7" ht="12.75">
      <c r="A82" s="94" t="s">
        <v>24</v>
      </c>
      <c r="B82" s="8" t="s">
        <v>104</v>
      </c>
      <c r="C82" s="7" t="s">
        <v>137</v>
      </c>
      <c r="D82" s="21">
        <f>E82+G82</f>
        <v>78.9</v>
      </c>
      <c r="E82" s="21">
        <f>E83</f>
        <v>78.9</v>
      </c>
      <c r="F82" s="21">
        <f>F83</f>
        <v>60.3</v>
      </c>
      <c r="G82" s="21">
        <f>G83</f>
        <v>0</v>
      </c>
    </row>
    <row r="83" spans="1:7" ht="12.75">
      <c r="A83" s="13" t="s">
        <v>394</v>
      </c>
      <c r="B83" s="91" t="s">
        <v>333</v>
      </c>
      <c r="C83" s="96"/>
      <c r="D83" s="22">
        <f>E83+G83</f>
        <v>78.9</v>
      </c>
      <c r="E83" s="10">
        <v>78.9</v>
      </c>
      <c r="F83" s="9">
        <v>60.3</v>
      </c>
      <c r="G83" s="9"/>
    </row>
    <row r="84" spans="1:7" ht="25.5">
      <c r="A84" s="12" t="s">
        <v>25</v>
      </c>
      <c r="B84" s="105" t="s">
        <v>267</v>
      </c>
      <c r="C84" s="7"/>
      <c r="D84" s="21"/>
      <c r="E84" s="21"/>
      <c r="F84" s="107"/>
      <c r="G84" s="107"/>
    </row>
    <row r="85" spans="1:7" ht="12.75">
      <c r="A85" s="12" t="s">
        <v>26</v>
      </c>
      <c r="B85" s="8" t="s">
        <v>104</v>
      </c>
      <c r="C85" s="7" t="s">
        <v>137</v>
      </c>
      <c r="D85" s="21">
        <f>E85+G85</f>
        <v>3.6</v>
      </c>
      <c r="E85" s="21">
        <f>E86</f>
        <v>3.6</v>
      </c>
      <c r="F85" s="21">
        <f>F86</f>
        <v>2.8</v>
      </c>
      <c r="G85" s="21">
        <f>G86</f>
        <v>0</v>
      </c>
    </row>
    <row r="86" spans="1:7" ht="12.75">
      <c r="A86" s="13" t="s">
        <v>395</v>
      </c>
      <c r="B86" s="91" t="s">
        <v>333</v>
      </c>
      <c r="C86" s="96"/>
      <c r="D86" s="10">
        <f>E86+G86</f>
        <v>3.6</v>
      </c>
      <c r="E86" s="10">
        <v>3.6</v>
      </c>
      <c r="F86" s="9">
        <v>2.8</v>
      </c>
      <c r="G86" s="9"/>
    </row>
    <row r="87" spans="1:7" ht="12.75">
      <c r="A87" s="12" t="s">
        <v>27</v>
      </c>
      <c r="B87" s="7" t="s">
        <v>30</v>
      </c>
      <c r="C87" s="7"/>
      <c r="D87" s="21"/>
      <c r="E87" s="21"/>
      <c r="F87" s="107"/>
      <c r="G87" s="107"/>
    </row>
    <row r="88" spans="1:7" ht="12.75">
      <c r="A88" s="13" t="s">
        <v>28</v>
      </c>
      <c r="B88" s="131" t="s">
        <v>104</v>
      </c>
      <c r="C88" s="7" t="s">
        <v>137</v>
      </c>
      <c r="D88" s="21">
        <f>E88+G88</f>
        <v>16.6</v>
      </c>
      <c r="E88" s="21">
        <f>E89</f>
        <v>16.6</v>
      </c>
      <c r="F88" s="21">
        <f>F89</f>
        <v>12.7</v>
      </c>
      <c r="G88" s="21">
        <f>G89</f>
        <v>0</v>
      </c>
    </row>
    <row r="89" spans="1:7" ht="12.75">
      <c r="A89" s="13" t="s">
        <v>265</v>
      </c>
      <c r="B89" s="91" t="s">
        <v>333</v>
      </c>
      <c r="C89" s="7"/>
      <c r="D89" s="10">
        <f>E89+G89</f>
        <v>16.6</v>
      </c>
      <c r="E89" s="10">
        <v>16.6</v>
      </c>
      <c r="F89" s="9">
        <v>12.7</v>
      </c>
      <c r="G89" s="9"/>
    </row>
    <row r="90" spans="1:7" ht="12.75">
      <c r="A90" s="12" t="s">
        <v>29</v>
      </c>
      <c r="B90" s="138" t="s">
        <v>457</v>
      </c>
      <c r="C90" s="7"/>
      <c r="D90" s="21"/>
      <c r="E90" s="21"/>
      <c r="F90" s="107"/>
      <c r="G90" s="9"/>
    </row>
    <row r="91" spans="1:7" ht="12.75">
      <c r="A91" s="12" t="s">
        <v>31</v>
      </c>
      <c r="B91" s="131" t="s">
        <v>104</v>
      </c>
      <c r="C91" s="7" t="s">
        <v>137</v>
      </c>
      <c r="D91" s="21">
        <f>E91+G91</f>
        <v>8.5</v>
      </c>
      <c r="E91" s="21">
        <f>E92</f>
        <v>8.5</v>
      </c>
      <c r="F91" s="21">
        <f>F92</f>
        <v>6.5</v>
      </c>
      <c r="G91" s="21">
        <f>G92</f>
        <v>0</v>
      </c>
    </row>
    <row r="92" spans="1:7" ht="12.75">
      <c r="A92" s="13" t="s">
        <v>265</v>
      </c>
      <c r="B92" s="91" t="s">
        <v>333</v>
      </c>
      <c r="C92" s="7"/>
      <c r="D92" s="10">
        <f>E92+G92</f>
        <v>8.5</v>
      </c>
      <c r="E92" s="10">
        <v>8.5</v>
      </c>
      <c r="F92" s="9">
        <v>6.5</v>
      </c>
      <c r="G92" s="9"/>
    </row>
    <row r="93" spans="1:7" ht="12.75">
      <c r="A93" s="12" t="s">
        <v>32</v>
      </c>
      <c r="B93" s="128" t="s">
        <v>5</v>
      </c>
      <c r="C93" s="7"/>
      <c r="D93" s="21"/>
      <c r="E93" s="21"/>
      <c r="F93" s="107"/>
      <c r="G93" s="107"/>
    </row>
    <row r="94" spans="1:7" ht="12.75">
      <c r="A94" s="12" t="s">
        <v>33</v>
      </c>
      <c r="B94" s="8" t="s">
        <v>104</v>
      </c>
      <c r="C94" s="7" t="s">
        <v>137</v>
      </c>
      <c r="D94" s="21">
        <f>E94+G94</f>
        <v>5.5</v>
      </c>
      <c r="E94" s="21">
        <f>E95</f>
        <v>5.5</v>
      </c>
      <c r="F94" s="21">
        <f>F95</f>
        <v>4.2</v>
      </c>
      <c r="G94" s="21">
        <f>G95</f>
        <v>0</v>
      </c>
    </row>
    <row r="95" spans="1:7" ht="12.75">
      <c r="A95" s="13" t="s">
        <v>396</v>
      </c>
      <c r="B95" s="91" t="s">
        <v>333</v>
      </c>
      <c r="C95" s="7"/>
      <c r="D95" s="10">
        <f>E95+G95</f>
        <v>5.5</v>
      </c>
      <c r="E95" s="10">
        <v>5.5</v>
      </c>
      <c r="F95" s="9">
        <v>4.2</v>
      </c>
      <c r="G95" s="9"/>
    </row>
    <row r="96" spans="1:7" ht="12.75">
      <c r="A96" s="12" t="s">
        <v>35</v>
      </c>
      <c r="B96" s="128" t="s">
        <v>539</v>
      </c>
      <c r="C96" s="7"/>
      <c r="D96" s="21"/>
      <c r="E96" s="21"/>
      <c r="F96" s="107"/>
      <c r="G96" s="107"/>
    </row>
    <row r="97" spans="1:7" ht="12.75">
      <c r="A97" s="12" t="s">
        <v>36</v>
      </c>
      <c r="B97" s="8" t="s">
        <v>104</v>
      </c>
      <c r="C97" s="7" t="s">
        <v>137</v>
      </c>
      <c r="D97" s="21">
        <f>E97+G97</f>
        <v>30.6</v>
      </c>
      <c r="E97" s="21">
        <f>E98</f>
        <v>30.6</v>
      </c>
      <c r="F97" s="21">
        <f>F98</f>
        <v>23.4</v>
      </c>
      <c r="G97" s="21">
        <f>G98</f>
        <v>0</v>
      </c>
    </row>
    <row r="98" spans="1:7" ht="12.75">
      <c r="A98" s="13"/>
      <c r="B98" s="91" t="s">
        <v>333</v>
      </c>
      <c r="C98" s="7"/>
      <c r="D98" s="10">
        <f>E98+G98</f>
        <v>30.6</v>
      </c>
      <c r="E98" s="10">
        <f>E89+E92+E95</f>
        <v>30.6</v>
      </c>
      <c r="F98" s="10">
        <f>F89+F92+F95</f>
        <v>23.4</v>
      </c>
      <c r="G98" s="10">
        <f>G89+G92+G95</f>
        <v>0</v>
      </c>
    </row>
    <row r="99" spans="1:7" ht="12.75">
      <c r="A99" s="12" t="s">
        <v>37</v>
      </c>
      <c r="B99" s="7" t="s">
        <v>6</v>
      </c>
      <c r="C99" s="97"/>
      <c r="D99" s="21"/>
      <c r="E99" s="21"/>
      <c r="F99" s="107"/>
      <c r="G99" s="107"/>
    </row>
    <row r="100" spans="1:7" ht="12.75">
      <c r="A100" s="12" t="s">
        <v>38</v>
      </c>
      <c r="B100" s="8" t="s">
        <v>104</v>
      </c>
      <c r="C100" s="97" t="s">
        <v>137</v>
      </c>
      <c r="D100" s="21">
        <f>D101</f>
        <v>0</v>
      </c>
      <c r="E100" s="21">
        <f>E101</f>
        <v>0</v>
      </c>
      <c r="F100" s="21">
        <f>F101</f>
        <v>0</v>
      </c>
      <c r="G100" s="21">
        <f>G101</f>
        <v>0</v>
      </c>
    </row>
    <row r="101" spans="1:7" ht="12.75">
      <c r="A101" s="13" t="s">
        <v>398</v>
      </c>
      <c r="B101" s="91" t="s">
        <v>333</v>
      </c>
      <c r="C101" s="97"/>
      <c r="D101" s="10">
        <f>E101+G101</f>
        <v>0</v>
      </c>
      <c r="E101" s="10"/>
      <c r="F101" s="9"/>
      <c r="G101" s="9"/>
    </row>
    <row r="102" spans="1:7" ht="12.75">
      <c r="A102" s="12" t="s">
        <v>39</v>
      </c>
      <c r="B102" s="7" t="s">
        <v>46</v>
      </c>
      <c r="C102" s="97"/>
      <c r="D102" s="21"/>
      <c r="E102" s="21"/>
      <c r="F102" s="107"/>
      <c r="G102" s="107"/>
    </row>
    <row r="103" spans="1:7" ht="12.75">
      <c r="A103" s="13" t="s">
        <v>40</v>
      </c>
      <c r="B103" s="324" t="s">
        <v>104</v>
      </c>
      <c r="C103" s="97" t="s">
        <v>137</v>
      </c>
      <c r="D103" s="21">
        <f>D104</f>
        <v>0</v>
      </c>
      <c r="E103" s="21">
        <f>E104</f>
        <v>0</v>
      </c>
      <c r="F103" s="21">
        <f>F104</f>
        <v>0</v>
      </c>
      <c r="G103" s="21">
        <f>G104</f>
        <v>0</v>
      </c>
    </row>
    <row r="104" spans="1:7" ht="12.75">
      <c r="A104" s="13" t="s">
        <v>399</v>
      </c>
      <c r="B104" s="91" t="s">
        <v>333</v>
      </c>
      <c r="C104" s="98"/>
      <c r="D104" s="10">
        <f>E104+G104</f>
        <v>0</v>
      </c>
      <c r="E104" s="10"/>
      <c r="F104" s="9"/>
      <c r="G104" s="9"/>
    </row>
    <row r="105" spans="1:7" ht="25.5">
      <c r="A105" s="12" t="s">
        <v>41</v>
      </c>
      <c r="B105" s="105" t="s">
        <v>382</v>
      </c>
      <c r="C105" s="97"/>
      <c r="D105" s="21"/>
      <c r="E105" s="21"/>
      <c r="F105" s="107"/>
      <c r="G105" s="107"/>
    </row>
    <row r="106" spans="1:7" ht="12.75">
      <c r="A106" s="12" t="s">
        <v>42</v>
      </c>
      <c r="B106" s="8" t="s">
        <v>104</v>
      </c>
      <c r="C106" s="97" t="s">
        <v>137</v>
      </c>
      <c r="D106" s="21">
        <f>D107</f>
        <v>0</v>
      </c>
      <c r="E106" s="21">
        <f>E107</f>
        <v>0</v>
      </c>
      <c r="F106" s="21">
        <f>F107</f>
        <v>0</v>
      </c>
      <c r="G106" s="21">
        <f>G107</f>
        <v>0</v>
      </c>
    </row>
    <row r="107" spans="1:7" ht="12.75">
      <c r="A107" s="13" t="s">
        <v>400</v>
      </c>
      <c r="B107" s="91" t="s">
        <v>333</v>
      </c>
      <c r="C107" s="98"/>
      <c r="D107" s="10">
        <f>E107+G107</f>
        <v>0</v>
      </c>
      <c r="E107" s="10"/>
      <c r="F107" s="9"/>
      <c r="G107" s="9"/>
    </row>
    <row r="108" spans="1:7" ht="12.75">
      <c r="A108" s="12" t="s">
        <v>43</v>
      </c>
      <c r="B108" s="7" t="s">
        <v>52</v>
      </c>
      <c r="C108" s="7"/>
      <c r="D108" s="21">
        <f>D109+D112+D120+D116</f>
        <v>0.3</v>
      </c>
      <c r="E108" s="21">
        <f>E109+E112+E120+E116</f>
        <v>0.3</v>
      </c>
      <c r="F108" s="21">
        <f>F109+F112+F120+F116</f>
        <v>0.2</v>
      </c>
      <c r="G108" s="21">
        <f>G109+G112+G120+G116</f>
        <v>0</v>
      </c>
    </row>
    <row r="109" spans="1:7" ht="12.75">
      <c r="A109" s="12" t="s">
        <v>44</v>
      </c>
      <c r="B109" s="8" t="s">
        <v>104</v>
      </c>
      <c r="C109" s="7" t="s">
        <v>137</v>
      </c>
      <c r="D109" s="21">
        <f>D110+D111</f>
        <v>0</v>
      </c>
      <c r="E109" s="21">
        <f>E110+E111</f>
        <v>0</v>
      </c>
      <c r="F109" s="21">
        <f>F110+F111</f>
        <v>0</v>
      </c>
      <c r="G109" s="21">
        <f>G110+G111</f>
        <v>0</v>
      </c>
    </row>
    <row r="110" spans="1:7" ht="12.75">
      <c r="A110" s="13" t="s">
        <v>400</v>
      </c>
      <c r="B110" s="124" t="s">
        <v>93</v>
      </c>
      <c r="C110" s="15"/>
      <c r="D110" s="10">
        <f>E110+G110</f>
        <v>0</v>
      </c>
      <c r="E110" s="10"/>
      <c r="F110" s="9"/>
      <c r="G110" s="9"/>
    </row>
    <row r="111" spans="1:7" ht="12.75">
      <c r="A111" s="13" t="s">
        <v>399</v>
      </c>
      <c r="B111" s="26" t="s">
        <v>120</v>
      </c>
      <c r="C111" s="95"/>
      <c r="D111" s="10">
        <f>E111+G111</f>
        <v>0</v>
      </c>
      <c r="E111" s="10"/>
      <c r="F111" s="9"/>
      <c r="G111" s="9"/>
    </row>
    <row r="112" spans="1:7" ht="38.25">
      <c r="A112" s="12" t="s">
        <v>238</v>
      </c>
      <c r="B112" s="132" t="s">
        <v>107</v>
      </c>
      <c r="C112" s="7" t="s">
        <v>141</v>
      </c>
      <c r="D112" s="21">
        <f>D113+D114+D115</f>
        <v>0</v>
      </c>
      <c r="E112" s="21">
        <f>E113+E114+E115</f>
        <v>0</v>
      </c>
      <c r="F112" s="21">
        <f>F113+F114+F115</f>
        <v>0</v>
      </c>
      <c r="G112" s="21">
        <f>G113+G114+G115</f>
        <v>0</v>
      </c>
    </row>
    <row r="113" spans="1:7" ht="12.75">
      <c r="A113" s="13" t="s">
        <v>269</v>
      </c>
      <c r="B113" s="124" t="s">
        <v>91</v>
      </c>
      <c r="C113" s="91"/>
      <c r="D113" s="10">
        <f>E113+G113</f>
        <v>0</v>
      </c>
      <c r="E113" s="10"/>
      <c r="F113" s="9"/>
      <c r="G113" s="9"/>
    </row>
    <row r="114" spans="1:7" ht="12.75">
      <c r="A114" s="13" t="s">
        <v>401</v>
      </c>
      <c r="B114" s="93" t="s">
        <v>92</v>
      </c>
      <c r="C114" s="91"/>
      <c r="D114" s="10">
        <f>E114+G114</f>
        <v>0</v>
      </c>
      <c r="E114" s="10"/>
      <c r="F114" s="9"/>
      <c r="G114" s="9"/>
    </row>
    <row r="115" spans="1:7" ht="15.75">
      <c r="A115" s="13" t="s">
        <v>401</v>
      </c>
      <c r="B115" s="91" t="s">
        <v>476</v>
      </c>
      <c r="C115" s="119"/>
      <c r="D115" s="46">
        <f>E115+G115</f>
        <v>0</v>
      </c>
      <c r="E115" s="10"/>
      <c r="F115" s="9"/>
      <c r="G115" s="9"/>
    </row>
    <row r="116" spans="1:7" ht="26.25">
      <c r="A116" s="12" t="s">
        <v>381</v>
      </c>
      <c r="B116" s="211" t="s">
        <v>187</v>
      </c>
      <c r="C116" s="314" t="s">
        <v>143</v>
      </c>
      <c r="D116" s="315">
        <f>E116+G116</f>
        <v>0.3</v>
      </c>
      <c r="E116" s="21">
        <f>E117</f>
        <v>0.3</v>
      </c>
      <c r="F116" s="21">
        <f>F117</f>
        <v>0.2</v>
      </c>
      <c r="G116" s="21">
        <f>G117</f>
        <v>0</v>
      </c>
    </row>
    <row r="117" spans="1:7" ht="15.75">
      <c r="A117" s="13" t="s">
        <v>572</v>
      </c>
      <c r="B117" s="115" t="s">
        <v>573</v>
      </c>
      <c r="C117" s="313"/>
      <c r="D117" s="46">
        <f>E117+G117</f>
        <v>0.3</v>
      </c>
      <c r="E117" s="10">
        <v>0.3</v>
      </c>
      <c r="F117" s="9">
        <v>0.2</v>
      </c>
      <c r="G117" s="9"/>
    </row>
    <row r="118" spans="1:7" ht="25.5">
      <c r="A118" s="12" t="s">
        <v>504</v>
      </c>
      <c r="B118" s="132" t="s">
        <v>505</v>
      </c>
      <c r="C118" s="7" t="s">
        <v>183</v>
      </c>
      <c r="D118" s="107">
        <f>D119</f>
        <v>0</v>
      </c>
      <c r="E118" s="107">
        <f>E119</f>
        <v>0</v>
      </c>
      <c r="F118" s="107">
        <f>F119</f>
        <v>0</v>
      </c>
      <c r="G118" s="107">
        <f>G119</f>
        <v>0</v>
      </c>
    </row>
    <row r="119" spans="1:7" ht="12.75">
      <c r="A119" s="13" t="s">
        <v>503</v>
      </c>
      <c r="B119" s="91" t="s">
        <v>440</v>
      </c>
      <c r="C119" s="79"/>
      <c r="D119" s="9">
        <f>E119+G119</f>
        <v>0</v>
      </c>
      <c r="E119" s="9"/>
      <c r="F119" s="9"/>
      <c r="G119" s="9"/>
    </row>
    <row r="120" spans="1:7" ht="12.75">
      <c r="A120" s="12" t="s">
        <v>574</v>
      </c>
      <c r="B120" s="7" t="s">
        <v>77</v>
      </c>
      <c r="C120" s="7" t="s">
        <v>138</v>
      </c>
      <c r="D120" s="107">
        <f>E120+G120</f>
        <v>0</v>
      </c>
      <c r="E120" s="107">
        <f>E121</f>
        <v>0</v>
      </c>
      <c r="F120" s="107">
        <f>F121</f>
        <v>0</v>
      </c>
      <c r="G120" s="107">
        <f>G121</f>
        <v>0</v>
      </c>
    </row>
    <row r="121" spans="1:7" ht="12.75">
      <c r="A121" s="13" t="s">
        <v>403</v>
      </c>
      <c r="B121" s="89" t="s">
        <v>110</v>
      </c>
      <c r="C121" s="7"/>
      <c r="D121" s="107">
        <f>E121+G121</f>
        <v>0</v>
      </c>
      <c r="E121" s="9"/>
      <c r="F121" s="9"/>
      <c r="G121" s="9"/>
    </row>
    <row r="122" spans="1:7" ht="12.75">
      <c r="A122" s="12" t="s">
        <v>45</v>
      </c>
      <c r="B122" s="7" t="s">
        <v>57</v>
      </c>
      <c r="C122" s="7"/>
      <c r="D122" s="21">
        <f>D123+D126+D132+D130</f>
        <v>0.4</v>
      </c>
      <c r="E122" s="21">
        <f>E123+E126+E132+E130</f>
        <v>0.4</v>
      </c>
      <c r="F122" s="21">
        <f>F123+F126+F132+F130</f>
        <v>0.2</v>
      </c>
      <c r="G122" s="21">
        <f>G123+G126+G132+G130</f>
        <v>0</v>
      </c>
    </row>
    <row r="123" spans="1:7" ht="12.75">
      <c r="A123" s="16" t="s">
        <v>47</v>
      </c>
      <c r="B123" s="8" t="s">
        <v>104</v>
      </c>
      <c r="C123" s="7" t="s">
        <v>137</v>
      </c>
      <c r="D123" s="21">
        <f>D124+D125</f>
        <v>0</v>
      </c>
      <c r="E123" s="21">
        <f>E124+E125</f>
        <v>0</v>
      </c>
      <c r="F123" s="21">
        <f>F124+F125</f>
        <v>0</v>
      </c>
      <c r="G123" s="21">
        <f>G124+G125</f>
        <v>0</v>
      </c>
    </row>
    <row r="124" spans="1:7" ht="12.75">
      <c r="A124" s="13" t="s">
        <v>400</v>
      </c>
      <c r="B124" s="124" t="s">
        <v>93</v>
      </c>
      <c r="C124" s="15"/>
      <c r="D124" s="10">
        <f>E124+G124</f>
        <v>0</v>
      </c>
      <c r="E124" s="10"/>
      <c r="F124" s="9"/>
      <c r="G124" s="9"/>
    </row>
    <row r="125" spans="1:7" ht="12.75">
      <c r="A125" s="13" t="s">
        <v>399</v>
      </c>
      <c r="B125" s="26" t="s">
        <v>120</v>
      </c>
      <c r="C125" s="95"/>
      <c r="D125" s="10">
        <f>E125+G125</f>
        <v>0</v>
      </c>
      <c r="E125" s="10"/>
      <c r="F125" s="9"/>
      <c r="G125" s="9"/>
    </row>
    <row r="126" spans="1:7" ht="38.25">
      <c r="A126" s="12" t="s">
        <v>239</v>
      </c>
      <c r="B126" s="132" t="s">
        <v>107</v>
      </c>
      <c r="C126" s="7" t="s">
        <v>141</v>
      </c>
      <c r="D126" s="21">
        <f>D127+D128+D129</f>
        <v>0</v>
      </c>
      <c r="E126" s="21">
        <f>E127+E128+E129</f>
        <v>0</v>
      </c>
      <c r="F126" s="21">
        <f>F127+F128+F129</f>
        <v>0</v>
      </c>
      <c r="G126" s="21">
        <f>G127+G128+G129</f>
        <v>0</v>
      </c>
    </row>
    <row r="127" spans="1:7" ht="12.75">
      <c r="A127" s="18" t="s">
        <v>269</v>
      </c>
      <c r="B127" s="124" t="s">
        <v>91</v>
      </c>
      <c r="C127" s="79"/>
      <c r="D127" s="10">
        <f aca="true" t="shared" si="2" ref="D127:D133">E127+G127</f>
        <v>0</v>
      </c>
      <c r="E127" s="10"/>
      <c r="F127" s="9"/>
      <c r="G127" s="9"/>
    </row>
    <row r="128" spans="1:7" ht="12.75">
      <c r="A128" s="18" t="s">
        <v>401</v>
      </c>
      <c r="B128" s="91" t="s">
        <v>92</v>
      </c>
      <c r="C128" s="79"/>
      <c r="D128" s="10">
        <f t="shared" si="2"/>
        <v>0</v>
      </c>
      <c r="E128" s="10"/>
      <c r="F128" s="9"/>
      <c r="G128" s="9"/>
    </row>
    <row r="129" spans="1:7" ht="15.75">
      <c r="A129" s="18" t="s">
        <v>401</v>
      </c>
      <c r="B129" s="93" t="s">
        <v>476</v>
      </c>
      <c r="C129" s="119"/>
      <c r="D129" s="10">
        <f t="shared" si="2"/>
        <v>0</v>
      </c>
      <c r="E129" s="10"/>
      <c r="F129" s="9"/>
      <c r="G129" s="9"/>
    </row>
    <row r="130" spans="1:7" ht="26.25">
      <c r="A130" s="16" t="s">
        <v>330</v>
      </c>
      <c r="B130" s="316" t="s">
        <v>187</v>
      </c>
      <c r="C130" s="314" t="s">
        <v>143</v>
      </c>
      <c r="D130" s="315">
        <f t="shared" si="2"/>
        <v>0.4</v>
      </c>
      <c r="E130" s="21">
        <f>E131</f>
        <v>0.4</v>
      </c>
      <c r="F130" s="21">
        <f>F131</f>
        <v>0.2</v>
      </c>
      <c r="G130" s="21">
        <f>G131</f>
        <v>0</v>
      </c>
    </row>
    <row r="131" spans="1:7" ht="15.75">
      <c r="A131" s="19" t="s">
        <v>572</v>
      </c>
      <c r="B131" s="115" t="s">
        <v>573</v>
      </c>
      <c r="C131" s="313"/>
      <c r="D131" s="46">
        <f t="shared" si="2"/>
        <v>0.4</v>
      </c>
      <c r="E131" s="10">
        <v>0.4</v>
      </c>
      <c r="F131" s="9">
        <v>0.2</v>
      </c>
      <c r="G131" s="9"/>
    </row>
    <row r="132" spans="1:7" ht="12.75">
      <c r="A132" s="16" t="s">
        <v>343</v>
      </c>
      <c r="B132" s="7" t="s">
        <v>77</v>
      </c>
      <c r="C132" s="7" t="s">
        <v>138</v>
      </c>
      <c r="D132" s="21">
        <f t="shared" si="2"/>
        <v>0</v>
      </c>
      <c r="E132" s="21">
        <f>E133</f>
        <v>0</v>
      </c>
      <c r="F132" s="21">
        <f>F133</f>
        <v>0</v>
      </c>
      <c r="G132" s="21">
        <f>G133</f>
        <v>0</v>
      </c>
    </row>
    <row r="133" spans="1:7" ht="12.75">
      <c r="A133" s="13" t="s">
        <v>403</v>
      </c>
      <c r="B133" s="89" t="s">
        <v>110</v>
      </c>
      <c r="C133" s="7"/>
      <c r="D133" s="10">
        <f t="shared" si="2"/>
        <v>0</v>
      </c>
      <c r="E133" s="10"/>
      <c r="F133" s="9"/>
      <c r="G133" s="9"/>
    </row>
    <row r="134" spans="1:7" ht="12.75">
      <c r="A134" s="16" t="s">
        <v>48</v>
      </c>
      <c r="B134" s="7" t="s">
        <v>61</v>
      </c>
      <c r="C134" s="7"/>
      <c r="D134" s="21">
        <f>D135+D143+D142+D140</f>
        <v>0</v>
      </c>
      <c r="E134" s="21">
        <f>E135+E143+E142+E140</f>
        <v>0</v>
      </c>
      <c r="F134" s="21">
        <f>F135+F143+F142+F140</f>
        <v>0</v>
      </c>
      <c r="G134" s="21">
        <f>G135+G143+G142+G140</f>
        <v>0</v>
      </c>
    </row>
    <row r="135" spans="1:7" ht="38.25">
      <c r="A135" s="12" t="s">
        <v>49</v>
      </c>
      <c r="B135" s="123" t="s">
        <v>107</v>
      </c>
      <c r="C135" s="7" t="s">
        <v>141</v>
      </c>
      <c r="D135" s="21">
        <f>D136+D137+D139+D138</f>
        <v>0</v>
      </c>
      <c r="E135" s="21">
        <f>E136+E137+E139+E138</f>
        <v>0</v>
      </c>
      <c r="F135" s="21">
        <f>F136+F137+F139+F138</f>
        <v>0</v>
      </c>
      <c r="G135" s="21">
        <f>G136+G137+G139+G138</f>
        <v>0</v>
      </c>
    </row>
    <row r="136" spans="1:7" ht="12.75">
      <c r="A136" s="13" t="s">
        <v>269</v>
      </c>
      <c r="B136" s="124" t="s">
        <v>91</v>
      </c>
      <c r="C136" s="79"/>
      <c r="D136" s="10">
        <f aca="true" t="shared" si="3" ref="D136:D144">E136+G136</f>
        <v>0</v>
      </c>
      <c r="E136" s="10"/>
      <c r="F136" s="9"/>
      <c r="G136" s="9"/>
    </row>
    <row r="137" spans="1:7" ht="12.75">
      <c r="A137" s="13" t="s">
        <v>401</v>
      </c>
      <c r="B137" s="91" t="s">
        <v>92</v>
      </c>
      <c r="C137" s="79"/>
      <c r="D137" s="10">
        <f t="shared" si="3"/>
        <v>0</v>
      </c>
      <c r="E137" s="10"/>
      <c r="F137" s="9"/>
      <c r="G137" s="9"/>
    </row>
    <row r="138" spans="1:7" ht="15.75">
      <c r="A138" s="13" t="s">
        <v>401</v>
      </c>
      <c r="B138" s="91" t="s">
        <v>476</v>
      </c>
      <c r="C138" s="119"/>
      <c r="D138" s="10">
        <f t="shared" si="3"/>
        <v>0</v>
      </c>
      <c r="E138" s="10"/>
      <c r="F138" s="9"/>
      <c r="G138" s="9"/>
    </row>
    <row r="139" spans="1:7" ht="12.75">
      <c r="A139" s="147" t="s">
        <v>402</v>
      </c>
      <c r="B139" s="93" t="s">
        <v>94</v>
      </c>
      <c r="C139" s="79"/>
      <c r="D139" s="10">
        <f t="shared" si="3"/>
        <v>0</v>
      </c>
      <c r="E139" s="10"/>
      <c r="F139" s="9"/>
      <c r="G139" s="9"/>
    </row>
    <row r="140" spans="1:7" ht="26.25">
      <c r="A140" s="12" t="s">
        <v>50</v>
      </c>
      <c r="B140" s="211" t="s">
        <v>187</v>
      </c>
      <c r="C140" s="314" t="s">
        <v>143</v>
      </c>
      <c r="D140" s="315">
        <f t="shared" si="3"/>
        <v>0</v>
      </c>
      <c r="E140" s="21">
        <f>E141</f>
        <v>0</v>
      </c>
      <c r="F140" s="21">
        <f>F141</f>
        <v>0</v>
      </c>
      <c r="G140" s="21">
        <f>G141</f>
        <v>0</v>
      </c>
    </row>
    <row r="141" spans="1:7" ht="15.75">
      <c r="A141" s="19" t="s">
        <v>572</v>
      </c>
      <c r="B141" s="96" t="s">
        <v>573</v>
      </c>
      <c r="C141" s="313"/>
      <c r="D141" s="46">
        <f t="shared" si="3"/>
        <v>0</v>
      </c>
      <c r="E141" s="10"/>
      <c r="F141" s="9"/>
      <c r="G141" s="9"/>
    </row>
    <row r="142" spans="1:7" ht="12.75">
      <c r="A142" s="12" t="s">
        <v>405</v>
      </c>
      <c r="B142" s="102" t="s">
        <v>471</v>
      </c>
      <c r="C142" s="146" t="s">
        <v>37</v>
      </c>
      <c r="D142" s="107">
        <f t="shared" si="3"/>
        <v>0</v>
      </c>
      <c r="E142" s="21"/>
      <c r="F142" s="9"/>
      <c r="G142" s="9"/>
    </row>
    <row r="143" spans="1:7" ht="12.75">
      <c r="A143" s="16" t="s">
        <v>50</v>
      </c>
      <c r="B143" s="7" t="s">
        <v>77</v>
      </c>
      <c r="C143" s="7" t="s">
        <v>138</v>
      </c>
      <c r="D143" s="21">
        <f t="shared" si="3"/>
        <v>0</v>
      </c>
      <c r="E143" s="21">
        <f>E144</f>
        <v>0</v>
      </c>
      <c r="F143" s="21">
        <f>F144</f>
        <v>0</v>
      </c>
      <c r="G143" s="21">
        <f>G144</f>
        <v>0</v>
      </c>
    </row>
    <row r="144" spans="1:7" ht="12.75">
      <c r="A144" s="19" t="s">
        <v>403</v>
      </c>
      <c r="B144" s="89" t="s">
        <v>110</v>
      </c>
      <c r="C144" s="7"/>
      <c r="D144" s="10">
        <f t="shared" si="3"/>
        <v>0</v>
      </c>
      <c r="E144" s="10"/>
      <c r="F144" s="9"/>
      <c r="G144" s="9"/>
    </row>
    <row r="145" spans="1:7" ht="12.75">
      <c r="A145" s="16" t="s">
        <v>51</v>
      </c>
      <c r="B145" s="7" t="s">
        <v>7</v>
      </c>
      <c r="C145" s="7"/>
      <c r="D145" s="21">
        <f>D149+D155+D146+D153</f>
        <v>0.7</v>
      </c>
      <c r="E145" s="21">
        <f>E149+E155+E146+E153</f>
        <v>0.7</v>
      </c>
      <c r="F145" s="21">
        <f>F149+F155+F146+F153</f>
        <v>0.5</v>
      </c>
      <c r="G145" s="21">
        <f>G149+G155+G146+G153</f>
        <v>0</v>
      </c>
    </row>
    <row r="146" spans="1:7" ht="12.75">
      <c r="A146" s="16" t="s">
        <v>53</v>
      </c>
      <c r="B146" s="8" t="s">
        <v>104</v>
      </c>
      <c r="C146" s="7" t="s">
        <v>137</v>
      </c>
      <c r="D146" s="34">
        <f>E146+G146</f>
        <v>0</v>
      </c>
      <c r="E146" s="21">
        <f>E147+E148</f>
        <v>0</v>
      </c>
      <c r="F146" s="21">
        <f>F147+F148</f>
        <v>0</v>
      </c>
      <c r="G146" s="21">
        <f>G147+G148</f>
        <v>0</v>
      </c>
    </row>
    <row r="147" spans="1:7" ht="12.75">
      <c r="A147" s="13" t="s">
        <v>400</v>
      </c>
      <c r="B147" s="124" t="s">
        <v>93</v>
      </c>
      <c r="C147" s="100"/>
      <c r="D147" s="10">
        <f>E147+G147</f>
        <v>0</v>
      </c>
      <c r="E147" s="22"/>
      <c r="F147" s="21"/>
      <c r="G147" s="21"/>
    </row>
    <row r="148" spans="1:7" ht="12.75">
      <c r="A148" s="13" t="s">
        <v>399</v>
      </c>
      <c r="B148" s="26" t="s">
        <v>120</v>
      </c>
      <c r="C148" s="101"/>
      <c r="D148" s="10">
        <f>E148+G148</f>
        <v>0</v>
      </c>
      <c r="E148" s="22"/>
      <c r="F148" s="21"/>
      <c r="G148" s="21"/>
    </row>
    <row r="149" spans="1:7" ht="38.25">
      <c r="A149" s="12" t="s">
        <v>54</v>
      </c>
      <c r="B149" s="123" t="s">
        <v>107</v>
      </c>
      <c r="C149" s="7" t="s">
        <v>141</v>
      </c>
      <c r="D149" s="21">
        <f>D150+D151+D152</f>
        <v>0</v>
      </c>
      <c r="E149" s="21">
        <f>E150+E151+E152</f>
        <v>0</v>
      </c>
      <c r="F149" s="21">
        <f>F150+F151+F152</f>
        <v>0</v>
      </c>
      <c r="G149" s="21">
        <f>G150+G151+G152</f>
        <v>0</v>
      </c>
    </row>
    <row r="150" spans="1:7" ht="12.75">
      <c r="A150" s="13" t="s">
        <v>269</v>
      </c>
      <c r="B150" s="124" t="s">
        <v>91</v>
      </c>
      <c r="C150" s="79"/>
      <c r="D150" s="10">
        <f aca="true" t="shared" si="4" ref="D150:D156">E150+G150</f>
        <v>0</v>
      </c>
      <c r="E150" s="10"/>
      <c r="F150" s="9"/>
      <c r="G150" s="9"/>
    </row>
    <row r="151" spans="1:7" ht="12.75">
      <c r="A151" s="13" t="s">
        <v>401</v>
      </c>
      <c r="B151" s="91" t="s">
        <v>92</v>
      </c>
      <c r="C151" s="79"/>
      <c r="D151" s="10">
        <f t="shared" si="4"/>
        <v>0</v>
      </c>
      <c r="E151" s="10"/>
      <c r="F151" s="9"/>
      <c r="G151" s="9"/>
    </row>
    <row r="152" spans="1:7" ht="15.75">
      <c r="A152" s="13" t="s">
        <v>401</v>
      </c>
      <c r="B152" s="91" t="s">
        <v>476</v>
      </c>
      <c r="C152" s="119"/>
      <c r="D152" s="10">
        <f t="shared" si="4"/>
        <v>0</v>
      </c>
      <c r="E152" s="10"/>
      <c r="F152" s="9"/>
      <c r="G152" s="9"/>
    </row>
    <row r="153" spans="1:7" ht="26.25">
      <c r="A153" s="16" t="s">
        <v>55</v>
      </c>
      <c r="B153" s="211" t="s">
        <v>187</v>
      </c>
      <c r="C153" s="314" t="s">
        <v>143</v>
      </c>
      <c r="D153" s="315">
        <f t="shared" si="4"/>
        <v>0.7</v>
      </c>
      <c r="E153" s="21">
        <f>E154</f>
        <v>0.7</v>
      </c>
      <c r="F153" s="21">
        <f>F154</f>
        <v>0.5</v>
      </c>
      <c r="G153" s="21">
        <f>G154</f>
        <v>0</v>
      </c>
    </row>
    <row r="154" spans="1:7" ht="15.75">
      <c r="A154" s="19" t="s">
        <v>572</v>
      </c>
      <c r="B154" s="115" t="s">
        <v>573</v>
      </c>
      <c r="C154" s="313"/>
      <c r="D154" s="46">
        <f t="shared" si="4"/>
        <v>0.7</v>
      </c>
      <c r="E154" s="10">
        <v>0.7</v>
      </c>
      <c r="F154" s="9">
        <v>0.5</v>
      </c>
      <c r="G154" s="9"/>
    </row>
    <row r="155" spans="1:7" ht="12.75">
      <c r="A155" s="16" t="s">
        <v>203</v>
      </c>
      <c r="B155" s="7" t="s">
        <v>77</v>
      </c>
      <c r="C155" s="7" t="s">
        <v>138</v>
      </c>
      <c r="D155" s="21">
        <f t="shared" si="4"/>
        <v>0</v>
      </c>
      <c r="E155" s="21">
        <f>E156</f>
        <v>0</v>
      </c>
      <c r="F155" s="21">
        <f>F156</f>
        <v>0</v>
      </c>
      <c r="G155" s="21">
        <f>G156</f>
        <v>0</v>
      </c>
    </row>
    <row r="156" spans="1:7" ht="12.75">
      <c r="A156" s="13" t="s">
        <v>403</v>
      </c>
      <c r="B156" s="89" t="s">
        <v>110</v>
      </c>
      <c r="C156" s="102"/>
      <c r="D156" s="28">
        <f t="shared" si="4"/>
        <v>0</v>
      </c>
      <c r="E156" s="28"/>
      <c r="F156" s="108"/>
      <c r="G156" s="108"/>
    </row>
    <row r="157" spans="1:7" ht="12.75">
      <c r="A157" s="13" t="s">
        <v>56</v>
      </c>
      <c r="B157" s="7" t="s">
        <v>8</v>
      </c>
      <c r="C157" s="7"/>
      <c r="D157" s="34">
        <f>D158+D161+D167+D165</f>
        <v>0</v>
      </c>
      <c r="E157" s="34">
        <f>E158+E161+E167+E165</f>
        <v>0</v>
      </c>
      <c r="F157" s="34">
        <f>F158+F161+F167+F165</f>
        <v>0</v>
      </c>
      <c r="G157" s="34">
        <f>G158+G161+G167+G165</f>
        <v>0</v>
      </c>
    </row>
    <row r="158" spans="1:7" ht="12.75">
      <c r="A158" s="12" t="s">
        <v>58</v>
      </c>
      <c r="B158" s="8" t="s">
        <v>104</v>
      </c>
      <c r="C158" s="7" t="s">
        <v>137</v>
      </c>
      <c r="D158" s="21">
        <f>D159+D160</f>
        <v>0</v>
      </c>
      <c r="E158" s="21">
        <f>E159+E160</f>
        <v>0</v>
      </c>
      <c r="F158" s="21">
        <f>F159+F160</f>
        <v>0</v>
      </c>
      <c r="G158" s="21">
        <f>G159+G160</f>
        <v>0</v>
      </c>
    </row>
    <row r="159" spans="1:7" ht="12.75">
      <c r="A159" s="13" t="s">
        <v>400</v>
      </c>
      <c r="B159" s="124" t="s">
        <v>93</v>
      </c>
      <c r="C159" s="15"/>
      <c r="D159" s="10">
        <f>E159+G159</f>
        <v>0</v>
      </c>
      <c r="E159" s="10"/>
      <c r="F159" s="9"/>
      <c r="G159" s="9"/>
    </row>
    <row r="160" spans="1:7" ht="12.75">
      <c r="A160" s="13" t="s">
        <v>399</v>
      </c>
      <c r="B160" s="26" t="s">
        <v>148</v>
      </c>
      <c r="C160" s="95"/>
      <c r="D160" s="10">
        <f>E160+G160</f>
        <v>0</v>
      </c>
      <c r="E160" s="10"/>
      <c r="F160" s="9"/>
      <c r="G160" s="9"/>
    </row>
    <row r="161" spans="1:7" ht="38.25">
      <c r="A161" s="12" t="s">
        <v>59</v>
      </c>
      <c r="B161" s="123" t="s">
        <v>107</v>
      </c>
      <c r="C161" s="7" t="s">
        <v>141</v>
      </c>
      <c r="D161" s="21">
        <f>D162+D163+D164</f>
        <v>0</v>
      </c>
      <c r="E161" s="21">
        <f>E162+E163+E164</f>
        <v>0</v>
      </c>
      <c r="F161" s="21">
        <f>F162+F163+F164</f>
        <v>0</v>
      </c>
      <c r="G161" s="21">
        <f>G162+G163+G164</f>
        <v>0</v>
      </c>
    </row>
    <row r="162" spans="1:7" ht="12.75">
      <c r="A162" s="13" t="s">
        <v>269</v>
      </c>
      <c r="B162" s="124" t="s">
        <v>91</v>
      </c>
      <c r="C162" s="79"/>
      <c r="D162" s="10">
        <f aca="true" t="shared" si="5" ref="D162:D168">E162+G162</f>
        <v>0</v>
      </c>
      <c r="E162" s="10"/>
      <c r="F162" s="9"/>
      <c r="G162" s="9"/>
    </row>
    <row r="163" spans="1:7" ht="12.75">
      <c r="A163" s="13" t="s">
        <v>401</v>
      </c>
      <c r="B163" s="91" t="s">
        <v>92</v>
      </c>
      <c r="C163" s="79"/>
      <c r="D163" s="10">
        <f t="shared" si="5"/>
        <v>0</v>
      </c>
      <c r="E163" s="10"/>
      <c r="F163" s="9"/>
      <c r="G163" s="9"/>
    </row>
    <row r="164" spans="1:7" ht="15.75">
      <c r="A164" s="13" t="s">
        <v>401</v>
      </c>
      <c r="B164" s="91" t="s">
        <v>476</v>
      </c>
      <c r="C164" s="119"/>
      <c r="D164" s="10">
        <f t="shared" si="5"/>
        <v>0</v>
      </c>
      <c r="E164" s="10"/>
      <c r="F164" s="9"/>
      <c r="G164" s="9"/>
    </row>
    <row r="165" spans="1:7" ht="26.25">
      <c r="A165" s="12" t="s">
        <v>205</v>
      </c>
      <c r="B165" s="211" t="s">
        <v>187</v>
      </c>
      <c r="C165" s="314" t="s">
        <v>143</v>
      </c>
      <c r="D165" s="315">
        <f t="shared" si="5"/>
        <v>0</v>
      </c>
      <c r="E165" s="21">
        <f>E166</f>
        <v>0</v>
      </c>
      <c r="F165" s="21">
        <f>F166</f>
        <v>0</v>
      </c>
      <c r="G165" s="21">
        <f>G166</f>
        <v>0</v>
      </c>
    </row>
    <row r="166" spans="1:7" ht="15.75">
      <c r="A166" s="19" t="s">
        <v>572</v>
      </c>
      <c r="B166" s="115" t="s">
        <v>573</v>
      </c>
      <c r="C166" s="313"/>
      <c r="D166" s="46">
        <f t="shared" si="5"/>
        <v>0</v>
      </c>
      <c r="E166" s="10"/>
      <c r="F166" s="9"/>
      <c r="G166" s="9"/>
    </row>
    <row r="167" spans="1:7" ht="12.75">
      <c r="A167" s="12" t="s">
        <v>206</v>
      </c>
      <c r="B167" s="7" t="s">
        <v>77</v>
      </c>
      <c r="C167" s="7" t="s">
        <v>138</v>
      </c>
      <c r="D167" s="21">
        <f t="shared" si="5"/>
        <v>0</v>
      </c>
      <c r="E167" s="21">
        <f>E168</f>
        <v>0</v>
      </c>
      <c r="F167" s="21">
        <f>F168</f>
        <v>0</v>
      </c>
      <c r="G167" s="21">
        <f>G168</f>
        <v>0</v>
      </c>
    </row>
    <row r="168" spans="1:7" ht="12.75">
      <c r="A168" s="13" t="s">
        <v>403</v>
      </c>
      <c r="B168" s="89" t="s">
        <v>110</v>
      </c>
      <c r="C168" s="102"/>
      <c r="D168" s="28">
        <f t="shared" si="5"/>
        <v>0</v>
      </c>
      <c r="E168" s="28"/>
      <c r="F168" s="108"/>
      <c r="G168" s="108"/>
    </row>
    <row r="169" spans="1:7" ht="12.75">
      <c r="A169" s="94" t="s">
        <v>60</v>
      </c>
      <c r="B169" s="7" t="s">
        <v>535</v>
      </c>
      <c r="C169" s="96"/>
      <c r="D169" s="107">
        <f>D170+D173+D181</f>
        <v>0</v>
      </c>
      <c r="E169" s="107">
        <f>E170+E173+E181</f>
        <v>0</v>
      </c>
      <c r="F169" s="107">
        <f>F170+F173+F181</f>
        <v>0</v>
      </c>
      <c r="G169" s="107">
        <f>G170+G173+G181</f>
        <v>0</v>
      </c>
    </row>
    <row r="170" spans="1:7" ht="12.75">
      <c r="A170" s="12" t="s">
        <v>62</v>
      </c>
      <c r="B170" s="8" t="s">
        <v>104</v>
      </c>
      <c r="C170" s="7" t="s">
        <v>137</v>
      </c>
      <c r="D170" s="23">
        <f>D109+D123+D158+D146</f>
        <v>0</v>
      </c>
      <c r="E170" s="23">
        <f>E109+E123+E158+E146</f>
        <v>0</v>
      </c>
      <c r="F170" s="23">
        <f>F109+F123+F158+F146</f>
        <v>0</v>
      </c>
      <c r="G170" s="23">
        <f>G109+G123+G158+G146</f>
        <v>0</v>
      </c>
    </row>
    <row r="171" spans="1:7" ht="12.75">
      <c r="A171" s="13" t="s">
        <v>400</v>
      </c>
      <c r="B171" s="91" t="s">
        <v>93</v>
      </c>
      <c r="C171" s="91"/>
      <c r="D171" s="9">
        <f>E171+G171</f>
        <v>0</v>
      </c>
      <c r="E171" s="9">
        <f aca="true" t="shared" si="6" ref="E171:G172">E110+E124+E159+E147</f>
        <v>0</v>
      </c>
      <c r="F171" s="9">
        <f t="shared" si="6"/>
        <v>0</v>
      </c>
      <c r="G171" s="9">
        <f t="shared" si="6"/>
        <v>0</v>
      </c>
    </row>
    <row r="172" spans="1:7" ht="12.75">
      <c r="A172" s="13" t="s">
        <v>399</v>
      </c>
      <c r="B172" s="91" t="s">
        <v>120</v>
      </c>
      <c r="C172" s="89"/>
      <c r="D172" s="9">
        <f>E172+G172</f>
        <v>0</v>
      </c>
      <c r="E172" s="9">
        <f t="shared" si="6"/>
        <v>0</v>
      </c>
      <c r="F172" s="9">
        <f t="shared" si="6"/>
        <v>0</v>
      </c>
      <c r="G172" s="9">
        <f t="shared" si="6"/>
        <v>0</v>
      </c>
    </row>
    <row r="173" spans="1:7" ht="38.25">
      <c r="A173" s="17" t="s">
        <v>63</v>
      </c>
      <c r="B173" s="123" t="s">
        <v>107</v>
      </c>
      <c r="C173" s="15" t="s">
        <v>141</v>
      </c>
      <c r="D173" s="107">
        <f>D174+D175+D176+D177</f>
        <v>0</v>
      </c>
      <c r="E173" s="107">
        <f>E174+E175+E176+E177</f>
        <v>0</v>
      </c>
      <c r="F173" s="107">
        <f>F174+F175+F176+F177</f>
        <v>0</v>
      </c>
      <c r="G173" s="107">
        <f>G174+G175+G176+G177</f>
        <v>0</v>
      </c>
    </row>
    <row r="174" spans="1:12" ht="12.75">
      <c r="A174" s="13" t="s">
        <v>269</v>
      </c>
      <c r="B174" s="133" t="s">
        <v>91</v>
      </c>
      <c r="C174" s="81"/>
      <c r="D174" s="9">
        <f>E174+G174</f>
        <v>0</v>
      </c>
      <c r="E174" s="9">
        <f>E113+E127+E136+E150+E162</f>
        <v>0</v>
      </c>
      <c r="F174" s="9">
        <f>F113+F127+F136+F150+F162</f>
        <v>0</v>
      </c>
      <c r="G174" s="9">
        <f>G113+G127+G136+G150+G162</f>
        <v>0</v>
      </c>
      <c r="L174" s="3" t="s">
        <v>95</v>
      </c>
    </row>
    <row r="175" spans="1:7" ht="12.75">
      <c r="A175" s="13" t="s">
        <v>401</v>
      </c>
      <c r="B175" s="115" t="s">
        <v>92</v>
      </c>
      <c r="C175" s="82"/>
      <c r="D175" s="9">
        <f aca="true" t="shared" si="7" ref="D175:D183">E175+G175</f>
        <v>0</v>
      </c>
      <c r="E175" s="9">
        <f>E114+E128+E151+E163+E137</f>
        <v>0</v>
      </c>
      <c r="F175" s="9">
        <f>F114+F128+F137+F151+F163</f>
        <v>0</v>
      </c>
      <c r="G175" s="9">
        <f>G114+G128+G137+G151+G163</f>
        <v>0</v>
      </c>
    </row>
    <row r="176" spans="1:7" ht="12.75">
      <c r="A176" s="13" t="s">
        <v>401</v>
      </c>
      <c r="B176" s="115" t="s">
        <v>476</v>
      </c>
      <c r="C176" s="82"/>
      <c r="D176" s="9">
        <f>E176+G176</f>
        <v>0</v>
      </c>
      <c r="E176" s="9">
        <f>E164+E152+E138+E129+E115</f>
        <v>0</v>
      </c>
      <c r="F176" s="9">
        <f>F164+F152+F138+F129+F115</f>
        <v>0</v>
      </c>
      <c r="G176" s="9">
        <f>G164+G152+G138+G129+G115</f>
        <v>0</v>
      </c>
    </row>
    <row r="177" spans="1:7" ht="12.75">
      <c r="A177" s="13" t="s">
        <v>402</v>
      </c>
      <c r="B177" s="139" t="s">
        <v>94</v>
      </c>
      <c r="C177" s="102"/>
      <c r="D177" s="9">
        <f t="shared" si="7"/>
        <v>0</v>
      </c>
      <c r="E177" s="9">
        <f>E121+E133+E142+E155+E167</f>
        <v>0</v>
      </c>
      <c r="F177" s="9">
        <f>F114+F128+F137+F151+F163</f>
        <v>0</v>
      </c>
      <c r="G177" s="9">
        <f>G114+G128+G137+G151+G163</f>
        <v>0</v>
      </c>
    </row>
    <row r="178" spans="1:7" ht="26.25">
      <c r="A178" s="12" t="s">
        <v>208</v>
      </c>
      <c r="B178" s="211" t="s">
        <v>187</v>
      </c>
      <c r="C178" s="314" t="s">
        <v>143</v>
      </c>
      <c r="D178" s="315">
        <f t="shared" si="7"/>
        <v>1.4</v>
      </c>
      <c r="E178" s="21">
        <f>E179</f>
        <v>1.4</v>
      </c>
      <c r="F178" s="21">
        <f>F179</f>
        <v>0.9</v>
      </c>
      <c r="G178" s="21">
        <f>G179</f>
        <v>0</v>
      </c>
    </row>
    <row r="179" spans="1:7" ht="15.75">
      <c r="A179" s="19" t="s">
        <v>572</v>
      </c>
      <c r="B179" s="115" t="s">
        <v>573</v>
      </c>
      <c r="C179" s="313"/>
      <c r="D179" s="46">
        <f t="shared" si="7"/>
        <v>1.4</v>
      </c>
      <c r="E179" s="10">
        <f>E117+E131+E141+E154+E166</f>
        <v>1.4</v>
      </c>
      <c r="F179" s="10">
        <f>F117+F131+F141+F154+F166</f>
        <v>0.9</v>
      </c>
      <c r="G179" s="10">
        <f>G117+G131+G141+G154+G166</f>
        <v>0</v>
      </c>
    </row>
    <row r="180" spans="1:7" ht="25.5">
      <c r="A180" s="103" t="s">
        <v>208</v>
      </c>
      <c r="B180" s="132" t="s">
        <v>505</v>
      </c>
      <c r="C180" s="8" t="s">
        <v>183</v>
      </c>
      <c r="D180" s="107">
        <f>E180+G180</f>
        <v>0</v>
      </c>
      <c r="E180" s="99">
        <f>E181</f>
        <v>0</v>
      </c>
      <c r="F180" s="99">
        <f>F181</f>
        <v>0</v>
      </c>
      <c r="G180" s="99">
        <f>G181</f>
        <v>0</v>
      </c>
    </row>
    <row r="181" spans="1:7" ht="12.75">
      <c r="A181" s="13"/>
      <c r="B181" s="96" t="s">
        <v>440</v>
      </c>
      <c r="C181" s="6"/>
      <c r="D181" s="9">
        <f t="shared" si="7"/>
        <v>0</v>
      </c>
      <c r="E181" s="99">
        <f>E118</f>
        <v>0</v>
      </c>
      <c r="F181" s="99">
        <f>F118</f>
        <v>0</v>
      </c>
      <c r="G181" s="99">
        <f>G118</f>
        <v>0</v>
      </c>
    </row>
    <row r="182" spans="1:7" ht="12.75">
      <c r="A182" s="12" t="s">
        <v>210</v>
      </c>
      <c r="B182" s="102" t="s">
        <v>77</v>
      </c>
      <c r="C182" s="83" t="s">
        <v>138</v>
      </c>
      <c r="D182" s="107">
        <f>E182+G182</f>
        <v>0</v>
      </c>
      <c r="E182" s="107">
        <f>E183</f>
        <v>0</v>
      </c>
      <c r="F182" s="107">
        <f>F183</f>
        <v>0</v>
      </c>
      <c r="G182" s="107">
        <f>G183</f>
        <v>0</v>
      </c>
    </row>
    <row r="183" spans="1:7" ht="12.75">
      <c r="A183" s="13" t="s">
        <v>403</v>
      </c>
      <c r="B183" s="96" t="s">
        <v>110</v>
      </c>
      <c r="C183" s="2"/>
      <c r="D183" s="9">
        <f t="shared" si="7"/>
        <v>0</v>
      </c>
      <c r="E183" s="107">
        <f>E121+E133+E144+E156+E168</f>
        <v>0</v>
      </c>
      <c r="F183" s="107">
        <f>F121+F133+F144+F156+F168</f>
        <v>0</v>
      </c>
      <c r="G183" s="107">
        <f>G121+G133+G144+G156+G168</f>
        <v>0</v>
      </c>
    </row>
    <row r="184" spans="1:7" ht="12.75">
      <c r="A184" s="12" t="s">
        <v>64</v>
      </c>
      <c r="B184" s="8" t="s">
        <v>152</v>
      </c>
      <c r="C184" s="83" t="s">
        <v>37</v>
      </c>
      <c r="D184" s="21">
        <f>D185</f>
        <v>0</v>
      </c>
      <c r="E184" s="21">
        <f>E185</f>
        <v>0</v>
      </c>
      <c r="F184" s="21">
        <f>F185</f>
        <v>0</v>
      </c>
      <c r="G184" s="21">
        <f>G185</f>
        <v>0</v>
      </c>
    </row>
    <row r="185" spans="1:7" ht="12.75">
      <c r="A185" s="13" t="s">
        <v>405</v>
      </c>
      <c r="B185" s="91" t="s">
        <v>453</v>
      </c>
      <c r="C185" s="8"/>
      <c r="D185" s="9">
        <f>E185+G185</f>
        <v>0</v>
      </c>
      <c r="E185" s="9">
        <f>E142</f>
        <v>0</v>
      </c>
      <c r="F185" s="9">
        <f>F142</f>
        <v>0</v>
      </c>
      <c r="G185" s="9">
        <f>G142</f>
        <v>0</v>
      </c>
    </row>
    <row r="186" spans="1:7" ht="12.75">
      <c r="A186" s="12" t="s">
        <v>67</v>
      </c>
      <c r="B186" s="7" t="s">
        <v>112</v>
      </c>
      <c r="C186" s="8"/>
      <c r="D186" s="107">
        <f>D187</f>
        <v>46.8</v>
      </c>
      <c r="E186" s="107">
        <f>E187</f>
        <v>32.1</v>
      </c>
      <c r="F186" s="107">
        <f>F187</f>
        <v>20</v>
      </c>
      <c r="G186" s="107">
        <f>G187</f>
        <v>14.7</v>
      </c>
    </row>
    <row r="187" spans="1:7" ht="25.5">
      <c r="A187" s="13" t="s">
        <v>68</v>
      </c>
      <c r="B187" s="132" t="s">
        <v>105</v>
      </c>
      <c r="C187" s="83" t="s">
        <v>139</v>
      </c>
      <c r="D187" s="107">
        <f>E187+G187</f>
        <v>46.8</v>
      </c>
      <c r="E187" s="9">
        <v>32.1</v>
      </c>
      <c r="F187" s="9">
        <v>20</v>
      </c>
      <c r="G187" s="9">
        <v>14.7</v>
      </c>
    </row>
    <row r="188" spans="1:7" ht="12.75">
      <c r="A188" s="12" t="s">
        <v>69</v>
      </c>
      <c r="B188" s="170" t="s">
        <v>326</v>
      </c>
      <c r="C188" s="323"/>
      <c r="D188" s="99">
        <f>E188+G188</f>
        <v>0</v>
      </c>
      <c r="E188" s="107">
        <f>E189</f>
        <v>0</v>
      </c>
      <c r="F188" s="107">
        <f>F189</f>
        <v>0</v>
      </c>
      <c r="G188" s="107">
        <f>G189</f>
        <v>0</v>
      </c>
    </row>
    <row r="189" spans="1:7" ht="12.75">
      <c r="A189" s="13" t="s">
        <v>70</v>
      </c>
      <c r="B189" s="8" t="s">
        <v>152</v>
      </c>
      <c r="C189" s="323"/>
      <c r="D189" s="99">
        <f>E189+G189</f>
        <v>0</v>
      </c>
      <c r="E189" s="107">
        <f>E190+E191</f>
        <v>0</v>
      </c>
      <c r="F189" s="107">
        <f>F190+F191</f>
        <v>0</v>
      </c>
      <c r="G189" s="107">
        <f>G190+G191</f>
        <v>0</v>
      </c>
    </row>
    <row r="190" spans="1:7" ht="12.75">
      <c r="A190" s="13" t="s">
        <v>216</v>
      </c>
      <c r="B190" s="130" t="s">
        <v>74</v>
      </c>
      <c r="C190" s="323"/>
      <c r="D190" s="9">
        <f>E190+G190</f>
        <v>0</v>
      </c>
      <c r="E190" s="107"/>
      <c r="F190" s="107"/>
      <c r="G190" s="107"/>
    </row>
    <row r="191" spans="1:7" ht="12.75">
      <c r="A191" s="13" t="s">
        <v>506</v>
      </c>
      <c r="B191" s="130" t="s">
        <v>75</v>
      </c>
      <c r="C191" s="104"/>
      <c r="D191" s="9">
        <f>E191+G191</f>
        <v>0</v>
      </c>
      <c r="E191" s="9"/>
      <c r="F191" s="9"/>
      <c r="G191" s="107"/>
    </row>
    <row r="192" spans="1:7" ht="12.75">
      <c r="A192" s="169" t="s">
        <v>286</v>
      </c>
      <c r="B192" s="324" t="s">
        <v>335</v>
      </c>
      <c r="C192" s="323"/>
      <c r="D192" s="21">
        <f>D193</f>
        <v>0</v>
      </c>
      <c r="E192" s="21">
        <f>E193</f>
        <v>0</v>
      </c>
      <c r="F192" s="21">
        <f>F193</f>
        <v>0</v>
      </c>
      <c r="G192" s="21">
        <f>G193</f>
        <v>0</v>
      </c>
    </row>
    <row r="193" spans="1:7" ht="12.75">
      <c r="A193" s="13" t="s">
        <v>217</v>
      </c>
      <c r="B193" s="6" t="s">
        <v>104</v>
      </c>
      <c r="C193" s="324" t="s">
        <v>137</v>
      </c>
      <c r="D193" s="9">
        <f>E193+G193</f>
        <v>0</v>
      </c>
      <c r="E193" s="9"/>
      <c r="F193" s="9"/>
      <c r="G193" s="107"/>
    </row>
    <row r="194" spans="1:7" ht="12.75">
      <c r="A194" s="12" t="s">
        <v>432</v>
      </c>
      <c r="B194" s="170" t="s">
        <v>470</v>
      </c>
      <c r="C194" s="8"/>
      <c r="D194" s="107">
        <f>E194+G194</f>
        <v>0</v>
      </c>
      <c r="E194" s="107">
        <f>E195</f>
        <v>0</v>
      </c>
      <c r="F194" s="107">
        <f>F195</f>
        <v>0</v>
      </c>
      <c r="G194" s="107">
        <f>G195</f>
        <v>0</v>
      </c>
    </row>
    <row r="195" spans="1:7" ht="38.25">
      <c r="A195" s="12" t="s">
        <v>336</v>
      </c>
      <c r="B195" s="105" t="s">
        <v>107</v>
      </c>
      <c r="C195" s="8" t="s">
        <v>141</v>
      </c>
      <c r="D195" s="9">
        <f aca="true" t="shared" si="8" ref="D195:D200">E195+G195</f>
        <v>0</v>
      </c>
      <c r="E195" s="9"/>
      <c r="F195" s="9"/>
      <c r="G195" s="9"/>
    </row>
    <row r="196" spans="1:7" ht="15.75">
      <c r="A196" s="12" t="s">
        <v>433</v>
      </c>
      <c r="B196" s="38" t="s">
        <v>132</v>
      </c>
      <c r="C196" s="8"/>
      <c r="D196" s="107">
        <f t="shared" si="8"/>
        <v>471.70000000000005</v>
      </c>
      <c r="E196" s="107">
        <f>E197+E198+E199+E200+E201+E202+E203+E204+E205</f>
        <v>225.00000000000003</v>
      </c>
      <c r="F196" s="107">
        <f>F197+F198+F199+F200+F201+F202+F203+F204+F205</f>
        <v>127.90000000000002</v>
      </c>
      <c r="G196" s="107">
        <f>G197+G198+G199+G200+G201+G202+G203+G204+G205</f>
        <v>246.7</v>
      </c>
    </row>
    <row r="197" spans="1:7" ht="15">
      <c r="A197" s="12" t="s">
        <v>507</v>
      </c>
      <c r="B197" s="140" t="s">
        <v>104</v>
      </c>
      <c r="C197" s="8" t="s">
        <v>137</v>
      </c>
      <c r="D197" s="107">
        <f t="shared" si="8"/>
        <v>137.8</v>
      </c>
      <c r="E197" s="107">
        <f>E14+E82+E85+E97+E100+E103+E106+E170+E193</f>
        <v>137.8</v>
      </c>
      <c r="F197" s="107">
        <f>F14+F82+F85+F97+F100+F103+F106+F170+F193</f>
        <v>86.5</v>
      </c>
      <c r="G197" s="107">
        <f>G14+G82+G85+G97+G100+G103+G106+G170+G193</f>
        <v>0</v>
      </c>
    </row>
    <row r="198" spans="1:7" ht="30">
      <c r="A198" s="12" t="s">
        <v>508</v>
      </c>
      <c r="B198" s="145" t="s">
        <v>105</v>
      </c>
      <c r="C198" s="8" t="s">
        <v>139</v>
      </c>
      <c r="D198" s="107">
        <f t="shared" si="8"/>
        <v>71.2</v>
      </c>
      <c r="E198" s="107">
        <f>E59+E187</f>
        <v>56.5</v>
      </c>
      <c r="F198" s="107">
        <f>F59+F187</f>
        <v>33.7</v>
      </c>
      <c r="G198" s="107">
        <f>G59+G187</f>
        <v>14.7</v>
      </c>
    </row>
    <row r="199" spans="1:7" ht="45">
      <c r="A199" s="12" t="s">
        <v>509</v>
      </c>
      <c r="B199" s="142" t="s">
        <v>107</v>
      </c>
      <c r="C199" s="8" t="s">
        <v>141</v>
      </c>
      <c r="D199" s="107">
        <f t="shared" si="8"/>
        <v>7</v>
      </c>
      <c r="E199" s="107">
        <f>E24+E57+E173+E195</f>
        <v>7</v>
      </c>
      <c r="F199" s="107">
        <f>F24+F57+F173+F195</f>
        <v>5.4</v>
      </c>
      <c r="G199" s="107">
        <f>G24+G57+G173+G195</f>
        <v>0</v>
      </c>
    </row>
    <row r="200" spans="1:7" ht="30">
      <c r="A200" s="12" t="s">
        <v>510</v>
      </c>
      <c r="B200" s="143" t="s">
        <v>220</v>
      </c>
      <c r="C200" s="8" t="s">
        <v>140</v>
      </c>
      <c r="D200" s="107">
        <f t="shared" si="8"/>
        <v>0</v>
      </c>
      <c r="E200" s="107">
        <f>E35</f>
        <v>0</v>
      </c>
      <c r="F200" s="107">
        <f>F35</f>
        <v>0</v>
      </c>
      <c r="G200" s="107">
        <f>G35</f>
        <v>0</v>
      </c>
    </row>
    <row r="201" spans="1:7" ht="18.75" customHeight="1">
      <c r="A201" s="12" t="s">
        <v>511</v>
      </c>
      <c r="B201" s="141" t="s">
        <v>111</v>
      </c>
      <c r="C201" s="8" t="s">
        <v>142</v>
      </c>
      <c r="D201" s="107">
        <f>E201+G201</f>
        <v>232</v>
      </c>
      <c r="E201" s="107">
        <f>E40</f>
        <v>0</v>
      </c>
      <c r="F201" s="107">
        <f>F40</f>
        <v>0</v>
      </c>
      <c r="G201" s="107">
        <f>G40</f>
        <v>232</v>
      </c>
    </row>
    <row r="202" spans="1:7" ht="30">
      <c r="A202" s="12" t="s">
        <v>512</v>
      </c>
      <c r="B202" s="106" t="s">
        <v>187</v>
      </c>
      <c r="C202" s="8" t="s">
        <v>143</v>
      </c>
      <c r="D202" s="107">
        <f>E202+G202</f>
        <v>1.4</v>
      </c>
      <c r="E202" s="107">
        <f>E46+E179</f>
        <v>1.4</v>
      </c>
      <c r="F202" s="107">
        <f>F46+F179</f>
        <v>0.9</v>
      </c>
      <c r="G202" s="107">
        <f>G46+G179</f>
        <v>0</v>
      </c>
    </row>
    <row r="203" spans="1:7" ht="15">
      <c r="A203" s="12" t="s">
        <v>513</v>
      </c>
      <c r="B203" s="141" t="s">
        <v>77</v>
      </c>
      <c r="C203" s="82" t="s">
        <v>138</v>
      </c>
      <c r="D203" s="107">
        <f>E203+G203</f>
        <v>22.3</v>
      </c>
      <c r="E203" s="107">
        <f>E48+E182</f>
        <v>22.3</v>
      </c>
      <c r="F203" s="107">
        <f>F48+F182</f>
        <v>1.4</v>
      </c>
      <c r="G203" s="107">
        <f>G48+G182</f>
        <v>0</v>
      </c>
    </row>
    <row r="204" spans="1:7" ht="30">
      <c r="A204" s="75" t="s">
        <v>514</v>
      </c>
      <c r="B204" s="106" t="s">
        <v>151</v>
      </c>
      <c r="C204" s="8" t="s">
        <v>35</v>
      </c>
      <c r="D204" s="21">
        <f>D194-D189</f>
        <v>0</v>
      </c>
      <c r="E204" s="107">
        <f>E50</f>
        <v>0</v>
      </c>
      <c r="F204" s="21"/>
      <c r="G204" s="21"/>
    </row>
    <row r="205" spans="1:7" ht="15">
      <c r="A205" s="12" t="s">
        <v>515</v>
      </c>
      <c r="B205" s="140" t="s">
        <v>152</v>
      </c>
      <c r="C205" s="8" t="s">
        <v>37</v>
      </c>
      <c r="D205" s="21">
        <f aca="true" t="shared" si="9" ref="D205:G206">D195-D190</f>
        <v>0</v>
      </c>
      <c r="E205" s="21">
        <f>E53+E184+E189</f>
        <v>0</v>
      </c>
      <c r="F205" s="21">
        <f>F53+F184+F189</f>
        <v>0</v>
      </c>
      <c r="G205" s="21">
        <f>G53+G184+G189</f>
        <v>0</v>
      </c>
    </row>
    <row r="206" spans="1:7" ht="15">
      <c r="A206" s="12" t="s">
        <v>434</v>
      </c>
      <c r="B206" s="106" t="s">
        <v>540</v>
      </c>
      <c r="C206" s="8"/>
      <c r="D206" s="21">
        <f t="shared" si="9"/>
        <v>471.70000000000005</v>
      </c>
      <c r="E206" s="21">
        <f>E196-E191</f>
        <v>225.00000000000003</v>
      </c>
      <c r="F206" s="21">
        <f t="shared" si="9"/>
        <v>127.90000000000002</v>
      </c>
      <c r="G206" s="21">
        <f t="shared" si="9"/>
        <v>246.7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61">
      <selection activeCell="A61" sqref="A1:IV16384"/>
    </sheetView>
  </sheetViews>
  <sheetFormatPr defaultColWidth="9.140625" defaultRowHeight="12.75"/>
  <cols>
    <col min="1" max="1" width="9.421875" style="3" customWidth="1"/>
    <col min="2" max="2" width="41.421875" style="3" customWidth="1"/>
    <col min="3" max="3" width="8.28125" style="3" customWidth="1"/>
    <col min="4" max="4" width="7.8515625" style="3" customWidth="1"/>
    <col min="5" max="5" width="7.421875" style="3" customWidth="1"/>
    <col min="6" max="6" width="11.57421875" style="3" customWidth="1"/>
    <col min="7" max="7" width="10.8515625" style="3" customWidth="1"/>
    <col min="8" max="8" width="9.140625" style="11" customWidth="1"/>
    <col min="9" max="16384" width="9.140625" style="3" customWidth="1"/>
  </cols>
  <sheetData>
    <row r="1" spans="3:5" ht="12.75">
      <c r="C1" s="120"/>
      <c r="D1" s="120"/>
      <c r="E1" s="121" t="s">
        <v>237</v>
      </c>
    </row>
    <row r="2" spans="3:7" ht="12.75">
      <c r="C2" s="89"/>
      <c r="D2" s="89"/>
      <c r="E2" s="341" t="s">
        <v>550</v>
      </c>
      <c r="F2" s="341"/>
      <c r="G2" s="341"/>
    </row>
    <row r="3" spans="3:5" ht="12.75">
      <c r="C3" s="120"/>
      <c r="D3" s="120"/>
      <c r="E3" s="89" t="s">
        <v>449</v>
      </c>
    </row>
    <row r="4" spans="4:6" ht="12.75">
      <c r="D4" s="89"/>
      <c r="E4" s="89" t="s">
        <v>462</v>
      </c>
      <c r="F4" s="89"/>
    </row>
    <row r="6" spans="1:8" ht="14.25">
      <c r="A6" s="377" t="s">
        <v>480</v>
      </c>
      <c r="B6" s="377"/>
      <c r="C6" s="377"/>
      <c r="D6" s="377"/>
      <c r="E6" s="377"/>
      <c r="F6" s="377"/>
      <c r="G6" s="377"/>
      <c r="H6" s="73"/>
    </row>
    <row r="7" spans="1:8" ht="14.25">
      <c r="A7" s="377" t="s">
        <v>427</v>
      </c>
      <c r="B7" s="377"/>
      <c r="C7" s="377"/>
      <c r="D7" s="377"/>
      <c r="E7" s="377"/>
      <c r="F7" s="377"/>
      <c r="G7" s="377"/>
      <c r="H7" s="327"/>
    </row>
    <row r="8" spans="2:7" ht="12.75">
      <c r="B8" s="381"/>
      <c r="C8" s="381"/>
      <c r="D8" s="381"/>
      <c r="E8" s="381"/>
      <c r="F8" s="381"/>
      <c r="G8" s="3" t="s">
        <v>451</v>
      </c>
    </row>
    <row r="9" spans="1:7" ht="12.75" customHeight="1">
      <c r="A9" s="376" t="s">
        <v>268</v>
      </c>
      <c r="B9" s="74"/>
      <c r="C9" s="358" t="s">
        <v>270</v>
      </c>
      <c r="D9" s="361" t="s">
        <v>0</v>
      </c>
      <c r="E9" s="364" t="s">
        <v>9</v>
      </c>
      <c r="F9" s="364"/>
      <c r="G9" s="364"/>
    </row>
    <row r="10" spans="1:7" ht="12.75" customHeight="1">
      <c r="A10" s="376"/>
      <c r="B10" s="378" t="s">
        <v>115</v>
      </c>
      <c r="C10" s="359"/>
      <c r="D10" s="362"/>
      <c r="E10" s="364" t="s">
        <v>10</v>
      </c>
      <c r="F10" s="364"/>
      <c r="G10" s="365" t="s">
        <v>11</v>
      </c>
    </row>
    <row r="11" spans="1:7" ht="12.75" customHeight="1">
      <c r="A11" s="376"/>
      <c r="B11" s="378"/>
      <c r="C11" s="359"/>
      <c r="D11" s="362"/>
      <c r="E11" s="361" t="s">
        <v>12</v>
      </c>
      <c r="F11" s="358" t="s">
        <v>233</v>
      </c>
      <c r="G11" s="365"/>
    </row>
    <row r="12" spans="1:7" ht="29.25" customHeight="1">
      <c r="A12" s="376"/>
      <c r="B12" s="379"/>
      <c r="C12" s="360"/>
      <c r="D12" s="363"/>
      <c r="E12" s="363"/>
      <c r="F12" s="360"/>
      <c r="G12" s="365"/>
    </row>
    <row r="13" spans="1:7" ht="12.75">
      <c r="A13" s="12" t="s">
        <v>13</v>
      </c>
      <c r="B13" s="324" t="s">
        <v>1</v>
      </c>
      <c r="C13" s="324"/>
      <c r="D13" s="21">
        <f>E13+G13</f>
        <v>0</v>
      </c>
      <c r="E13" s="23">
        <f>E14+E24+E35+E40+E48+E46+E50+E53</f>
        <v>0</v>
      </c>
      <c r="F13" s="23">
        <f>F14+F24+F35+F40+F48+F46+F50+F53</f>
        <v>0</v>
      </c>
      <c r="G13" s="23">
        <f>G14+G24+G35+G40+G48+G46+G50+G53</f>
        <v>0</v>
      </c>
    </row>
    <row r="14" spans="1:7" ht="12.75">
      <c r="A14" s="118" t="s">
        <v>14</v>
      </c>
      <c r="B14" s="8" t="s">
        <v>104</v>
      </c>
      <c r="C14" s="324" t="s">
        <v>137</v>
      </c>
      <c r="D14" s="23">
        <f>D15+D16+D17+D18+D19+D20+D21+D22+D23</f>
        <v>0</v>
      </c>
      <c r="E14" s="23">
        <f>E15+E16+E17+E18+E19+E20+E21+E22+E23</f>
        <v>0</v>
      </c>
      <c r="F14" s="23">
        <f>F15+F16+F17+F18+F19+F20+F21+F22+F23</f>
        <v>0</v>
      </c>
      <c r="G14" s="23">
        <f>G15+G16+G17+G18+G19+G20+G21+G22+G23</f>
        <v>0</v>
      </c>
    </row>
    <row r="15" spans="1:7" ht="12.75">
      <c r="A15" s="13" t="s">
        <v>156</v>
      </c>
      <c r="B15" s="120" t="s">
        <v>256</v>
      </c>
      <c r="C15" s="373"/>
      <c r="D15" s="10">
        <f aca="true" t="shared" si="0" ref="D15:D33">E15+G15</f>
        <v>0</v>
      </c>
      <c r="E15" s="24"/>
      <c r="F15" s="24"/>
      <c r="G15" s="24"/>
    </row>
    <row r="16" spans="1:7" ht="12.75">
      <c r="A16" s="13" t="s">
        <v>157</v>
      </c>
      <c r="B16" s="120" t="s">
        <v>329</v>
      </c>
      <c r="C16" s="374"/>
      <c r="D16" s="10">
        <f t="shared" si="0"/>
        <v>0</v>
      </c>
      <c r="E16" s="24"/>
      <c r="F16" s="24"/>
      <c r="G16" s="24"/>
    </row>
    <row r="17" spans="1:7" ht="12.75">
      <c r="A17" s="13" t="s">
        <v>157</v>
      </c>
      <c r="B17" s="120" t="s">
        <v>257</v>
      </c>
      <c r="C17" s="374"/>
      <c r="D17" s="10">
        <f t="shared" si="0"/>
        <v>0</v>
      </c>
      <c r="E17" s="24"/>
      <c r="F17" s="24"/>
      <c r="G17" s="24"/>
    </row>
    <row r="18" spans="1:7" ht="12.75">
      <c r="A18" s="13" t="s">
        <v>158</v>
      </c>
      <c r="B18" s="89" t="s">
        <v>231</v>
      </c>
      <c r="C18" s="374"/>
      <c r="D18" s="10">
        <f t="shared" si="0"/>
        <v>0</v>
      </c>
      <c r="E18" s="24"/>
      <c r="F18" s="24"/>
      <c r="G18" s="23"/>
    </row>
    <row r="19" spans="1:7" ht="12.75">
      <c r="A19" s="13" t="s">
        <v>160</v>
      </c>
      <c r="B19" s="89" t="s">
        <v>465</v>
      </c>
      <c r="C19" s="374"/>
      <c r="D19" s="10"/>
      <c r="E19" s="24"/>
      <c r="F19" s="24"/>
      <c r="G19" s="23"/>
    </row>
    <row r="20" spans="1:7" ht="12.75">
      <c r="A20" s="13" t="s">
        <v>159</v>
      </c>
      <c r="B20" s="89" t="s">
        <v>234</v>
      </c>
      <c r="C20" s="374"/>
      <c r="D20" s="10">
        <f t="shared" si="0"/>
        <v>0</v>
      </c>
      <c r="E20" s="24"/>
      <c r="F20" s="24"/>
      <c r="G20" s="23"/>
    </row>
    <row r="21" spans="1:7" ht="12.75">
      <c r="A21" s="13" t="s">
        <v>160</v>
      </c>
      <c r="B21" s="89" t="s">
        <v>80</v>
      </c>
      <c r="C21" s="374"/>
      <c r="D21" s="10">
        <f t="shared" si="0"/>
        <v>0</v>
      </c>
      <c r="E21" s="24"/>
      <c r="F21" s="24"/>
      <c r="G21" s="23"/>
    </row>
    <row r="22" spans="1:7" ht="12.75">
      <c r="A22" s="13" t="s">
        <v>161</v>
      </c>
      <c r="B22" s="89" t="s">
        <v>81</v>
      </c>
      <c r="C22" s="374"/>
      <c r="D22" s="10">
        <f t="shared" si="0"/>
        <v>0</v>
      </c>
      <c r="E22" s="24"/>
      <c r="F22" s="24"/>
      <c r="G22" s="23"/>
    </row>
    <row r="23" spans="1:7" ht="12.75">
      <c r="A23" s="13" t="s">
        <v>162</v>
      </c>
      <c r="B23" s="14" t="s">
        <v>76</v>
      </c>
      <c r="C23" s="325"/>
      <c r="D23" s="10">
        <f t="shared" si="0"/>
        <v>0</v>
      </c>
      <c r="E23" s="24"/>
      <c r="F23" s="24"/>
      <c r="G23" s="23"/>
    </row>
    <row r="24" spans="1:7" ht="26.25" customHeight="1">
      <c r="A24" s="75" t="s">
        <v>15</v>
      </c>
      <c r="B24" s="123" t="s">
        <v>107</v>
      </c>
      <c r="C24" s="76" t="s">
        <v>141</v>
      </c>
      <c r="D24" s="30">
        <f>E24+G24</f>
        <v>0</v>
      </c>
      <c r="E24" s="27">
        <f>E25+E27+E28+E29+E30+E31+E33+E26+E32+E34</f>
        <v>0</v>
      </c>
      <c r="F24" s="27">
        <f>F25+F27+F28+F29+F30+F31+F33+F26+F32+F34</f>
        <v>0</v>
      </c>
      <c r="G24" s="27">
        <f>G25+G27+G28+G29+G30+G31+G33+G26+G32+G34</f>
        <v>0</v>
      </c>
    </row>
    <row r="25" spans="1:7" ht="15" customHeight="1">
      <c r="A25" s="18" t="s">
        <v>269</v>
      </c>
      <c r="B25" s="96" t="s">
        <v>255</v>
      </c>
      <c r="C25" s="77"/>
      <c r="D25" s="22">
        <f t="shared" si="0"/>
        <v>0</v>
      </c>
      <c r="E25" s="10"/>
      <c r="F25" s="9"/>
      <c r="G25" s="9"/>
    </row>
    <row r="26" spans="1:7" ht="15" customHeight="1">
      <c r="A26" s="18" t="s">
        <v>477</v>
      </c>
      <c r="B26" s="96" t="s">
        <v>254</v>
      </c>
      <c r="C26" s="78"/>
      <c r="D26" s="22">
        <f t="shared" si="0"/>
        <v>0</v>
      </c>
      <c r="E26" s="10"/>
      <c r="F26" s="9"/>
      <c r="G26" s="9"/>
    </row>
    <row r="27" spans="1:7" ht="15" customHeight="1">
      <c r="A27" s="18" t="s">
        <v>478</v>
      </c>
      <c r="B27" s="96" t="s">
        <v>71</v>
      </c>
      <c r="C27" s="79"/>
      <c r="D27" s="22">
        <f t="shared" si="0"/>
        <v>0</v>
      </c>
      <c r="E27" s="10"/>
      <c r="F27" s="9"/>
      <c r="G27" s="9"/>
    </row>
    <row r="28" spans="1:7" ht="15" customHeight="1">
      <c r="A28" s="18" t="s">
        <v>160</v>
      </c>
      <c r="B28" s="96" t="s">
        <v>169</v>
      </c>
      <c r="C28" s="79"/>
      <c r="D28" s="22">
        <f t="shared" si="0"/>
        <v>0</v>
      </c>
      <c r="E28" s="10"/>
      <c r="F28" s="9"/>
      <c r="G28" s="9"/>
    </row>
    <row r="29" spans="1:7" ht="15" customHeight="1">
      <c r="A29" s="18" t="s">
        <v>164</v>
      </c>
      <c r="B29" s="6" t="s">
        <v>2</v>
      </c>
      <c r="C29" s="78"/>
      <c r="D29" s="22">
        <f t="shared" si="0"/>
        <v>0</v>
      </c>
      <c r="E29" s="10"/>
      <c r="F29" s="107"/>
      <c r="G29" s="107"/>
    </row>
    <row r="30" spans="1:7" ht="15" customHeight="1">
      <c r="A30" s="18" t="s">
        <v>162</v>
      </c>
      <c r="B30" s="6" t="s">
        <v>76</v>
      </c>
      <c r="C30" s="78"/>
      <c r="D30" s="22">
        <f t="shared" si="0"/>
        <v>0</v>
      </c>
      <c r="E30" s="10"/>
      <c r="F30" s="107"/>
      <c r="G30" s="107"/>
    </row>
    <row r="31" spans="1:7" ht="15" customHeight="1">
      <c r="A31" s="18" t="s">
        <v>265</v>
      </c>
      <c r="B31" s="96" t="s">
        <v>4</v>
      </c>
      <c r="C31" s="79"/>
      <c r="D31" s="22">
        <f t="shared" si="0"/>
        <v>0</v>
      </c>
      <c r="E31" s="28"/>
      <c r="F31" s="108"/>
      <c r="G31" s="107"/>
    </row>
    <row r="32" spans="1:7" ht="18" customHeight="1">
      <c r="A32" s="80" t="s">
        <v>401</v>
      </c>
      <c r="B32" s="125" t="s">
        <v>92</v>
      </c>
      <c r="C32" s="79"/>
      <c r="D32" s="22">
        <f t="shared" si="0"/>
        <v>0</v>
      </c>
      <c r="E32" s="28"/>
      <c r="F32" s="108"/>
      <c r="G32" s="9"/>
    </row>
    <row r="33" spans="1:7" ht="30" customHeight="1">
      <c r="A33" s="80" t="s">
        <v>478</v>
      </c>
      <c r="B33" s="144" t="s">
        <v>108</v>
      </c>
      <c r="C33" s="79"/>
      <c r="D33" s="22">
        <f t="shared" si="0"/>
        <v>0</v>
      </c>
      <c r="E33" s="9"/>
      <c r="F33" s="9"/>
      <c r="G33" s="9"/>
    </row>
    <row r="34" spans="1:7" ht="30" customHeight="1">
      <c r="A34" s="80" t="s">
        <v>409</v>
      </c>
      <c r="B34" s="126" t="s">
        <v>408</v>
      </c>
      <c r="C34" s="79"/>
      <c r="D34" s="22">
        <f>E34+G34</f>
        <v>0</v>
      </c>
      <c r="E34" s="24"/>
      <c r="F34" s="24"/>
      <c r="G34" s="24"/>
    </row>
    <row r="35" spans="1:7" ht="30.75" customHeight="1">
      <c r="A35" s="12" t="s">
        <v>16</v>
      </c>
      <c r="B35" s="127" t="s">
        <v>220</v>
      </c>
      <c r="C35" s="81" t="s">
        <v>140</v>
      </c>
      <c r="D35" s="29">
        <f>D36+D38+D37+D39</f>
        <v>0</v>
      </c>
      <c r="E35" s="29">
        <f>E36+E38+E37+E39</f>
        <v>0</v>
      </c>
      <c r="F35" s="29">
        <f>F36+F38+F37+F39</f>
        <v>0</v>
      </c>
      <c r="G35" s="29">
        <f>G36+G38+G37+G39</f>
        <v>0</v>
      </c>
    </row>
    <row r="36" spans="1:7" ht="12.75">
      <c r="A36" s="13" t="s">
        <v>165</v>
      </c>
      <c r="B36" s="35" t="s">
        <v>3</v>
      </c>
      <c r="C36" s="81"/>
      <c r="D36" s="22">
        <f>E36+G36</f>
        <v>0</v>
      </c>
      <c r="E36" s="10"/>
      <c r="F36" s="9"/>
      <c r="G36" s="107"/>
    </row>
    <row r="37" spans="1:7" ht="12.75">
      <c r="A37" s="13" t="s">
        <v>166</v>
      </c>
      <c r="B37" s="35" t="s">
        <v>150</v>
      </c>
      <c r="C37" s="82"/>
      <c r="D37" s="22">
        <f>E37+G37</f>
        <v>0</v>
      </c>
      <c r="E37" s="10"/>
      <c r="F37" s="9"/>
      <c r="G37" s="9"/>
    </row>
    <row r="38" spans="1:7" ht="12.75">
      <c r="A38" s="13" t="s">
        <v>167</v>
      </c>
      <c r="B38" s="89" t="s">
        <v>78</v>
      </c>
      <c r="C38" s="82"/>
      <c r="D38" s="22">
        <f>E38+G38</f>
        <v>0</v>
      </c>
      <c r="E38" s="9"/>
      <c r="F38" s="9"/>
      <c r="G38" s="9"/>
    </row>
    <row r="39" spans="1:7" ht="12.75">
      <c r="A39" s="13" t="s">
        <v>155</v>
      </c>
      <c r="B39" s="89" t="s">
        <v>397</v>
      </c>
      <c r="C39" s="83"/>
      <c r="D39" s="22">
        <f>E39+G39</f>
        <v>0</v>
      </c>
      <c r="E39" s="109"/>
      <c r="F39" s="109"/>
      <c r="G39" s="109"/>
    </row>
    <row r="40" spans="1:7" ht="12.75">
      <c r="A40" s="12" t="s">
        <v>17</v>
      </c>
      <c r="B40" s="7" t="s">
        <v>111</v>
      </c>
      <c r="C40" s="82" t="s">
        <v>142</v>
      </c>
      <c r="D40" s="30">
        <f>D41+D42+D43</f>
        <v>0</v>
      </c>
      <c r="E40" s="30">
        <f>E41+E42+E43+E45</f>
        <v>0</v>
      </c>
      <c r="F40" s="30">
        <f>F41+F42+F43+F45</f>
        <v>0</v>
      </c>
      <c r="G40" s="30">
        <f>G41+G42+G43+G45</f>
        <v>0</v>
      </c>
    </row>
    <row r="41" spans="1:7" ht="12.75">
      <c r="A41" s="13" t="s">
        <v>155</v>
      </c>
      <c r="B41" s="89" t="s">
        <v>72</v>
      </c>
      <c r="C41" s="81"/>
      <c r="D41" s="22">
        <f>E41+G41</f>
        <v>0</v>
      </c>
      <c r="E41" s="10"/>
      <c r="F41" s="10"/>
      <c r="G41" s="10"/>
    </row>
    <row r="42" spans="1:7" ht="12.75">
      <c r="A42" s="13" t="s">
        <v>155</v>
      </c>
      <c r="B42" s="89" t="s">
        <v>79</v>
      </c>
      <c r="C42" s="82"/>
      <c r="D42" s="22">
        <f>E42+G42</f>
        <v>0</v>
      </c>
      <c r="E42" s="10"/>
      <c r="F42" s="10"/>
      <c r="G42" s="10"/>
    </row>
    <row r="43" spans="1:7" ht="12.75">
      <c r="A43" s="13" t="s">
        <v>155</v>
      </c>
      <c r="B43" s="89" t="s">
        <v>468</v>
      </c>
      <c r="C43" s="82"/>
      <c r="D43" s="22">
        <f>E43+G43</f>
        <v>0</v>
      </c>
      <c r="E43" s="10"/>
      <c r="F43" s="10"/>
      <c r="G43" s="10"/>
    </row>
    <row r="44" spans="1:7" ht="12.75">
      <c r="A44" s="13" t="s">
        <v>155</v>
      </c>
      <c r="B44" s="89" t="s">
        <v>469</v>
      </c>
      <c r="C44" s="82"/>
      <c r="D44" s="22">
        <f>E44+G44</f>
        <v>0</v>
      </c>
      <c r="E44" s="10"/>
      <c r="F44" s="22"/>
      <c r="G44" s="22"/>
    </row>
    <row r="45" spans="1:7" ht="12.75">
      <c r="A45" s="13" t="s">
        <v>459</v>
      </c>
      <c r="B45" s="89" t="s">
        <v>460</v>
      </c>
      <c r="C45" s="83"/>
      <c r="D45" s="22">
        <f>E45+G45</f>
        <v>0</v>
      </c>
      <c r="E45" s="10"/>
      <c r="F45" s="37"/>
      <c r="G45" s="36"/>
    </row>
    <row r="46" spans="1:7" ht="25.5">
      <c r="A46" s="12" t="s">
        <v>73</v>
      </c>
      <c r="B46" s="105" t="s">
        <v>187</v>
      </c>
      <c r="C46" s="83" t="s">
        <v>143</v>
      </c>
      <c r="D46" s="30">
        <f>D47</f>
        <v>0</v>
      </c>
      <c r="E46" s="30">
        <f>E47</f>
        <v>0</v>
      </c>
      <c r="F46" s="30">
        <f>F47</f>
        <v>0</v>
      </c>
      <c r="G46" s="30">
        <f>G47</f>
        <v>0</v>
      </c>
    </row>
    <row r="47" spans="1:7" ht="12.75">
      <c r="A47" s="13" t="s">
        <v>155</v>
      </c>
      <c r="B47" s="89" t="s">
        <v>72</v>
      </c>
      <c r="C47" s="83"/>
      <c r="D47" s="22">
        <f>E47+G47</f>
        <v>0</v>
      </c>
      <c r="E47" s="10"/>
      <c r="F47" s="10"/>
      <c r="G47" s="10"/>
    </row>
    <row r="48" spans="1:7" ht="12.75">
      <c r="A48" s="12" t="s">
        <v>135</v>
      </c>
      <c r="B48" s="128" t="s">
        <v>133</v>
      </c>
      <c r="C48" s="8" t="s">
        <v>138</v>
      </c>
      <c r="D48" s="30">
        <f>E48+G48</f>
        <v>0</v>
      </c>
      <c r="E48" s="21">
        <f>E49</f>
        <v>0</v>
      </c>
      <c r="F48" s="21">
        <f>F49</f>
        <v>0</v>
      </c>
      <c r="G48" s="21">
        <f>G49</f>
        <v>0</v>
      </c>
    </row>
    <row r="49" spans="1:7" ht="12.75">
      <c r="A49" s="13" t="s">
        <v>403</v>
      </c>
      <c r="B49" s="3" t="s">
        <v>134</v>
      </c>
      <c r="C49" s="81"/>
      <c r="D49" s="10">
        <f>E49+G49</f>
        <v>0</v>
      </c>
      <c r="E49" s="10"/>
      <c r="F49" s="9"/>
      <c r="G49" s="84"/>
    </row>
    <row r="50" spans="1:7" ht="25.5">
      <c r="A50" s="12" t="s">
        <v>146</v>
      </c>
      <c r="B50" s="105" t="s">
        <v>151</v>
      </c>
      <c r="C50" s="8" t="s">
        <v>35</v>
      </c>
      <c r="D50" s="30">
        <f>D51+D52</f>
        <v>0</v>
      </c>
      <c r="E50" s="30">
        <f>E51+E52</f>
        <v>0</v>
      </c>
      <c r="F50" s="30">
        <f>F51+F52</f>
        <v>0</v>
      </c>
      <c r="G50" s="30">
        <f>G51+G52</f>
        <v>0</v>
      </c>
    </row>
    <row r="51" spans="1:7" ht="12.75">
      <c r="A51" s="13" t="s">
        <v>404</v>
      </c>
      <c r="B51" s="3" t="s">
        <v>113</v>
      </c>
      <c r="C51" s="83"/>
      <c r="D51" s="22">
        <f>E51</f>
        <v>0</v>
      </c>
      <c r="E51" s="22"/>
      <c r="F51" s="10"/>
      <c r="G51" s="9"/>
    </row>
    <row r="52" spans="1:7" ht="12.75">
      <c r="A52" s="13" t="s">
        <v>404</v>
      </c>
      <c r="B52" s="129" t="s">
        <v>537</v>
      </c>
      <c r="C52" s="83"/>
      <c r="D52" s="22">
        <f>E52+G52</f>
        <v>0</v>
      </c>
      <c r="E52" s="22"/>
      <c r="F52" s="10"/>
      <c r="G52" s="9"/>
    </row>
    <row r="53" spans="1:7" ht="12.75">
      <c r="A53" s="12" t="s">
        <v>153</v>
      </c>
      <c r="B53" s="8" t="s">
        <v>152</v>
      </c>
      <c r="C53" s="83" t="s">
        <v>37</v>
      </c>
      <c r="D53" s="30">
        <f>D54+D55</f>
        <v>0</v>
      </c>
      <c r="E53" s="30">
        <f>E54+E55</f>
        <v>0</v>
      </c>
      <c r="F53" s="21">
        <f>F54+F55</f>
        <v>0</v>
      </c>
      <c r="G53" s="21">
        <f>G54+G55</f>
        <v>0</v>
      </c>
    </row>
    <row r="54" spans="1:7" ht="12.75">
      <c r="A54" s="13" t="s">
        <v>405</v>
      </c>
      <c r="B54" s="130" t="s">
        <v>74</v>
      </c>
      <c r="C54" s="20"/>
      <c r="D54" s="22">
        <f>E54+G54</f>
        <v>0</v>
      </c>
      <c r="E54" s="10"/>
      <c r="F54" s="9"/>
      <c r="G54" s="9"/>
    </row>
    <row r="55" spans="1:7" ht="12.75">
      <c r="A55" s="13" t="s">
        <v>163</v>
      </c>
      <c r="B55" s="130" t="s">
        <v>75</v>
      </c>
      <c r="C55" s="20"/>
      <c r="D55" s="22">
        <f>E55+G55</f>
        <v>0</v>
      </c>
      <c r="E55" s="10"/>
      <c r="F55" s="9"/>
      <c r="G55" s="9"/>
    </row>
    <row r="56" spans="1:7" ht="12.75">
      <c r="A56" s="12" t="s">
        <v>18</v>
      </c>
      <c r="B56" s="131" t="s">
        <v>230</v>
      </c>
      <c r="C56" s="8"/>
      <c r="D56" s="21">
        <f>D57</f>
        <v>0</v>
      </c>
      <c r="E56" s="21">
        <f>E57</f>
        <v>0</v>
      </c>
      <c r="F56" s="21">
        <f>F57</f>
        <v>0</v>
      </c>
      <c r="G56" s="21">
        <f>G57</f>
        <v>0</v>
      </c>
    </row>
    <row r="57" spans="1:7" ht="25.5">
      <c r="A57" s="12" t="s">
        <v>19</v>
      </c>
      <c r="B57" s="151" t="s">
        <v>107</v>
      </c>
      <c r="C57" s="74" t="s">
        <v>141</v>
      </c>
      <c r="D57" s="10">
        <f aca="true" t="shared" si="1" ref="D57:D80">E57+G57</f>
        <v>0</v>
      </c>
      <c r="E57" s="10"/>
      <c r="F57" s="9"/>
      <c r="G57" s="9"/>
    </row>
    <row r="58" spans="1:12" ht="25.5">
      <c r="A58" s="12" t="s">
        <v>20</v>
      </c>
      <c r="B58" s="105" t="s">
        <v>82</v>
      </c>
      <c r="C58" s="15"/>
      <c r="D58" s="34">
        <f t="shared" si="1"/>
        <v>0</v>
      </c>
      <c r="E58" s="21">
        <f>E59</f>
        <v>0</v>
      </c>
      <c r="F58" s="21">
        <f>F59</f>
        <v>0</v>
      </c>
      <c r="G58" s="21">
        <f>G59</f>
        <v>0</v>
      </c>
      <c r="H58" s="85"/>
      <c r="I58" s="86"/>
      <c r="J58" s="86"/>
      <c r="K58" s="35"/>
      <c r="L58" s="35"/>
    </row>
    <row r="59" spans="1:12" ht="30" customHeight="1">
      <c r="A59" s="12" t="s">
        <v>21</v>
      </c>
      <c r="B59" s="123" t="s">
        <v>105</v>
      </c>
      <c r="C59" s="87" t="s">
        <v>139</v>
      </c>
      <c r="D59" s="34">
        <f t="shared" si="1"/>
        <v>0</v>
      </c>
      <c r="E59" s="31">
        <f>E60+E61+E62+E63+E70+E71+E72+E73+E74+E75+E76+E77+E78+E79+E80</f>
        <v>0</v>
      </c>
      <c r="F59" s="31">
        <f>F60+F61+F62+F63+F70+F71+F72+F73+F74+F75+F76+F77+F78+F79+F80</f>
        <v>0</v>
      </c>
      <c r="G59" s="31">
        <f>G60+G61+G62+G63+G70+G71+G72+G73+G74+G75+G76+G77+G78+G79+G80</f>
        <v>0</v>
      </c>
      <c r="H59" s="85"/>
      <c r="I59" s="86"/>
      <c r="J59" s="86"/>
      <c r="K59" s="35"/>
      <c r="L59" s="35"/>
    </row>
    <row r="60" spans="1:12" ht="12.75">
      <c r="A60" s="18" t="s">
        <v>259</v>
      </c>
      <c r="B60" s="91" t="s">
        <v>83</v>
      </c>
      <c r="C60" s="110"/>
      <c r="D60" s="111">
        <f t="shared" si="1"/>
        <v>0</v>
      </c>
      <c r="E60" s="10"/>
      <c r="F60" s="107"/>
      <c r="G60" s="107"/>
      <c r="H60" s="85"/>
      <c r="I60" s="86"/>
      <c r="J60" s="86"/>
      <c r="K60" s="35"/>
      <c r="L60" s="35"/>
    </row>
    <row r="61" spans="1:12" ht="25.5">
      <c r="A61" s="18" t="s">
        <v>227</v>
      </c>
      <c r="B61" s="134" t="s">
        <v>235</v>
      </c>
      <c r="C61" s="88"/>
      <c r="D61" s="111">
        <f t="shared" si="1"/>
        <v>0</v>
      </c>
      <c r="E61" s="10"/>
      <c r="F61" s="107"/>
      <c r="G61" s="107"/>
      <c r="H61" s="85"/>
      <c r="I61" s="86"/>
      <c r="J61" s="86"/>
      <c r="K61" s="35"/>
      <c r="L61" s="35"/>
    </row>
    <row r="62" spans="1:12" ht="12.75">
      <c r="A62" s="18" t="s">
        <v>228</v>
      </c>
      <c r="B62" s="91" t="s">
        <v>334</v>
      </c>
      <c r="C62" s="79"/>
      <c r="D62" s="111">
        <f t="shared" si="1"/>
        <v>0</v>
      </c>
      <c r="E62" s="10"/>
      <c r="F62" s="9"/>
      <c r="G62" s="9"/>
      <c r="H62" s="89"/>
      <c r="I62" s="86"/>
      <c r="J62" s="86"/>
      <c r="K62" s="86"/>
      <c r="L62" s="86"/>
    </row>
    <row r="63" spans="1:12" ht="12.75">
      <c r="A63" s="90"/>
      <c r="B63" s="135" t="s">
        <v>145</v>
      </c>
      <c r="C63" s="91"/>
      <c r="D63" s="112">
        <f t="shared" si="1"/>
        <v>0</v>
      </c>
      <c r="E63" s="32"/>
      <c r="F63" s="32"/>
      <c r="G63" s="32"/>
      <c r="H63" s="89"/>
      <c r="I63" s="86"/>
      <c r="J63" s="86"/>
      <c r="K63" s="86"/>
      <c r="L63" s="86"/>
    </row>
    <row r="64" spans="1:12" ht="12.75">
      <c r="A64" s="18" t="s">
        <v>229</v>
      </c>
      <c r="B64" s="136" t="s">
        <v>536</v>
      </c>
      <c r="C64" s="92"/>
      <c r="D64" s="32">
        <f t="shared" si="1"/>
        <v>0</v>
      </c>
      <c r="E64" s="33"/>
      <c r="F64" s="33"/>
      <c r="G64" s="33"/>
      <c r="H64" s="89"/>
      <c r="I64" s="86"/>
      <c r="J64" s="86"/>
      <c r="K64" s="86"/>
      <c r="L64" s="86"/>
    </row>
    <row r="65" spans="1:12" ht="12.75">
      <c r="A65" s="18" t="s">
        <v>226</v>
      </c>
      <c r="B65" s="136" t="s">
        <v>88</v>
      </c>
      <c r="C65" s="14"/>
      <c r="D65" s="32">
        <f t="shared" si="1"/>
        <v>0</v>
      </c>
      <c r="E65" s="32"/>
      <c r="F65" s="113"/>
      <c r="G65" s="113"/>
      <c r="H65" s="89"/>
      <c r="I65" s="86"/>
      <c r="J65" s="86"/>
      <c r="K65" s="35"/>
      <c r="L65" s="35"/>
    </row>
    <row r="66" spans="1:12" ht="12.75">
      <c r="A66" s="13" t="s">
        <v>227</v>
      </c>
      <c r="B66" s="137" t="s">
        <v>85</v>
      </c>
      <c r="C66" s="14"/>
      <c r="D66" s="32">
        <f t="shared" si="1"/>
        <v>0</v>
      </c>
      <c r="E66" s="32"/>
      <c r="F66" s="113"/>
      <c r="G66" s="113"/>
      <c r="H66" s="89"/>
      <c r="I66" s="86"/>
      <c r="J66" s="86"/>
      <c r="K66" s="86"/>
      <c r="L66" s="86"/>
    </row>
    <row r="67" spans="1:7" ht="12.75">
      <c r="A67" s="13" t="s">
        <v>228</v>
      </c>
      <c r="B67" s="137" t="s">
        <v>86</v>
      </c>
      <c r="C67" s="91"/>
      <c r="D67" s="33">
        <f>E67+G67</f>
        <v>0</v>
      </c>
      <c r="E67" s="32"/>
      <c r="F67" s="113"/>
      <c r="G67" s="113"/>
    </row>
    <row r="68" spans="1:7" ht="12.75">
      <c r="A68" s="13" t="s">
        <v>228</v>
      </c>
      <c r="B68" s="137" t="s">
        <v>87</v>
      </c>
      <c r="C68" s="91"/>
      <c r="D68" s="33">
        <f>E68+G68</f>
        <v>0</v>
      </c>
      <c r="E68" s="32"/>
      <c r="F68" s="113"/>
      <c r="G68" s="113"/>
    </row>
    <row r="69" spans="1:7" ht="25.5">
      <c r="A69" s="13" t="s">
        <v>228</v>
      </c>
      <c r="B69" s="330" t="s">
        <v>576</v>
      </c>
      <c r="C69" s="91"/>
      <c r="D69" s="33">
        <f>E69+G69</f>
        <v>0</v>
      </c>
      <c r="E69" s="32"/>
      <c r="F69" s="113"/>
      <c r="G69" s="113"/>
    </row>
    <row r="70" spans="1:7" ht="12.75">
      <c r="A70" s="18" t="s">
        <v>224</v>
      </c>
      <c r="B70" s="115" t="s">
        <v>443</v>
      </c>
      <c r="C70" s="91"/>
      <c r="D70" s="22">
        <f>E70+G70</f>
        <v>0</v>
      </c>
      <c r="E70" s="10"/>
      <c r="F70" s="9"/>
      <c r="G70" s="113"/>
    </row>
    <row r="71" spans="1:7" ht="12.75">
      <c r="A71" s="18" t="s">
        <v>224</v>
      </c>
      <c r="B71" s="115" t="s">
        <v>441</v>
      </c>
      <c r="C71" s="91"/>
      <c r="D71" s="22">
        <f>E71+G71</f>
        <v>0</v>
      </c>
      <c r="E71" s="10"/>
      <c r="F71" s="9"/>
      <c r="G71" s="9"/>
    </row>
    <row r="72" spans="1:7" ht="12.75">
      <c r="A72" s="18" t="s">
        <v>224</v>
      </c>
      <c r="B72" s="115" t="s">
        <v>262</v>
      </c>
      <c r="C72" s="91"/>
      <c r="D72" s="22">
        <f t="shared" si="1"/>
        <v>0</v>
      </c>
      <c r="E72" s="10"/>
      <c r="F72" s="9"/>
      <c r="G72" s="9"/>
    </row>
    <row r="73" spans="1:7" ht="12.75">
      <c r="A73" s="18" t="s">
        <v>224</v>
      </c>
      <c r="B73" s="115" t="s">
        <v>263</v>
      </c>
      <c r="C73" s="91"/>
      <c r="D73" s="22">
        <f t="shared" si="1"/>
        <v>0</v>
      </c>
      <c r="E73" s="10"/>
      <c r="F73" s="9"/>
      <c r="G73" s="9"/>
    </row>
    <row r="74" spans="1:7" ht="12.75">
      <c r="A74" s="18" t="s">
        <v>224</v>
      </c>
      <c r="B74" s="115" t="s">
        <v>264</v>
      </c>
      <c r="C74" s="91"/>
      <c r="D74" s="22">
        <f t="shared" si="1"/>
        <v>0</v>
      </c>
      <c r="E74" s="10"/>
      <c r="F74" s="9"/>
      <c r="G74" s="9"/>
    </row>
    <row r="75" spans="1:7" ht="12.75">
      <c r="A75" s="18" t="s">
        <v>224</v>
      </c>
      <c r="B75" s="115" t="s">
        <v>442</v>
      </c>
      <c r="C75" s="115"/>
      <c r="D75" s="10">
        <f t="shared" si="1"/>
        <v>0</v>
      </c>
      <c r="E75" s="10"/>
      <c r="F75" s="9"/>
      <c r="G75" s="9"/>
    </row>
    <row r="76" spans="1:7" ht="12.75">
      <c r="A76" s="18" t="s">
        <v>225</v>
      </c>
      <c r="B76" s="115" t="s">
        <v>84</v>
      </c>
      <c r="C76" s="116"/>
      <c r="D76" s="10">
        <f t="shared" si="1"/>
        <v>0</v>
      </c>
      <c r="E76" s="10"/>
      <c r="F76" s="9"/>
      <c r="G76" s="9"/>
    </row>
    <row r="77" spans="1:7" ht="12.75">
      <c r="A77" s="18" t="s">
        <v>225</v>
      </c>
      <c r="B77" s="115" t="s">
        <v>89</v>
      </c>
      <c r="C77" s="91"/>
      <c r="D77" s="22">
        <f t="shared" si="1"/>
        <v>0</v>
      </c>
      <c r="E77" s="10"/>
      <c r="F77" s="9"/>
      <c r="G77" s="9"/>
    </row>
    <row r="78" spans="1:7" ht="12.75">
      <c r="A78" s="18" t="s">
        <v>225</v>
      </c>
      <c r="B78" s="115" t="s">
        <v>258</v>
      </c>
      <c r="C78" s="91"/>
      <c r="D78" s="22">
        <f t="shared" si="1"/>
        <v>0</v>
      </c>
      <c r="E78" s="10"/>
      <c r="F78" s="9"/>
      <c r="G78" s="9"/>
    </row>
    <row r="79" spans="1:7" ht="12.75">
      <c r="A79" s="18" t="s">
        <v>225</v>
      </c>
      <c r="B79" s="115" t="s">
        <v>266</v>
      </c>
      <c r="C79" s="91"/>
      <c r="D79" s="22">
        <f t="shared" si="1"/>
        <v>0</v>
      </c>
      <c r="E79" s="10"/>
      <c r="F79" s="9"/>
      <c r="G79" s="9"/>
    </row>
    <row r="80" spans="1:8" ht="12.75">
      <c r="A80" s="18" t="s">
        <v>168</v>
      </c>
      <c r="B80" s="115" t="s">
        <v>90</v>
      </c>
      <c r="C80" s="93"/>
      <c r="D80" s="22">
        <f t="shared" si="1"/>
        <v>0</v>
      </c>
      <c r="E80" s="10"/>
      <c r="F80" s="9"/>
      <c r="G80" s="9"/>
      <c r="H80" s="3"/>
    </row>
    <row r="81" spans="1:7" ht="12.75">
      <c r="A81" s="94" t="s">
        <v>22</v>
      </c>
      <c r="B81" s="7" t="s">
        <v>533</v>
      </c>
      <c r="C81" s="95"/>
      <c r="D81" s="21"/>
      <c r="E81" s="21"/>
      <c r="F81" s="107"/>
      <c r="G81" s="107"/>
    </row>
    <row r="82" spans="1:7" ht="12.75">
      <c r="A82" s="94" t="s">
        <v>24</v>
      </c>
      <c r="B82" s="8" t="s">
        <v>104</v>
      </c>
      <c r="C82" s="7" t="s">
        <v>137</v>
      </c>
      <c r="D82" s="21">
        <f>E82+G82</f>
        <v>0</v>
      </c>
      <c r="E82" s="21">
        <f>E83</f>
        <v>0</v>
      </c>
      <c r="F82" s="21">
        <f>F83</f>
        <v>0</v>
      </c>
      <c r="G82" s="21">
        <f>G83</f>
        <v>0</v>
      </c>
    </row>
    <row r="83" spans="1:7" ht="12.75">
      <c r="A83" s="13" t="s">
        <v>394</v>
      </c>
      <c r="B83" s="91" t="s">
        <v>333</v>
      </c>
      <c r="C83" s="96"/>
      <c r="D83" s="22">
        <f>E83+G83</f>
        <v>0</v>
      </c>
      <c r="E83" s="10"/>
      <c r="F83" s="9"/>
      <c r="G83" s="9"/>
    </row>
    <row r="84" spans="1:7" ht="25.5">
      <c r="A84" s="12" t="s">
        <v>25</v>
      </c>
      <c r="B84" s="105" t="s">
        <v>267</v>
      </c>
      <c r="C84" s="7"/>
      <c r="D84" s="21"/>
      <c r="E84" s="21"/>
      <c r="F84" s="107"/>
      <c r="G84" s="107"/>
    </row>
    <row r="85" spans="1:7" ht="12.75">
      <c r="A85" s="12" t="s">
        <v>26</v>
      </c>
      <c r="B85" s="8" t="s">
        <v>104</v>
      </c>
      <c r="C85" s="7" t="s">
        <v>137</v>
      </c>
      <c r="D85" s="21">
        <f>E85+G85</f>
        <v>0</v>
      </c>
      <c r="E85" s="21">
        <f>E86</f>
        <v>0</v>
      </c>
      <c r="F85" s="21">
        <f>F86</f>
        <v>0</v>
      </c>
      <c r="G85" s="21">
        <f>G86</f>
        <v>0</v>
      </c>
    </row>
    <row r="86" spans="1:7" ht="12.75">
      <c r="A86" s="13" t="s">
        <v>395</v>
      </c>
      <c r="B86" s="91" t="s">
        <v>333</v>
      </c>
      <c r="C86" s="96"/>
      <c r="D86" s="10">
        <f>E86+G86</f>
        <v>0</v>
      </c>
      <c r="E86" s="10"/>
      <c r="F86" s="9"/>
      <c r="G86" s="9"/>
    </row>
    <row r="87" spans="1:7" ht="12.75">
      <c r="A87" s="12" t="s">
        <v>27</v>
      </c>
      <c r="B87" s="7" t="s">
        <v>30</v>
      </c>
      <c r="C87" s="7"/>
      <c r="D87" s="21"/>
      <c r="E87" s="21"/>
      <c r="F87" s="107"/>
      <c r="G87" s="107"/>
    </row>
    <row r="88" spans="1:7" ht="12.75">
      <c r="A88" s="13" t="s">
        <v>28</v>
      </c>
      <c r="B88" s="131" t="s">
        <v>104</v>
      </c>
      <c r="C88" s="7" t="s">
        <v>137</v>
      </c>
      <c r="D88" s="21">
        <f>E88+G88</f>
        <v>0</v>
      </c>
      <c r="E88" s="21">
        <f>E89</f>
        <v>0</v>
      </c>
      <c r="F88" s="21">
        <f>F89</f>
        <v>0</v>
      </c>
      <c r="G88" s="21">
        <f>G89</f>
        <v>0</v>
      </c>
    </row>
    <row r="89" spans="1:7" ht="12.75">
      <c r="A89" s="13" t="s">
        <v>265</v>
      </c>
      <c r="B89" s="91" t="s">
        <v>333</v>
      </c>
      <c r="C89" s="7"/>
      <c r="D89" s="10">
        <f>E89+G89</f>
        <v>0</v>
      </c>
      <c r="E89" s="10"/>
      <c r="F89" s="9"/>
      <c r="G89" s="9"/>
    </row>
    <row r="90" spans="1:7" ht="12.75">
      <c r="A90" s="12" t="s">
        <v>29</v>
      </c>
      <c r="B90" s="138" t="s">
        <v>457</v>
      </c>
      <c r="C90" s="7"/>
      <c r="D90" s="21"/>
      <c r="E90" s="21"/>
      <c r="F90" s="107"/>
      <c r="G90" s="9"/>
    </row>
    <row r="91" spans="1:7" ht="12.75">
      <c r="A91" s="12" t="s">
        <v>31</v>
      </c>
      <c r="B91" s="131" t="s">
        <v>104</v>
      </c>
      <c r="C91" s="7" t="s">
        <v>137</v>
      </c>
      <c r="D91" s="21">
        <f>E91+G91</f>
        <v>0</v>
      </c>
      <c r="E91" s="21">
        <f>E92</f>
        <v>0</v>
      </c>
      <c r="F91" s="21">
        <f>F92</f>
        <v>0</v>
      </c>
      <c r="G91" s="21">
        <f>G92</f>
        <v>0</v>
      </c>
    </row>
    <row r="92" spans="1:7" ht="12.75">
      <c r="A92" s="13" t="s">
        <v>265</v>
      </c>
      <c r="B92" s="91" t="s">
        <v>333</v>
      </c>
      <c r="C92" s="7"/>
      <c r="D92" s="10">
        <f>E92+G92</f>
        <v>0</v>
      </c>
      <c r="E92" s="10"/>
      <c r="F92" s="9"/>
      <c r="G92" s="9"/>
    </row>
    <row r="93" spans="1:7" ht="12.75">
      <c r="A93" s="12" t="s">
        <v>32</v>
      </c>
      <c r="B93" s="128" t="s">
        <v>5</v>
      </c>
      <c r="C93" s="7"/>
      <c r="D93" s="21"/>
      <c r="E93" s="21"/>
      <c r="F93" s="107"/>
      <c r="G93" s="107"/>
    </row>
    <row r="94" spans="1:7" ht="12.75">
      <c r="A94" s="12" t="s">
        <v>33</v>
      </c>
      <c r="B94" s="8" t="s">
        <v>104</v>
      </c>
      <c r="C94" s="7" t="s">
        <v>137</v>
      </c>
      <c r="D94" s="21">
        <f>E94+G94</f>
        <v>0</v>
      </c>
      <c r="E94" s="21">
        <f>E95</f>
        <v>0</v>
      </c>
      <c r="F94" s="21">
        <f>F95</f>
        <v>0</v>
      </c>
      <c r="G94" s="21">
        <f>G95</f>
        <v>0</v>
      </c>
    </row>
    <row r="95" spans="1:7" ht="12.75">
      <c r="A95" s="13" t="s">
        <v>396</v>
      </c>
      <c r="B95" s="91" t="s">
        <v>333</v>
      </c>
      <c r="C95" s="7"/>
      <c r="D95" s="10">
        <f>E95+G95</f>
        <v>0</v>
      </c>
      <c r="E95" s="10"/>
      <c r="F95" s="9"/>
      <c r="G95" s="9"/>
    </row>
    <row r="96" spans="1:7" ht="12.75">
      <c r="A96" s="12" t="s">
        <v>35</v>
      </c>
      <c r="B96" s="128" t="s">
        <v>539</v>
      </c>
      <c r="C96" s="7"/>
      <c r="D96" s="21"/>
      <c r="E96" s="21"/>
      <c r="F96" s="107"/>
      <c r="G96" s="107"/>
    </row>
    <row r="97" spans="1:7" ht="12.75">
      <c r="A97" s="12" t="s">
        <v>36</v>
      </c>
      <c r="B97" s="8" t="s">
        <v>104</v>
      </c>
      <c r="C97" s="7" t="s">
        <v>137</v>
      </c>
      <c r="D97" s="21">
        <f>E97+G97</f>
        <v>0</v>
      </c>
      <c r="E97" s="21">
        <f>E98</f>
        <v>0</v>
      </c>
      <c r="F97" s="21">
        <f>F98</f>
        <v>0</v>
      </c>
      <c r="G97" s="21">
        <f>G98</f>
        <v>0</v>
      </c>
    </row>
    <row r="98" spans="1:7" ht="12.75">
      <c r="A98" s="13"/>
      <c r="B98" s="91" t="s">
        <v>333</v>
      </c>
      <c r="C98" s="7"/>
      <c r="D98" s="10">
        <f>E98+G98</f>
        <v>0</v>
      </c>
      <c r="E98" s="10">
        <f>E89+E92+E95</f>
        <v>0</v>
      </c>
      <c r="F98" s="10">
        <f>F89+F92+F95</f>
        <v>0</v>
      </c>
      <c r="G98" s="10">
        <f>G89+G92+G95</f>
        <v>0</v>
      </c>
    </row>
    <row r="99" spans="1:7" ht="12.75">
      <c r="A99" s="12" t="s">
        <v>37</v>
      </c>
      <c r="B99" s="7" t="s">
        <v>6</v>
      </c>
      <c r="C99" s="97"/>
      <c r="D99" s="21"/>
      <c r="E99" s="21"/>
      <c r="F99" s="107"/>
      <c r="G99" s="107"/>
    </row>
    <row r="100" spans="1:7" ht="12.75">
      <c r="A100" s="12" t="s">
        <v>38</v>
      </c>
      <c r="B100" s="8" t="s">
        <v>104</v>
      </c>
      <c r="C100" s="97" t="s">
        <v>137</v>
      </c>
      <c r="D100" s="21">
        <f>D101</f>
        <v>0</v>
      </c>
      <c r="E100" s="21">
        <f>E101</f>
        <v>0</v>
      </c>
      <c r="F100" s="21">
        <f>F101</f>
        <v>0</v>
      </c>
      <c r="G100" s="21">
        <f>G101</f>
        <v>0</v>
      </c>
    </row>
    <row r="101" spans="1:7" ht="12.75">
      <c r="A101" s="13" t="s">
        <v>398</v>
      </c>
      <c r="B101" s="91" t="s">
        <v>333</v>
      </c>
      <c r="C101" s="97"/>
      <c r="D101" s="10">
        <f>E101+G101</f>
        <v>0</v>
      </c>
      <c r="E101" s="10"/>
      <c r="F101" s="9"/>
      <c r="G101" s="9"/>
    </row>
    <row r="102" spans="1:7" ht="12.75">
      <c r="A102" s="12" t="s">
        <v>39</v>
      </c>
      <c r="B102" s="7" t="s">
        <v>46</v>
      </c>
      <c r="C102" s="97"/>
      <c r="D102" s="21"/>
      <c r="E102" s="21"/>
      <c r="F102" s="107"/>
      <c r="G102" s="107"/>
    </row>
    <row r="103" spans="1:7" ht="12.75">
      <c r="A103" s="13" t="s">
        <v>40</v>
      </c>
      <c r="B103" s="324" t="s">
        <v>104</v>
      </c>
      <c r="C103" s="97" t="s">
        <v>137</v>
      </c>
      <c r="D103" s="21">
        <f>D104</f>
        <v>0</v>
      </c>
      <c r="E103" s="21">
        <f>E104</f>
        <v>0</v>
      </c>
      <c r="F103" s="21">
        <f>F104</f>
        <v>0</v>
      </c>
      <c r="G103" s="21">
        <f>G104</f>
        <v>0</v>
      </c>
    </row>
    <row r="104" spans="1:7" ht="12.75">
      <c r="A104" s="13" t="s">
        <v>399</v>
      </c>
      <c r="B104" s="91" t="s">
        <v>333</v>
      </c>
      <c r="C104" s="98"/>
      <c r="D104" s="10">
        <f>E104+G104</f>
        <v>0</v>
      </c>
      <c r="E104" s="10"/>
      <c r="F104" s="9"/>
      <c r="G104" s="9"/>
    </row>
    <row r="105" spans="1:7" ht="25.5">
      <c r="A105" s="12" t="s">
        <v>41</v>
      </c>
      <c r="B105" s="105" t="s">
        <v>382</v>
      </c>
      <c r="C105" s="97"/>
      <c r="D105" s="21"/>
      <c r="E105" s="21"/>
      <c r="F105" s="107"/>
      <c r="G105" s="107"/>
    </row>
    <row r="106" spans="1:7" ht="12.75">
      <c r="A106" s="12" t="s">
        <v>42</v>
      </c>
      <c r="B106" s="8" t="s">
        <v>104</v>
      </c>
      <c r="C106" s="97" t="s">
        <v>137</v>
      </c>
      <c r="D106" s="21">
        <f>D107</f>
        <v>0</v>
      </c>
      <c r="E106" s="21">
        <f>E107</f>
        <v>0</v>
      </c>
      <c r="F106" s="21">
        <f>F107</f>
        <v>0</v>
      </c>
      <c r="G106" s="21">
        <f>G107</f>
        <v>0</v>
      </c>
    </row>
    <row r="107" spans="1:7" ht="12.75">
      <c r="A107" s="13" t="s">
        <v>400</v>
      </c>
      <c r="B107" s="91" t="s">
        <v>333</v>
      </c>
      <c r="C107" s="98"/>
      <c r="D107" s="10">
        <f>E107+G107</f>
        <v>0</v>
      </c>
      <c r="E107" s="10"/>
      <c r="F107" s="9"/>
      <c r="G107" s="9"/>
    </row>
    <row r="108" spans="1:7" ht="12.75">
      <c r="A108" s="12" t="s">
        <v>43</v>
      </c>
      <c r="B108" s="7" t="s">
        <v>52</v>
      </c>
      <c r="C108" s="7"/>
      <c r="D108" s="21">
        <f>D109+D112+D120</f>
        <v>0</v>
      </c>
      <c r="E108" s="21">
        <f>E109+E112+E120</f>
        <v>0</v>
      </c>
      <c r="F108" s="21">
        <f>F109+F112+F120</f>
        <v>0</v>
      </c>
      <c r="G108" s="21">
        <f>G109+G112+G120</f>
        <v>0</v>
      </c>
    </row>
    <row r="109" spans="1:7" ht="12.75">
      <c r="A109" s="12" t="s">
        <v>44</v>
      </c>
      <c r="B109" s="8" t="s">
        <v>104</v>
      </c>
      <c r="C109" s="7" t="s">
        <v>137</v>
      </c>
      <c r="D109" s="21">
        <f>D110+D111</f>
        <v>0</v>
      </c>
      <c r="E109" s="21">
        <f>E110+E111</f>
        <v>0</v>
      </c>
      <c r="F109" s="21">
        <f>F110+F111</f>
        <v>0</v>
      </c>
      <c r="G109" s="21">
        <f>G110+G111</f>
        <v>0</v>
      </c>
    </row>
    <row r="110" spans="1:7" ht="12.75">
      <c r="A110" s="13" t="s">
        <v>400</v>
      </c>
      <c r="B110" s="124" t="s">
        <v>93</v>
      </c>
      <c r="C110" s="15"/>
      <c r="D110" s="10">
        <f>E110+G110</f>
        <v>0</v>
      </c>
      <c r="E110" s="10"/>
      <c r="F110" s="9"/>
      <c r="G110" s="9"/>
    </row>
    <row r="111" spans="1:7" ht="12.75">
      <c r="A111" s="13" t="s">
        <v>399</v>
      </c>
      <c r="B111" s="26" t="s">
        <v>120</v>
      </c>
      <c r="C111" s="95"/>
      <c r="D111" s="10">
        <f>E111+G111</f>
        <v>0</v>
      </c>
      <c r="E111" s="10"/>
      <c r="F111" s="9"/>
      <c r="G111" s="9"/>
    </row>
    <row r="112" spans="1:7" ht="38.25">
      <c r="A112" s="12" t="s">
        <v>238</v>
      </c>
      <c r="B112" s="132" t="s">
        <v>107</v>
      </c>
      <c r="C112" s="7" t="s">
        <v>141</v>
      </c>
      <c r="D112" s="21">
        <f>D113+D114+D115</f>
        <v>0</v>
      </c>
      <c r="E112" s="21">
        <f>E113+E114+E115</f>
        <v>0</v>
      </c>
      <c r="F112" s="21">
        <f>F113+F114+F115</f>
        <v>0</v>
      </c>
      <c r="G112" s="21">
        <f>G113+G114+G115</f>
        <v>0</v>
      </c>
    </row>
    <row r="113" spans="1:7" ht="12.75">
      <c r="A113" s="13" t="s">
        <v>269</v>
      </c>
      <c r="B113" s="124" t="s">
        <v>91</v>
      </c>
      <c r="C113" s="91"/>
      <c r="D113" s="10">
        <f>E113+G113</f>
        <v>0</v>
      </c>
      <c r="E113" s="10"/>
      <c r="F113" s="9"/>
      <c r="G113" s="9"/>
    </row>
    <row r="114" spans="1:7" ht="12.75">
      <c r="A114" s="13" t="s">
        <v>401</v>
      </c>
      <c r="B114" s="93" t="s">
        <v>92</v>
      </c>
      <c r="C114" s="91"/>
      <c r="D114" s="10">
        <f>E114+G114</f>
        <v>0</v>
      </c>
      <c r="E114" s="10"/>
      <c r="F114" s="9"/>
      <c r="G114" s="9"/>
    </row>
    <row r="115" spans="1:7" ht="15.75">
      <c r="A115" s="13" t="s">
        <v>401</v>
      </c>
      <c r="B115" s="91" t="s">
        <v>476</v>
      </c>
      <c r="C115" s="119"/>
      <c r="D115" s="46">
        <f>E115+G115</f>
        <v>0</v>
      </c>
      <c r="E115" s="10"/>
      <c r="F115" s="9"/>
      <c r="G115" s="9"/>
    </row>
    <row r="116" spans="1:7" ht="26.25">
      <c r="A116" s="12" t="s">
        <v>381</v>
      </c>
      <c r="B116" s="211" t="s">
        <v>187</v>
      </c>
      <c r="C116" s="314" t="s">
        <v>143</v>
      </c>
      <c r="D116" s="315">
        <f>E116+G116</f>
        <v>0</v>
      </c>
      <c r="E116" s="21">
        <f>E117</f>
        <v>0</v>
      </c>
      <c r="F116" s="21">
        <f>F117</f>
        <v>0</v>
      </c>
      <c r="G116" s="21">
        <f>G117</f>
        <v>0</v>
      </c>
    </row>
    <row r="117" spans="1:7" ht="15.75">
      <c r="A117" s="13" t="s">
        <v>572</v>
      </c>
      <c r="B117" s="115" t="s">
        <v>573</v>
      </c>
      <c r="C117" s="313"/>
      <c r="D117" s="46">
        <f>E117+G117</f>
        <v>0</v>
      </c>
      <c r="E117" s="10"/>
      <c r="F117" s="9"/>
      <c r="G117" s="9"/>
    </row>
    <row r="118" spans="1:7" ht="25.5">
      <c r="A118" s="12" t="s">
        <v>504</v>
      </c>
      <c r="B118" s="132" t="s">
        <v>505</v>
      </c>
      <c r="C118" s="7" t="s">
        <v>183</v>
      </c>
      <c r="D118" s="107">
        <f>D119</f>
        <v>0</v>
      </c>
      <c r="E118" s="107">
        <f>E119</f>
        <v>0</v>
      </c>
      <c r="F118" s="107">
        <f>F119</f>
        <v>0</v>
      </c>
      <c r="G118" s="107">
        <f>G119</f>
        <v>0</v>
      </c>
    </row>
    <row r="119" spans="1:7" ht="12.75">
      <c r="A119" s="13" t="s">
        <v>503</v>
      </c>
      <c r="B119" s="91" t="s">
        <v>440</v>
      </c>
      <c r="C119" s="79"/>
      <c r="D119" s="9">
        <f>E119+G119</f>
        <v>0</v>
      </c>
      <c r="E119" s="9"/>
      <c r="F119" s="9"/>
      <c r="G119" s="9"/>
    </row>
    <row r="120" spans="1:7" ht="12.75">
      <c r="A120" s="12" t="s">
        <v>574</v>
      </c>
      <c r="B120" s="7" t="s">
        <v>77</v>
      </c>
      <c r="C120" s="7" t="s">
        <v>138</v>
      </c>
      <c r="D120" s="107">
        <f>E120+G120</f>
        <v>0</v>
      </c>
      <c r="E120" s="107">
        <f>E121</f>
        <v>0</v>
      </c>
      <c r="F120" s="107">
        <f>F121</f>
        <v>0</v>
      </c>
      <c r="G120" s="107">
        <f>G121</f>
        <v>0</v>
      </c>
    </row>
    <row r="121" spans="1:7" ht="12.75">
      <c r="A121" s="13" t="s">
        <v>403</v>
      </c>
      <c r="B121" s="89" t="s">
        <v>110</v>
      </c>
      <c r="C121" s="7"/>
      <c r="D121" s="107">
        <f>E121+G121</f>
        <v>0</v>
      </c>
      <c r="E121" s="9"/>
      <c r="F121" s="9"/>
      <c r="G121" s="9"/>
    </row>
    <row r="122" spans="1:7" ht="12.75">
      <c r="A122" s="12" t="s">
        <v>45</v>
      </c>
      <c r="B122" s="7" t="s">
        <v>57</v>
      </c>
      <c r="C122" s="7"/>
      <c r="D122" s="21">
        <f>D123+D126+D132</f>
        <v>0</v>
      </c>
      <c r="E122" s="21">
        <f>E123+E126+E132</f>
        <v>0</v>
      </c>
      <c r="F122" s="21">
        <f>F123+F126+F132</f>
        <v>0</v>
      </c>
      <c r="G122" s="21">
        <f>G123+G126+G132</f>
        <v>0</v>
      </c>
    </row>
    <row r="123" spans="1:7" ht="12.75">
      <c r="A123" s="16" t="s">
        <v>47</v>
      </c>
      <c r="B123" s="8" t="s">
        <v>104</v>
      </c>
      <c r="C123" s="7" t="s">
        <v>137</v>
      </c>
      <c r="D123" s="21">
        <f>D124+D125</f>
        <v>0</v>
      </c>
      <c r="E123" s="21">
        <f>E124+E125</f>
        <v>0</v>
      </c>
      <c r="F123" s="21">
        <f>F124+F125</f>
        <v>0</v>
      </c>
      <c r="G123" s="21">
        <f>G124+G125</f>
        <v>0</v>
      </c>
    </row>
    <row r="124" spans="1:7" ht="12.75">
      <c r="A124" s="13" t="s">
        <v>400</v>
      </c>
      <c r="B124" s="124" t="s">
        <v>93</v>
      </c>
      <c r="C124" s="15"/>
      <c r="D124" s="10">
        <f>E124+G124</f>
        <v>0</v>
      </c>
      <c r="E124" s="10"/>
      <c r="F124" s="9"/>
      <c r="G124" s="9"/>
    </row>
    <row r="125" spans="1:7" ht="12.75">
      <c r="A125" s="13" t="s">
        <v>399</v>
      </c>
      <c r="B125" s="26" t="s">
        <v>120</v>
      </c>
      <c r="C125" s="95"/>
      <c r="D125" s="10">
        <f>E125+G125</f>
        <v>0</v>
      </c>
      <c r="E125" s="10"/>
      <c r="F125" s="9"/>
      <c r="G125" s="9"/>
    </row>
    <row r="126" spans="1:7" ht="38.25">
      <c r="A126" s="12" t="s">
        <v>239</v>
      </c>
      <c r="B126" s="132" t="s">
        <v>107</v>
      </c>
      <c r="C126" s="7" t="s">
        <v>141</v>
      </c>
      <c r="D126" s="21">
        <f>D127+D128+D129</f>
        <v>0</v>
      </c>
      <c r="E126" s="21">
        <f>E127+E128+E129</f>
        <v>0</v>
      </c>
      <c r="F126" s="21">
        <f>F127+F128+F129</f>
        <v>0</v>
      </c>
      <c r="G126" s="21">
        <f>G127+G128+G129</f>
        <v>0</v>
      </c>
    </row>
    <row r="127" spans="1:7" ht="12.75">
      <c r="A127" s="18" t="s">
        <v>269</v>
      </c>
      <c r="B127" s="124" t="s">
        <v>91</v>
      </c>
      <c r="C127" s="79"/>
      <c r="D127" s="10">
        <f aca="true" t="shared" si="2" ref="D127:D133">E127+G127</f>
        <v>0</v>
      </c>
      <c r="E127" s="10"/>
      <c r="F127" s="9"/>
      <c r="G127" s="9"/>
    </row>
    <row r="128" spans="1:7" ht="12.75">
      <c r="A128" s="18" t="s">
        <v>401</v>
      </c>
      <c r="B128" s="91" t="s">
        <v>92</v>
      </c>
      <c r="C128" s="79"/>
      <c r="D128" s="10">
        <f t="shared" si="2"/>
        <v>0</v>
      </c>
      <c r="E128" s="10"/>
      <c r="F128" s="9"/>
      <c r="G128" s="9"/>
    </row>
    <row r="129" spans="1:7" ht="15.75">
      <c r="A129" s="18" t="s">
        <v>401</v>
      </c>
      <c r="B129" s="93" t="s">
        <v>476</v>
      </c>
      <c r="C129" s="119"/>
      <c r="D129" s="10">
        <f t="shared" si="2"/>
        <v>0</v>
      </c>
      <c r="E129" s="10"/>
      <c r="F129" s="9"/>
      <c r="G129" s="9"/>
    </row>
    <row r="130" spans="1:7" ht="26.25">
      <c r="A130" s="16" t="s">
        <v>330</v>
      </c>
      <c r="B130" s="316" t="s">
        <v>187</v>
      </c>
      <c r="C130" s="314" t="s">
        <v>143</v>
      </c>
      <c r="D130" s="315">
        <f t="shared" si="2"/>
        <v>0</v>
      </c>
      <c r="E130" s="21">
        <f>E131</f>
        <v>0</v>
      </c>
      <c r="F130" s="21">
        <f>F131</f>
        <v>0</v>
      </c>
      <c r="G130" s="21">
        <f>G131</f>
        <v>0</v>
      </c>
    </row>
    <row r="131" spans="1:7" ht="15.75">
      <c r="A131" s="19" t="s">
        <v>572</v>
      </c>
      <c r="B131" s="115" t="s">
        <v>573</v>
      </c>
      <c r="C131" s="313"/>
      <c r="D131" s="46">
        <f t="shared" si="2"/>
        <v>0</v>
      </c>
      <c r="E131" s="10"/>
      <c r="F131" s="9"/>
      <c r="G131" s="9"/>
    </row>
    <row r="132" spans="1:7" ht="12.75">
      <c r="A132" s="16" t="s">
        <v>343</v>
      </c>
      <c r="B132" s="7" t="s">
        <v>77</v>
      </c>
      <c r="C132" s="7" t="s">
        <v>138</v>
      </c>
      <c r="D132" s="21">
        <f t="shared" si="2"/>
        <v>0</v>
      </c>
      <c r="E132" s="21">
        <f>E133</f>
        <v>0</v>
      </c>
      <c r="F132" s="21">
        <f>F133</f>
        <v>0</v>
      </c>
      <c r="G132" s="21">
        <f>G133</f>
        <v>0</v>
      </c>
    </row>
    <row r="133" spans="1:7" ht="12.75">
      <c r="A133" s="13" t="s">
        <v>403</v>
      </c>
      <c r="B133" s="89" t="s">
        <v>110</v>
      </c>
      <c r="C133" s="7"/>
      <c r="D133" s="10">
        <f t="shared" si="2"/>
        <v>0</v>
      </c>
      <c r="E133" s="10"/>
      <c r="F133" s="9"/>
      <c r="G133" s="9"/>
    </row>
    <row r="134" spans="1:7" ht="12.75">
      <c r="A134" s="16" t="s">
        <v>48</v>
      </c>
      <c r="B134" s="7" t="s">
        <v>61</v>
      </c>
      <c r="C134" s="7"/>
      <c r="D134" s="21">
        <f>D135+D143+D142</f>
        <v>0</v>
      </c>
      <c r="E134" s="21">
        <f>E135+E143+E142</f>
        <v>0</v>
      </c>
      <c r="F134" s="21">
        <f>F135+F143+F142</f>
        <v>0</v>
      </c>
      <c r="G134" s="21">
        <f>G135+G143+G142</f>
        <v>0</v>
      </c>
    </row>
    <row r="135" spans="1:7" ht="38.25">
      <c r="A135" s="12" t="s">
        <v>49</v>
      </c>
      <c r="B135" s="123" t="s">
        <v>107</v>
      </c>
      <c r="C135" s="7" t="s">
        <v>141</v>
      </c>
      <c r="D135" s="21">
        <f>D136+D137+D139</f>
        <v>0</v>
      </c>
      <c r="E135" s="21">
        <f>E136+E137+E139+E138</f>
        <v>0</v>
      </c>
      <c r="F135" s="21">
        <f>F136+F137+F139+F138</f>
        <v>0</v>
      </c>
      <c r="G135" s="21">
        <f>G136+G137+G139+G138</f>
        <v>0</v>
      </c>
    </row>
    <row r="136" spans="1:7" ht="12.75">
      <c r="A136" s="13" t="s">
        <v>269</v>
      </c>
      <c r="B136" s="124" t="s">
        <v>91</v>
      </c>
      <c r="C136" s="79"/>
      <c r="D136" s="10">
        <f aca="true" t="shared" si="3" ref="D136:D144">E136+G136</f>
        <v>0</v>
      </c>
      <c r="E136" s="10"/>
      <c r="F136" s="9"/>
      <c r="G136" s="9"/>
    </row>
    <row r="137" spans="1:7" ht="12.75">
      <c r="A137" s="13" t="s">
        <v>401</v>
      </c>
      <c r="B137" s="91" t="s">
        <v>92</v>
      </c>
      <c r="C137" s="79"/>
      <c r="D137" s="10">
        <f t="shared" si="3"/>
        <v>0</v>
      </c>
      <c r="E137" s="10"/>
      <c r="F137" s="9"/>
      <c r="G137" s="9"/>
    </row>
    <row r="138" spans="1:7" ht="15.75">
      <c r="A138" s="13" t="s">
        <v>401</v>
      </c>
      <c r="B138" s="91" t="s">
        <v>476</v>
      </c>
      <c r="C138" s="119"/>
      <c r="D138" s="10">
        <f t="shared" si="3"/>
        <v>0</v>
      </c>
      <c r="E138" s="10"/>
      <c r="F138" s="9"/>
      <c r="G138" s="9"/>
    </row>
    <row r="139" spans="1:7" ht="12.75">
      <c r="A139" s="147" t="s">
        <v>402</v>
      </c>
      <c r="B139" s="93" t="s">
        <v>94</v>
      </c>
      <c r="C139" s="79"/>
      <c r="D139" s="10">
        <f t="shared" si="3"/>
        <v>0</v>
      </c>
      <c r="E139" s="10"/>
      <c r="F139" s="9"/>
      <c r="G139" s="9"/>
    </row>
    <row r="140" spans="1:7" ht="26.25">
      <c r="A140" s="12" t="s">
        <v>50</v>
      </c>
      <c r="B140" s="211" t="s">
        <v>187</v>
      </c>
      <c r="C140" s="314" t="s">
        <v>143</v>
      </c>
      <c r="D140" s="315">
        <f t="shared" si="3"/>
        <v>0</v>
      </c>
      <c r="E140" s="21">
        <f>E141</f>
        <v>0</v>
      </c>
      <c r="F140" s="21">
        <f>F141</f>
        <v>0</v>
      </c>
      <c r="G140" s="21">
        <f>G141</f>
        <v>0</v>
      </c>
    </row>
    <row r="141" spans="1:7" ht="15.75">
      <c r="A141" s="19" t="s">
        <v>572</v>
      </c>
      <c r="B141" s="115" t="s">
        <v>573</v>
      </c>
      <c r="C141" s="313"/>
      <c r="D141" s="46">
        <f t="shared" si="3"/>
        <v>0</v>
      </c>
      <c r="E141" s="10"/>
      <c r="F141" s="9"/>
      <c r="G141" s="9"/>
    </row>
    <row r="142" spans="1:7" ht="12.75">
      <c r="A142" s="12" t="s">
        <v>405</v>
      </c>
      <c r="B142" s="102" t="s">
        <v>471</v>
      </c>
      <c r="C142" s="146" t="s">
        <v>37</v>
      </c>
      <c r="D142" s="107">
        <f t="shared" si="3"/>
        <v>0</v>
      </c>
      <c r="E142" s="21"/>
      <c r="F142" s="9"/>
      <c r="G142" s="9"/>
    </row>
    <row r="143" spans="1:7" ht="12.75">
      <c r="A143" s="16" t="s">
        <v>50</v>
      </c>
      <c r="B143" s="7" t="s">
        <v>77</v>
      </c>
      <c r="C143" s="7" t="s">
        <v>138</v>
      </c>
      <c r="D143" s="21">
        <f t="shared" si="3"/>
        <v>0</v>
      </c>
      <c r="E143" s="21">
        <f>E144</f>
        <v>0</v>
      </c>
      <c r="F143" s="21">
        <f>F144</f>
        <v>0</v>
      </c>
      <c r="G143" s="21">
        <f>G144</f>
        <v>0</v>
      </c>
    </row>
    <row r="144" spans="1:7" ht="12.75">
      <c r="A144" s="19" t="s">
        <v>403</v>
      </c>
      <c r="B144" s="89" t="s">
        <v>110</v>
      </c>
      <c r="C144" s="7"/>
      <c r="D144" s="10">
        <f t="shared" si="3"/>
        <v>0</v>
      </c>
      <c r="E144" s="10"/>
      <c r="F144" s="9"/>
      <c r="G144" s="9"/>
    </row>
    <row r="145" spans="1:7" ht="12.75">
      <c r="A145" s="16" t="s">
        <v>51</v>
      </c>
      <c r="B145" s="7" t="s">
        <v>7</v>
      </c>
      <c r="C145" s="7"/>
      <c r="D145" s="21">
        <f>D149+D155+D146</f>
        <v>0</v>
      </c>
      <c r="E145" s="21">
        <f>E149+E155+E146</f>
        <v>0</v>
      </c>
      <c r="F145" s="21">
        <f>F149+F155+F146</f>
        <v>0</v>
      </c>
      <c r="G145" s="21">
        <f>G149+G155+G146</f>
        <v>0</v>
      </c>
    </row>
    <row r="146" spans="1:7" ht="12.75">
      <c r="A146" s="16" t="s">
        <v>53</v>
      </c>
      <c r="B146" s="8" t="s">
        <v>104</v>
      </c>
      <c r="C146" s="7" t="s">
        <v>137</v>
      </c>
      <c r="D146" s="34">
        <f>E146+G146</f>
        <v>0</v>
      </c>
      <c r="E146" s="21">
        <f>E147+E148</f>
        <v>0</v>
      </c>
      <c r="F146" s="21">
        <f>F147+F148</f>
        <v>0</v>
      </c>
      <c r="G146" s="21">
        <f>G147+G148</f>
        <v>0</v>
      </c>
    </row>
    <row r="147" spans="1:7" ht="12.75">
      <c r="A147" s="13" t="s">
        <v>400</v>
      </c>
      <c r="B147" s="124" t="s">
        <v>93</v>
      </c>
      <c r="C147" s="100"/>
      <c r="D147" s="10">
        <f>E147+G147</f>
        <v>0</v>
      </c>
      <c r="E147" s="22"/>
      <c r="F147" s="21"/>
      <c r="G147" s="21"/>
    </row>
    <row r="148" spans="1:7" ht="12.75">
      <c r="A148" s="13" t="s">
        <v>399</v>
      </c>
      <c r="B148" s="26" t="s">
        <v>120</v>
      </c>
      <c r="C148" s="101"/>
      <c r="D148" s="10">
        <f>E148+G148</f>
        <v>0</v>
      </c>
      <c r="E148" s="22"/>
      <c r="F148" s="21"/>
      <c r="G148" s="21"/>
    </row>
    <row r="149" spans="1:7" ht="38.25">
      <c r="A149" s="12" t="s">
        <v>54</v>
      </c>
      <c r="B149" s="123" t="s">
        <v>107</v>
      </c>
      <c r="C149" s="7" t="s">
        <v>141</v>
      </c>
      <c r="D149" s="21">
        <f>D150+D151+D152</f>
        <v>0</v>
      </c>
      <c r="E149" s="21">
        <f>E150+E151+E152</f>
        <v>0</v>
      </c>
      <c r="F149" s="21">
        <f>F150+F151+F152</f>
        <v>0</v>
      </c>
      <c r="G149" s="21">
        <f>G150+G151+G152</f>
        <v>0</v>
      </c>
    </row>
    <row r="150" spans="1:7" ht="12.75">
      <c r="A150" s="13" t="s">
        <v>269</v>
      </c>
      <c r="B150" s="124" t="s">
        <v>91</v>
      </c>
      <c r="C150" s="79"/>
      <c r="D150" s="10">
        <f aca="true" t="shared" si="4" ref="D150:D156">E150+G150</f>
        <v>0</v>
      </c>
      <c r="E150" s="10"/>
      <c r="F150" s="9"/>
      <c r="G150" s="9"/>
    </row>
    <row r="151" spans="1:7" ht="12.75">
      <c r="A151" s="13" t="s">
        <v>401</v>
      </c>
      <c r="B151" s="91" t="s">
        <v>92</v>
      </c>
      <c r="C151" s="79"/>
      <c r="D151" s="10">
        <f t="shared" si="4"/>
        <v>0</v>
      </c>
      <c r="E151" s="10"/>
      <c r="F151" s="9"/>
      <c r="G151" s="9"/>
    </row>
    <row r="152" spans="1:7" ht="15.75">
      <c r="A152" s="13" t="s">
        <v>401</v>
      </c>
      <c r="B152" s="91" t="s">
        <v>476</v>
      </c>
      <c r="C152" s="119"/>
      <c r="D152" s="10">
        <f t="shared" si="4"/>
        <v>0</v>
      </c>
      <c r="E152" s="10"/>
      <c r="F152" s="9"/>
      <c r="G152" s="9"/>
    </row>
    <row r="153" spans="1:7" ht="26.25">
      <c r="A153" s="16" t="s">
        <v>55</v>
      </c>
      <c r="B153" s="211" t="s">
        <v>187</v>
      </c>
      <c r="C153" s="314" t="s">
        <v>143</v>
      </c>
      <c r="D153" s="315">
        <f t="shared" si="4"/>
        <v>0</v>
      </c>
      <c r="E153" s="21">
        <f>E154</f>
        <v>0</v>
      </c>
      <c r="F153" s="21">
        <f>F154</f>
        <v>0</v>
      </c>
      <c r="G153" s="21">
        <f>G154</f>
        <v>0</v>
      </c>
    </row>
    <row r="154" spans="1:7" ht="15.75">
      <c r="A154" s="19" t="s">
        <v>572</v>
      </c>
      <c r="B154" s="115" t="s">
        <v>573</v>
      </c>
      <c r="C154" s="313"/>
      <c r="D154" s="46">
        <f t="shared" si="4"/>
        <v>0</v>
      </c>
      <c r="E154" s="10"/>
      <c r="F154" s="9"/>
      <c r="G154" s="9"/>
    </row>
    <row r="155" spans="1:7" ht="12.75">
      <c r="A155" s="16" t="s">
        <v>203</v>
      </c>
      <c r="B155" s="7" t="s">
        <v>77</v>
      </c>
      <c r="C155" s="7" t="s">
        <v>138</v>
      </c>
      <c r="D155" s="21">
        <f t="shared" si="4"/>
        <v>0</v>
      </c>
      <c r="E155" s="21">
        <f>E156</f>
        <v>0</v>
      </c>
      <c r="F155" s="21">
        <f>F156</f>
        <v>0</v>
      </c>
      <c r="G155" s="21">
        <f>G156</f>
        <v>0</v>
      </c>
    </row>
    <row r="156" spans="1:7" ht="12.75">
      <c r="A156" s="13" t="s">
        <v>403</v>
      </c>
      <c r="B156" s="89" t="s">
        <v>110</v>
      </c>
      <c r="C156" s="102"/>
      <c r="D156" s="28">
        <f t="shared" si="4"/>
        <v>0</v>
      </c>
      <c r="E156" s="28"/>
      <c r="F156" s="108"/>
      <c r="G156" s="108"/>
    </row>
    <row r="157" spans="1:7" ht="12.75">
      <c r="A157" s="13" t="s">
        <v>56</v>
      </c>
      <c r="B157" s="7" t="s">
        <v>8</v>
      </c>
      <c r="C157" s="7"/>
      <c r="D157" s="34">
        <f>D158+D161+D167</f>
        <v>0</v>
      </c>
      <c r="E157" s="34">
        <f>E158+E161+E167</f>
        <v>0</v>
      </c>
      <c r="F157" s="34">
        <f>F158+F161+F167</f>
        <v>0</v>
      </c>
      <c r="G157" s="34">
        <f>G158+G161+G167</f>
        <v>0</v>
      </c>
    </row>
    <row r="158" spans="1:7" ht="12.75">
      <c r="A158" s="12" t="s">
        <v>58</v>
      </c>
      <c r="B158" s="8" t="s">
        <v>104</v>
      </c>
      <c r="C158" s="7" t="s">
        <v>137</v>
      </c>
      <c r="D158" s="21">
        <f>D159+D160</f>
        <v>0</v>
      </c>
      <c r="E158" s="21">
        <f>E159+E160</f>
        <v>0</v>
      </c>
      <c r="F158" s="21">
        <f>F159+F160</f>
        <v>0</v>
      </c>
      <c r="G158" s="21">
        <f>G159+G160</f>
        <v>0</v>
      </c>
    </row>
    <row r="159" spans="1:7" ht="12.75">
      <c r="A159" s="13" t="s">
        <v>400</v>
      </c>
      <c r="B159" s="124" t="s">
        <v>93</v>
      </c>
      <c r="C159" s="15"/>
      <c r="D159" s="10">
        <f>E159+G159</f>
        <v>0</v>
      </c>
      <c r="E159" s="10"/>
      <c r="F159" s="9"/>
      <c r="G159" s="9"/>
    </row>
    <row r="160" spans="1:7" ht="12.75">
      <c r="A160" s="13" t="s">
        <v>399</v>
      </c>
      <c r="B160" s="26" t="s">
        <v>148</v>
      </c>
      <c r="C160" s="95"/>
      <c r="D160" s="10">
        <f>E160+G160</f>
        <v>0</v>
      </c>
      <c r="E160" s="10"/>
      <c r="F160" s="9"/>
      <c r="G160" s="9"/>
    </row>
    <row r="161" spans="1:7" ht="38.25">
      <c r="A161" s="12" t="s">
        <v>59</v>
      </c>
      <c r="B161" s="123" t="s">
        <v>107</v>
      </c>
      <c r="C161" s="7" t="s">
        <v>141</v>
      </c>
      <c r="D161" s="21">
        <f>D162+D163+D164</f>
        <v>0</v>
      </c>
      <c r="E161" s="21">
        <f>E162+E163+E164</f>
        <v>0</v>
      </c>
      <c r="F161" s="21">
        <f>F162+F163+F164</f>
        <v>0</v>
      </c>
      <c r="G161" s="21">
        <f>G162+G163+G164</f>
        <v>0</v>
      </c>
    </row>
    <row r="162" spans="1:7" ht="12.75">
      <c r="A162" s="13" t="s">
        <v>269</v>
      </c>
      <c r="B162" s="124" t="s">
        <v>91</v>
      </c>
      <c r="C162" s="79"/>
      <c r="D162" s="10">
        <f aca="true" t="shared" si="5" ref="D162:D168">E162+G162</f>
        <v>0</v>
      </c>
      <c r="E162" s="10"/>
      <c r="F162" s="9"/>
      <c r="G162" s="9"/>
    </row>
    <row r="163" spans="1:7" ht="12.75">
      <c r="A163" s="13" t="s">
        <v>401</v>
      </c>
      <c r="B163" s="91" t="s">
        <v>92</v>
      </c>
      <c r="C163" s="79"/>
      <c r="D163" s="10">
        <f t="shared" si="5"/>
        <v>0</v>
      </c>
      <c r="E163" s="10"/>
      <c r="F163" s="9"/>
      <c r="G163" s="9"/>
    </row>
    <row r="164" spans="1:7" ht="15.75">
      <c r="A164" s="13" t="s">
        <v>401</v>
      </c>
      <c r="B164" s="91" t="s">
        <v>476</v>
      </c>
      <c r="C164" s="119"/>
      <c r="D164" s="10">
        <f t="shared" si="5"/>
        <v>0</v>
      </c>
      <c r="E164" s="10"/>
      <c r="F164" s="9"/>
      <c r="G164" s="9"/>
    </row>
    <row r="165" spans="1:7" ht="26.25">
      <c r="A165" s="12" t="s">
        <v>205</v>
      </c>
      <c r="B165" s="211" t="s">
        <v>187</v>
      </c>
      <c r="C165" s="314" t="s">
        <v>143</v>
      </c>
      <c r="D165" s="315">
        <f t="shared" si="5"/>
        <v>0</v>
      </c>
      <c r="E165" s="21">
        <f>E166</f>
        <v>0</v>
      </c>
      <c r="F165" s="21">
        <f>F166</f>
        <v>0</v>
      </c>
      <c r="G165" s="21">
        <f>G166</f>
        <v>0</v>
      </c>
    </row>
    <row r="166" spans="1:7" ht="15.75">
      <c r="A166" s="19" t="s">
        <v>572</v>
      </c>
      <c r="B166" s="115" t="s">
        <v>573</v>
      </c>
      <c r="C166" s="313"/>
      <c r="D166" s="46">
        <f t="shared" si="5"/>
        <v>0</v>
      </c>
      <c r="E166" s="10"/>
      <c r="F166" s="9"/>
      <c r="G166" s="9"/>
    </row>
    <row r="167" spans="1:7" ht="12.75">
      <c r="A167" s="12" t="s">
        <v>206</v>
      </c>
      <c r="B167" s="7" t="s">
        <v>77</v>
      </c>
      <c r="C167" s="7" t="s">
        <v>138</v>
      </c>
      <c r="D167" s="21">
        <f t="shared" si="5"/>
        <v>0</v>
      </c>
      <c r="E167" s="21">
        <f>E168</f>
        <v>0</v>
      </c>
      <c r="F167" s="21">
        <f>F168</f>
        <v>0</v>
      </c>
      <c r="G167" s="21">
        <f>G168</f>
        <v>0</v>
      </c>
    </row>
    <row r="168" spans="1:7" ht="12.75">
      <c r="A168" s="13" t="s">
        <v>403</v>
      </c>
      <c r="B168" s="89" t="s">
        <v>110</v>
      </c>
      <c r="C168" s="102"/>
      <c r="D168" s="28">
        <f t="shared" si="5"/>
        <v>0</v>
      </c>
      <c r="E168" s="28"/>
      <c r="F168" s="108"/>
      <c r="G168" s="108"/>
    </row>
    <row r="169" spans="1:7" ht="12.75">
      <c r="A169" s="94" t="s">
        <v>60</v>
      </c>
      <c r="B169" s="7" t="s">
        <v>535</v>
      </c>
      <c r="C169" s="96"/>
      <c r="D169" s="107">
        <f>D170+D173+D181</f>
        <v>0</v>
      </c>
      <c r="E169" s="107">
        <f>E170+E173+E181</f>
        <v>0</v>
      </c>
      <c r="F169" s="107">
        <f>F170+F173+F181</f>
        <v>0</v>
      </c>
      <c r="G169" s="107">
        <f>G170+G173+G181</f>
        <v>0</v>
      </c>
    </row>
    <row r="170" spans="1:7" ht="12.75">
      <c r="A170" s="12" t="s">
        <v>62</v>
      </c>
      <c r="B170" s="8" t="s">
        <v>104</v>
      </c>
      <c r="C170" s="7" t="s">
        <v>137</v>
      </c>
      <c r="D170" s="23">
        <f>D109+D123+D158+D146</f>
        <v>0</v>
      </c>
      <c r="E170" s="23">
        <f>E109+E123+E158+E146</f>
        <v>0</v>
      </c>
      <c r="F170" s="23">
        <f>F109+F123+F158+F146</f>
        <v>0</v>
      </c>
      <c r="G170" s="23">
        <f>G109+G123+G158+G146</f>
        <v>0</v>
      </c>
    </row>
    <row r="171" spans="1:7" ht="12.75">
      <c r="A171" s="13" t="s">
        <v>400</v>
      </c>
      <c r="B171" s="91" t="s">
        <v>93</v>
      </c>
      <c r="C171" s="91"/>
      <c r="D171" s="9">
        <f>E171+G171</f>
        <v>0</v>
      </c>
      <c r="E171" s="9">
        <f aca="true" t="shared" si="6" ref="E171:G172">E110+E124+E159+E147</f>
        <v>0</v>
      </c>
      <c r="F171" s="9">
        <f t="shared" si="6"/>
        <v>0</v>
      </c>
      <c r="G171" s="9">
        <f t="shared" si="6"/>
        <v>0</v>
      </c>
    </row>
    <row r="172" spans="1:7" ht="12.75">
      <c r="A172" s="13" t="s">
        <v>399</v>
      </c>
      <c r="B172" s="91" t="s">
        <v>120</v>
      </c>
      <c r="C172" s="89"/>
      <c r="D172" s="9">
        <f>E172+G172</f>
        <v>0</v>
      </c>
      <c r="E172" s="9">
        <f t="shared" si="6"/>
        <v>0</v>
      </c>
      <c r="F172" s="9">
        <f t="shared" si="6"/>
        <v>0</v>
      </c>
      <c r="G172" s="9">
        <f t="shared" si="6"/>
        <v>0</v>
      </c>
    </row>
    <row r="173" spans="1:7" ht="38.25">
      <c r="A173" s="17" t="s">
        <v>63</v>
      </c>
      <c r="B173" s="123" t="s">
        <v>107</v>
      </c>
      <c r="C173" s="15" t="s">
        <v>141</v>
      </c>
      <c r="D173" s="107">
        <f>D174+D175+D176+D177</f>
        <v>0</v>
      </c>
      <c r="E173" s="107">
        <f>E174+E175+E176+E177</f>
        <v>0</v>
      </c>
      <c r="F173" s="107">
        <f>F174+F175+F176+F177</f>
        <v>0</v>
      </c>
      <c r="G173" s="107">
        <f>G174+G175+G176+G177</f>
        <v>0</v>
      </c>
    </row>
    <row r="174" spans="1:12" ht="12.75">
      <c r="A174" s="13" t="s">
        <v>269</v>
      </c>
      <c r="B174" s="133" t="s">
        <v>91</v>
      </c>
      <c r="C174" s="81"/>
      <c r="D174" s="9">
        <f>E174+G174</f>
        <v>0</v>
      </c>
      <c r="E174" s="9">
        <f>E113+E127+E136+E150+E162</f>
        <v>0</v>
      </c>
      <c r="F174" s="9">
        <f>F113+F127+F136+F150+F162</f>
        <v>0</v>
      </c>
      <c r="G174" s="9">
        <f>G113+G127+G136+G150+G162</f>
        <v>0</v>
      </c>
      <c r="L174" s="3" t="s">
        <v>95</v>
      </c>
    </row>
    <row r="175" spans="1:7" ht="12.75">
      <c r="A175" s="13" t="s">
        <v>401</v>
      </c>
      <c r="B175" s="115" t="s">
        <v>92</v>
      </c>
      <c r="C175" s="82"/>
      <c r="D175" s="9">
        <f aca="true" t="shared" si="7" ref="D175:D183">E175+G175</f>
        <v>0</v>
      </c>
      <c r="E175" s="9">
        <f>E114+E128+E151+E163+E137</f>
        <v>0</v>
      </c>
      <c r="F175" s="9">
        <f>F114+F128+F137+F151+F163</f>
        <v>0</v>
      </c>
      <c r="G175" s="9">
        <f>G114+G128+G137+G151+G163</f>
        <v>0</v>
      </c>
    </row>
    <row r="176" spans="1:7" ht="12.75">
      <c r="A176" s="13" t="s">
        <v>401</v>
      </c>
      <c r="B176" s="115" t="s">
        <v>476</v>
      </c>
      <c r="C176" s="82"/>
      <c r="D176" s="9">
        <f>E176+G176</f>
        <v>0</v>
      </c>
      <c r="E176" s="9">
        <f>E164+E152+E138+E129+E115</f>
        <v>0</v>
      </c>
      <c r="F176" s="9">
        <f>F164+F152+F138+F129+F115</f>
        <v>0</v>
      </c>
      <c r="G176" s="9">
        <f>G164+G152+G138+G129+G115</f>
        <v>0</v>
      </c>
    </row>
    <row r="177" spans="1:7" ht="12.75">
      <c r="A177" s="13" t="s">
        <v>402</v>
      </c>
      <c r="B177" s="139" t="s">
        <v>94</v>
      </c>
      <c r="C177" s="102"/>
      <c r="D177" s="9">
        <f t="shared" si="7"/>
        <v>0</v>
      </c>
      <c r="E177" s="9">
        <f>E121+E133+E142+E155+E167</f>
        <v>0</v>
      </c>
      <c r="F177" s="9">
        <f>F114+F128+F137+F151+F163</f>
        <v>0</v>
      </c>
      <c r="G177" s="9">
        <f>G114+G128+G137+G151+G163</f>
        <v>0</v>
      </c>
    </row>
    <row r="178" spans="1:7" ht="26.25">
      <c r="A178" s="12" t="s">
        <v>208</v>
      </c>
      <c r="B178" s="211" t="s">
        <v>187</v>
      </c>
      <c r="C178" s="314" t="s">
        <v>143</v>
      </c>
      <c r="D178" s="315">
        <f t="shared" si="7"/>
        <v>0</v>
      </c>
      <c r="E178" s="21">
        <f>E179</f>
        <v>0</v>
      </c>
      <c r="F178" s="21">
        <f>F179</f>
        <v>0</v>
      </c>
      <c r="G178" s="21">
        <f>G179</f>
        <v>0</v>
      </c>
    </row>
    <row r="179" spans="1:7" ht="15.75">
      <c r="A179" s="19" t="s">
        <v>572</v>
      </c>
      <c r="B179" s="115" t="s">
        <v>573</v>
      </c>
      <c r="C179" s="313"/>
      <c r="D179" s="46">
        <f t="shared" si="7"/>
        <v>0</v>
      </c>
      <c r="E179" s="10">
        <f>E117+E131+E141+E154+E166</f>
        <v>0</v>
      </c>
      <c r="F179" s="10">
        <f>F117+F131+F141+F154+F166</f>
        <v>0</v>
      </c>
      <c r="G179" s="10">
        <f>G117+G131+G141+G154+G166</f>
        <v>0</v>
      </c>
    </row>
    <row r="180" spans="1:7" ht="25.5">
      <c r="A180" s="103" t="s">
        <v>208</v>
      </c>
      <c r="B180" s="132" t="s">
        <v>505</v>
      </c>
      <c r="C180" s="8" t="s">
        <v>183</v>
      </c>
      <c r="D180" s="107">
        <f>E180+G180</f>
        <v>0</v>
      </c>
      <c r="E180" s="99">
        <f>E181</f>
        <v>0</v>
      </c>
      <c r="F180" s="99">
        <f>F181</f>
        <v>0</v>
      </c>
      <c r="G180" s="99">
        <f>G181</f>
        <v>0</v>
      </c>
    </row>
    <row r="181" spans="1:7" ht="12.75">
      <c r="A181" s="13"/>
      <c r="B181" s="96" t="s">
        <v>440</v>
      </c>
      <c r="C181" s="6"/>
      <c r="D181" s="9">
        <f t="shared" si="7"/>
        <v>0</v>
      </c>
      <c r="E181" s="99">
        <f>E118</f>
        <v>0</v>
      </c>
      <c r="F181" s="99">
        <f>F118</f>
        <v>0</v>
      </c>
      <c r="G181" s="99">
        <f>G118</f>
        <v>0</v>
      </c>
    </row>
    <row r="182" spans="1:7" ht="12.75">
      <c r="A182" s="12" t="s">
        <v>210</v>
      </c>
      <c r="B182" s="102" t="s">
        <v>77</v>
      </c>
      <c r="C182" s="83" t="s">
        <v>138</v>
      </c>
      <c r="D182" s="107">
        <f>E182+G182</f>
        <v>0</v>
      </c>
      <c r="E182" s="107">
        <f>E183</f>
        <v>0</v>
      </c>
      <c r="F182" s="107">
        <f>F183</f>
        <v>0</v>
      </c>
      <c r="G182" s="107">
        <f>G183</f>
        <v>0</v>
      </c>
    </row>
    <row r="183" spans="1:7" ht="12.75">
      <c r="A183" s="13" t="s">
        <v>403</v>
      </c>
      <c r="B183" s="96" t="s">
        <v>110</v>
      </c>
      <c r="C183" s="2"/>
      <c r="D183" s="9">
        <f t="shared" si="7"/>
        <v>0</v>
      </c>
      <c r="E183" s="107">
        <f>E121+E133+E144+E156+E168</f>
        <v>0</v>
      </c>
      <c r="F183" s="107">
        <f>F121+F133+F144+F156+F168</f>
        <v>0</v>
      </c>
      <c r="G183" s="107">
        <f>G121+G133+G144+G156+G168</f>
        <v>0</v>
      </c>
    </row>
    <row r="184" spans="1:7" ht="12.75">
      <c r="A184" s="12" t="s">
        <v>64</v>
      </c>
      <c r="B184" s="8" t="s">
        <v>152</v>
      </c>
      <c r="C184" s="83" t="s">
        <v>37</v>
      </c>
      <c r="D184" s="21">
        <f>D185</f>
        <v>0</v>
      </c>
      <c r="E184" s="21">
        <f>E185</f>
        <v>0</v>
      </c>
      <c r="F184" s="21">
        <f>F185</f>
        <v>0</v>
      </c>
      <c r="G184" s="21">
        <f>G185</f>
        <v>0</v>
      </c>
    </row>
    <row r="185" spans="1:7" ht="12.75">
      <c r="A185" s="13" t="s">
        <v>405</v>
      </c>
      <c r="B185" s="91" t="s">
        <v>453</v>
      </c>
      <c r="C185" s="8"/>
      <c r="D185" s="9">
        <f>E185+G185</f>
        <v>0</v>
      </c>
      <c r="E185" s="9">
        <f>E142</f>
        <v>0</v>
      </c>
      <c r="F185" s="9">
        <f>F142</f>
        <v>0</v>
      </c>
      <c r="G185" s="9">
        <f>G142</f>
        <v>0</v>
      </c>
    </row>
    <row r="186" spans="1:7" ht="12.75">
      <c r="A186" s="12" t="s">
        <v>67</v>
      </c>
      <c r="B186" s="7" t="s">
        <v>112</v>
      </c>
      <c r="C186" s="8"/>
      <c r="D186" s="107">
        <f>D187</f>
        <v>0</v>
      </c>
      <c r="E186" s="107">
        <f>E187</f>
        <v>0</v>
      </c>
      <c r="F186" s="107">
        <f>F187</f>
        <v>0</v>
      </c>
      <c r="G186" s="107">
        <f>G187</f>
        <v>0</v>
      </c>
    </row>
    <row r="187" spans="1:7" ht="25.5">
      <c r="A187" s="13" t="s">
        <v>68</v>
      </c>
      <c r="B187" s="132" t="s">
        <v>105</v>
      </c>
      <c r="C187" s="83" t="s">
        <v>139</v>
      </c>
      <c r="D187" s="107">
        <f>E187+G187</f>
        <v>0</v>
      </c>
      <c r="E187" s="9"/>
      <c r="F187" s="9"/>
      <c r="G187" s="9"/>
    </row>
    <row r="188" spans="1:7" ht="12.75">
      <c r="A188" s="12" t="s">
        <v>69</v>
      </c>
      <c r="B188" s="170" t="s">
        <v>326</v>
      </c>
      <c r="C188" s="323"/>
      <c r="D188" s="99">
        <f>E188+G188</f>
        <v>0</v>
      </c>
      <c r="E188" s="107">
        <f>E189</f>
        <v>0</v>
      </c>
      <c r="F188" s="107">
        <f>F189</f>
        <v>0</v>
      </c>
      <c r="G188" s="107">
        <f>G189</f>
        <v>0</v>
      </c>
    </row>
    <row r="189" spans="1:7" ht="12.75">
      <c r="A189" s="13" t="s">
        <v>70</v>
      </c>
      <c r="B189" s="8" t="s">
        <v>152</v>
      </c>
      <c r="C189" s="323"/>
      <c r="D189" s="99">
        <f>E189+G189</f>
        <v>0</v>
      </c>
      <c r="E189" s="107">
        <f>E190+E191</f>
        <v>0</v>
      </c>
      <c r="F189" s="107">
        <f>F190+F191</f>
        <v>0</v>
      </c>
      <c r="G189" s="107">
        <f>G190+G191</f>
        <v>0</v>
      </c>
    </row>
    <row r="190" spans="1:7" ht="12.75">
      <c r="A190" s="13" t="s">
        <v>216</v>
      </c>
      <c r="B190" s="130" t="s">
        <v>74</v>
      </c>
      <c r="C190" s="323"/>
      <c r="D190" s="9">
        <f>E190+G190</f>
        <v>0</v>
      </c>
      <c r="E190" s="107"/>
      <c r="F190" s="107"/>
      <c r="G190" s="107"/>
    </row>
    <row r="191" spans="1:7" ht="12.75">
      <c r="A191" s="13" t="s">
        <v>506</v>
      </c>
      <c r="B191" s="130" t="s">
        <v>75</v>
      </c>
      <c r="C191" s="104"/>
      <c r="D191" s="9">
        <f>E191+G191</f>
        <v>0</v>
      </c>
      <c r="E191" s="9"/>
      <c r="F191" s="9"/>
      <c r="G191" s="107"/>
    </row>
    <row r="192" spans="1:7" ht="12.75">
      <c r="A192" s="169" t="s">
        <v>286</v>
      </c>
      <c r="B192" s="324" t="s">
        <v>335</v>
      </c>
      <c r="C192" s="323"/>
      <c r="D192" s="21">
        <f>D193</f>
        <v>0</v>
      </c>
      <c r="E192" s="21">
        <f>E193</f>
        <v>0</v>
      </c>
      <c r="F192" s="21">
        <f>F193</f>
        <v>0</v>
      </c>
      <c r="G192" s="21">
        <f>G193</f>
        <v>0</v>
      </c>
    </row>
    <row r="193" spans="1:7" ht="12.75">
      <c r="A193" s="13" t="s">
        <v>217</v>
      </c>
      <c r="B193" s="6" t="s">
        <v>104</v>
      </c>
      <c r="C193" s="324" t="s">
        <v>137</v>
      </c>
      <c r="D193" s="9">
        <f>E193+G193</f>
        <v>0</v>
      </c>
      <c r="E193" s="9"/>
      <c r="F193" s="9"/>
      <c r="G193" s="107"/>
    </row>
    <row r="194" spans="1:7" ht="12.75">
      <c r="A194" s="12" t="s">
        <v>432</v>
      </c>
      <c r="B194" s="170" t="s">
        <v>470</v>
      </c>
      <c r="C194" s="8"/>
      <c r="D194" s="107">
        <f>E194+G194</f>
        <v>0</v>
      </c>
      <c r="E194" s="107">
        <f>E195</f>
        <v>0</v>
      </c>
      <c r="F194" s="107">
        <f>F195</f>
        <v>0</v>
      </c>
      <c r="G194" s="107">
        <f>G195</f>
        <v>0</v>
      </c>
    </row>
    <row r="195" spans="1:7" ht="38.25">
      <c r="A195" s="12" t="s">
        <v>336</v>
      </c>
      <c r="B195" s="105" t="s">
        <v>107</v>
      </c>
      <c r="C195" s="8" t="s">
        <v>141</v>
      </c>
      <c r="D195" s="9">
        <f aca="true" t="shared" si="8" ref="D195:D200">E195+G195</f>
        <v>0</v>
      </c>
      <c r="E195" s="9"/>
      <c r="F195" s="9"/>
      <c r="G195" s="9"/>
    </row>
    <row r="196" spans="1:7" ht="15.75">
      <c r="A196" s="12" t="s">
        <v>433</v>
      </c>
      <c r="B196" s="38" t="s">
        <v>132</v>
      </c>
      <c r="C196" s="8"/>
      <c r="D196" s="107">
        <f t="shared" si="8"/>
        <v>0</v>
      </c>
      <c r="E196" s="107">
        <f>E197+E198+E199+E200+E201+E202+E203+E204+E205</f>
        <v>0</v>
      </c>
      <c r="F196" s="107">
        <f>F197+F198+F199+F200+F201+F202+F203+F204+F205</f>
        <v>0</v>
      </c>
      <c r="G196" s="107">
        <f>G197+G198+G199+G200+G201+G202+G203+G204+G205</f>
        <v>0</v>
      </c>
    </row>
    <row r="197" spans="1:7" ht="15">
      <c r="A197" s="12" t="s">
        <v>507</v>
      </c>
      <c r="B197" s="140" t="s">
        <v>104</v>
      </c>
      <c r="C197" s="8" t="s">
        <v>137</v>
      </c>
      <c r="D197" s="107">
        <f t="shared" si="8"/>
        <v>0</v>
      </c>
      <c r="E197" s="107">
        <f>E14+E82+E85+E97+E100+E103+E106+E170+E193</f>
        <v>0</v>
      </c>
      <c r="F197" s="107">
        <f>F14+F82+F85+F97+F100+F103+F106+F170+F193</f>
        <v>0</v>
      </c>
      <c r="G197" s="107">
        <f>G14+G82+G85+G97+G100+G103+G106+G170+G193</f>
        <v>0</v>
      </c>
    </row>
    <row r="198" spans="1:7" ht="30">
      <c r="A198" s="12" t="s">
        <v>508</v>
      </c>
      <c r="B198" s="145" t="s">
        <v>105</v>
      </c>
      <c r="C198" s="8" t="s">
        <v>139</v>
      </c>
      <c r="D198" s="107">
        <f t="shared" si="8"/>
        <v>0</v>
      </c>
      <c r="E198" s="107">
        <f>E59+E187</f>
        <v>0</v>
      </c>
      <c r="F198" s="107">
        <f>F59+F187</f>
        <v>0</v>
      </c>
      <c r="G198" s="107">
        <f>G59+G187</f>
        <v>0</v>
      </c>
    </row>
    <row r="199" spans="1:7" ht="45">
      <c r="A199" s="12" t="s">
        <v>509</v>
      </c>
      <c r="B199" s="142" t="s">
        <v>107</v>
      </c>
      <c r="C199" s="8" t="s">
        <v>141</v>
      </c>
      <c r="D199" s="107">
        <f t="shared" si="8"/>
        <v>0</v>
      </c>
      <c r="E199" s="107">
        <f>E24+E57+E173+E195</f>
        <v>0</v>
      </c>
      <c r="F199" s="107">
        <f>F24+F57+F173+F195</f>
        <v>0</v>
      </c>
      <c r="G199" s="107">
        <f>G24+G57+G173+G195</f>
        <v>0</v>
      </c>
    </row>
    <row r="200" spans="1:7" ht="30">
      <c r="A200" s="12" t="s">
        <v>510</v>
      </c>
      <c r="B200" s="143" t="s">
        <v>220</v>
      </c>
      <c r="C200" s="8" t="s">
        <v>140</v>
      </c>
      <c r="D200" s="107">
        <f t="shared" si="8"/>
        <v>0</v>
      </c>
      <c r="E200" s="107">
        <f>E35</f>
        <v>0</v>
      </c>
      <c r="F200" s="107">
        <f>F35</f>
        <v>0</v>
      </c>
      <c r="G200" s="107">
        <f>G35</f>
        <v>0</v>
      </c>
    </row>
    <row r="201" spans="1:7" ht="18.75" customHeight="1">
      <c r="A201" s="12" t="s">
        <v>511</v>
      </c>
      <c r="B201" s="141" t="s">
        <v>111</v>
      </c>
      <c r="C201" s="8" t="s">
        <v>142</v>
      </c>
      <c r="D201" s="107">
        <f>E201+G201</f>
        <v>0</v>
      </c>
      <c r="E201" s="107">
        <f>E40</f>
        <v>0</v>
      </c>
      <c r="F201" s="107">
        <f>F40</f>
        <v>0</v>
      </c>
      <c r="G201" s="107">
        <f>G40</f>
        <v>0</v>
      </c>
    </row>
    <row r="202" spans="1:7" ht="30">
      <c r="A202" s="12" t="s">
        <v>512</v>
      </c>
      <c r="B202" s="106" t="s">
        <v>187</v>
      </c>
      <c r="C202" s="8" t="s">
        <v>143</v>
      </c>
      <c r="D202" s="107">
        <f>E202+G202</f>
        <v>0</v>
      </c>
      <c r="E202" s="107">
        <f>E46+E178</f>
        <v>0</v>
      </c>
      <c r="F202" s="107">
        <f>F46+F178</f>
        <v>0</v>
      </c>
      <c r="G202" s="107">
        <f>G46+G178</f>
        <v>0</v>
      </c>
    </row>
    <row r="203" spans="1:7" ht="15">
      <c r="A203" s="12" t="s">
        <v>513</v>
      </c>
      <c r="B203" s="141" t="s">
        <v>77</v>
      </c>
      <c r="C203" s="82" t="s">
        <v>138</v>
      </c>
      <c r="D203" s="107">
        <f>E203+G203</f>
        <v>0</v>
      </c>
      <c r="E203" s="107">
        <f>E48+E182</f>
        <v>0</v>
      </c>
      <c r="F203" s="107">
        <f>F48+F182</f>
        <v>0</v>
      </c>
      <c r="G203" s="107">
        <f>G48+G182</f>
        <v>0</v>
      </c>
    </row>
    <row r="204" spans="1:7" ht="30">
      <c r="A204" s="75" t="s">
        <v>514</v>
      </c>
      <c r="B204" s="106" t="s">
        <v>151</v>
      </c>
      <c r="C204" s="8" t="s">
        <v>35</v>
      </c>
      <c r="D204" s="21">
        <f>D194-D189</f>
        <v>0</v>
      </c>
      <c r="E204" s="107">
        <f>E50</f>
        <v>0</v>
      </c>
      <c r="F204" s="21"/>
      <c r="G204" s="21"/>
    </row>
    <row r="205" spans="1:7" ht="15">
      <c r="A205" s="12" t="s">
        <v>515</v>
      </c>
      <c r="B205" s="140" t="s">
        <v>152</v>
      </c>
      <c r="C205" s="8" t="s">
        <v>37</v>
      </c>
      <c r="D205" s="21">
        <f aca="true" t="shared" si="9" ref="D205:G206">D195-D190</f>
        <v>0</v>
      </c>
      <c r="E205" s="21">
        <f>E53+E184+E189</f>
        <v>0</v>
      </c>
      <c r="F205" s="21">
        <f>F53+F184+F189</f>
        <v>0</v>
      </c>
      <c r="G205" s="21">
        <f>G53+G184+G189</f>
        <v>0</v>
      </c>
    </row>
    <row r="206" spans="1:7" ht="15">
      <c r="A206" s="12" t="s">
        <v>434</v>
      </c>
      <c r="B206" s="106" t="s">
        <v>540</v>
      </c>
      <c r="C206" s="8"/>
      <c r="D206" s="21">
        <f t="shared" si="9"/>
        <v>0</v>
      </c>
      <c r="E206" s="21">
        <f>E196-E191</f>
        <v>0</v>
      </c>
      <c r="F206" s="21">
        <f t="shared" si="9"/>
        <v>0</v>
      </c>
      <c r="G206" s="21">
        <f t="shared" si="9"/>
        <v>0</v>
      </c>
    </row>
  </sheetData>
  <sheetProtection/>
  <mergeCells count="14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63">
      <selection activeCell="A63" sqref="A1:IV16384"/>
    </sheetView>
  </sheetViews>
  <sheetFormatPr defaultColWidth="9.140625" defaultRowHeight="12.75"/>
  <cols>
    <col min="1" max="1" width="9.140625" style="3" customWidth="1"/>
    <col min="2" max="2" width="40.00390625" style="3" customWidth="1"/>
    <col min="3" max="3" width="6.7109375" style="3" customWidth="1"/>
    <col min="4" max="4" width="10.00390625" style="3" customWidth="1"/>
    <col min="5" max="5" width="7.28125" style="3" customWidth="1"/>
    <col min="6" max="6" width="11.7109375" style="3" customWidth="1"/>
    <col min="7" max="7" width="10.8515625" style="3" customWidth="1"/>
    <col min="8" max="8" width="9.140625" style="11" customWidth="1"/>
    <col min="9" max="16384" width="9.140625" style="3" customWidth="1"/>
  </cols>
  <sheetData>
    <row r="1" spans="3:5" ht="12.75">
      <c r="C1" s="120"/>
      <c r="D1" s="120"/>
      <c r="E1" s="121" t="s">
        <v>237</v>
      </c>
    </row>
    <row r="2" spans="3:7" ht="12.75">
      <c r="C2" s="89"/>
      <c r="D2" s="89"/>
      <c r="E2" s="341" t="s">
        <v>550</v>
      </c>
      <c r="F2" s="341"/>
      <c r="G2" s="341"/>
    </row>
    <row r="3" spans="3:5" ht="12.75">
      <c r="C3" s="120"/>
      <c r="D3" s="120"/>
      <c r="E3" s="89" t="s">
        <v>449</v>
      </c>
    </row>
    <row r="4" spans="4:6" ht="12.75">
      <c r="D4" s="89"/>
      <c r="E4" s="89" t="s">
        <v>429</v>
      </c>
      <c r="F4" s="89"/>
    </row>
    <row r="6" spans="1:8" ht="12.75">
      <c r="A6" s="377" t="s">
        <v>479</v>
      </c>
      <c r="B6" s="377"/>
      <c r="C6" s="377"/>
      <c r="D6" s="377"/>
      <c r="E6" s="377"/>
      <c r="F6" s="377"/>
      <c r="G6" s="377"/>
      <c r="H6" s="122"/>
    </row>
    <row r="7" spans="1:8" ht="12.75">
      <c r="A7" s="377" t="s">
        <v>456</v>
      </c>
      <c r="B7" s="377"/>
      <c r="C7" s="377"/>
      <c r="D7" s="377"/>
      <c r="E7" s="377"/>
      <c r="F7" s="377"/>
      <c r="G7" s="377"/>
      <c r="H7" s="326"/>
    </row>
    <row r="8" ht="12.75">
      <c r="G8" s="3" t="s">
        <v>451</v>
      </c>
    </row>
    <row r="9" spans="1:7" ht="12.75" customHeight="1">
      <c r="A9" s="376" t="s">
        <v>268</v>
      </c>
      <c r="B9" s="74"/>
      <c r="C9" s="358" t="s">
        <v>270</v>
      </c>
      <c r="D9" s="361" t="s">
        <v>0</v>
      </c>
      <c r="E9" s="364" t="s">
        <v>9</v>
      </c>
      <c r="F9" s="364"/>
      <c r="G9" s="364"/>
    </row>
    <row r="10" spans="1:7" ht="12.75" customHeight="1">
      <c r="A10" s="376"/>
      <c r="B10" s="378" t="s">
        <v>115</v>
      </c>
      <c r="C10" s="359"/>
      <c r="D10" s="362"/>
      <c r="E10" s="364" t="s">
        <v>10</v>
      </c>
      <c r="F10" s="364"/>
      <c r="G10" s="365" t="s">
        <v>11</v>
      </c>
    </row>
    <row r="11" spans="1:7" ht="12.75" customHeight="1">
      <c r="A11" s="376"/>
      <c r="B11" s="378"/>
      <c r="C11" s="359"/>
      <c r="D11" s="362"/>
      <c r="E11" s="361" t="s">
        <v>12</v>
      </c>
      <c r="F11" s="358" t="s">
        <v>233</v>
      </c>
      <c r="G11" s="365"/>
    </row>
    <row r="12" spans="1:7" ht="29.25" customHeight="1">
      <c r="A12" s="376"/>
      <c r="B12" s="379"/>
      <c r="C12" s="360"/>
      <c r="D12" s="363"/>
      <c r="E12" s="363"/>
      <c r="F12" s="360"/>
      <c r="G12" s="365"/>
    </row>
    <row r="13" spans="1:7" ht="12.75">
      <c r="A13" s="12" t="s">
        <v>13</v>
      </c>
      <c r="B13" s="324" t="s">
        <v>1</v>
      </c>
      <c r="C13" s="324"/>
      <c r="D13" s="107">
        <f>E13+G13</f>
        <v>150.7</v>
      </c>
      <c r="E13" s="23">
        <f>E14+E24+E35+E40+E48+E46+E50+E53</f>
        <v>92.49999999999997</v>
      </c>
      <c r="F13" s="23">
        <f>F14+F24+F35+F40+F48+F46+F50+F53</f>
        <v>27.9</v>
      </c>
      <c r="G13" s="23">
        <f>G14+G24+G35+G40+G48+G46+G50+G53</f>
        <v>58.2</v>
      </c>
    </row>
    <row r="14" spans="1:7" ht="12.75">
      <c r="A14" s="118" t="s">
        <v>14</v>
      </c>
      <c r="B14" s="8" t="s">
        <v>104</v>
      </c>
      <c r="C14" s="324" t="s">
        <v>137</v>
      </c>
      <c r="D14" s="23">
        <f>D15+D16+D17+D18+D19+D20+D21+D22+D23</f>
        <v>5.6000000000000005</v>
      </c>
      <c r="E14" s="23">
        <f>E15+E16+E17+E18+E19+E20+E21+E22+E23</f>
        <v>5.6000000000000005</v>
      </c>
      <c r="F14" s="23">
        <f>F15+F16+F17+F18+F19+F20+F21+F22+F23</f>
        <v>3.5</v>
      </c>
      <c r="G14" s="23">
        <f>G15+G16+G17+G18+G19+G20+G21+G22+G23</f>
        <v>0</v>
      </c>
    </row>
    <row r="15" spans="1:7" ht="12.75">
      <c r="A15" s="13" t="s">
        <v>156</v>
      </c>
      <c r="B15" s="120" t="s">
        <v>256</v>
      </c>
      <c r="C15" s="373"/>
      <c r="D15" s="9">
        <f aca="true" t="shared" si="0" ref="D15:D33">E15+G15</f>
        <v>3</v>
      </c>
      <c r="E15" s="24">
        <v>3</v>
      </c>
      <c r="F15" s="24">
        <v>2.3</v>
      </c>
      <c r="G15" s="24"/>
    </row>
    <row r="16" spans="1:7" ht="12.75">
      <c r="A16" s="13" t="s">
        <v>157</v>
      </c>
      <c r="B16" s="120" t="s">
        <v>329</v>
      </c>
      <c r="C16" s="374"/>
      <c r="D16" s="9">
        <f t="shared" si="0"/>
        <v>0.7</v>
      </c>
      <c r="E16" s="24">
        <v>0.7</v>
      </c>
      <c r="F16" s="24">
        <v>0.5</v>
      </c>
      <c r="G16" s="24"/>
    </row>
    <row r="17" spans="1:7" ht="12.75">
      <c r="A17" s="13" t="s">
        <v>157</v>
      </c>
      <c r="B17" s="120" t="s">
        <v>257</v>
      </c>
      <c r="C17" s="374"/>
      <c r="D17" s="9">
        <f t="shared" si="0"/>
        <v>1.1</v>
      </c>
      <c r="E17" s="24">
        <v>1.1</v>
      </c>
      <c r="F17" s="24">
        <v>0.7</v>
      </c>
      <c r="G17" s="24"/>
    </row>
    <row r="18" spans="1:7" ht="12.75">
      <c r="A18" s="13" t="s">
        <v>158</v>
      </c>
      <c r="B18" s="89" t="s">
        <v>231</v>
      </c>
      <c r="C18" s="374"/>
      <c r="D18" s="9">
        <f t="shared" si="0"/>
        <v>0</v>
      </c>
      <c r="E18" s="24"/>
      <c r="F18" s="24"/>
      <c r="G18" s="23"/>
    </row>
    <row r="19" spans="1:7" ht="12.75">
      <c r="A19" s="13" t="s">
        <v>160</v>
      </c>
      <c r="B19" s="89" t="s">
        <v>465</v>
      </c>
      <c r="C19" s="374"/>
      <c r="D19" s="9">
        <f t="shared" si="0"/>
        <v>0</v>
      </c>
      <c r="E19" s="24"/>
      <c r="F19" s="24"/>
      <c r="G19" s="23"/>
    </row>
    <row r="20" spans="1:7" ht="12.75">
      <c r="A20" s="13" t="s">
        <v>159</v>
      </c>
      <c r="B20" s="89" t="s">
        <v>234</v>
      </c>
      <c r="C20" s="374"/>
      <c r="D20" s="9">
        <f t="shared" si="0"/>
        <v>0</v>
      </c>
      <c r="E20" s="24"/>
      <c r="F20" s="24"/>
      <c r="G20" s="23"/>
    </row>
    <row r="21" spans="1:7" ht="12.75">
      <c r="A21" s="13" t="s">
        <v>160</v>
      </c>
      <c r="B21" s="89" t="s">
        <v>80</v>
      </c>
      <c r="C21" s="374"/>
      <c r="D21" s="9">
        <f t="shared" si="0"/>
        <v>0</v>
      </c>
      <c r="E21" s="24"/>
      <c r="F21" s="24"/>
      <c r="G21" s="23"/>
    </row>
    <row r="22" spans="1:7" ht="12.75">
      <c r="A22" s="13" t="s">
        <v>161</v>
      </c>
      <c r="B22" s="89" t="s">
        <v>81</v>
      </c>
      <c r="C22" s="374"/>
      <c r="D22" s="9">
        <f t="shared" si="0"/>
        <v>0.8</v>
      </c>
      <c r="E22" s="24">
        <v>0.8</v>
      </c>
      <c r="F22" s="24"/>
      <c r="G22" s="23"/>
    </row>
    <row r="23" spans="1:7" ht="15.75" customHeight="1">
      <c r="A23" s="13" t="s">
        <v>162</v>
      </c>
      <c r="B23" s="14" t="s">
        <v>76</v>
      </c>
      <c r="C23" s="325"/>
      <c r="D23" s="9">
        <f t="shared" si="0"/>
        <v>0</v>
      </c>
      <c r="E23" s="24"/>
      <c r="F23" s="24"/>
      <c r="G23" s="23"/>
    </row>
    <row r="24" spans="1:7" ht="36.75" customHeight="1">
      <c r="A24" s="75" t="s">
        <v>15</v>
      </c>
      <c r="B24" s="123" t="s">
        <v>107</v>
      </c>
      <c r="C24" s="87" t="s">
        <v>141</v>
      </c>
      <c r="D24" s="99">
        <f>E24+G24</f>
        <v>59.3</v>
      </c>
      <c r="E24" s="148">
        <f>E25+E27+E28+E29+E30+E31+E33+E26+E32+E34</f>
        <v>59.3</v>
      </c>
      <c r="F24" s="148">
        <f>F25+F27+F28+F29+F30+F31+F33+F26+F32+F34</f>
        <v>24.4</v>
      </c>
      <c r="G24" s="148">
        <f>G25+G27+G28+G29+G30+G31+G33+G26+G32+G34</f>
        <v>0</v>
      </c>
    </row>
    <row r="25" spans="1:7" ht="12.75">
      <c r="A25" s="18" t="s">
        <v>269</v>
      </c>
      <c r="B25" s="96" t="s">
        <v>255</v>
      </c>
      <c r="C25" s="77"/>
      <c r="D25" s="109">
        <f t="shared" si="0"/>
        <v>46</v>
      </c>
      <c r="E25" s="9">
        <v>46</v>
      </c>
      <c r="F25" s="9">
        <v>21.4</v>
      </c>
      <c r="G25" s="9"/>
    </row>
    <row r="26" spans="1:7" ht="12.75">
      <c r="A26" s="18" t="s">
        <v>477</v>
      </c>
      <c r="B26" s="96" t="s">
        <v>254</v>
      </c>
      <c r="C26" s="78"/>
      <c r="D26" s="109">
        <f t="shared" si="0"/>
        <v>4.1</v>
      </c>
      <c r="E26" s="9">
        <v>4.1</v>
      </c>
      <c r="F26" s="9">
        <v>3</v>
      </c>
      <c r="G26" s="9"/>
    </row>
    <row r="27" spans="1:7" ht="12.75">
      <c r="A27" s="18" t="s">
        <v>478</v>
      </c>
      <c r="B27" s="96" t="s">
        <v>71</v>
      </c>
      <c r="C27" s="79"/>
      <c r="D27" s="109">
        <f t="shared" si="0"/>
        <v>0</v>
      </c>
      <c r="E27" s="9"/>
      <c r="F27" s="9"/>
      <c r="G27" s="9"/>
    </row>
    <row r="28" spans="1:7" ht="12.75">
      <c r="A28" s="18" t="s">
        <v>160</v>
      </c>
      <c r="B28" s="96" t="s">
        <v>169</v>
      </c>
      <c r="C28" s="79"/>
      <c r="D28" s="109">
        <f t="shared" si="0"/>
        <v>7</v>
      </c>
      <c r="E28" s="9">
        <v>7</v>
      </c>
      <c r="F28" s="9"/>
      <c r="G28" s="9"/>
    </row>
    <row r="29" spans="1:7" ht="12.75">
      <c r="A29" s="18" t="s">
        <v>164</v>
      </c>
      <c r="B29" s="6" t="s">
        <v>2</v>
      </c>
      <c r="C29" s="78"/>
      <c r="D29" s="109">
        <f t="shared" si="0"/>
        <v>0</v>
      </c>
      <c r="E29" s="9"/>
      <c r="F29" s="107"/>
      <c r="G29" s="107"/>
    </row>
    <row r="30" spans="1:7" ht="12.75">
      <c r="A30" s="18" t="s">
        <v>162</v>
      </c>
      <c r="B30" s="6" t="s">
        <v>76</v>
      </c>
      <c r="C30" s="78"/>
      <c r="D30" s="109">
        <f t="shared" si="0"/>
        <v>0</v>
      </c>
      <c r="E30" s="9"/>
      <c r="F30" s="107"/>
      <c r="G30" s="107"/>
    </row>
    <row r="31" spans="1:7" ht="12.75">
      <c r="A31" s="18" t="s">
        <v>265</v>
      </c>
      <c r="B31" s="96" t="s">
        <v>4</v>
      </c>
      <c r="C31" s="79"/>
      <c r="D31" s="109">
        <f t="shared" si="0"/>
        <v>1.3</v>
      </c>
      <c r="E31" s="108">
        <v>1.3</v>
      </c>
      <c r="F31" s="108"/>
      <c r="G31" s="107"/>
    </row>
    <row r="32" spans="1:7" ht="12.75">
      <c r="A32" s="80" t="s">
        <v>401</v>
      </c>
      <c r="B32" s="125" t="s">
        <v>92</v>
      </c>
      <c r="C32" s="79"/>
      <c r="D32" s="109">
        <f t="shared" si="0"/>
        <v>0</v>
      </c>
      <c r="E32" s="108"/>
      <c r="F32" s="108"/>
      <c r="G32" s="107"/>
    </row>
    <row r="33" spans="1:7" ht="25.5">
      <c r="A33" s="80" t="s">
        <v>478</v>
      </c>
      <c r="B33" s="144" t="s">
        <v>108</v>
      </c>
      <c r="C33" s="79"/>
      <c r="D33" s="109">
        <f t="shared" si="0"/>
        <v>0</v>
      </c>
      <c r="E33" s="9"/>
      <c r="F33" s="9"/>
      <c r="G33" s="9"/>
    </row>
    <row r="34" spans="1:7" ht="25.5">
      <c r="A34" s="80" t="s">
        <v>409</v>
      </c>
      <c r="B34" s="126" t="s">
        <v>408</v>
      </c>
      <c r="C34" s="79"/>
      <c r="D34" s="109">
        <f>E34+G34</f>
        <v>0.9</v>
      </c>
      <c r="E34" s="24">
        <v>0.9</v>
      </c>
      <c r="F34" s="24"/>
      <c r="G34" s="24"/>
    </row>
    <row r="35" spans="1:7" ht="30.75" customHeight="1">
      <c r="A35" s="12" t="s">
        <v>16</v>
      </c>
      <c r="B35" s="127" t="s">
        <v>220</v>
      </c>
      <c r="C35" s="81" t="s">
        <v>140</v>
      </c>
      <c r="D35" s="23">
        <f>D36+D38+D37+D39</f>
        <v>27.4</v>
      </c>
      <c r="E35" s="23">
        <f>E36+E38+E37+E39</f>
        <v>16.4</v>
      </c>
      <c r="F35" s="23">
        <f>F36+F38+F37+F39</f>
        <v>0</v>
      </c>
      <c r="G35" s="23">
        <f>G36+G38+G37+G39</f>
        <v>11</v>
      </c>
    </row>
    <row r="36" spans="1:7" ht="12.75">
      <c r="A36" s="13" t="s">
        <v>165</v>
      </c>
      <c r="B36" s="35" t="s">
        <v>3</v>
      </c>
      <c r="C36" s="81"/>
      <c r="D36" s="109">
        <f>E36+G36</f>
        <v>0</v>
      </c>
      <c r="E36" s="9"/>
      <c r="F36" s="9"/>
      <c r="G36" s="107"/>
    </row>
    <row r="37" spans="1:7" ht="12.75">
      <c r="A37" s="13" t="s">
        <v>166</v>
      </c>
      <c r="B37" s="35" t="s">
        <v>150</v>
      </c>
      <c r="C37" s="82"/>
      <c r="D37" s="109">
        <f>E37+G37</f>
        <v>0</v>
      </c>
      <c r="E37" s="9"/>
      <c r="F37" s="9"/>
      <c r="G37" s="9"/>
    </row>
    <row r="38" spans="1:7" ht="12.75">
      <c r="A38" s="13" t="s">
        <v>167</v>
      </c>
      <c r="B38" s="89" t="s">
        <v>78</v>
      </c>
      <c r="C38" s="82"/>
      <c r="D38" s="109">
        <f>E38+G38</f>
        <v>16.4</v>
      </c>
      <c r="E38" s="9">
        <v>16.4</v>
      </c>
      <c r="F38" s="9"/>
      <c r="G38" s="9"/>
    </row>
    <row r="39" spans="1:7" ht="12.75">
      <c r="A39" s="13" t="s">
        <v>155</v>
      </c>
      <c r="B39" s="89" t="s">
        <v>397</v>
      </c>
      <c r="C39" s="83"/>
      <c r="D39" s="109">
        <f>E39+G39</f>
        <v>11</v>
      </c>
      <c r="E39" s="109"/>
      <c r="F39" s="109"/>
      <c r="G39" s="109">
        <v>11</v>
      </c>
    </row>
    <row r="40" spans="1:7" ht="12.75">
      <c r="A40" s="12" t="s">
        <v>17</v>
      </c>
      <c r="B40" s="7" t="s">
        <v>111</v>
      </c>
      <c r="C40" s="82" t="s">
        <v>142</v>
      </c>
      <c r="D40" s="99">
        <f>D41+D42+D43</f>
        <v>49.300000000000004</v>
      </c>
      <c r="E40" s="99">
        <f>E41+E42+E43</f>
        <v>2.1</v>
      </c>
      <c r="F40" s="99">
        <f>F41+F42+F43</f>
        <v>0</v>
      </c>
      <c r="G40" s="99">
        <f>G41+G42+G43</f>
        <v>47.2</v>
      </c>
    </row>
    <row r="41" spans="1:7" ht="12.75">
      <c r="A41" s="13" t="s">
        <v>155</v>
      </c>
      <c r="B41" s="89" t="s">
        <v>72</v>
      </c>
      <c r="C41" s="81"/>
      <c r="D41" s="109">
        <f>E41+G41</f>
        <v>0</v>
      </c>
      <c r="E41" s="9"/>
      <c r="F41" s="9"/>
      <c r="G41" s="9"/>
    </row>
    <row r="42" spans="1:7" ht="12.75">
      <c r="A42" s="13" t="s">
        <v>155</v>
      </c>
      <c r="B42" s="89" t="s">
        <v>79</v>
      </c>
      <c r="C42" s="83"/>
      <c r="D42" s="109">
        <f>E42+G42</f>
        <v>0</v>
      </c>
      <c r="E42" s="9"/>
      <c r="F42" s="9"/>
      <c r="G42" s="9"/>
    </row>
    <row r="43" spans="1:7" ht="12.75">
      <c r="A43" s="13" t="s">
        <v>155</v>
      </c>
      <c r="B43" s="89" t="s">
        <v>468</v>
      </c>
      <c r="C43" s="83"/>
      <c r="D43" s="109">
        <f>E43+G43</f>
        <v>49.300000000000004</v>
      </c>
      <c r="E43" s="9">
        <v>2.1</v>
      </c>
      <c r="F43" s="9"/>
      <c r="G43" s="9">
        <v>47.2</v>
      </c>
    </row>
    <row r="44" spans="1:7" ht="12.75">
      <c r="A44" s="13" t="s">
        <v>155</v>
      </c>
      <c r="B44" s="89" t="s">
        <v>469</v>
      </c>
      <c r="C44" s="83"/>
      <c r="D44" s="109">
        <f>E44+G44</f>
        <v>49.300000000000004</v>
      </c>
      <c r="E44" s="9">
        <v>2.1</v>
      </c>
      <c r="F44" s="9"/>
      <c r="G44" s="9">
        <v>47.2</v>
      </c>
    </row>
    <row r="45" spans="1:7" ht="12.75">
      <c r="A45" s="13" t="s">
        <v>459</v>
      </c>
      <c r="B45" s="89" t="s">
        <v>460</v>
      </c>
      <c r="C45" s="83"/>
      <c r="D45" s="109">
        <f>E45+G45</f>
        <v>0</v>
      </c>
      <c r="E45" s="109"/>
      <c r="F45" s="109"/>
      <c r="G45" s="109"/>
    </row>
    <row r="46" spans="1:7" ht="25.5">
      <c r="A46" s="12" t="s">
        <v>73</v>
      </c>
      <c r="B46" s="105" t="s">
        <v>187</v>
      </c>
      <c r="C46" s="83" t="s">
        <v>143</v>
      </c>
      <c r="D46" s="99">
        <f>D47</f>
        <v>0</v>
      </c>
      <c r="E46" s="99">
        <f>E47</f>
        <v>0</v>
      </c>
      <c r="F46" s="99">
        <f>F47</f>
        <v>0</v>
      </c>
      <c r="G46" s="99">
        <f>G47</f>
        <v>0</v>
      </c>
    </row>
    <row r="47" spans="1:7" ht="12.75">
      <c r="A47" s="13" t="s">
        <v>155</v>
      </c>
      <c r="B47" s="89" t="s">
        <v>72</v>
      </c>
      <c r="C47" s="83"/>
      <c r="D47" s="109">
        <f>E47+G47</f>
        <v>0</v>
      </c>
      <c r="E47" s="9"/>
      <c r="F47" s="9"/>
      <c r="G47" s="9"/>
    </row>
    <row r="48" spans="1:7" ht="12.75">
      <c r="A48" s="12" t="s">
        <v>135</v>
      </c>
      <c r="B48" s="128" t="s">
        <v>133</v>
      </c>
      <c r="C48" s="8" t="s">
        <v>138</v>
      </c>
      <c r="D48" s="99">
        <f>E48+G48</f>
        <v>9.1</v>
      </c>
      <c r="E48" s="107">
        <f>E49</f>
        <v>9.1</v>
      </c>
      <c r="F48" s="107">
        <f>F49</f>
        <v>0</v>
      </c>
      <c r="G48" s="107">
        <f>G49</f>
        <v>0</v>
      </c>
    </row>
    <row r="49" spans="1:7" ht="12.75">
      <c r="A49" s="13" t="s">
        <v>403</v>
      </c>
      <c r="B49" s="3" t="s">
        <v>134</v>
      </c>
      <c r="C49" s="81"/>
      <c r="D49" s="9">
        <f>E49+G49</f>
        <v>9.1</v>
      </c>
      <c r="E49" s="9">
        <v>9.1</v>
      </c>
      <c r="F49" s="9"/>
      <c r="G49" s="84"/>
    </row>
    <row r="50" spans="1:7" ht="25.5">
      <c r="A50" s="12" t="s">
        <v>146</v>
      </c>
      <c r="B50" s="105" t="s">
        <v>151</v>
      </c>
      <c r="C50" s="8" t="s">
        <v>35</v>
      </c>
      <c r="D50" s="107">
        <f>D51+D52</f>
        <v>0</v>
      </c>
      <c r="E50" s="107">
        <f>E51+E52</f>
        <v>0</v>
      </c>
      <c r="F50" s="107">
        <f>F51+F52</f>
        <v>0</v>
      </c>
      <c r="G50" s="107">
        <f>G51+G52</f>
        <v>0</v>
      </c>
    </row>
    <row r="51" spans="1:7" ht="12.75">
      <c r="A51" s="13" t="s">
        <v>404</v>
      </c>
      <c r="B51" s="3" t="s">
        <v>113</v>
      </c>
      <c r="C51" s="83"/>
      <c r="D51" s="9">
        <f>E51</f>
        <v>0</v>
      </c>
      <c r="E51" s="9"/>
      <c r="F51" s="9"/>
      <c r="G51" s="9"/>
    </row>
    <row r="52" spans="1:7" ht="16.5" customHeight="1">
      <c r="A52" s="13" t="s">
        <v>404</v>
      </c>
      <c r="B52" s="129" t="s">
        <v>537</v>
      </c>
      <c r="C52" s="83"/>
      <c r="D52" s="9">
        <f>E52+G52</f>
        <v>0</v>
      </c>
      <c r="E52" s="9"/>
      <c r="F52" s="9"/>
      <c r="G52" s="9"/>
    </row>
    <row r="53" spans="1:7" ht="12.75">
      <c r="A53" s="12" t="s">
        <v>153</v>
      </c>
      <c r="B53" s="8" t="s">
        <v>152</v>
      </c>
      <c r="C53" s="83" t="s">
        <v>37</v>
      </c>
      <c r="D53" s="107">
        <f>D54+D55</f>
        <v>0</v>
      </c>
      <c r="E53" s="107">
        <f>E54+E55</f>
        <v>0</v>
      </c>
      <c r="F53" s="107">
        <f>F54+F55</f>
        <v>0</v>
      </c>
      <c r="G53" s="107">
        <f>G54+G55</f>
        <v>0</v>
      </c>
    </row>
    <row r="54" spans="1:7" ht="12.75">
      <c r="A54" s="13" t="s">
        <v>405</v>
      </c>
      <c r="B54" s="130" t="s">
        <v>74</v>
      </c>
      <c r="C54" s="20"/>
      <c r="D54" s="109">
        <f>E54+G54</f>
        <v>0</v>
      </c>
      <c r="E54" s="9"/>
      <c r="F54" s="9"/>
      <c r="G54" s="9"/>
    </row>
    <row r="55" spans="1:7" ht="12.75">
      <c r="A55" s="13" t="s">
        <v>163</v>
      </c>
      <c r="B55" s="130" t="s">
        <v>75</v>
      </c>
      <c r="C55" s="20"/>
      <c r="D55" s="109">
        <f>E55+G55</f>
        <v>0</v>
      </c>
      <c r="E55" s="9"/>
      <c r="F55" s="9"/>
      <c r="G55" s="9"/>
    </row>
    <row r="56" spans="1:7" ht="12.75">
      <c r="A56" s="12" t="s">
        <v>18</v>
      </c>
      <c r="B56" s="131" t="s">
        <v>230</v>
      </c>
      <c r="C56" s="8"/>
      <c r="D56" s="107">
        <f>D57</f>
        <v>1.7</v>
      </c>
      <c r="E56" s="107">
        <f>E57</f>
        <v>1.7</v>
      </c>
      <c r="F56" s="107">
        <f>F57</f>
        <v>1.3</v>
      </c>
      <c r="G56" s="107">
        <f>G57</f>
        <v>0</v>
      </c>
    </row>
    <row r="57" spans="1:7" ht="38.25">
      <c r="A57" s="12" t="s">
        <v>19</v>
      </c>
      <c r="B57" s="132" t="s">
        <v>107</v>
      </c>
      <c r="C57" s="81" t="s">
        <v>141</v>
      </c>
      <c r="D57" s="9">
        <f aca="true" t="shared" si="1" ref="D57:D80">E57+G57</f>
        <v>1.7</v>
      </c>
      <c r="E57" s="9">
        <v>1.7</v>
      </c>
      <c r="F57" s="9">
        <v>1.3</v>
      </c>
      <c r="G57" s="9"/>
    </row>
    <row r="58" spans="1:12" ht="25.5">
      <c r="A58" s="12" t="s">
        <v>20</v>
      </c>
      <c r="B58" s="105" t="s">
        <v>82</v>
      </c>
      <c r="C58" s="15"/>
      <c r="D58" s="31">
        <f t="shared" si="1"/>
        <v>15.5</v>
      </c>
      <c r="E58" s="107">
        <f>E59</f>
        <v>15.5</v>
      </c>
      <c r="F58" s="107">
        <f>F59</f>
        <v>0</v>
      </c>
      <c r="G58" s="107">
        <f>G59</f>
        <v>0</v>
      </c>
      <c r="H58" s="85"/>
      <c r="I58" s="86"/>
      <c r="J58" s="86"/>
      <c r="K58" s="35"/>
      <c r="L58" s="35"/>
    </row>
    <row r="59" spans="1:12" ht="30" customHeight="1">
      <c r="A59" s="12" t="s">
        <v>21</v>
      </c>
      <c r="B59" s="123" t="s">
        <v>105</v>
      </c>
      <c r="C59" s="87" t="s">
        <v>139</v>
      </c>
      <c r="D59" s="31">
        <f t="shared" si="1"/>
        <v>15.5</v>
      </c>
      <c r="E59" s="31">
        <f>E60+E61+E62+E63+E70+E71+E72+E73+E74+E75+E76+E77+E78+E79+E80</f>
        <v>15.5</v>
      </c>
      <c r="F59" s="31">
        <f>F60+F61+F62+F63+F70+F71+F72+F73+F74+F75+F76+F77+F78+F79+F80</f>
        <v>0</v>
      </c>
      <c r="G59" s="31">
        <f>G60+G61+G62+G63+G70+G71+G72+G73+G74+G75+G76+G77+G78+G79+G80</f>
        <v>0</v>
      </c>
      <c r="H59" s="85"/>
      <c r="I59" s="86"/>
      <c r="J59" s="86"/>
      <c r="K59" s="35"/>
      <c r="L59" s="35"/>
    </row>
    <row r="60" spans="1:12" ht="12.75">
      <c r="A60" s="18" t="s">
        <v>259</v>
      </c>
      <c r="B60" s="91" t="s">
        <v>83</v>
      </c>
      <c r="C60" s="15"/>
      <c r="D60" s="149">
        <f t="shared" si="1"/>
        <v>0</v>
      </c>
      <c r="E60" s="9"/>
      <c r="F60" s="107"/>
      <c r="G60" s="107"/>
      <c r="H60" s="85"/>
      <c r="I60" s="86"/>
      <c r="J60" s="86"/>
      <c r="K60" s="35"/>
      <c r="L60" s="35"/>
    </row>
    <row r="61" spans="1:12" ht="25.5">
      <c r="A61" s="18" t="s">
        <v>227</v>
      </c>
      <c r="B61" s="134" t="s">
        <v>235</v>
      </c>
      <c r="C61" s="102"/>
      <c r="D61" s="149">
        <f t="shared" si="1"/>
        <v>0</v>
      </c>
      <c r="E61" s="9"/>
      <c r="F61" s="107"/>
      <c r="G61" s="107"/>
      <c r="H61" s="85"/>
      <c r="I61" s="86"/>
      <c r="J61" s="86"/>
      <c r="K61" s="35"/>
      <c r="L61" s="35"/>
    </row>
    <row r="62" spans="1:12" ht="12.75">
      <c r="A62" s="18" t="s">
        <v>228</v>
      </c>
      <c r="B62" s="91" t="s">
        <v>334</v>
      </c>
      <c r="C62" s="91"/>
      <c r="D62" s="149">
        <f t="shared" si="1"/>
        <v>0</v>
      </c>
      <c r="E62" s="9"/>
      <c r="F62" s="9"/>
      <c r="G62" s="9"/>
      <c r="H62" s="89"/>
      <c r="I62" s="86"/>
      <c r="J62" s="86"/>
      <c r="K62" s="86"/>
      <c r="L62" s="86"/>
    </row>
    <row r="63" spans="1:12" ht="12.75">
      <c r="A63" s="90"/>
      <c r="B63" s="135" t="s">
        <v>145</v>
      </c>
      <c r="C63" s="91"/>
      <c r="D63" s="112">
        <f t="shared" si="1"/>
        <v>0</v>
      </c>
      <c r="E63" s="32">
        <f>E64+E65+E66+E67+E68+E69</f>
        <v>0</v>
      </c>
      <c r="F63" s="32">
        <f>F64+F65+F66+F67+F68+F69</f>
        <v>0</v>
      </c>
      <c r="G63" s="32">
        <f>G64+G65+G66+G67+G68+G69</f>
        <v>0</v>
      </c>
      <c r="H63" s="89"/>
      <c r="I63" s="86"/>
      <c r="J63" s="86"/>
      <c r="K63" s="86"/>
      <c r="L63" s="86"/>
    </row>
    <row r="64" spans="1:12" ht="12.75">
      <c r="A64" s="18" t="s">
        <v>229</v>
      </c>
      <c r="B64" s="136" t="s">
        <v>536</v>
      </c>
      <c r="C64" s="92"/>
      <c r="D64" s="109">
        <f t="shared" si="1"/>
        <v>0</v>
      </c>
      <c r="E64" s="150"/>
      <c r="F64" s="150"/>
      <c r="G64" s="150"/>
      <c r="H64" s="89"/>
      <c r="I64" s="86"/>
      <c r="J64" s="86"/>
      <c r="K64" s="86"/>
      <c r="L64" s="86"/>
    </row>
    <row r="65" spans="1:12" ht="12.75">
      <c r="A65" s="18" t="s">
        <v>226</v>
      </c>
      <c r="B65" s="136" t="s">
        <v>88</v>
      </c>
      <c r="C65" s="91"/>
      <c r="D65" s="109">
        <f t="shared" si="1"/>
        <v>0</v>
      </c>
      <c r="E65" s="9"/>
      <c r="F65" s="9"/>
      <c r="G65" s="9"/>
      <c r="H65" s="89"/>
      <c r="I65" s="86"/>
      <c r="J65" s="86"/>
      <c r="K65" s="35"/>
      <c r="L65" s="35"/>
    </row>
    <row r="66" spans="1:12" ht="12.75">
      <c r="A66" s="13" t="s">
        <v>227</v>
      </c>
      <c r="B66" s="137" t="s">
        <v>85</v>
      </c>
      <c r="C66" s="91"/>
      <c r="D66" s="109">
        <f t="shared" si="1"/>
        <v>0</v>
      </c>
      <c r="E66" s="9"/>
      <c r="F66" s="107"/>
      <c r="G66" s="9"/>
      <c r="H66" s="89"/>
      <c r="I66" s="86"/>
      <c r="J66" s="86"/>
      <c r="K66" s="86"/>
      <c r="L66" s="86"/>
    </row>
    <row r="67" spans="1:7" ht="12.75">
      <c r="A67" s="13" t="s">
        <v>228</v>
      </c>
      <c r="B67" s="137" t="s">
        <v>86</v>
      </c>
      <c r="C67" s="91"/>
      <c r="D67" s="109">
        <f>E67+G67</f>
        <v>0</v>
      </c>
      <c r="E67" s="9"/>
      <c r="F67" s="9"/>
      <c r="G67" s="9"/>
    </row>
    <row r="68" spans="1:7" ht="25.5">
      <c r="A68" s="13" t="s">
        <v>228</v>
      </c>
      <c r="B68" s="330" t="s">
        <v>576</v>
      </c>
      <c r="C68" s="91"/>
      <c r="D68" s="109">
        <f>E68+G68</f>
        <v>0</v>
      </c>
      <c r="E68" s="9"/>
      <c r="F68" s="9"/>
      <c r="G68" s="9"/>
    </row>
    <row r="69" spans="1:7" ht="12.75">
      <c r="A69" s="13" t="s">
        <v>228</v>
      </c>
      <c r="B69" s="137" t="s">
        <v>87</v>
      </c>
      <c r="C69" s="91"/>
      <c r="D69" s="109">
        <f>E69+G69</f>
        <v>0</v>
      </c>
      <c r="E69" s="9"/>
      <c r="F69" s="9"/>
      <c r="G69" s="9"/>
    </row>
    <row r="70" spans="1:7" ht="12.75">
      <c r="A70" s="18" t="s">
        <v>224</v>
      </c>
      <c r="B70" s="115" t="s">
        <v>443</v>
      </c>
      <c r="C70" s="91"/>
      <c r="D70" s="109">
        <f>E70+G70</f>
        <v>0</v>
      </c>
      <c r="E70" s="9"/>
      <c r="F70" s="9"/>
      <c r="G70" s="9"/>
    </row>
    <row r="71" spans="1:7" ht="12.75">
      <c r="A71" s="18" t="s">
        <v>224</v>
      </c>
      <c r="B71" s="115" t="s">
        <v>441</v>
      </c>
      <c r="C71" s="91"/>
      <c r="D71" s="109">
        <f>E71+G71</f>
        <v>0</v>
      </c>
      <c r="E71" s="9"/>
      <c r="F71" s="9"/>
      <c r="G71" s="9"/>
    </row>
    <row r="72" spans="1:7" ht="12.75">
      <c r="A72" s="18" t="s">
        <v>224</v>
      </c>
      <c r="B72" s="115" t="s">
        <v>262</v>
      </c>
      <c r="C72" s="91"/>
      <c r="D72" s="109">
        <f t="shared" si="1"/>
        <v>0</v>
      </c>
      <c r="E72" s="9"/>
      <c r="F72" s="9"/>
      <c r="G72" s="9"/>
    </row>
    <row r="73" spans="1:8" ht="12.75">
      <c r="A73" s="18" t="s">
        <v>224</v>
      </c>
      <c r="B73" s="115" t="s">
        <v>263</v>
      </c>
      <c r="C73" s="91"/>
      <c r="D73" s="109">
        <f t="shared" si="1"/>
        <v>1.8</v>
      </c>
      <c r="E73" s="9">
        <v>1.8</v>
      </c>
      <c r="F73" s="9"/>
      <c r="G73" s="9"/>
      <c r="H73" s="114"/>
    </row>
    <row r="74" spans="1:8" ht="12.75">
      <c r="A74" s="18" t="s">
        <v>224</v>
      </c>
      <c r="B74" s="115" t="s">
        <v>264</v>
      </c>
      <c r="C74" s="91"/>
      <c r="D74" s="109">
        <f t="shared" si="1"/>
        <v>0</v>
      </c>
      <c r="E74" s="9"/>
      <c r="F74" s="9"/>
      <c r="G74" s="9"/>
      <c r="H74" s="114"/>
    </row>
    <row r="75" spans="1:8" ht="12.75">
      <c r="A75" s="18" t="s">
        <v>224</v>
      </c>
      <c r="B75" s="115" t="s">
        <v>442</v>
      </c>
      <c r="C75" s="115"/>
      <c r="D75" s="10">
        <f t="shared" si="1"/>
        <v>0</v>
      </c>
      <c r="E75" s="9"/>
      <c r="F75" s="9"/>
      <c r="G75" s="9"/>
      <c r="H75" s="114"/>
    </row>
    <row r="76" spans="1:8" ht="12.75">
      <c r="A76" s="18" t="s">
        <v>225</v>
      </c>
      <c r="B76" s="115" t="s">
        <v>84</v>
      </c>
      <c r="C76" s="91"/>
      <c r="D76" s="109">
        <f t="shared" si="1"/>
        <v>0</v>
      </c>
      <c r="E76" s="9"/>
      <c r="F76" s="9"/>
      <c r="G76" s="9"/>
      <c r="H76" s="114"/>
    </row>
    <row r="77" spans="1:7" ht="12.75">
      <c r="A77" s="18" t="s">
        <v>225</v>
      </c>
      <c r="B77" s="115" t="s">
        <v>89</v>
      </c>
      <c r="C77" s="91"/>
      <c r="D77" s="109">
        <f t="shared" si="1"/>
        <v>0</v>
      </c>
      <c r="E77" s="9"/>
      <c r="F77" s="9"/>
      <c r="G77" s="9"/>
    </row>
    <row r="78" spans="1:7" ht="12.75">
      <c r="A78" s="18" t="s">
        <v>225</v>
      </c>
      <c r="B78" s="115" t="s">
        <v>258</v>
      </c>
      <c r="C78" s="91"/>
      <c r="D78" s="109">
        <f t="shared" si="1"/>
        <v>13.7</v>
      </c>
      <c r="E78" s="9">
        <v>13.7</v>
      </c>
      <c r="F78" s="9"/>
      <c r="G78" s="9"/>
    </row>
    <row r="79" spans="1:7" ht="12.75">
      <c r="A79" s="18" t="s">
        <v>225</v>
      </c>
      <c r="B79" s="115" t="s">
        <v>266</v>
      </c>
      <c r="C79" s="91"/>
      <c r="D79" s="109">
        <f t="shared" si="1"/>
        <v>0</v>
      </c>
      <c r="E79" s="9"/>
      <c r="F79" s="9"/>
      <c r="G79" s="9"/>
    </row>
    <row r="80" spans="1:8" ht="12.75">
      <c r="A80" s="18" t="s">
        <v>168</v>
      </c>
      <c r="B80" s="115" t="s">
        <v>90</v>
      </c>
      <c r="C80" s="93"/>
      <c r="D80" s="109">
        <f t="shared" si="1"/>
        <v>0</v>
      </c>
      <c r="E80" s="9"/>
      <c r="F80" s="9"/>
      <c r="G80" s="9"/>
      <c r="H80" s="3"/>
    </row>
    <row r="81" spans="1:7" ht="12.75">
      <c r="A81" s="94" t="s">
        <v>22</v>
      </c>
      <c r="B81" s="7" t="s">
        <v>533</v>
      </c>
      <c r="C81" s="95"/>
      <c r="D81" s="107"/>
      <c r="E81" s="107"/>
      <c r="F81" s="107"/>
      <c r="G81" s="107"/>
    </row>
    <row r="82" spans="1:7" ht="12.75">
      <c r="A82" s="94" t="s">
        <v>24</v>
      </c>
      <c r="B82" s="8" t="s">
        <v>104</v>
      </c>
      <c r="C82" s="7" t="s">
        <v>137</v>
      </c>
      <c r="D82" s="107">
        <f>E82+G82</f>
        <v>0</v>
      </c>
      <c r="E82" s="107">
        <f>E83</f>
        <v>0</v>
      </c>
      <c r="F82" s="107">
        <f>F83</f>
        <v>0</v>
      </c>
      <c r="G82" s="107">
        <f>G83</f>
        <v>0</v>
      </c>
    </row>
    <row r="83" spans="1:7" ht="12.75">
      <c r="A83" s="13" t="s">
        <v>394</v>
      </c>
      <c r="B83" s="91" t="s">
        <v>333</v>
      </c>
      <c r="C83" s="96"/>
      <c r="D83" s="109">
        <f>E83+G83</f>
        <v>0</v>
      </c>
      <c r="E83" s="9"/>
      <c r="F83" s="9"/>
      <c r="G83" s="9"/>
    </row>
    <row r="84" spans="1:7" ht="25.5">
      <c r="A84" s="12" t="s">
        <v>25</v>
      </c>
      <c r="B84" s="105" t="s">
        <v>267</v>
      </c>
      <c r="C84" s="7"/>
      <c r="D84" s="107"/>
      <c r="E84" s="107"/>
      <c r="F84" s="107"/>
      <c r="G84" s="107"/>
    </row>
    <row r="85" spans="1:7" ht="12.75">
      <c r="A85" s="12" t="s">
        <v>26</v>
      </c>
      <c r="B85" s="8" t="s">
        <v>104</v>
      </c>
      <c r="C85" s="7" t="s">
        <v>137</v>
      </c>
      <c r="D85" s="107">
        <f>E85+G85</f>
        <v>0</v>
      </c>
      <c r="E85" s="107">
        <f>E86</f>
        <v>0</v>
      </c>
      <c r="F85" s="107">
        <f>F86</f>
        <v>0</v>
      </c>
      <c r="G85" s="107">
        <f>G86</f>
        <v>0</v>
      </c>
    </row>
    <row r="86" spans="1:7" ht="12.75">
      <c r="A86" s="13" t="s">
        <v>395</v>
      </c>
      <c r="B86" s="91" t="s">
        <v>333</v>
      </c>
      <c r="C86" s="96"/>
      <c r="D86" s="9">
        <f>E86+G86</f>
        <v>0</v>
      </c>
      <c r="E86" s="9"/>
      <c r="F86" s="9"/>
      <c r="G86" s="9"/>
    </row>
    <row r="87" spans="1:7" ht="12.75">
      <c r="A87" s="12" t="s">
        <v>27</v>
      </c>
      <c r="B87" s="7" t="s">
        <v>30</v>
      </c>
      <c r="C87" s="7"/>
      <c r="D87" s="107"/>
      <c r="E87" s="107"/>
      <c r="F87" s="107"/>
      <c r="G87" s="107"/>
    </row>
    <row r="88" spans="1:7" ht="12.75">
      <c r="A88" s="13" t="s">
        <v>28</v>
      </c>
      <c r="B88" s="131" t="s">
        <v>104</v>
      </c>
      <c r="C88" s="7" t="s">
        <v>137</v>
      </c>
      <c r="D88" s="107">
        <f>E88+G88</f>
        <v>41.4</v>
      </c>
      <c r="E88" s="107">
        <f>E89</f>
        <v>41.4</v>
      </c>
      <c r="F88" s="107">
        <f>F89</f>
        <v>15.8</v>
      </c>
      <c r="G88" s="107">
        <f>G89</f>
        <v>0</v>
      </c>
    </row>
    <row r="89" spans="1:7" ht="12.75">
      <c r="A89" s="13" t="s">
        <v>265</v>
      </c>
      <c r="B89" s="91" t="s">
        <v>333</v>
      </c>
      <c r="C89" s="7"/>
      <c r="D89" s="9">
        <f>E89+G89</f>
        <v>41.4</v>
      </c>
      <c r="E89" s="9">
        <v>41.4</v>
      </c>
      <c r="F89" s="9">
        <v>15.8</v>
      </c>
      <c r="G89" s="9"/>
    </row>
    <row r="90" spans="1:7" ht="12.75">
      <c r="A90" s="12" t="s">
        <v>29</v>
      </c>
      <c r="B90" s="138" t="s">
        <v>457</v>
      </c>
      <c r="C90" s="7"/>
      <c r="D90" s="107"/>
      <c r="E90" s="107"/>
      <c r="F90" s="107"/>
      <c r="G90" s="9"/>
    </row>
    <row r="91" spans="1:7" ht="12.75">
      <c r="A91" s="12" t="s">
        <v>31</v>
      </c>
      <c r="B91" s="131" t="s">
        <v>104</v>
      </c>
      <c r="C91" s="7" t="s">
        <v>137</v>
      </c>
      <c r="D91" s="107">
        <f>E91+G91</f>
        <v>8.2</v>
      </c>
      <c r="E91" s="107">
        <f>E92</f>
        <v>8.2</v>
      </c>
      <c r="F91" s="107">
        <f>F92</f>
        <v>4.7</v>
      </c>
      <c r="G91" s="107">
        <f>G92</f>
        <v>0</v>
      </c>
    </row>
    <row r="92" spans="1:7" ht="12.75">
      <c r="A92" s="13" t="s">
        <v>265</v>
      </c>
      <c r="B92" s="91" t="s">
        <v>333</v>
      </c>
      <c r="C92" s="7"/>
      <c r="D92" s="9">
        <f>E92+G92</f>
        <v>8.2</v>
      </c>
      <c r="E92" s="9">
        <v>8.2</v>
      </c>
      <c r="F92" s="9">
        <v>4.7</v>
      </c>
      <c r="G92" s="9"/>
    </row>
    <row r="93" spans="1:7" ht="12.75">
      <c r="A93" s="12" t="s">
        <v>32</v>
      </c>
      <c r="B93" s="128" t="s">
        <v>5</v>
      </c>
      <c r="C93" s="7"/>
      <c r="D93" s="107"/>
      <c r="E93" s="107"/>
      <c r="F93" s="107"/>
      <c r="G93" s="107"/>
    </row>
    <row r="94" spans="1:7" ht="12.75">
      <c r="A94" s="12" t="s">
        <v>33</v>
      </c>
      <c r="B94" s="8" t="s">
        <v>104</v>
      </c>
      <c r="C94" s="7" t="s">
        <v>137</v>
      </c>
      <c r="D94" s="107">
        <f>E94+G94</f>
        <v>5.7</v>
      </c>
      <c r="E94" s="107">
        <f>E95</f>
        <v>5.7</v>
      </c>
      <c r="F94" s="107">
        <f>F95</f>
        <v>4.3</v>
      </c>
      <c r="G94" s="107">
        <f>G95</f>
        <v>0</v>
      </c>
    </row>
    <row r="95" spans="1:7" ht="12.75">
      <c r="A95" s="13" t="s">
        <v>396</v>
      </c>
      <c r="B95" s="91" t="s">
        <v>333</v>
      </c>
      <c r="C95" s="7"/>
      <c r="D95" s="9">
        <f>E95+G95</f>
        <v>5.7</v>
      </c>
      <c r="E95" s="9">
        <v>5.7</v>
      </c>
      <c r="F95" s="9">
        <v>4.3</v>
      </c>
      <c r="G95" s="9"/>
    </row>
    <row r="96" spans="1:7" ht="16.5" customHeight="1">
      <c r="A96" s="12" t="s">
        <v>35</v>
      </c>
      <c r="B96" s="128" t="s">
        <v>539</v>
      </c>
      <c r="C96" s="7"/>
      <c r="D96" s="107"/>
      <c r="E96" s="107"/>
      <c r="F96" s="107"/>
      <c r="G96" s="107"/>
    </row>
    <row r="97" spans="1:7" ht="12.75">
      <c r="A97" s="12" t="s">
        <v>36</v>
      </c>
      <c r="B97" s="8" t="s">
        <v>104</v>
      </c>
      <c r="C97" s="7" t="s">
        <v>137</v>
      </c>
      <c r="D97" s="107">
        <f>E97+G97</f>
        <v>55.3</v>
      </c>
      <c r="E97" s="107">
        <f>E98</f>
        <v>55.3</v>
      </c>
      <c r="F97" s="107">
        <f>F98</f>
        <v>24.8</v>
      </c>
      <c r="G97" s="107">
        <f>G98</f>
        <v>0</v>
      </c>
    </row>
    <row r="98" spans="1:7" ht="12.75">
      <c r="A98" s="13"/>
      <c r="B98" s="91" t="s">
        <v>333</v>
      </c>
      <c r="C98" s="7"/>
      <c r="D98" s="9">
        <f>E98+G98</f>
        <v>55.3</v>
      </c>
      <c r="E98" s="9">
        <f>E89+E92+E95</f>
        <v>55.3</v>
      </c>
      <c r="F98" s="9">
        <f>F89+F92+F95</f>
        <v>24.8</v>
      </c>
      <c r="G98" s="9">
        <f>G89+G92+G95</f>
        <v>0</v>
      </c>
    </row>
    <row r="99" spans="1:7" ht="12.75">
      <c r="A99" s="12" t="s">
        <v>37</v>
      </c>
      <c r="B99" s="7" t="s">
        <v>6</v>
      </c>
      <c r="C99" s="97"/>
      <c r="D99" s="107"/>
      <c r="E99" s="107"/>
      <c r="F99" s="107"/>
      <c r="G99" s="107"/>
    </row>
    <row r="100" spans="1:7" ht="12.75">
      <c r="A100" s="12" t="s">
        <v>38</v>
      </c>
      <c r="B100" s="8" t="s">
        <v>104</v>
      </c>
      <c r="C100" s="97" t="s">
        <v>137</v>
      </c>
      <c r="D100" s="107">
        <f>D101</f>
        <v>5.5</v>
      </c>
      <c r="E100" s="107">
        <f>E101</f>
        <v>5.5</v>
      </c>
      <c r="F100" s="107">
        <f>F101</f>
        <v>4.1</v>
      </c>
      <c r="G100" s="107">
        <f>G101</f>
        <v>0</v>
      </c>
    </row>
    <row r="101" spans="1:7" ht="12.75">
      <c r="A101" s="13" t="s">
        <v>398</v>
      </c>
      <c r="B101" s="91" t="s">
        <v>333</v>
      </c>
      <c r="C101" s="97"/>
      <c r="D101" s="9">
        <f>E101+G101</f>
        <v>5.5</v>
      </c>
      <c r="E101" s="9">
        <v>5.5</v>
      </c>
      <c r="F101" s="9">
        <v>4.1</v>
      </c>
      <c r="G101" s="9"/>
    </row>
    <row r="102" spans="1:7" ht="12.75">
      <c r="A102" s="12" t="s">
        <v>39</v>
      </c>
      <c r="B102" s="7" t="s">
        <v>46</v>
      </c>
      <c r="C102" s="97"/>
      <c r="D102" s="107"/>
      <c r="E102" s="107"/>
      <c r="F102" s="107"/>
      <c r="G102" s="107"/>
    </row>
    <row r="103" spans="1:7" ht="12.75">
      <c r="A103" s="13" t="s">
        <v>40</v>
      </c>
      <c r="B103" s="324" t="s">
        <v>104</v>
      </c>
      <c r="C103" s="97" t="s">
        <v>137</v>
      </c>
      <c r="D103" s="107">
        <f>D104</f>
        <v>9.4</v>
      </c>
      <c r="E103" s="107">
        <f>E104</f>
        <v>9.4</v>
      </c>
      <c r="F103" s="107">
        <f>F104</f>
        <v>6.1</v>
      </c>
      <c r="G103" s="107">
        <f>G104</f>
        <v>0</v>
      </c>
    </row>
    <row r="104" spans="1:7" ht="12.75">
      <c r="A104" s="13" t="s">
        <v>399</v>
      </c>
      <c r="B104" s="91" t="s">
        <v>333</v>
      </c>
      <c r="C104" s="98"/>
      <c r="D104" s="9">
        <f>E104+G104</f>
        <v>9.4</v>
      </c>
      <c r="E104" s="9">
        <v>9.4</v>
      </c>
      <c r="F104" s="9">
        <v>6.1</v>
      </c>
      <c r="G104" s="9"/>
    </row>
    <row r="105" spans="1:7" ht="25.5">
      <c r="A105" s="12" t="s">
        <v>41</v>
      </c>
      <c r="B105" s="105" t="s">
        <v>382</v>
      </c>
      <c r="C105" s="97"/>
      <c r="D105" s="107"/>
      <c r="E105" s="107"/>
      <c r="F105" s="107"/>
      <c r="G105" s="107"/>
    </row>
    <row r="106" spans="1:7" ht="12.75">
      <c r="A106" s="12" t="s">
        <v>42</v>
      </c>
      <c r="B106" s="8" t="s">
        <v>104</v>
      </c>
      <c r="C106" s="97" t="s">
        <v>137</v>
      </c>
      <c r="D106" s="107">
        <f>D107</f>
        <v>4.9</v>
      </c>
      <c r="E106" s="107">
        <f>E107</f>
        <v>4.9</v>
      </c>
      <c r="F106" s="107">
        <f>F107</f>
        <v>3.6</v>
      </c>
      <c r="G106" s="107">
        <f>G107</f>
        <v>0</v>
      </c>
    </row>
    <row r="107" spans="1:7" ht="12.75">
      <c r="A107" s="13" t="s">
        <v>400</v>
      </c>
      <c r="B107" s="91" t="s">
        <v>333</v>
      </c>
      <c r="C107" s="98"/>
      <c r="D107" s="9">
        <f>E107+G107</f>
        <v>4.9</v>
      </c>
      <c r="E107" s="9">
        <v>4.9</v>
      </c>
      <c r="F107" s="9">
        <v>3.6</v>
      </c>
      <c r="G107" s="9"/>
    </row>
    <row r="108" spans="1:7" ht="12.75">
      <c r="A108" s="12" t="s">
        <v>43</v>
      </c>
      <c r="B108" s="7" t="s">
        <v>52</v>
      </c>
      <c r="C108" s="7"/>
      <c r="D108" s="107">
        <f>D109+D112+D120</f>
        <v>0</v>
      </c>
      <c r="E108" s="107">
        <f>E109+E112+E120</f>
        <v>0</v>
      </c>
      <c r="F108" s="107">
        <f>F109+F112+F120</f>
        <v>0</v>
      </c>
      <c r="G108" s="107">
        <f>G109+G112+G120</f>
        <v>0</v>
      </c>
    </row>
    <row r="109" spans="1:7" ht="12.75">
      <c r="A109" s="12" t="s">
        <v>44</v>
      </c>
      <c r="B109" s="8" t="s">
        <v>104</v>
      </c>
      <c r="C109" s="7" t="s">
        <v>137</v>
      </c>
      <c r="D109" s="107">
        <f>D110+D111</f>
        <v>0</v>
      </c>
      <c r="E109" s="107">
        <f>E110+E111</f>
        <v>0</v>
      </c>
      <c r="F109" s="107">
        <f>F110+F111</f>
        <v>0</v>
      </c>
      <c r="G109" s="107">
        <f>G110+G111</f>
        <v>0</v>
      </c>
    </row>
    <row r="110" spans="1:7" ht="12.75">
      <c r="A110" s="13" t="s">
        <v>400</v>
      </c>
      <c r="B110" s="124" t="s">
        <v>93</v>
      </c>
      <c r="C110" s="15"/>
      <c r="D110" s="9">
        <f>E110+G110</f>
        <v>0</v>
      </c>
      <c r="E110" s="9"/>
      <c r="F110" s="9"/>
      <c r="G110" s="9"/>
    </row>
    <row r="111" spans="1:7" ht="12.75">
      <c r="A111" s="13" t="s">
        <v>399</v>
      </c>
      <c r="B111" s="26" t="s">
        <v>120</v>
      </c>
      <c r="C111" s="95"/>
      <c r="D111" s="9">
        <f>E111+G111</f>
        <v>0</v>
      </c>
      <c r="E111" s="9"/>
      <c r="F111" s="9"/>
      <c r="G111" s="9"/>
    </row>
    <row r="112" spans="1:7" ht="38.25">
      <c r="A112" s="12" t="s">
        <v>238</v>
      </c>
      <c r="B112" s="132" t="s">
        <v>107</v>
      </c>
      <c r="C112" s="7" t="s">
        <v>141</v>
      </c>
      <c r="D112" s="107">
        <f>D113+D114+D115</f>
        <v>0</v>
      </c>
      <c r="E112" s="107">
        <f>E113+E114+E115</f>
        <v>0</v>
      </c>
      <c r="F112" s="107">
        <f>F113+F114+F115</f>
        <v>0</v>
      </c>
      <c r="G112" s="107">
        <f>G113+G114+G115</f>
        <v>0</v>
      </c>
    </row>
    <row r="113" spans="1:7" ht="12.75">
      <c r="A113" s="13" t="s">
        <v>269</v>
      </c>
      <c r="B113" s="124" t="s">
        <v>91</v>
      </c>
      <c r="C113" s="91"/>
      <c r="D113" s="9">
        <f>E113+G113</f>
        <v>0</v>
      </c>
      <c r="E113" s="9"/>
      <c r="F113" s="9"/>
      <c r="G113" s="9"/>
    </row>
    <row r="114" spans="1:7" ht="12.75">
      <c r="A114" s="13" t="s">
        <v>401</v>
      </c>
      <c r="B114" s="93" t="s">
        <v>92</v>
      </c>
      <c r="C114" s="91"/>
      <c r="D114" s="9">
        <f>E114+G114</f>
        <v>0</v>
      </c>
      <c r="E114" s="9"/>
      <c r="F114" s="9"/>
      <c r="G114" s="9"/>
    </row>
    <row r="115" spans="1:7" ht="12.75">
      <c r="A115" s="13" t="s">
        <v>401</v>
      </c>
      <c r="B115" s="91" t="s">
        <v>476</v>
      </c>
      <c r="C115" s="79"/>
      <c r="D115" s="9">
        <f>E115+G115</f>
        <v>0</v>
      </c>
      <c r="E115" s="9"/>
      <c r="F115" s="9"/>
      <c r="G115" s="9"/>
    </row>
    <row r="116" spans="1:7" ht="26.25">
      <c r="A116" s="12" t="s">
        <v>381</v>
      </c>
      <c r="B116" s="211" t="s">
        <v>187</v>
      </c>
      <c r="C116" s="314" t="s">
        <v>143</v>
      </c>
      <c r="D116" s="315">
        <f>E116+G116</f>
        <v>0</v>
      </c>
      <c r="E116" s="21">
        <f>E117</f>
        <v>0</v>
      </c>
      <c r="F116" s="21">
        <f>F117</f>
        <v>0</v>
      </c>
      <c r="G116" s="21">
        <f>G117</f>
        <v>0</v>
      </c>
    </row>
    <row r="117" spans="1:7" ht="16.5" customHeight="1">
      <c r="A117" s="13" t="s">
        <v>572</v>
      </c>
      <c r="B117" s="115" t="s">
        <v>573</v>
      </c>
      <c r="C117" s="313"/>
      <c r="D117" s="46">
        <f>E117+G117</f>
        <v>0</v>
      </c>
      <c r="E117" s="10"/>
      <c r="F117" s="9"/>
      <c r="G117" s="9"/>
    </row>
    <row r="118" spans="1:7" ht="25.5">
      <c r="A118" s="12" t="s">
        <v>504</v>
      </c>
      <c r="B118" s="132" t="s">
        <v>505</v>
      </c>
      <c r="C118" s="7" t="s">
        <v>183</v>
      </c>
      <c r="D118" s="107">
        <f>D119</f>
        <v>0</v>
      </c>
      <c r="E118" s="107">
        <f>E119</f>
        <v>0</v>
      </c>
      <c r="F118" s="107">
        <f>F119</f>
        <v>0</v>
      </c>
      <c r="G118" s="107">
        <f>G119</f>
        <v>0</v>
      </c>
    </row>
    <row r="119" spans="1:7" ht="12.75">
      <c r="A119" s="13" t="s">
        <v>503</v>
      </c>
      <c r="B119" s="91" t="s">
        <v>440</v>
      </c>
      <c r="C119" s="79"/>
      <c r="D119" s="9">
        <f>E119+G119</f>
        <v>0</v>
      </c>
      <c r="E119" s="9"/>
      <c r="F119" s="9"/>
      <c r="G119" s="9"/>
    </row>
    <row r="120" spans="1:7" ht="12.75">
      <c r="A120" s="12" t="s">
        <v>574</v>
      </c>
      <c r="B120" s="7" t="s">
        <v>77</v>
      </c>
      <c r="C120" s="7" t="s">
        <v>138</v>
      </c>
      <c r="D120" s="107">
        <f>E120+G120</f>
        <v>0</v>
      </c>
      <c r="E120" s="107">
        <f>E121</f>
        <v>0</v>
      </c>
      <c r="F120" s="107">
        <f>F121</f>
        <v>0</v>
      </c>
      <c r="G120" s="107">
        <f>G121</f>
        <v>0</v>
      </c>
    </row>
    <row r="121" spans="1:7" ht="12.75">
      <c r="A121" s="13" t="s">
        <v>403</v>
      </c>
      <c r="B121" s="89" t="s">
        <v>110</v>
      </c>
      <c r="C121" s="7"/>
      <c r="D121" s="107">
        <f>E121+G121</f>
        <v>0</v>
      </c>
      <c r="E121" s="9"/>
      <c r="F121" s="9"/>
      <c r="G121" s="9"/>
    </row>
    <row r="122" spans="1:7" ht="12.75">
      <c r="A122" s="12" t="s">
        <v>45</v>
      </c>
      <c r="B122" s="7" t="s">
        <v>57</v>
      </c>
      <c r="C122" s="7"/>
      <c r="D122" s="107">
        <f>D123+D126+D132</f>
        <v>6.9</v>
      </c>
      <c r="E122" s="107">
        <f>E123+E126+E132</f>
        <v>0</v>
      </c>
      <c r="F122" s="107">
        <f>F123+F126+F132</f>
        <v>0</v>
      </c>
      <c r="G122" s="107">
        <f>G123+G126+G132</f>
        <v>6.9</v>
      </c>
    </row>
    <row r="123" spans="1:7" ht="12.75">
      <c r="A123" s="16" t="s">
        <v>47</v>
      </c>
      <c r="B123" s="8" t="s">
        <v>104</v>
      </c>
      <c r="C123" s="7" t="s">
        <v>137</v>
      </c>
      <c r="D123" s="107">
        <f>D124+D125</f>
        <v>0</v>
      </c>
      <c r="E123" s="107">
        <f>E124+E125</f>
        <v>0</v>
      </c>
      <c r="F123" s="107">
        <f>F124+F125</f>
        <v>0</v>
      </c>
      <c r="G123" s="107">
        <f>G124+G125</f>
        <v>0</v>
      </c>
    </row>
    <row r="124" spans="1:7" ht="12.75">
      <c r="A124" s="13" t="s">
        <v>400</v>
      </c>
      <c r="B124" s="124" t="s">
        <v>93</v>
      </c>
      <c r="C124" s="15"/>
      <c r="D124" s="9">
        <f>E124+G124</f>
        <v>0</v>
      </c>
      <c r="E124" s="9"/>
      <c r="F124" s="9"/>
      <c r="G124" s="9"/>
    </row>
    <row r="125" spans="1:7" ht="12.75">
      <c r="A125" s="13" t="s">
        <v>399</v>
      </c>
      <c r="B125" s="26" t="s">
        <v>120</v>
      </c>
      <c r="C125" s="95"/>
      <c r="D125" s="9">
        <f>E125+G125</f>
        <v>0</v>
      </c>
      <c r="E125" s="9"/>
      <c r="F125" s="9"/>
      <c r="G125" s="9"/>
    </row>
    <row r="126" spans="1:7" ht="38.25">
      <c r="A126" s="12" t="s">
        <v>239</v>
      </c>
      <c r="B126" s="132" t="s">
        <v>107</v>
      </c>
      <c r="C126" s="7" t="s">
        <v>141</v>
      </c>
      <c r="D126" s="107">
        <f>D127+D128+D129</f>
        <v>6.9</v>
      </c>
      <c r="E126" s="107">
        <f>E127+E128+E129</f>
        <v>0</v>
      </c>
      <c r="F126" s="107">
        <f>F127+F128+F129</f>
        <v>0</v>
      </c>
      <c r="G126" s="107">
        <f>G127+G128+G129</f>
        <v>6.9</v>
      </c>
    </row>
    <row r="127" spans="1:7" ht="12.75">
      <c r="A127" s="13" t="s">
        <v>269</v>
      </c>
      <c r="B127" s="124" t="s">
        <v>91</v>
      </c>
      <c r="C127" s="91"/>
      <c r="D127" s="9">
        <f aca="true" t="shared" si="2" ref="D127:D134">E127+G127</f>
        <v>0</v>
      </c>
      <c r="E127" s="9"/>
      <c r="F127" s="9"/>
      <c r="G127" s="9"/>
    </row>
    <row r="128" spans="1:7" ht="12.75">
      <c r="A128" s="13" t="s">
        <v>401</v>
      </c>
      <c r="B128" s="93" t="s">
        <v>92</v>
      </c>
      <c r="C128" s="91"/>
      <c r="D128" s="9">
        <f t="shared" si="2"/>
        <v>0</v>
      </c>
      <c r="E128" s="9"/>
      <c r="F128" s="9"/>
      <c r="G128" s="9"/>
    </row>
    <row r="129" spans="1:7" ht="12.75">
      <c r="A129" s="13" t="s">
        <v>401</v>
      </c>
      <c r="B129" s="96" t="s">
        <v>476</v>
      </c>
      <c r="C129" s="79"/>
      <c r="D129" s="9">
        <f t="shared" si="2"/>
        <v>6.9</v>
      </c>
      <c r="E129" s="9"/>
      <c r="F129" s="9"/>
      <c r="G129" s="9">
        <v>6.9</v>
      </c>
    </row>
    <row r="130" spans="1:7" ht="26.25">
      <c r="A130" s="16" t="s">
        <v>330</v>
      </c>
      <c r="B130" s="211" t="s">
        <v>187</v>
      </c>
      <c r="C130" s="314" t="s">
        <v>143</v>
      </c>
      <c r="D130" s="315">
        <f t="shared" si="2"/>
        <v>0</v>
      </c>
      <c r="E130" s="21">
        <f>E131</f>
        <v>0</v>
      </c>
      <c r="F130" s="21">
        <f>F131</f>
        <v>0</v>
      </c>
      <c r="G130" s="21">
        <f>G131</f>
        <v>0</v>
      </c>
    </row>
    <row r="131" spans="1:7" ht="15.75">
      <c r="A131" s="19" t="s">
        <v>572</v>
      </c>
      <c r="B131" s="115" t="s">
        <v>573</v>
      </c>
      <c r="C131" s="313"/>
      <c r="D131" s="46">
        <f t="shared" si="2"/>
        <v>0</v>
      </c>
      <c r="E131" s="10"/>
      <c r="F131" s="9"/>
      <c r="G131" s="9"/>
    </row>
    <row r="132" spans="1:7" ht="12.75">
      <c r="A132" s="16" t="s">
        <v>343</v>
      </c>
      <c r="B132" s="7" t="s">
        <v>77</v>
      </c>
      <c r="C132" s="7" t="s">
        <v>138</v>
      </c>
      <c r="D132" s="107">
        <f t="shared" si="2"/>
        <v>0</v>
      </c>
      <c r="E132" s="107">
        <f>E133</f>
        <v>0</v>
      </c>
      <c r="F132" s="107">
        <f>F133</f>
        <v>0</v>
      </c>
      <c r="G132" s="107">
        <f>G133</f>
        <v>0</v>
      </c>
    </row>
    <row r="133" spans="1:7" ht="12.75">
      <c r="A133" s="13" t="s">
        <v>403</v>
      </c>
      <c r="B133" s="89" t="s">
        <v>110</v>
      </c>
      <c r="C133" s="7"/>
      <c r="D133" s="9">
        <f t="shared" si="2"/>
        <v>0</v>
      </c>
      <c r="E133" s="9"/>
      <c r="F133" s="9"/>
      <c r="G133" s="9"/>
    </row>
    <row r="134" spans="1:7" ht="12.75">
      <c r="A134" s="16" t="s">
        <v>48</v>
      </c>
      <c r="B134" s="7" t="s">
        <v>61</v>
      </c>
      <c r="C134" s="7"/>
      <c r="D134" s="107">
        <f t="shared" si="2"/>
        <v>7.800000000000001</v>
      </c>
      <c r="E134" s="107">
        <f>E135+E143+E142</f>
        <v>7.800000000000001</v>
      </c>
      <c r="F134" s="107">
        <f>F135+F143+F142</f>
        <v>5.2</v>
      </c>
      <c r="G134" s="107">
        <f>G135+G143+G142</f>
        <v>0</v>
      </c>
    </row>
    <row r="135" spans="1:7" ht="38.25">
      <c r="A135" s="12" t="s">
        <v>49</v>
      </c>
      <c r="B135" s="123" t="s">
        <v>107</v>
      </c>
      <c r="C135" s="7" t="s">
        <v>141</v>
      </c>
      <c r="D135" s="21">
        <f>D136+D137+D138+D139</f>
        <v>7.800000000000001</v>
      </c>
      <c r="E135" s="21">
        <f>E136+E137+E138+E139</f>
        <v>7.800000000000001</v>
      </c>
      <c r="F135" s="21">
        <f>F136+F137+F138+F139</f>
        <v>5.2</v>
      </c>
      <c r="G135" s="21">
        <f>G136+G137+G138+G139</f>
        <v>0</v>
      </c>
    </row>
    <row r="136" spans="1:7" ht="12.75">
      <c r="A136" s="13" t="s">
        <v>269</v>
      </c>
      <c r="B136" s="124" t="s">
        <v>91</v>
      </c>
      <c r="C136" s="79"/>
      <c r="D136" s="9">
        <f aca="true" t="shared" si="3" ref="D136:D144">E136+G136</f>
        <v>2.6</v>
      </c>
      <c r="E136" s="9">
        <v>2.6</v>
      </c>
      <c r="F136" s="9">
        <v>2</v>
      </c>
      <c r="G136" s="9"/>
    </row>
    <row r="137" spans="1:7" ht="12.75">
      <c r="A137" s="13" t="s">
        <v>401</v>
      </c>
      <c r="B137" s="91" t="s">
        <v>92</v>
      </c>
      <c r="C137" s="79"/>
      <c r="D137" s="9">
        <f>E137+G137</f>
        <v>4.2</v>
      </c>
      <c r="E137" s="9">
        <v>4.2</v>
      </c>
      <c r="F137" s="9">
        <v>3.2</v>
      </c>
      <c r="G137" s="9"/>
    </row>
    <row r="138" spans="1:7" ht="12.75">
      <c r="A138" s="13" t="s">
        <v>401</v>
      </c>
      <c r="B138" s="91" t="s">
        <v>476</v>
      </c>
      <c r="C138" s="79"/>
      <c r="D138" s="9">
        <f t="shared" si="3"/>
        <v>1</v>
      </c>
      <c r="E138" s="9">
        <v>1</v>
      </c>
      <c r="F138" s="9"/>
      <c r="G138" s="9"/>
    </row>
    <row r="139" spans="1:7" ht="12.75" customHeight="1">
      <c r="A139" s="147" t="s">
        <v>402</v>
      </c>
      <c r="B139" s="93" t="s">
        <v>94</v>
      </c>
      <c r="C139" s="79"/>
      <c r="D139" s="9">
        <f t="shared" si="3"/>
        <v>0</v>
      </c>
      <c r="E139" s="9"/>
      <c r="F139" s="9"/>
      <c r="G139" s="9"/>
    </row>
    <row r="140" spans="1:7" ht="12.75" customHeight="1">
      <c r="A140" s="12" t="s">
        <v>50</v>
      </c>
      <c r="B140" s="211" t="s">
        <v>187</v>
      </c>
      <c r="C140" s="314" t="s">
        <v>143</v>
      </c>
      <c r="D140" s="315">
        <f t="shared" si="3"/>
        <v>0</v>
      </c>
      <c r="E140" s="21">
        <f>E141</f>
        <v>0</v>
      </c>
      <c r="F140" s="21">
        <f>F141</f>
        <v>0</v>
      </c>
      <c r="G140" s="21">
        <f>G141</f>
        <v>0</v>
      </c>
    </row>
    <row r="141" spans="1:7" ht="12.75" customHeight="1">
      <c r="A141" s="19" t="s">
        <v>572</v>
      </c>
      <c r="B141" s="115" t="s">
        <v>573</v>
      </c>
      <c r="C141" s="313"/>
      <c r="D141" s="46">
        <f t="shared" si="3"/>
        <v>0</v>
      </c>
      <c r="E141" s="10"/>
      <c r="F141" s="9"/>
      <c r="G141" s="9"/>
    </row>
    <row r="142" spans="1:7" ht="12.75">
      <c r="A142" s="12" t="s">
        <v>405</v>
      </c>
      <c r="B142" s="102" t="s">
        <v>471</v>
      </c>
      <c r="C142" s="146" t="s">
        <v>37</v>
      </c>
      <c r="D142" s="107">
        <f t="shared" si="3"/>
        <v>0</v>
      </c>
      <c r="E142" s="107"/>
      <c r="F142" s="107"/>
      <c r="G142" s="107"/>
    </row>
    <row r="143" spans="1:7" ht="12.75">
      <c r="A143" s="16" t="s">
        <v>50</v>
      </c>
      <c r="B143" s="7" t="s">
        <v>77</v>
      </c>
      <c r="C143" s="7" t="s">
        <v>138</v>
      </c>
      <c r="D143" s="107">
        <f t="shared" si="3"/>
        <v>0</v>
      </c>
      <c r="E143" s="107">
        <f>E144</f>
        <v>0</v>
      </c>
      <c r="F143" s="107">
        <f>F144</f>
        <v>0</v>
      </c>
      <c r="G143" s="107">
        <f>G144</f>
        <v>0</v>
      </c>
    </row>
    <row r="144" spans="1:7" ht="12.75">
      <c r="A144" s="19" t="s">
        <v>403</v>
      </c>
      <c r="B144" s="89" t="s">
        <v>110</v>
      </c>
      <c r="C144" s="7"/>
      <c r="D144" s="107">
        <f t="shared" si="3"/>
        <v>0</v>
      </c>
      <c r="E144" s="9"/>
      <c r="F144" s="9"/>
      <c r="G144" s="9"/>
    </row>
    <row r="145" spans="1:7" ht="12.75">
      <c r="A145" s="16" t="s">
        <v>51</v>
      </c>
      <c r="B145" s="7" t="s">
        <v>7</v>
      </c>
      <c r="C145" s="7"/>
      <c r="D145" s="107">
        <f>E145+G145</f>
        <v>6.4</v>
      </c>
      <c r="E145" s="107">
        <f>E149+E155+E146</f>
        <v>6.4</v>
      </c>
      <c r="F145" s="107">
        <f>F149+F155+F146</f>
        <v>3.4000000000000004</v>
      </c>
      <c r="G145" s="107">
        <f>G149+G155+G146</f>
        <v>0</v>
      </c>
    </row>
    <row r="146" spans="1:7" ht="12.75">
      <c r="A146" s="16" t="s">
        <v>53</v>
      </c>
      <c r="B146" s="8" t="s">
        <v>104</v>
      </c>
      <c r="C146" s="7" t="s">
        <v>137</v>
      </c>
      <c r="D146" s="31">
        <f>E146+G146</f>
        <v>0</v>
      </c>
      <c r="E146" s="107">
        <f>E147+E148</f>
        <v>0</v>
      </c>
      <c r="F146" s="107">
        <f>F147+F148</f>
        <v>0</v>
      </c>
      <c r="G146" s="107">
        <f>G147+G148</f>
        <v>0</v>
      </c>
    </row>
    <row r="147" spans="1:7" ht="12.75">
      <c r="A147" s="13" t="s">
        <v>400</v>
      </c>
      <c r="B147" s="124" t="s">
        <v>93</v>
      </c>
      <c r="C147" s="100"/>
      <c r="D147" s="9">
        <f>E147+G147</f>
        <v>0</v>
      </c>
      <c r="E147" s="109"/>
      <c r="F147" s="107"/>
      <c r="G147" s="107"/>
    </row>
    <row r="148" spans="1:7" ht="12.75">
      <c r="A148" s="13" t="s">
        <v>399</v>
      </c>
      <c r="B148" s="26" t="s">
        <v>120</v>
      </c>
      <c r="C148" s="101"/>
      <c r="D148" s="9">
        <f>E148+G148</f>
        <v>0</v>
      </c>
      <c r="E148" s="109"/>
      <c r="F148" s="107"/>
      <c r="G148" s="107"/>
    </row>
    <row r="149" spans="1:7" ht="38.25">
      <c r="A149" s="12" t="s">
        <v>54</v>
      </c>
      <c r="B149" s="123" t="s">
        <v>107</v>
      </c>
      <c r="C149" s="7" t="s">
        <v>141</v>
      </c>
      <c r="D149" s="107">
        <f>D150+D151+D152</f>
        <v>6.4</v>
      </c>
      <c r="E149" s="107">
        <f>E150+E151+E152</f>
        <v>6.4</v>
      </c>
      <c r="F149" s="107">
        <f>F150+F151+F152</f>
        <v>3.4000000000000004</v>
      </c>
      <c r="G149" s="107">
        <f>G150+G151+G152</f>
        <v>0</v>
      </c>
    </row>
    <row r="150" spans="1:7" ht="12.75">
      <c r="A150" s="13" t="s">
        <v>269</v>
      </c>
      <c r="B150" s="124" t="s">
        <v>91</v>
      </c>
      <c r="C150" s="79"/>
      <c r="D150" s="9">
        <f aca="true" t="shared" si="4" ref="D150:D156">E150+G150</f>
        <v>3.5</v>
      </c>
      <c r="E150" s="9">
        <v>3.5</v>
      </c>
      <c r="F150" s="9">
        <v>2.6</v>
      </c>
      <c r="G150" s="9"/>
    </row>
    <row r="151" spans="1:7" ht="12.75">
      <c r="A151" s="13" t="s">
        <v>401</v>
      </c>
      <c r="B151" s="91" t="s">
        <v>92</v>
      </c>
      <c r="C151" s="79"/>
      <c r="D151" s="9">
        <f t="shared" si="4"/>
        <v>2.9</v>
      </c>
      <c r="E151" s="9">
        <v>2.9</v>
      </c>
      <c r="F151" s="9">
        <v>0.8</v>
      </c>
      <c r="G151" s="9"/>
    </row>
    <row r="152" spans="1:7" ht="15" customHeight="1">
      <c r="A152" s="13" t="s">
        <v>401</v>
      </c>
      <c r="B152" s="91" t="s">
        <v>476</v>
      </c>
      <c r="C152" s="79"/>
      <c r="D152" s="9">
        <f t="shared" si="4"/>
        <v>0</v>
      </c>
      <c r="E152" s="9"/>
      <c r="F152" s="9"/>
      <c r="G152" s="9"/>
    </row>
    <row r="153" spans="1:7" ht="27.75" customHeight="1">
      <c r="A153" s="16" t="s">
        <v>55</v>
      </c>
      <c r="B153" s="211" t="s">
        <v>187</v>
      </c>
      <c r="C153" s="314" t="s">
        <v>143</v>
      </c>
      <c r="D153" s="315">
        <f t="shared" si="4"/>
        <v>0</v>
      </c>
      <c r="E153" s="21">
        <f>E154</f>
        <v>0</v>
      </c>
      <c r="F153" s="21">
        <f>F154</f>
        <v>0</v>
      </c>
      <c r="G153" s="21">
        <f>G154</f>
        <v>0</v>
      </c>
    </row>
    <row r="154" spans="1:7" ht="15" customHeight="1">
      <c r="A154" s="19" t="s">
        <v>572</v>
      </c>
      <c r="B154" s="115" t="s">
        <v>573</v>
      </c>
      <c r="C154" s="313"/>
      <c r="D154" s="46">
        <f t="shared" si="4"/>
        <v>0</v>
      </c>
      <c r="E154" s="10"/>
      <c r="F154" s="9"/>
      <c r="G154" s="9"/>
    </row>
    <row r="155" spans="1:7" ht="12.75">
      <c r="A155" s="16" t="s">
        <v>203</v>
      </c>
      <c r="B155" s="7" t="s">
        <v>77</v>
      </c>
      <c r="C155" s="7" t="s">
        <v>138</v>
      </c>
      <c r="D155" s="107">
        <f t="shared" si="4"/>
        <v>0</v>
      </c>
      <c r="E155" s="107">
        <f>E156</f>
        <v>0</v>
      </c>
      <c r="F155" s="107">
        <f>F156</f>
        <v>0</v>
      </c>
      <c r="G155" s="107">
        <f>G156</f>
        <v>0</v>
      </c>
    </row>
    <row r="156" spans="1:7" ht="12.75">
      <c r="A156" s="13" t="s">
        <v>403</v>
      </c>
      <c r="B156" s="89" t="s">
        <v>110</v>
      </c>
      <c r="C156" s="102"/>
      <c r="D156" s="108">
        <f t="shared" si="4"/>
        <v>0</v>
      </c>
      <c r="E156" s="108"/>
      <c r="F156" s="108"/>
      <c r="G156" s="108"/>
    </row>
    <row r="157" spans="1:7" ht="12.75">
      <c r="A157" s="13" t="s">
        <v>56</v>
      </c>
      <c r="B157" s="7" t="s">
        <v>8</v>
      </c>
      <c r="C157" s="7"/>
      <c r="D157" s="31">
        <f>D158+D161+D167</f>
        <v>0</v>
      </c>
      <c r="E157" s="31">
        <f>E158+E161+E167</f>
        <v>0</v>
      </c>
      <c r="F157" s="31">
        <f>F158+F161+F167</f>
        <v>0</v>
      </c>
      <c r="G157" s="31">
        <f>G158+G161+G167</f>
        <v>0</v>
      </c>
    </row>
    <row r="158" spans="1:7" ht="12.75">
      <c r="A158" s="12" t="s">
        <v>58</v>
      </c>
      <c r="B158" s="8" t="s">
        <v>104</v>
      </c>
      <c r="C158" s="7" t="s">
        <v>137</v>
      </c>
      <c r="D158" s="107">
        <f>D159+D160</f>
        <v>0</v>
      </c>
      <c r="E158" s="107">
        <f>E159+E160</f>
        <v>0</v>
      </c>
      <c r="F158" s="107">
        <f>F159+F160</f>
        <v>0</v>
      </c>
      <c r="G158" s="107">
        <f>G159+G160</f>
        <v>0</v>
      </c>
    </row>
    <row r="159" spans="1:7" ht="12.75">
      <c r="A159" s="13" t="s">
        <v>400</v>
      </c>
      <c r="B159" s="124" t="s">
        <v>93</v>
      </c>
      <c r="C159" s="15"/>
      <c r="D159" s="9">
        <f>E159+G159</f>
        <v>0</v>
      </c>
      <c r="E159" s="9"/>
      <c r="F159" s="9"/>
      <c r="G159" s="9"/>
    </row>
    <row r="160" spans="1:7" ht="12.75">
      <c r="A160" s="13" t="s">
        <v>399</v>
      </c>
      <c r="B160" s="26" t="s">
        <v>148</v>
      </c>
      <c r="C160" s="95"/>
      <c r="D160" s="9">
        <f>E160+G160</f>
        <v>0</v>
      </c>
      <c r="E160" s="9"/>
      <c r="F160" s="9"/>
      <c r="G160" s="9"/>
    </row>
    <row r="161" spans="1:7" ht="38.25">
      <c r="A161" s="12" t="s">
        <v>59</v>
      </c>
      <c r="B161" s="123" t="s">
        <v>107</v>
      </c>
      <c r="C161" s="7" t="s">
        <v>141</v>
      </c>
      <c r="D161" s="107">
        <f>D162+D163+D164</f>
        <v>0</v>
      </c>
      <c r="E161" s="107">
        <f>E162+E163+E164</f>
        <v>0</v>
      </c>
      <c r="F161" s="107">
        <f>F162+F163+F164</f>
        <v>0</v>
      </c>
      <c r="G161" s="107">
        <f>G162+G163+G164</f>
        <v>0</v>
      </c>
    </row>
    <row r="162" spans="1:7" ht="12.75">
      <c r="A162" s="13" t="s">
        <v>269</v>
      </c>
      <c r="B162" s="124" t="s">
        <v>91</v>
      </c>
      <c r="C162" s="79"/>
      <c r="D162" s="9">
        <f aca="true" t="shared" si="5" ref="D162:D168">E162+G162</f>
        <v>0</v>
      </c>
      <c r="E162" s="9"/>
      <c r="F162" s="9"/>
      <c r="G162" s="9"/>
    </row>
    <row r="163" spans="1:7" ht="12.75">
      <c r="A163" s="13" t="s">
        <v>401</v>
      </c>
      <c r="B163" s="91" t="s">
        <v>92</v>
      </c>
      <c r="C163" s="79"/>
      <c r="D163" s="9">
        <f t="shared" si="5"/>
        <v>0</v>
      </c>
      <c r="E163" s="9"/>
      <c r="F163" s="9"/>
      <c r="G163" s="9"/>
    </row>
    <row r="164" spans="1:7" ht="12.75">
      <c r="A164" s="13" t="s">
        <v>401</v>
      </c>
      <c r="B164" s="91" t="s">
        <v>476</v>
      </c>
      <c r="C164" s="79"/>
      <c r="D164" s="9">
        <f t="shared" si="5"/>
        <v>0</v>
      </c>
      <c r="E164" s="9"/>
      <c r="F164" s="9"/>
      <c r="G164" s="9"/>
    </row>
    <row r="165" spans="1:7" ht="26.25">
      <c r="A165" s="12" t="s">
        <v>205</v>
      </c>
      <c r="B165" s="211" t="s">
        <v>187</v>
      </c>
      <c r="C165" s="314" t="s">
        <v>143</v>
      </c>
      <c r="D165" s="315">
        <f t="shared" si="5"/>
        <v>0</v>
      </c>
      <c r="E165" s="21">
        <f>E166</f>
        <v>0</v>
      </c>
      <c r="F165" s="21">
        <f>F166</f>
        <v>0</v>
      </c>
      <c r="G165" s="21">
        <f>G166</f>
        <v>0</v>
      </c>
    </row>
    <row r="166" spans="1:7" ht="15.75">
      <c r="A166" s="19" t="s">
        <v>572</v>
      </c>
      <c r="B166" s="115" t="s">
        <v>573</v>
      </c>
      <c r="C166" s="313"/>
      <c r="D166" s="46">
        <f t="shared" si="5"/>
        <v>0</v>
      </c>
      <c r="E166" s="10"/>
      <c r="F166" s="9"/>
      <c r="G166" s="9"/>
    </row>
    <row r="167" spans="1:7" ht="12.75">
      <c r="A167" s="12" t="s">
        <v>206</v>
      </c>
      <c r="B167" s="7" t="s">
        <v>77</v>
      </c>
      <c r="C167" s="7" t="s">
        <v>138</v>
      </c>
      <c r="D167" s="107">
        <f t="shared" si="5"/>
        <v>0</v>
      </c>
      <c r="E167" s="107">
        <f>E168</f>
        <v>0</v>
      </c>
      <c r="F167" s="107">
        <f>F168</f>
        <v>0</v>
      </c>
      <c r="G167" s="107">
        <f>G168</f>
        <v>0</v>
      </c>
    </row>
    <row r="168" spans="1:7" ht="12.75">
      <c r="A168" s="13" t="s">
        <v>403</v>
      </c>
      <c r="B168" s="89" t="s">
        <v>110</v>
      </c>
      <c r="C168" s="102"/>
      <c r="D168" s="108">
        <f t="shared" si="5"/>
        <v>0</v>
      </c>
      <c r="E168" s="108"/>
      <c r="F168" s="108"/>
      <c r="G168" s="108"/>
    </row>
    <row r="169" spans="1:7" ht="12.75">
      <c r="A169" s="94" t="s">
        <v>60</v>
      </c>
      <c r="B169" s="7" t="s">
        <v>538</v>
      </c>
      <c r="C169" s="96"/>
      <c r="D169" s="107">
        <f>D170+D173+D181</f>
        <v>21.1</v>
      </c>
      <c r="E169" s="107">
        <f>E170+E173+E181</f>
        <v>14.2</v>
      </c>
      <c r="F169" s="107">
        <f>F170+F173+F181</f>
        <v>8.6</v>
      </c>
      <c r="G169" s="107">
        <f>G170+G173+G181</f>
        <v>6.9</v>
      </c>
    </row>
    <row r="170" spans="1:7" ht="12.75">
      <c r="A170" s="12" t="s">
        <v>62</v>
      </c>
      <c r="B170" s="8" t="s">
        <v>104</v>
      </c>
      <c r="C170" s="7" t="s">
        <v>137</v>
      </c>
      <c r="D170" s="23">
        <f>D109+D123+D158+D146</f>
        <v>0</v>
      </c>
      <c r="E170" s="23">
        <f>E109+E123+E158+E146</f>
        <v>0</v>
      </c>
      <c r="F170" s="23">
        <f>F109+F123+F158+F146</f>
        <v>0</v>
      </c>
      <c r="G170" s="23">
        <f>G109+G123+G158+G146</f>
        <v>0</v>
      </c>
    </row>
    <row r="171" spans="1:7" ht="12.75">
      <c r="A171" s="13" t="s">
        <v>400</v>
      </c>
      <c r="B171" s="91" t="s">
        <v>93</v>
      </c>
      <c r="C171" s="91"/>
      <c r="D171" s="9">
        <f>E171+G171</f>
        <v>0</v>
      </c>
      <c r="E171" s="9">
        <f aca="true" t="shared" si="6" ref="E171:G172">E110+E124+E159+E147</f>
        <v>0</v>
      </c>
      <c r="F171" s="9">
        <f t="shared" si="6"/>
        <v>0</v>
      </c>
      <c r="G171" s="9">
        <f t="shared" si="6"/>
        <v>0</v>
      </c>
    </row>
    <row r="172" spans="1:7" ht="12.75">
      <c r="A172" s="13" t="s">
        <v>399</v>
      </c>
      <c r="B172" s="91" t="s">
        <v>120</v>
      </c>
      <c r="C172" s="89"/>
      <c r="D172" s="9">
        <f>E172+G172</f>
        <v>0</v>
      </c>
      <c r="E172" s="9">
        <f t="shared" si="6"/>
        <v>0</v>
      </c>
      <c r="F172" s="9">
        <f t="shared" si="6"/>
        <v>0</v>
      </c>
      <c r="G172" s="9">
        <f t="shared" si="6"/>
        <v>0</v>
      </c>
    </row>
    <row r="173" spans="1:7" ht="38.25">
      <c r="A173" s="17" t="s">
        <v>63</v>
      </c>
      <c r="B173" s="123" t="s">
        <v>107</v>
      </c>
      <c r="C173" s="15" t="s">
        <v>141</v>
      </c>
      <c r="D173" s="107">
        <f>D174+D175+D176+D177</f>
        <v>21.1</v>
      </c>
      <c r="E173" s="107">
        <f>E174+E175+E176+E177</f>
        <v>14.2</v>
      </c>
      <c r="F173" s="107">
        <f>F174+F175+F176+F177</f>
        <v>8.6</v>
      </c>
      <c r="G173" s="107">
        <f>G174+G175+G176+G177</f>
        <v>6.9</v>
      </c>
    </row>
    <row r="174" spans="1:7" ht="12.75">
      <c r="A174" s="13" t="s">
        <v>269</v>
      </c>
      <c r="B174" s="133" t="s">
        <v>91</v>
      </c>
      <c r="C174" s="81"/>
      <c r="D174" s="9">
        <f>E174+G174</f>
        <v>6.1</v>
      </c>
      <c r="E174" s="9">
        <f>E113+E127+E136+E150+E162</f>
        <v>6.1</v>
      </c>
      <c r="F174" s="9">
        <f>F113+F127+F136+F150+F162</f>
        <v>4.6</v>
      </c>
      <c r="G174" s="9">
        <f>G113+G127+G136+G150+G162</f>
        <v>0</v>
      </c>
    </row>
    <row r="175" spans="1:7" ht="12.75">
      <c r="A175" s="13" t="s">
        <v>401</v>
      </c>
      <c r="B175" s="115" t="s">
        <v>92</v>
      </c>
      <c r="C175" s="82"/>
      <c r="D175" s="9">
        <f aca="true" t="shared" si="7" ref="D175:D183">E175+G175</f>
        <v>7.1</v>
      </c>
      <c r="E175" s="9">
        <f>E114+E128+E151+E163+E137</f>
        <v>7.1</v>
      </c>
      <c r="F175" s="9">
        <f>F114+F128+F137+F151+F163</f>
        <v>4</v>
      </c>
      <c r="G175" s="9">
        <f>G114+G128+G137+G151+G163</f>
        <v>0</v>
      </c>
    </row>
    <row r="176" spans="1:7" ht="12.75">
      <c r="A176" s="13" t="s">
        <v>401</v>
      </c>
      <c r="B176" s="115" t="s">
        <v>476</v>
      </c>
      <c r="C176" s="82"/>
      <c r="D176" s="9">
        <f>E176+G176</f>
        <v>7.9</v>
      </c>
      <c r="E176" s="9">
        <f>E164+E152+E138+E129+E115</f>
        <v>1</v>
      </c>
      <c r="F176" s="9">
        <f>F164+F152+F138+F129+F115</f>
        <v>0</v>
      </c>
      <c r="G176" s="9">
        <f>G164+G152+G138+G129+G115</f>
        <v>6.9</v>
      </c>
    </row>
    <row r="177" spans="1:12" ht="12.75">
      <c r="A177" s="13" t="s">
        <v>402</v>
      </c>
      <c r="B177" s="139" t="s">
        <v>94</v>
      </c>
      <c r="C177" s="102"/>
      <c r="D177" s="9">
        <f t="shared" si="7"/>
        <v>0</v>
      </c>
      <c r="E177" s="9">
        <f>E121+E133+E142+E155+E167</f>
        <v>0</v>
      </c>
      <c r="F177" s="9">
        <f>F121+F133+F142+F155+F167</f>
        <v>0</v>
      </c>
      <c r="G177" s="9">
        <f>G121+G133+G142+G155+G167</f>
        <v>0</v>
      </c>
      <c r="L177" s="3" t="s">
        <v>95</v>
      </c>
    </row>
    <row r="178" spans="1:7" ht="26.25">
      <c r="A178" s="12" t="s">
        <v>208</v>
      </c>
      <c r="B178" s="211" t="s">
        <v>187</v>
      </c>
      <c r="C178" s="314" t="s">
        <v>143</v>
      </c>
      <c r="D178" s="315">
        <f t="shared" si="7"/>
        <v>0</v>
      </c>
      <c r="E178" s="21">
        <f>E179</f>
        <v>0</v>
      </c>
      <c r="F178" s="21">
        <f>F179</f>
        <v>0</v>
      </c>
      <c r="G178" s="21">
        <f>G179</f>
        <v>0</v>
      </c>
    </row>
    <row r="179" spans="1:7" ht="15.75">
      <c r="A179" s="19" t="s">
        <v>572</v>
      </c>
      <c r="B179" s="115" t="s">
        <v>573</v>
      </c>
      <c r="C179" s="313"/>
      <c r="D179" s="46">
        <f t="shared" si="7"/>
        <v>0</v>
      </c>
      <c r="E179" s="10">
        <f>E117+E131+E141+E154+E166</f>
        <v>0</v>
      </c>
      <c r="F179" s="10">
        <f>F117+F131+F141+F154+F166</f>
        <v>0</v>
      </c>
      <c r="G179" s="10">
        <f>G117+G131+G141+G154+G166</f>
        <v>0</v>
      </c>
    </row>
    <row r="180" spans="1:7" ht="25.5">
      <c r="A180" s="103" t="s">
        <v>208</v>
      </c>
      <c r="B180" s="132" t="s">
        <v>505</v>
      </c>
      <c r="C180" s="8" t="s">
        <v>183</v>
      </c>
      <c r="D180" s="107">
        <f>E180+G180</f>
        <v>0</v>
      </c>
      <c r="E180" s="99">
        <f>E181</f>
        <v>0</v>
      </c>
      <c r="F180" s="99">
        <f>F181</f>
        <v>0</v>
      </c>
      <c r="G180" s="99">
        <f>G181</f>
        <v>0</v>
      </c>
    </row>
    <row r="181" spans="1:7" ht="12.75">
      <c r="A181" s="13"/>
      <c r="B181" s="96" t="s">
        <v>440</v>
      </c>
      <c r="C181" s="6"/>
      <c r="D181" s="9">
        <f t="shared" si="7"/>
        <v>0</v>
      </c>
      <c r="E181" s="99">
        <f>E118</f>
        <v>0</v>
      </c>
      <c r="F181" s="99">
        <f>F118</f>
        <v>0</v>
      </c>
      <c r="G181" s="99">
        <f>G118</f>
        <v>0</v>
      </c>
    </row>
    <row r="182" spans="1:7" ht="12.75">
      <c r="A182" s="12" t="s">
        <v>210</v>
      </c>
      <c r="B182" s="102" t="s">
        <v>77</v>
      </c>
      <c r="C182" s="83" t="s">
        <v>138</v>
      </c>
      <c r="D182" s="107">
        <f>E182+G182</f>
        <v>0</v>
      </c>
      <c r="E182" s="107">
        <f>E183</f>
        <v>0</v>
      </c>
      <c r="F182" s="107">
        <f>F183</f>
        <v>0</v>
      </c>
      <c r="G182" s="107">
        <f>G183</f>
        <v>0</v>
      </c>
    </row>
    <row r="183" spans="1:7" ht="12.75">
      <c r="A183" s="13" t="s">
        <v>403</v>
      </c>
      <c r="B183" s="96" t="s">
        <v>110</v>
      </c>
      <c r="C183" s="2"/>
      <c r="D183" s="9">
        <f t="shared" si="7"/>
        <v>0</v>
      </c>
      <c r="E183" s="107">
        <f>E121+E133+E144+E156+E168</f>
        <v>0</v>
      </c>
      <c r="F183" s="107">
        <f>F121+F133+F144+F156+F168</f>
        <v>0</v>
      </c>
      <c r="G183" s="107">
        <f>G121+G133+G144+G156+G168</f>
        <v>0</v>
      </c>
    </row>
    <row r="184" spans="1:7" ht="12.75">
      <c r="A184" s="12" t="s">
        <v>64</v>
      </c>
      <c r="B184" s="8" t="s">
        <v>152</v>
      </c>
      <c r="C184" s="83" t="s">
        <v>37</v>
      </c>
      <c r="D184" s="21">
        <f>D185</f>
        <v>0</v>
      </c>
      <c r="E184" s="21">
        <f>E185</f>
        <v>0</v>
      </c>
      <c r="F184" s="21">
        <f>F185</f>
        <v>0</v>
      </c>
      <c r="G184" s="21">
        <f>G185</f>
        <v>0</v>
      </c>
    </row>
    <row r="185" spans="1:7" ht="12.75">
      <c r="A185" s="13" t="s">
        <v>405</v>
      </c>
      <c r="B185" s="91" t="s">
        <v>453</v>
      </c>
      <c r="C185" s="8"/>
      <c r="D185" s="9">
        <f>E185+G185</f>
        <v>0</v>
      </c>
      <c r="E185" s="9">
        <f>E142</f>
        <v>0</v>
      </c>
      <c r="F185" s="9">
        <f>F142</f>
        <v>0</v>
      </c>
      <c r="G185" s="9">
        <f>G142</f>
        <v>0</v>
      </c>
    </row>
    <row r="186" spans="1:7" ht="12.75">
      <c r="A186" s="12" t="s">
        <v>67</v>
      </c>
      <c r="B186" s="7" t="s">
        <v>112</v>
      </c>
      <c r="C186" s="8"/>
      <c r="D186" s="107">
        <f>D187</f>
        <v>0</v>
      </c>
      <c r="E186" s="107">
        <f>E187</f>
        <v>0</v>
      </c>
      <c r="F186" s="107">
        <f>F187</f>
        <v>0</v>
      </c>
      <c r="G186" s="107">
        <f>G187</f>
        <v>0</v>
      </c>
    </row>
    <row r="187" spans="1:7" ht="25.5">
      <c r="A187" s="13" t="s">
        <v>68</v>
      </c>
      <c r="B187" s="132" t="s">
        <v>105</v>
      </c>
      <c r="C187" s="83" t="s">
        <v>139</v>
      </c>
      <c r="D187" s="107">
        <f>E187+G187</f>
        <v>0</v>
      </c>
      <c r="E187" s="9"/>
      <c r="F187" s="9"/>
      <c r="G187" s="9"/>
    </row>
    <row r="188" spans="1:7" ht="12.75">
      <c r="A188" s="12" t="s">
        <v>69</v>
      </c>
      <c r="B188" s="170" t="s">
        <v>326</v>
      </c>
      <c r="C188" s="323"/>
      <c r="D188" s="99">
        <f>E188+G188</f>
        <v>0</v>
      </c>
      <c r="E188" s="107">
        <f>E189</f>
        <v>0</v>
      </c>
      <c r="F188" s="107">
        <f>F189</f>
        <v>0</v>
      </c>
      <c r="G188" s="107">
        <f>G189</f>
        <v>0</v>
      </c>
    </row>
    <row r="189" spans="1:7" ht="12.75">
      <c r="A189" s="13" t="s">
        <v>70</v>
      </c>
      <c r="B189" s="8" t="s">
        <v>152</v>
      </c>
      <c r="C189" s="323"/>
      <c r="D189" s="99">
        <f>E189+G189</f>
        <v>0</v>
      </c>
      <c r="E189" s="107">
        <f>E190+E191</f>
        <v>0</v>
      </c>
      <c r="F189" s="107">
        <f>F190+F191</f>
        <v>0</v>
      </c>
      <c r="G189" s="107">
        <f>G190+G191</f>
        <v>0</v>
      </c>
    </row>
    <row r="190" spans="1:7" ht="12.75">
      <c r="A190" s="13" t="s">
        <v>216</v>
      </c>
      <c r="B190" s="130" t="s">
        <v>74</v>
      </c>
      <c r="C190" s="323"/>
      <c r="D190" s="9">
        <f>E190+G190</f>
        <v>0</v>
      </c>
      <c r="E190" s="107"/>
      <c r="F190" s="107"/>
      <c r="G190" s="107"/>
    </row>
    <row r="191" spans="1:7" ht="12.75">
      <c r="A191" s="13" t="s">
        <v>506</v>
      </c>
      <c r="B191" s="130" t="s">
        <v>75</v>
      </c>
      <c r="C191" s="104"/>
      <c r="D191" s="9">
        <f>E191+G191</f>
        <v>0</v>
      </c>
      <c r="E191" s="9"/>
      <c r="F191" s="9"/>
      <c r="G191" s="107"/>
    </row>
    <row r="192" spans="1:7" ht="12.75">
      <c r="A192" s="169" t="s">
        <v>286</v>
      </c>
      <c r="B192" s="324" t="s">
        <v>335</v>
      </c>
      <c r="C192" s="323"/>
      <c r="D192" s="21">
        <f>D193</f>
        <v>0</v>
      </c>
      <c r="E192" s="21">
        <f>E193</f>
        <v>0</v>
      </c>
      <c r="F192" s="21">
        <f>F193</f>
        <v>0</v>
      </c>
      <c r="G192" s="21">
        <f>G193</f>
        <v>0</v>
      </c>
    </row>
    <row r="193" spans="1:7" ht="12.75">
      <c r="A193" s="13" t="s">
        <v>217</v>
      </c>
      <c r="B193" s="6" t="s">
        <v>104</v>
      </c>
      <c r="C193" s="324" t="s">
        <v>137</v>
      </c>
      <c r="D193" s="9">
        <f>E193+G193</f>
        <v>0</v>
      </c>
      <c r="E193" s="9"/>
      <c r="F193" s="9"/>
      <c r="G193" s="107"/>
    </row>
    <row r="194" spans="1:7" ht="18.75" customHeight="1">
      <c r="A194" s="12" t="s">
        <v>432</v>
      </c>
      <c r="B194" s="170" t="s">
        <v>470</v>
      </c>
      <c r="C194" s="8"/>
      <c r="D194" s="107">
        <f>E194+G194</f>
        <v>0</v>
      </c>
      <c r="E194" s="107">
        <f>E195</f>
        <v>0</v>
      </c>
      <c r="F194" s="107">
        <f>F195</f>
        <v>0</v>
      </c>
      <c r="G194" s="107">
        <f>G195</f>
        <v>0</v>
      </c>
    </row>
    <row r="195" spans="1:7" ht="38.25">
      <c r="A195" s="12" t="s">
        <v>336</v>
      </c>
      <c r="B195" s="105" t="s">
        <v>107</v>
      </c>
      <c r="C195" s="8" t="s">
        <v>141</v>
      </c>
      <c r="D195" s="9">
        <f aca="true" t="shared" si="8" ref="D195:D200">E195+G195</f>
        <v>0</v>
      </c>
      <c r="E195" s="9"/>
      <c r="F195" s="9"/>
      <c r="G195" s="9"/>
    </row>
    <row r="196" spans="1:7" ht="15.75">
      <c r="A196" s="12" t="s">
        <v>433</v>
      </c>
      <c r="B196" s="38" t="s">
        <v>132</v>
      </c>
      <c r="C196" s="8"/>
      <c r="D196" s="107">
        <f t="shared" si="8"/>
        <v>264.1</v>
      </c>
      <c r="E196" s="107">
        <f>E197+E198+E199+E200+E201+E202+E203+E204+E205</f>
        <v>199.00000000000003</v>
      </c>
      <c r="F196" s="107">
        <f>F197+F198+F199+F200+F201+F202+F203+F204+F205</f>
        <v>76.4</v>
      </c>
      <c r="G196" s="107">
        <f>G197+G198+G199+G200+G201+G202+G203+G204+G205</f>
        <v>65.1</v>
      </c>
    </row>
    <row r="197" spans="1:7" ht="15">
      <c r="A197" s="12" t="s">
        <v>507</v>
      </c>
      <c r="B197" s="140" t="s">
        <v>104</v>
      </c>
      <c r="C197" s="8" t="s">
        <v>137</v>
      </c>
      <c r="D197" s="107">
        <f t="shared" si="8"/>
        <v>80.70000000000002</v>
      </c>
      <c r="E197" s="107">
        <f>E14+E82+E85+E97+E100+E103+E106+E170+E193</f>
        <v>80.70000000000002</v>
      </c>
      <c r="F197" s="107">
        <f>F14+F82+F85+F97+F100+F103+F106+F170+F193</f>
        <v>42.1</v>
      </c>
      <c r="G197" s="107">
        <f>G14+G82+G85+G97+G100+G103+G106+G170+G193</f>
        <v>0</v>
      </c>
    </row>
    <row r="198" spans="1:7" ht="30">
      <c r="A198" s="12" t="s">
        <v>508</v>
      </c>
      <c r="B198" s="145" t="s">
        <v>105</v>
      </c>
      <c r="C198" s="8" t="s">
        <v>139</v>
      </c>
      <c r="D198" s="107">
        <f t="shared" si="8"/>
        <v>15.5</v>
      </c>
      <c r="E198" s="107">
        <f>E59+E187</f>
        <v>15.5</v>
      </c>
      <c r="F198" s="107">
        <f>F59+F187</f>
        <v>0</v>
      </c>
      <c r="G198" s="107">
        <f>G59+G187</f>
        <v>0</v>
      </c>
    </row>
    <row r="199" spans="1:7" ht="45">
      <c r="A199" s="12" t="s">
        <v>509</v>
      </c>
      <c r="B199" s="142" t="s">
        <v>107</v>
      </c>
      <c r="C199" s="8" t="s">
        <v>141</v>
      </c>
      <c r="D199" s="107">
        <f t="shared" si="8"/>
        <v>82.10000000000001</v>
      </c>
      <c r="E199" s="107">
        <f>E24+E57+E173+E195</f>
        <v>75.2</v>
      </c>
      <c r="F199" s="107">
        <f>F24+F57+F173+F195</f>
        <v>34.3</v>
      </c>
      <c r="G199" s="107">
        <f>G24+G57+G173+G195</f>
        <v>6.9</v>
      </c>
    </row>
    <row r="200" spans="1:7" ht="30">
      <c r="A200" s="12" t="s">
        <v>510</v>
      </c>
      <c r="B200" s="143" t="s">
        <v>220</v>
      </c>
      <c r="C200" s="8" t="s">
        <v>140</v>
      </c>
      <c r="D200" s="107">
        <f t="shared" si="8"/>
        <v>27.4</v>
      </c>
      <c r="E200" s="107">
        <f>E35</f>
        <v>16.4</v>
      </c>
      <c r="F200" s="107">
        <f>F35</f>
        <v>0</v>
      </c>
      <c r="G200" s="107">
        <f>G35</f>
        <v>11</v>
      </c>
    </row>
    <row r="201" spans="1:7" ht="15">
      <c r="A201" s="12" t="s">
        <v>511</v>
      </c>
      <c r="B201" s="141" t="s">
        <v>111</v>
      </c>
      <c r="C201" s="8" t="s">
        <v>142</v>
      </c>
      <c r="D201" s="107">
        <f>E201+G201</f>
        <v>49.300000000000004</v>
      </c>
      <c r="E201" s="107">
        <f>E40</f>
        <v>2.1</v>
      </c>
      <c r="F201" s="107">
        <f>F40</f>
        <v>0</v>
      </c>
      <c r="G201" s="107">
        <f>G40</f>
        <v>47.2</v>
      </c>
    </row>
    <row r="202" spans="1:7" ht="30">
      <c r="A202" s="12" t="s">
        <v>512</v>
      </c>
      <c r="B202" s="106" t="s">
        <v>187</v>
      </c>
      <c r="C202" s="8" t="s">
        <v>143</v>
      </c>
      <c r="D202" s="107">
        <f>E202+G202</f>
        <v>0</v>
      </c>
      <c r="E202" s="107">
        <f>E46+E178</f>
        <v>0</v>
      </c>
      <c r="F202" s="107">
        <f>F46+F178</f>
        <v>0</v>
      </c>
      <c r="G202" s="107">
        <f>G46+G178</f>
        <v>0</v>
      </c>
    </row>
    <row r="203" spans="1:7" ht="18.75" customHeight="1">
      <c r="A203" s="12" t="s">
        <v>513</v>
      </c>
      <c r="B203" s="141" t="s">
        <v>77</v>
      </c>
      <c r="C203" s="82" t="s">
        <v>138</v>
      </c>
      <c r="D203" s="107">
        <f>E203+G203</f>
        <v>9.1</v>
      </c>
      <c r="E203" s="107">
        <f>E48+E182</f>
        <v>9.1</v>
      </c>
      <c r="F203" s="107">
        <f>F48+F182</f>
        <v>0</v>
      </c>
      <c r="G203" s="107">
        <f>G48+G182</f>
        <v>0</v>
      </c>
    </row>
    <row r="204" spans="1:7" ht="30">
      <c r="A204" s="75" t="s">
        <v>514</v>
      </c>
      <c r="B204" s="106" t="s">
        <v>151</v>
      </c>
      <c r="C204" s="8" t="s">
        <v>35</v>
      </c>
      <c r="D204" s="21">
        <f>D194-D189</f>
        <v>0</v>
      </c>
      <c r="E204" s="107">
        <f>E50</f>
        <v>0</v>
      </c>
      <c r="F204" s="21"/>
      <c r="G204" s="21"/>
    </row>
    <row r="205" spans="1:7" ht="15">
      <c r="A205" s="12" t="s">
        <v>515</v>
      </c>
      <c r="B205" s="140" t="s">
        <v>152</v>
      </c>
      <c r="C205" s="8" t="s">
        <v>37</v>
      </c>
      <c r="D205" s="21">
        <f>D195-D190</f>
        <v>0</v>
      </c>
      <c r="E205" s="21">
        <f>E53+E184+E189</f>
        <v>0</v>
      </c>
      <c r="F205" s="21">
        <f>F53+F184+F189</f>
        <v>0</v>
      </c>
      <c r="G205" s="21">
        <f>G53+G184+G189</f>
        <v>0</v>
      </c>
    </row>
    <row r="206" spans="1:7" ht="15">
      <c r="A206" s="12" t="s">
        <v>434</v>
      </c>
      <c r="B206" s="106" t="s">
        <v>540</v>
      </c>
      <c r="C206" s="8"/>
      <c r="D206" s="21">
        <f>D196-D191</f>
        <v>264.1</v>
      </c>
      <c r="E206" s="21">
        <f>E196-E191</f>
        <v>199.00000000000003</v>
      </c>
      <c r="F206" s="21">
        <f>F196-F191</f>
        <v>76.4</v>
      </c>
      <c r="G206" s="21">
        <f>G196-G191</f>
        <v>65.1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7.421875" style="1" customWidth="1"/>
    <col min="2" max="2" width="8.421875" style="1" customWidth="1"/>
    <col min="3" max="3" width="47.57421875" style="1" customWidth="1"/>
    <col min="4" max="4" width="7.00390625" style="1" customWidth="1"/>
    <col min="5" max="5" width="12.140625" style="1" customWidth="1"/>
    <col min="6" max="6" width="8.00390625" style="1" customWidth="1"/>
    <col min="7" max="7" width="11.57421875" style="1" customWidth="1"/>
    <col min="8" max="8" width="10.57421875" style="1" customWidth="1"/>
    <col min="9" max="16384" width="9.140625" style="1" customWidth="1"/>
  </cols>
  <sheetData>
    <row r="2" spans="6:8" ht="15.75">
      <c r="F2" s="389" t="s">
        <v>475</v>
      </c>
      <c r="G2" s="389"/>
      <c r="H2" s="389"/>
    </row>
    <row r="3" spans="6:8" ht="15.75">
      <c r="F3" s="390" t="s">
        <v>550</v>
      </c>
      <c r="G3" s="390"/>
      <c r="H3" s="390"/>
    </row>
    <row r="4" spans="6:8" ht="15.75">
      <c r="F4" s="289" t="s">
        <v>449</v>
      </c>
      <c r="G4" s="290"/>
      <c r="H4" s="290"/>
    </row>
    <row r="5" ht="15.75">
      <c r="F5" s="1" t="s">
        <v>545</v>
      </c>
    </row>
    <row r="7" spans="2:9" ht="21.75" customHeight="1">
      <c r="B7" s="391" t="s">
        <v>548</v>
      </c>
      <c r="C7" s="391"/>
      <c r="D7" s="391"/>
      <c r="E7" s="391"/>
      <c r="F7" s="391"/>
      <c r="G7" s="391"/>
      <c r="H7" s="391"/>
      <c r="I7" s="291"/>
    </row>
    <row r="8" spans="2:9" ht="18" customHeight="1">
      <c r="B8" s="391"/>
      <c r="C8" s="391"/>
      <c r="D8" s="391"/>
      <c r="E8" s="391"/>
      <c r="F8" s="391"/>
      <c r="G8" s="391"/>
      <c r="H8" s="391"/>
      <c r="I8" s="291"/>
    </row>
    <row r="9" spans="2:9" ht="18" customHeight="1">
      <c r="B9" s="292"/>
      <c r="C9" s="292"/>
      <c r="D9" s="292"/>
      <c r="E9" s="292"/>
      <c r="F9" s="292"/>
      <c r="G9" s="292"/>
      <c r="H9" s="292"/>
      <c r="I9" s="291"/>
    </row>
    <row r="10" ht="15.75">
      <c r="H10" s="293" t="s">
        <v>451</v>
      </c>
    </row>
    <row r="11" spans="2:8" ht="12.75" customHeight="1">
      <c r="B11" s="392" t="s">
        <v>268</v>
      </c>
      <c r="C11" s="395" t="s">
        <v>115</v>
      </c>
      <c r="D11" s="398" t="s">
        <v>546</v>
      </c>
      <c r="E11" s="387" t="s">
        <v>0</v>
      </c>
      <c r="F11" s="382" t="s">
        <v>9</v>
      </c>
      <c r="G11" s="402"/>
      <c r="H11" s="383"/>
    </row>
    <row r="12" spans="2:8" ht="12.75" customHeight="1">
      <c r="B12" s="393"/>
      <c r="C12" s="396"/>
      <c r="D12" s="399"/>
      <c r="E12" s="401"/>
      <c r="F12" s="382" t="s">
        <v>10</v>
      </c>
      <c r="G12" s="383"/>
      <c r="H12" s="384" t="s">
        <v>11</v>
      </c>
    </row>
    <row r="13" spans="2:8" ht="12.75" customHeight="1">
      <c r="B13" s="393"/>
      <c r="C13" s="396"/>
      <c r="D13" s="399"/>
      <c r="E13" s="401"/>
      <c r="F13" s="387" t="s">
        <v>12</v>
      </c>
      <c r="G13" s="294" t="s">
        <v>391</v>
      </c>
      <c r="H13" s="385"/>
    </row>
    <row r="14" spans="2:8" ht="51" customHeight="1">
      <c r="B14" s="394"/>
      <c r="C14" s="397"/>
      <c r="D14" s="400"/>
      <c r="E14" s="388"/>
      <c r="F14" s="388"/>
      <c r="G14" s="294" t="s">
        <v>392</v>
      </c>
      <c r="H14" s="386"/>
    </row>
    <row r="15" spans="2:8" ht="15.75">
      <c r="B15" s="296" t="s">
        <v>13</v>
      </c>
      <c r="C15" s="285" t="s">
        <v>393</v>
      </c>
      <c r="D15" s="295"/>
      <c r="E15" s="297">
        <f>E16</f>
        <v>855.8</v>
      </c>
      <c r="F15" s="297">
        <f>F16</f>
        <v>0</v>
      </c>
      <c r="G15" s="297">
        <f>G16</f>
        <v>0</v>
      </c>
      <c r="H15" s="297">
        <f>H16</f>
        <v>855.8</v>
      </c>
    </row>
    <row r="16" spans="2:8" ht="15.75">
      <c r="B16" s="296" t="s">
        <v>14</v>
      </c>
      <c r="C16" s="298" t="s">
        <v>111</v>
      </c>
      <c r="D16" s="299" t="s">
        <v>142</v>
      </c>
      <c r="E16" s="297">
        <f>F16+H16</f>
        <v>855.8</v>
      </c>
      <c r="F16" s="297"/>
      <c r="G16" s="300"/>
      <c r="H16" s="300">
        <f>H17+H18</f>
        <v>855.8</v>
      </c>
    </row>
    <row r="17" spans="2:8" ht="31.5">
      <c r="B17" s="296" t="s">
        <v>155</v>
      </c>
      <c r="C17" s="301" t="s">
        <v>547</v>
      </c>
      <c r="D17" s="299"/>
      <c r="E17" s="297">
        <f>F17+H17</f>
        <v>670</v>
      </c>
      <c r="F17" s="297"/>
      <c r="G17" s="300"/>
      <c r="H17" s="300">
        <v>670</v>
      </c>
    </row>
    <row r="18" spans="2:8" ht="64.5" customHeight="1">
      <c r="B18" s="296" t="s">
        <v>459</v>
      </c>
      <c r="C18" s="286" t="s">
        <v>569</v>
      </c>
      <c r="D18" s="299"/>
      <c r="E18" s="297">
        <f aca="true" t="shared" si="0" ref="E18:E24">F18+H18</f>
        <v>185.8</v>
      </c>
      <c r="F18" s="297"/>
      <c r="G18" s="300"/>
      <c r="H18" s="300">
        <f>H19+H20+H21+H22+H24</f>
        <v>185.8</v>
      </c>
    </row>
    <row r="19" spans="2:8" ht="15.75">
      <c r="B19" s="296"/>
      <c r="C19" s="302" t="s">
        <v>565</v>
      </c>
      <c r="D19" s="299"/>
      <c r="E19" s="303">
        <f t="shared" si="0"/>
        <v>9.1</v>
      </c>
      <c r="F19" s="303"/>
      <c r="G19" s="304"/>
      <c r="H19" s="304">
        <v>9.1</v>
      </c>
    </row>
    <row r="20" spans="2:8" ht="15.75">
      <c r="B20" s="296"/>
      <c r="C20" s="302" t="s">
        <v>566</v>
      </c>
      <c r="D20" s="299"/>
      <c r="E20" s="303">
        <f t="shared" si="0"/>
        <v>17.1</v>
      </c>
      <c r="F20" s="303"/>
      <c r="G20" s="304"/>
      <c r="H20" s="304">
        <v>17.1</v>
      </c>
    </row>
    <row r="21" spans="2:8" ht="15.75" customHeight="1">
      <c r="B21" s="294"/>
      <c r="C21" s="294" t="s">
        <v>567</v>
      </c>
      <c r="D21" s="295"/>
      <c r="E21" s="303">
        <f t="shared" si="0"/>
        <v>53.8</v>
      </c>
      <c r="F21" s="303"/>
      <c r="G21" s="304"/>
      <c r="H21" s="304">
        <v>53.8</v>
      </c>
    </row>
    <row r="22" spans="2:8" ht="15.75" customHeight="1">
      <c r="B22" s="305"/>
      <c r="C22" s="305" t="s">
        <v>570</v>
      </c>
      <c r="D22" s="295"/>
      <c r="E22" s="303">
        <f t="shared" si="0"/>
        <v>77.3</v>
      </c>
      <c r="F22" s="303"/>
      <c r="G22" s="304"/>
      <c r="H22" s="304">
        <v>77.3</v>
      </c>
    </row>
    <row r="23" spans="2:8" ht="29.25" customHeight="1">
      <c r="B23" s="305"/>
      <c r="C23" s="288" t="s">
        <v>571</v>
      </c>
      <c r="D23" s="295"/>
      <c r="E23" s="303">
        <f t="shared" si="0"/>
        <v>32.3</v>
      </c>
      <c r="F23" s="303"/>
      <c r="G23" s="304"/>
      <c r="H23" s="304">
        <v>32.3</v>
      </c>
    </row>
    <row r="24" spans="2:8" ht="15.75" customHeight="1">
      <c r="B24" s="305"/>
      <c r="C24" s="305" t="s">
        <v>568</v>
      </c>
      <c r="D24" s="295"/>
      <c r="E24" s="303">
        <f t="shared" si="0"/>
        <v>28.5</v>
      </c>
      <c r="F24" s="303"/>
      <c r="G24" s="304"/>
      <c r="H24" s="304">
        <v>28.5</v>
      </c>
    </row>
    <row r="25" spans="2:8" ht="23.25" customHeight="1">
      <c r="B25" s="305"/>
      <c r="C25" s="286" t="s">
        <v>132</v>
      </c>
      <c r="D25" s="294"/>
      <c r="E25" s="306">
        <f>F25+H25</f>
        <v>855.8</v>
      </c>
      <c r="F25" s="300"/>
      <c r="G25" s="300"/>
      <c r="H25" s="300">
        <f>H15</f>
        <v>855.8</v>
      </c>
    </row>
    <row r="26" spans="2:8" ht="15.75">
      <c r="B26" s="307"/>
      <c r="C26" s="308"/>
      <c r="D26" s="309"/>
      <c r="E26" s="310"/>
      <c r="F26" s="310"/>
      <c r="G26" s="308"/>
      <c r="H26" s="310"/>
    </row>
  </sheetData>
  <sheetProtection/>
  <mergeCells count="11">
    <mergeCell ref="F11:H11"/>
    <mergeCell ref="F12:G12"/>
    <mergeCell ref="H12:H14"/>
    <mergeCell ref="F13:F14"/>
    <mergeCell ref="F2:H2"/>
    <mergeCell ref="F3:H3"/>
    <mergeCell ref="B7:H8"/>
    <mergeCell ref="B11:B14"/>
    <mergeCell ref="C11:C14"/>
    <mergeCell ref="D11:D14"/>
    <mergeCell ref="E11:E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2017-04-24T06:49:44Z</cp:lastPrinted>
  <dcterms:created xsi:type="dcterms:W3CDTF">2007-09-17T11:23:32Z</dcterms:created>
  <dcterms:modified xsi:type="dcterms:W3CDTF">2017-04-24T06:50:17Z</dcterms:modified>
  <cp:category/>
  <cp:version/>
  <cp:contentType/>
  <cp:contentStatus/>
</cp:coreProperties>
</file>