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<sst xmlns="http://schemas.openxmlformats.org/spreadsheetml/2006/main" count="562" uniqueCount="135">
  <si>
    <t xml:space="preserve">SVEIKATOS, SOCIALINĖS PARAMOS IR PASLAUGŲ ĮGYVENDINIMO </t>
  </si>
  <si>
    <t>PROGRAMOS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</si>
  <si>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</si>
  <si>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</si>
  <si>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</si>
  <si>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</si>
  <si>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</si>
  <si>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</si>
  <si>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</si>
  <si>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</si>
  <si>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</si>
  <si>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</si>
  <si>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</si>
  <si>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</si>
  <si>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</si>
  <si>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</si>
  <si>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</si>
  <si>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</si>
  <si>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</si>
  <si>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</si>
  <si>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</si>
  <si>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</si>
  <si>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</si>
  <si>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</si>
  <si>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</si>
  <si>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</si>
  <si>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</si>
  <si>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</si>
  <si>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</si>
  <si>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Teikti valstybines šalpos išmokas asmenims, kuriems teikiama valstybės šalpa, teikti transporto išlaidų kompensacijas bei išmokas už komunalines paslaugas nedirbantiems neįgaliesiems, auginantiems vaikus</t>
  </si>
  <si>
    <t>Užtikrinti Savivaldybės gyventojams valstybinių šalpos išmokų, transporto išlaidų kompensacijų bei išmokų neįgaliesiems mokėjimą</t>
  </si>
  <si>
    <t>Mokėti šalpos išmokas</t>
  </si>
  <si>
    <t>Kt. (SADM)</t>
  </si>
  <si>
    <t>Mokėti transporto išlaidų kompensacijas</t>
  </si>
  <si>
    <t>Teikti piniginę paramą šeimoms, auginančioms vaikus</t>
  </si>
  <si>
    <t>Užtikrinti išmokų vaikams skyrimą ir mokėjimą šeimoms, auginančioms vaikus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</si>
  <si>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</si>
  <si>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</si>
  <si>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</si>
  <si>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>Vienkartinė kompensacija asmenims, sužalotiems atliekant būtinąją karinę tarnybą sovietinėje armijoje</t>
  </si>
  <si>
    <t xml:space="preserve">Socialinės priežiūros paslaugų teikimas asmens namuose </t>
  </si>
  <si>
    <t>Transporto paslaugų teikimas neįgaliems žmonėms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</si>
  <si>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</si>
  <si>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</si>
  <si>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</si>
  <si>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</si>
  <si>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Kt. (VLK)</t>
  </si>
  <si>
    <t>10</t>
  </si>
  <si>
    <t>Sveikatos priežiūros mokyklose užtikrinimas</t>
  </si>
  <si>
    <t>11</t>
  </si>
  <si>
    <t xml:space="preserve">Prižiūrėti, modernizuoti ir plėsti būsto fondą </t>
  </si>
  <si>
    <t xml:space="preserve">SB </t>
  </si>
  <si>
    <t>Organizacinės išlaidos</t>
  </si>
  <si>
    <t>SB (ĮP)</t>
  </si>
  <si>
    <t>Kitoms socialinės rūpybos priemonėms (mirusiųjų palaikų grąžinimas į Lietuvą)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</si>
  <si>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</si>
  <si>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</si>
  <si>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</si>
  <si>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</si>
  <si>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</si>
  <si>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</si>
  <si>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</si>
  <si>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03 strateginis tikslas - užtikrinti Savivaldybės teritorijos, jos infrastruktūros, ekologiškai švarios ir saugios gyvenamosios ir socialinės aplinkos vystymąsi</t>
  </si>
  <si>
    <t>Mokėti laidojimo pašalpas ir jas administruoti</t>
  </si>
  <si>
    <t>Mokėti kompensacijas nukentėjusiems nuo 1991 m. Sausio 11-13 d. įvykių</t>
  </si>
  <si>
    <t>Nemokamas mokinių maitinimas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</si>
  <si>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</si>
  <si>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</si>
  <si>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 xml:space="preserve">Mokėti išmokas nedirbantiems neįgaliesiems už komunalines paslaugas </t>
  </si>
  <si>
    <t>Administruoti šalpos išmokas</t>
  </si>
  <si>
    <t>Valstybinė parama žuvusių pasipriešinimo 1940-1990 m. okupacijos dalyvių šeimoms ir kariams savanoriams</t>
  </si>
  <si>
    <t>Skatinti Savivaldybės nevyriausybines organizacijas dalyvauti teikiant socialines paslaugas</t>
  </si>
  <si>
    <t>Kompensuoti būsto šildymo išlaidas (kietam kurui)</t>
  </si>
  <si>
    <t xml:space="preserve">Socialinių paslaugų teikimas </t>
  </si>
  <si>
    <t>Gerinti sveikatos priežiūros paslaugų kokybę ir prieinamumą</t>
  </si>
  <si>
    <t>Vykdyti sveikatos priežiūrą Savivaldybėje</t>
  </si>
  <si>
    <t>Kt. (2 proc.)</t>
  </si>
  <si>
    <t>Kt. (VB) proj.</t>
  </si>
  <si>
    <t>Socialinių paslaugų teikimas (darbui su soc. rizikos šeimomis)</t>
  </si>
  <si>
    <t>Socialinių paslaugų teikimas asmenims su sunkia negalia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</si>
  <si>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</si>
  <si>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</si>
  <si>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</si>
  <si>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Ilgalaikės socialinės globos paslaugų poreikio Rietavo parapijos senelių globos namuose užtikrinimas</t>
  </si>
  <si>
    <t>Neįgaliųjų aprūpinimas techninėmis pagalbos priemonėmis</t>
  </si>
  <si>
    <t>Gyvenamojo būsto ir jo aplinkos pritaikymas neįgaliesiems</t>
  </si>
  <si>
    <t>Dengti dalį kredito būstui įsigyti arba palūkanų dalį socialiai remtiniems asmenims</t>
  </si>
  <si>
    <t>188747184</t>
  </si>
  <si>
    <t>Kt. (SAM)</t>
  </si>
  <si>
    <t>Jolita Alseikienė</t>
  </si>
  <si>
    <t>Užtikrinti piniginės socialinės paramos teikimą nepasiturintiems gyventojams, atsižvelgiant į jų pajamas</t>
  </si>
  <si>
    <t>Visuomenės sveikatos stiprinimas ir stebėsena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</si>
  <si>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</si>
  <si>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2017 m. projektas</t>
  </si>
  <si>
    <t>Teikti piniginę socialinę paramą nepasiturinčioms šeimoms, atsižvelgiant į jų pajamas</t>
  </si>
  <si>
    <t>Teikti piniginę socialinę paramą nepasiturintiems gyventojams, teikti socialinę paramą mirusiojo artimiesiems ir asmenims, nukentėjusiems nuo 1991 m. sausio 11-13 dienos įvykių</t>
  </si>
  <si>
    <t>Mokėti išmokas vaikams</t>
  </si>
  <si>
    <t xml:space="preserve">Kt. </t>
  </si>
  <si>
    <t>Būsto nuomos ar išperkamosios būsto nuomos dalies kompensavimas</t>
  </si>
  <si>
    <t xml:space="preserve">                                                                                 2016 M.  RIETAVO SAVIVALDYBĖS                                                                                       </t>
  </si>
  <si>
    <t>2015 m. išlaidos</t>
  </si>
  <si>
    <t>2016 m. išlaidų projektas</t>
  </si>
  <si>
    <t>2016 m. patvirtinta taryboje</t>
  </si>
  <si>
    <t>2018 m. projektas</t>
  </si>
  <si>
    <t>Nevyriausybinių organizacijų rėmimas</t>
  </si>
  <si>
    <t>Socialinės reabilitacijos paslaugų neįgaliesiems bendruomenėje teikimas</t>
  </si>
  <si>
    <t>Kompensuoti būsto šildymo išlaidas (centralizuotam šildymui)</t>
  </si>
  <si>
    <t>Mokėti už kreditą paimtą daugiabučiam namui atnaujinti (modernizuoti) ir palūkanas už asmenis, turinčius teisę į būsto šildymo išlaidų kompensaciją</t>
  </si>
  <si>
    <t>Administruoti kompensacijas</t>
  </si>
  <si>
    <t>Administruoti socialines pašalpas</t>
  </si>
  <si>
    <t xml:space="preserve">Vykdyti savarankiškąją Savivaldybės funkciją - teikti vienkartines pašalpas stichinės nelaimės, gaisro, ligos, skurdo ir kitais Savivaldybės tarybos nustatytais atvejais </t>
  </si>
  <si>
    <t>Teikti socialinę paramą gyventojams, atsidūrusiems sunkioje materialinėje padėtyje (išmokos iš Savivaldybės biudžeto)</t>
  </si>
  <si>
    <t>Organizuoti kokybiškas ir subalansuotas, socialiai teisingas ir ekonomiškai efektyvias socialines paslaugas specialių poreikių turintiems vaikams ir suaugusiems asmenims</t>
  </si>
  <si>
    <t>Socialinių paslaugų asmenims su sunkia negalia teikimo administravimas</t>
  </si>
  <si>
    <t>Organizuoti dienos, trumpalaikės ir ilgalaikės globos paslaugų pirkimą nesavarankiškiems arba dalinai savarankiškiems suaugusiems asmenims</t>
  </si>
  <si>
    <t>Trumpalaikės ir ilgalaikės globos paslaugų poreikio Savivaldybei nepavaldžiose socialinės globos paslaugų įstaigose užtikrinimas</t>
  </si>
  <si>
    <t xml:space="preserve">Ilgalaikės socialinės globos paslaugos pirkimas </t>
  </si>
  <si>
    <t>Organizuoti dienos, trumpalaikės ir ilgalaikės socialinės globos paslaugų pirkimą neįgaliems vaikams, socialinės rizikos vaikams ir vaikams iš socialinės rizikos šeimų</t>
  </si>
  <si>
    <t>Trumpalaikės ir ilgalaikės globos paslaugų vaikams, netekusiems tėvų globos organizavimas (trumpalaikė socialinė globa SPC ir ilgalaikė socialinė globa VGN)</t>
  </si>
  <si>
    <t>Socialinių paslaugų iš nevyriausybinių organizacijų, teikiančių bendrąsias ir specialiąsias socialines paslaugas (Tverų dienos centras) pirkimas</t>
  </si>
  <si>
    <t>Remti nevyriausybinių organizacijų, teikiančių socialinės reabilitacijos ir socialines paslaugas neįgaliesiems, projektus</t>
  </si>
  <si>
    <t>tūkst. Eur</t>
  </si>
  <si>
    <t>Plėsti Savivaldybės socialinio būsto fondą</t>
  </si>
  <si>
    <t>Mokėti socialines pašalpas socialiai remtiniems asmenims ir jas administruoti</t>
  </si>
  <si>
    <t>Kt. (ES)</t>
  </si>
  <si>
    <t>Kt. (VB)</t>
  </si>
  <si>
    <t>Teikti piniginę socialinę paramą nepasiturinčioms šeimoms ir vieniems gyvenantiems asmenims, atsižvelgiant į jų pajamas</t>
  </si>
  <si>
    <t>Ikimokyklinio ugdymo paslaugos pirkimas, specialiųju poreikių vaikams - stacionari vaikų globa ("Pasakos" darželis)</t>
  </si>
  <si>
    <t>VF</t>
  </si>
  <si>
    <t>ĮP</t>
  </si>
  <si>
    <t>SADM</t>
  </si>
  <si>
    <t>VLK</t>
  </si>
  <si>
    <t>ES</t>
  </si>
  <si>
    <t>VB</t>
  </si>
  <si>
    <t>SAM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</si>
</sst>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  <numFmt numFmtId="177" formatCode="0.000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7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7" xfId="0" applyFont="1" applyBorder="1" applyAlignment="1">
      <alignment horizontal="right" vertical="top"/>
    </xf>
    <xf numFmtId="0" fontId="1" fillId="0" borderId="17" xfId="0" applyFont="1" applyFill="1" applyBorder="1" applyAlignment="1">
      <alignment horizontal="right" vertical="top"/>
    </xf>
    <xf numFmtId="0" fontId="8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8" fillId="0" borderId="0" xfId="0" applyFont="1" applyFill="1" applyAlignment="1">
      <alignment vertical="top"/>
    </xf>
    <xf numFmtId="172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top"/>
    </xf>
    <xf numFmtId="172" fontId="48" fillId="0" borderId="0" xfId="0" applyNumberFormat="1" applyFont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right" vertical="top" wrapText="1"/>
    </xf>
    <xf numFmtId="0" fontId="1" fillId="36" borderId="18" xfId="0" applyFont="1" applyFill="1" applyBorder="1" applyAlignment="1">
      <alignment horizontal="center" vertical="top" wrapText="1"/>
    </xf>
    <xf numFmtId="172" fontId="2" fillId="37" borderId="17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17" xfId="0" applyFont="1" applyBorder="1" applyAlignment="1">
      <alignment vertical="top"/>
    </xf>
    <xf numFmtId="172" fontId="48" fillId="0" borderId="0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top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top" textRotation="90" wrapText="1"/>
    </xf>
    <xf numFmtId="172" fontId="6" fillId="0" borderId="0" xfId="0" applyNumberFormat="1" applyFont="1" applyBorder="1" applyAlignment="1">
      <alignment vertical="top"/>
    </xf>
    <xf numFmtId="2" fontId="48" fillId="0" borderId="19" xfId="0" applyNumberFormat="1" applyFont="1" applyFill="1" applyBorder="1" applyAlignment="1">
      <alignment horizontal="right" vertical="center"/>
    </xf>
    <xf numFmtId="2" fontId="1" fillId="36" borderId="20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2" fillId="36" borderId="21" xfId="0" applyNumberFormat="1" applyFont="1" applyFill="1" applyBorder="1" applyAlignment="1">
      <alignment horizontal="right" vertical="top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horizontal="right" vertical="top"/>
    </xf>
    <xf numFmtId="2" fontId="1" fillId="36" borderId="23" xfId="0" applyNumberFormat="1" applyFont="1" applyFill="1" applyBorder="1" applyAlignment="1">
      <alignment horizontal="right" vertical="center"/>
    </xf>
    <xf numFmtId="2" fontId="2" fillId="36" borderId="20" xfId="0" applyNumberFormat="1" applyFont="1" applyFill="1" applyBorder="1" applyAlignment="1">
      <alignment horizontal="right" vertical="top"/>
    </xf>
    <xf numFmtId="2" fontId="1" fillId="0" borderId="24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vertical="top"/>
    </xf>
    <xf numFmtId="2" fontId="48" fillId="37" borderId="19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7" borderId="20" xfId="0" applyNumberFormat="1" applyFont="1" applyFill="1" applyBorder="1" applyAlignment="1">
      <alignment vertical="center"/>
    </xf>
    <xf numFmtId="2" fontId="2" fillId="38" borderId="2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2" fontId="1" fillId="0" borderId="20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horizontal="right" vertical="top"/>
    </xf>
    <xf numFmtId="2" fontId="2" fillId="36" borderId="20" xfId="0" applyNumberFormat="1" applyFont="1" applyFill="1" applyBorder="1" applyAlignment="1">
      <alignment horizontal="right" vertical="top"/>
    </xf>
    <xf numFmtId="172" fontId="1" fillId="36" borderId="19" xfId="0" applyNumberFormat="1" applyFont="1" applyFill="1" applyBorder="1" applyAlignment="1">
      <alignment horizontal="right" vertical="center"/>
    </xf>
    <xf numFmtId="172" fontId="1" fillId="36" borderId="25" xfId="0" applyNumberFormat="1" applyFont="1" applyFill="1" applyBorder="1" applyAlignment="1">
      <alignment horizontal="right" vertical="center"/>
    </xf>
    <xf numFmtId="172" fontId="1" fillId="36" borderId="20" xfId="0" applyNumberFormat="1" applyFont="1" applyFill="1" applyBorder="1" applyAlignment="1">
      <alignment horizontal="right" vertical="center"/>
    </xf>
    <xf numFmtId="172" fontId="1" fillId="36" borderId="18" xfId="0" applyNumberFormat="1" applyFont="1" applyFill="1" applyBorder="1" applyAlignment="1">
      <alignment horizontal="right" vertical="top"/>
    </xf>
    <xf numFmtId="172" fontId="1" fillId="36" borderId="25" xfId="0" applyNumberFormat="1" applyFont="1" applyFill="1" applyBorder="1" applyAlignment="1">
      <alignment horizontal="right" vertical="top"/>
    </xf>
    <xf numFmtId="172" fontId="2" fillId="36" borderId="21" xfId="0" applyNumberFormat="1" applyFont="1" applyFill="1" applyBorder="1" applyAlignment="1">
      <alignment horizontal="right" vertical="top"/>
    </xf>
    <xf numFmtId="172" fontId="1" fillId="0" borderId="19" xfId="0" applyNumberFormat="1" applyFont="1" applyFill="1" applyBorder="1" applyAlignment="1">
      <alignment horizontal="right" vertical="center"/>
    </xf>
    <xf numFmtId="172" fontId="1" fillId="0" borderId="25" xfId="0" applyNumberFormat="1" applyFont="1" applyFill="1" applyBorder="1" applyAlignment="1">
      <alignment horizontal="right" vertical="center"/>
    </xf>
    <xf numFmtId="172" fontId="1" fillId="37" borderId="19" xfId="0" applyNumberFormat="1" applyFont="1" applyFill="1" applyBorder="1" applyAlignment="1">
      <alignment horizontal="center" vertical="center"/>
    </xf>
    <xf numFmtId="172" fontId="1" fillId="37" borderId="25" xfId="0" applyNumberFormat="1" applyFont="1" applyFill="1" applyBorder="1" applyAlignment="1">
      <alignment horizontal="center" vertical="center"/>
    </xf>
    <xf numFmtId="172" fontId="2" fillId="37" borderId="20" xfId="0" applyNumberFormat="1" applyFont="1" applyFill="1" applyBorder="1" applyAlignment="1">
      <alignment horizontal="right" vertical="top"/>
    </xf>
    <xf numFmtId="172" fontId="2" fillId="37" borderId="18" xfId="0" applyNumberFormat="1" applyFont="1" applyFill="1" applyBorder="1" applyAlignment="1">
      <alignment horizontal="right" vertical="top"/>
    </xf>
    <xf numFmtId="172" fontId="1" fillId="36" borderId="19" xfId="0" applyNumberFormat="1" applyFont="1" applyFill="1" applyBorder="1" applyAlignment="1">
      <alignment horizontal="right" vertical="center"/>
    </xf>
    <xf numFmtId="172" fontId="1" fillId="37" borderId="25" xfId="0" applyNumberFormat="1" applyFont="1" applyFill="1" applyBorder="1" applyAlignment="1">
      <alignment horizontal="right" vertical="center"/>
    </xf>
    <xf numFmtId="172" fontId="1" fillId="0" borderId="25" xfId="0" applyNumberFormat="1" applyFont="1" applyFill="1" applyBorder="1" applyAlignment="1">
      <alignment horizontal="right" vertical="center"/>
    </xf>
    <xf numFmtId="172" fontId="2" fillId="37" borderId="20" xfId="0" applyNumberFormat="1" applyFont="1" applyFill="1" applyBorder="1" applyAlignment="1">
      <alignment horizontal="right" vertical="top"/>
    </xf>
    <xf numFmtId="172" fontId="2" fillId="37" borderId="18" xfId="0" applyNumberFormat="1" applyFont="1" applyFill="1" applyBorder="1" applyAlignment="1">
      <alignment vertical="top"/>
    </xf>
    <xf numFmtId="172" fontId="2" fillId="36" borderId="20" xfId="0" applyNumberFormat="1" applyFont="1" applyFill="1" applyBorder="1" applyAlignment="1">
      <alignment horizontal="right" vertical="top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25" xfId="0" applyNumberFormat="1" applyFont="1" applyFill="1" applyBorder="1" applyAlignment="1">
      <alignment horizontal="center" vertical="center"/>
    </xf>
    <xf numFmtId="172" fontId="2" fillId="37" borderId="20" xfId="0" applyNumberFormat="1" applyFont="1" applyFill="1" applyBorder="1" applyAlignment="1">
      <alignment vertical="top"/>
    </xf>
    <xf numFmtId="172" fontId="2" fillId="37" borderId="18" xfId="0" applyNumberFormat="1" applyFont="1" applyFill="1" applyBorder="1" applyAlignment="1">
      <alignment vertical="top"/>
    </xf>
    <xf numFmtId="172" fontId="1" fillId="37" borderId="20" xfId="0" applyNumberFormat="1" applyFont="1" applyFill="1" applyBorder="1" applyAlignment="1">
      <alignment vertical="center"/>
    </xf>
    <xf numFmtId="172" fontId="2" fillId="38" borderId="20" xfId="0" applyNumberFormat="1" applyFont="1" applyFill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9" fontId="1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77" fontId="1" fillId="36" borderId="19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36" borderId="20" xfId="0" applyNumberFormat="1" applyFont="1" applyFill="1" applyBorder="1" applyAlignment="1">
      <alignment horizontal="right" vertical="center"/>
    </xf>
    <xf numFmtId="177" fontId="2" fillId="36" borderId="20" xfId="0" applyNumberFormat="1" applyFont="1" applyFill="1" applyBorder="1" applyAlignment="1">
      <alignment horizontal="right" vertical="top"/>
    </xf>
    <xf numFmtId="177" fontId="2" fillId="38" borderId="20" xfId="0" applyNumberFormat="1" applyFont="1" applyFill="1" applyBorder="1" applyAlignment="1">
      <alignment vertical="top"/>
    </xf>
    <xf numFmtId="177" fontId="2" fillId="0" borderId="0" xfId="0" applyNumberFormat="1" applyFont="1" applyAlignment="1">
      <alignment vertical="top"/>
    </xf>
    <xf numFmtId="2" fontId="1" fillId="36" borderId="19" xfId="0" applyNumberFormat="1" applyFont="1" applyFill="1" applyBorder="1" applyAlignment="1">
      <alignment vertical="center"/>
    </xf>
    <xf numFmtId="172" fontId="1" fillId="36" borderId="19" xfId="0" applyNumberFormat="1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>
      <alignment horizontal="right" vertical="top"/>
    </xf>
    <xf numFmtId="49" fontId="5" fillId="34" borderId="28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29" xfId="0" applyNumberFormat="1" applyFont="1" applyFill="1" applyBorder="1" applyAlignment="1">
      <alignment horizontal="center" vertical="top"/>
    </xf>
    <xf numFmtId="49" fontId="2" fillId="34" borderId="26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1" fillId="0" borderId="2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49" fontId="13" fillId="0" borderId="24" xfId="0" applyNumberFormat="1" applyFont="1" applyBorder="1" applyAlignment="1">
      <alignment horizontal="center" textRotation="90"/>
    </xf>
    <xf numFmtId="49" fontId="13" fillId="0" borderId="29" xfId="0" applyNumberFormat="1" applyFont="1" applyBorder="1" applyAlignment="1">
      <alignment horizontal="center" textRotation="90"/>
    </xf>
    <xf numFmtId="49" fontId="13" fillId="0" borderId="26" xfId="0" applyNumberFormat="1" applyFont="1" applyBorder="1" applyAlignment="1">
      <alignment horizontal="center" textRotation="90"/>
    </xf>
    <xf numFmtId="0" fontId="3" fillId="34" borderId="30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49" fontId="5" fillId="33" borderId="30" xfId="0" applyNumberFormat="1" applyFont="1" applyFill="1" applyBorder="1" applyAlignment="1">
      <alignment horizontal="right" vertical="top"/>
    </xf>
    <xf numFmtId="49" fontId="5" fillId="33" borderId="31" xfId="0" applyNumberFormat="1" applyFont="1" applyFill="1" applyBorder="1" applyAlignment="1">
      <alignment horizontal="right" vertical="top"/>
    </xf>
    <xf numFmtId="0" fontId="3" fillId="33" borderId="30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textRotation="90"/>
    </xf>
    <xf numFmtId="49" fontId="1" fillId="0" borderId="29" xfId="0" applyNumberFormat="1" applyFont="1" applyBorder="1" applyAlignment="1">
      <alignment horizontal="center" textRotation="90"/>
    </xf>
    <xf numFmtId="49" fontId="1" fillId="0" borderId="26" xfId="0" applyNumberFormat="1" applyFont="1" applyBorder="1" applyAlignment="1">
      <alignment horizontal="center" textRotation="90"/>
    </xf>
    <xf numFmtId="49" fontId="2" fillId="33" borderId="33" xfId="0" applyNumberFormat="1" applyFont="1" applyFill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center" textRotation="90"/>
    </xf>
    <xf numFmtId="49" fontId="1" fillId="0" borderId="29" xfId="0" applyNumberFormat="1" applyFont="1" applyBorder="1" applyAlignment="1">
      <alignment horizontal="center" vertical="center" textRotation="90"/>
    </xf>
    <xf numFmtId="49" fontId="1" fillId="0" borderId="26" xfId="0" applyNumberFormat="1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top" textRotation="90"/>
    </xf>
    <xf numFmtId="49" fontId="1" fillId="0" borderId="29" xfId="0" applyNumberFormat="1" applyFont="1" applyBorder="1" applyAlignment="1">
      <alignment horizontal="center" vertical="top" textRotation="90"/>
    </xf>
    <xf numFmtId="49" fontId="1" fillId="0" borderId="26" xfId="0" applyNumberFormat="1" applyFont="1" applyBorder="1" applyAlignment="1">
      <alignment horizontal="center" vertical="top" textRotation="90"/>
    </xf>
    <xf numFmtId="0" fontId="5" fillId="38" borderId="34" xfId="0" applyFont="1" applyFill="1" applyBorder="1" applyAlignment="1">
      <alignment horizontal="right" vertical="top"/>
    </xf>
    <xf numFmtId="0" fontId="5" fillId="38" borderId="31" xfId="0" applyFont="1" applyFill="1" applyBorder="1" applyAlignment="1">
      <alignment horizontal="right" vertical="top"/>
    </xf>
    <xf numFmtId="49" fontId="2" fillId="0" borderId="26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 textRotation="90"/>
    </xf>
    <xf numFmtId="49" fontId="13" fillId="0" borderId="29" xfId="0" applyNumberFormat="1" applyFont="1" applyBorder="1" applyAlignment="1">
      <alignment horizontal="center" vertical="top" textRotation="90"/>
    </xf>
    <xf numFmtId="49" fontId="13" fillId="0" borderId="26" xfId="0" applyNumberFormat="1" applyFont="1" applyBorder="1" applyAlignment="1">
      <alignment horizontal="center" vertical="top" textRotation="90"/>
    </xf>
    <xf numFmtId="0" fontId="12" fillId="34" borderId="30" xfId="0" applyFont="1" applyFill="1" applyBorder="1" applyAlignment="1">
      <alignment horizontal="left" vertical="top" wrapText="1"/>
    </xf>
    <xf numFmtId="0" fontId="12" fillId="34" borderId="31" xfId="0" applyFont="1" applyFill="1" applyBorder="1" applyAlignment="1">
      <alignment horizontal="left" vertical="top" wrapText="1"/>
    </xf>
    <xf numFmtId="49" fontId="2" fillId="34" borderId="20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2" fillId="33" borderId="30" xfId="0" applyFont="1" applyFill="1" applyBorder="1" applyAlignment="1">
      <alignment horizontal="left" vertical="top" wrapText="1"/>
    </xf>
    <xf numFmtId="0" fontId="12" fillId="33" borderId="31" xfId="0" applyFont="1" applyFill="1" applyBorder="1" applyAlignment="1">
      <alignment horizontal="left" vertical="top" wrapText="1"/>
    </xf>
    <xf numFmtId="0" fontId="12" fillId="33" borderId="32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horizontal="left" vertical="top" wrapText="1"/>
    </xf>
    <xf numFmtId="0" fontId="7" fillId="33" borderId="32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5" fillId="33" borderId="30" xfId="0" applyNumberFormat="1" applyFont="1" applyFill="1" applyBorder="1" applyAlignment="1">
      <alignment horizontal="right" vertical="top"/>
    </xf>
    <xf numFmtId="49" fontId="5" fillId="33" borderId="31" xfId="0" applyNumberFormat="1" applyFont="1" applyFill="1" applyBorder="1" applyAlignment="1">
      <alignment horizontal="right" vertical="top"/>
    </xf>
    <xf numFmtId="0" fontId="7" fillId="33" borderId="31" xfId="0" applyFont="1" applyFill="1" applyBorder="1" applyAlignment="1">
      <alignment horizontal="left" vertical="top" wrapText="1"/>
    </xf>
    <xf numFmtId="0" fontId="7" fillId="33" borderId="32" xfId="0" applyFont="1" applyFill="1" applyBorder="1" applyAlignment="1">
      <alignment horizontal="left" vertical="top" wrapText="1"/>
    </xf>
    <xf numFmtId="49" fontId="5" fillId="34" borderId="36" xfId="0" applyNumberFormat="1" applyFont="1" applyFill="1" applyBorder="1" applyAlignment="1">
      <alignment horizontal="right" vertical="top"/>
    </xf>
    <xf numFmtId="49" fontId="5" fillId="34" borderId="32" xfId="0" applyNumberFormat="1" applyFont="1" applyFill="1" applyBorder="1" applyAlignment="1">
      <alignment horizontal="right" vertical="top"/>
    </xf>
    <xf numFmtId="0" fontId="1" fillId="36" borderId="12" xfId="0" applyFont="1" applyFill="1" applyBorder="1" applyAlignment="1">
      <alignment horizontal="left" vertical="top" wrapText="1"/>
    </xf>
    <xf numFmtId="0" fontId="1" fillId="36" borderId="29" xfId="0" applyFont="1" applyFill="1" applyBorder="1" applyAlignment="1">
      <alignment horizontal="left" vertical="top" wrapText="1"/>
    </xf>
    <xf numFmtId="0" fontId="1" fillId="36" borderId="26" xfId="0" applyFont="1" applyFill="1" applyBorder="1" applyAlignment="1">
      <alignment horizontal="left" vertical="top" wrapText="1"/>
    </xf>
    <xf numFmtId="0" fontId="12" fillId="34" borderId="37" xfId="0" applyFont="1" applyFill="1" applyBorder="1" applyAlignment="1">
      <alignment horizontal="left" vertical="top" wrapText="1"/>
    </xf>
    <xf numFmtId="49" fontId="2" fillId="33" borderId="15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3" fillId="39" borderId="34" xfId="0" applyNumberFormat="1" applyFont="1" applyFill="1" applyBorder="1" applyAlignment="1">
      <alignment horizontal="left" vertical="top" wrapText="1"/>
    </xf>
    <xf numFmtId="49" fontId="3" fillId="39" borderId="31" xfId="0" applyNumberFormat="1" applyFont="1" applyFill="1" applyBorder="1" applyAlignment="1">
      <alignment horizontal="left" vertical="top" wrapText="1"/>
    </xf>
    <xf numFmtId="0" fontId="3" fillId="38" borderId="34" xfId="0" applyFont="1" applyFill="1" applyBorder="1" applyAlignment="1">
      <alignment horizontal="left" vertical="top" wrapText="1"/>
    </xf>
    <xf numFmtId="0" fontId="3" fillId="38" borderId="31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 textRotation="90" wrapText="1"/>
    </xf>
    <xf numFmtId="0" fontId="1" fillId="0" borderId="42" xfId="0" applyFont="1" applyFill="1" applyBorder="1" applyAlignment="1">
      <alignment horizontal="center" vertical="top" textRotation="90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 textRotation="90" wrapText="1"/>
    </xf>
    <xf numFmtId="0" fontId="1" fillId="0" borderId="41" xfId="0" applyFont="1" applyBorder="1" applyAlignment="1">
      <alignment horizontal="center" vertical="top" textRotation="90" wrapText="1"/>
    </xf>
    <xf numFmtId="0" fontId="1" fillId="0" borderId="42" xfId="0" applyFont="1" applyBorder="1" applyAlignment="1">
      <alignment horizontal="center" vertical="top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32" xfId="0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49" fontId="2" fillId="0" borderId="29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29" xfId="0" applyNumberFormat="1" applyFont="1" applyFill="1" applyBorder="1" applyAlignment="1">
      <alignment horizontal="center" vertical="top"/>
    </xf>
    <xf numFmtId="49" fontId="2" fillId="33" borderId="26" xfId="0" applyNumberFormat="1" applyFont="1" applyFill="1" applyBorder="1" applyAlignment="1">
      <alignment horizontal="center" vertical="top"/>
    </xf>
    <xf numFmtId="177" fontId="1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0" fontId="3" fillId="33" borderId="36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2"/>
  <sheetViews>
    <sheetView tabSelected="1" zoomScalePageLayoutView="0" workbookViewId="0" topLeftCell="A142">
      <selection activeCell="V162" sqref="V162"/>
    </sheetView>
  </sheetViews>
  <sheetFormatPr defaultColWidth="9.140625" defaultRowHeight="12.75"/>
  <cols>
    <col min="1" max="3" width="2.8515625" style="1" customWidth="1"/>
    <col min="4" max="4" width="29.28125" style="1" customWidth="1"/>
    <col min="5" max="5" width="3.28125" style="1" customWidth="1"/>
    <col min="6" max="6" width="12.57421875" style="1" customWidth="1"/>
    <col min="7" max="8" width="8.140625" style="34" customWidth="1"/>
    <col min="9" max="9" width="6.28125" style="34" customWidth="1"/>
    <col min="10" max="10" width="5.7109375" style="34" customWidth="1"/>
    <col min="11" max="11" width="8.140625" style="68" customWidth="1"/>
    <col min="12" max="12" width="8.140625" style="34" customWidth="1"/>
    <col min="13" max="13" width="7.421875" style="34" customWidth="1"/>
    <col min="14" max="14" width="6.28125" style="34" customWidth="1"/>
    <col min="15" max="16" width="8.28125" style="34" customWidth="1"/>
    <col min="17" max="17" width="7.140625" style="34" customWidth="1"/>
    <col min="18" max="18" width="6.57421875" style="34" customWidth="1"/>
    <col min="19" max="20" width="8.00390625" style="34" customWidth="1"/>
    <col min="21" max="21" width="0.5625" style="1" customWidth="1"/>
    <col min="22" max="16384" width="9.140625" style="1" customWidth="1"/>
  </cols>
  <sheetData>
    <row r="1" spans="1:20" s="31" customFormat="1" ht="12.75" customHeight="1">
      <c r="A1" s="202" t="s">
        <v>92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42" customFormat="1" ht="14.25" customHeight="1">
      <c r="A2" s="203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s="42" customFormat="1" ht="14.25" customHeight="1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s="42" customFormat="1" ht="14.25" customHeight="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s="31" customFormat="1" ht="13.5" customHeight="1">
      <c r="A5" s="204" t="s">
        <v>56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</row>
    <row r="6" spans="1:20" ht="12" customHeight="1" thickBot="1">
      <c r="A6" s="205" t="s">
        <v>121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ht="16.5" customHeight="1">
      <c r="A7" s="206" t="s">
        <v>2</v>
      </c>
      <c r="B7" s="190" t="s">
        <v>3</v>
      </c>
      <c r="C7" s="190" t="s">
        <v>4</v>
      </c>
      <c r="D7" s="193" t="s">
        <v>5</v>
      </c>
      <c r="E7" s="190" t="s">
        <v>6</v>
      </c>
      <c r="F7" s="196" t="s">
        <v>7</v>
      </c>
      <c r="G7" s="199" t="s">
        <v>100</v>
      </c>
      <c r="H7" s="200"/>
      <c r="I7" s="200"/>
      <c r="J7" s="201"/>
      <c r="K7" s="199" t="s">
        <v>101</v>
      </c>
      <c r="L7" s="200"/>
      <c r="M7" s="200"/>
      <c r="N7" s="201"/>
      <c r="O7" s="199" t="s">
        <v>102</v>
      </c>
      <c r="P7" s="200"/>
      <c r="Q7" s="200"/>
      <c r="R7" s="201"/>
      <c r="S7" s="182" t="s">
        <v>93</v>
      </c>
      <c r="T7" s="182" t="s">
        <v>103</v>
      </c>
    </row>
    <row r="8" spans="1:20" ht="13.5" customHeight="1">
      <c r="A8" s="207"/>
      <c r="B8" s="191"/>
      <c r="C8" s="191"/>
      <c r="D8" s="194"/>
      <c r="E8" s="191"/>
      <c r="F8" s="197"/>
      <c r="G8" s="185" t="s">
        <v>8</v>
      </c>
      <c r="H8" s="187" t="s">
        <v>9</v>
      </c>
      <c r="I8" s="187"/>
      <c r="J8" s="188" t="s">
        <v>10</v>
      </c>
      <c r="K8" s="185" t="s">
        <v>8</v>
      </c>
      <c r="L8" s="187" t="s">
        <v>9</v>
      </c>
      <c r="M8" s="187"/>
      <c r="N8" s="188" t="s">
        <v>10</v>
      </c>
      <c r="O8" s="185" t="s">
        <v>8</v>
      </c>
      <c r="P8" s="187" t="s">
        <v>9</v>
      </c>
      <c r="Q8" s="187"/>
      <c r="R8" s="188" t="s">
        <v>10</v>
      </c>
      <c r="S8" s="183"/>
      <c r="T8" s="183"/>
    </row>
    <row r="9" spans="1:20" ht="93.75" customHeight="1" thickBot="1">
      <c r="A9" s="208"/>
      <c r="B9" s="192"/>
      <c r="C9" s="192"/>
      <c r="D9" s="195"/>
      <c r="E9" s="192"/>
      <c r="F9" s="198"/>
      <c r="G9" s="186"/>
      <c r="H9" s="45" t="s">
        <v>8</v>
      </c>
      <c r="I9" s="46" t="s">
        <v>11</v>
      </c>
      <c r="J9" s="189"/>
      <c r="K9" s="186"/>
      <c r="L9" s="47" t="s">
        <v>8</v>
      </c>
      <c r="M9" s="46" t="s">
        <v>11</v>
      </c>
      <c r="N9" s="189"/>
      <c r="O9" s="186"/>
      <c r="P9" s="47" t="s">
        <v>8</v>
      </c>
      <c r="Q9" s="46" t="s">
        <v>11</v>
      </c>
      <c r="R9" s="189"/>
      <c r="S9" s="184"/>
      <c r="T9" s="184"/>
    </row>
    <row r="10" spans="1:21" ht="16.5" customHeight="1" thickBot="1">
      <c r="A10" s="178" t="s">
        <v>62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25"/>
    </row>
    <row r="11" spans="1:21" ht="16.5" customHeight="1" thickBot="1">
      <c r="A11" s="180" t="s">
        <v>58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25"/>
    </row>
    <row r="12" spans="1:21" ht="16.5" customHeight="1" thickBot="1">
      <c r="A12" s="3" t="s">
        <v>12</v>
      </c>
      <c r="B12" s="131" t="s">
        <v>94</v>
      </c>
      <c r="C12" s="132"/>
      <c r="D12" s="132"/>
      <c r="E12" s="132"/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25"/>
    </row>
    <row r="13" spans="1:21" ht="27.75" customHeight="1" thickBot="1">
      <c r="A13" s="4" t="s">
        <v>12</v>
      </c>
      <c r="B13" s="5" t="s">
        <v>12</v>
      </c>
      <c r="C13" s="127" t="s">
        <v>95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25"/>
    </row>
    <row r="14" spans="1:21" ht="13.5" customHeight="1">
      <c r="A14" s="137" t="s">
        <v>12</v>
      </c>
      <c r="B14" s="152" t="s">
        <v>12</v>
      </c>
      <c r="C14" s="121" t="s">
        <v>12</v>
      </c>
      <c r="D14" s="123" t="s">
        <v>72</v>
      </c>
      <c r="E14" s="154" t="s">
        <v>87</v>
      </c>
      <c r="F14" s="38" t="s">
        <v>13</v>
      </c>
      <c r="G14" s="50">
        <f>H14+J14</f>
        <v>0</v>
      </c>
      <c r="H14" s="51"/>
      <c r="I14" s="51"/>
      <c r="J14" s="51"/>
      <c r="K14" s="51">
        <f>L14+N14</f>
        <v>0</v>
      </c>
      <c r="L14" s="51"/>
      <c r="M14" s="51"/>
      <c r="N14" s="51"/>
      <c r="O14" s="51">
        <f>P14+R14</f>
        <v>0</v>
      </c>
      <c r="P14" s="51"/>
      <c r="Q14" s="51"/>
      <c r="R14" s="51"/>
      <c r="S14" s="76"/>
      <c r="T14" s="77"/>
      <c r="U14" s="25"/>
    </row>
    <row r="15" spans="1:21" ht="13.5" customHeight="1">
      <c r="A15" s="137"/>
      <c r="B15" s="152"/>
      <c r="C15" s="121"/>
      <c r="D15" s="123"/>
      <c r="E15" s="148"/>
      <c r="F15" s="36" t="s">
        <v>14</v>
      </c>
      <c r="G15" s="50">
        <f>H15+J15</f>
        <v>32.11</v>
      </c>
      <c r="H15" s="51">
        <v>32.11</v>
      </c>
      <c r="I15" s="51"/>
      <c r="J15" s="51"/>
      <c r="K15" s="51">
        <f>L15+N15</f>
        <v>20</v>
      </c>
      <c r="L15" s="51">
        <v>20</v>
      </c>
      <c r="M15" s="51"/>
      <c r="N15" s="51"/>
      <c r="O15" s="51">
        <f>P15+R15</f>
        <v>16.9</v>
      </c>
      <c r="P15" s="51">
        <v>16.9</v>
      </c>
      <c r="Q15" s="51"/>
      <c r="R15" s="51"/>
      <c r="S15" s="76">
        <v>36</v>
      </c>
      <c r="T15" s="77">
        <v>40</v>
      </c>
      <c r="U15" s="25"/>
    </row>
    <row r="16" spans="1:21" ht="13.5" customHeight="1">
      <c r="A16" s="137"/>
      <c r="B16" s="152"/>
      <c r="C16" s="121"/>
      <c r="D16" s="123"/>
      <c r="E16" s="148"/>
      <c r="F16" s="36" t="s">
        <v>15</v>
      </c>
      <c r="G16" s="50">
        <f>H16+J16</f>
        <v>0</v>
      </c>
      <c r="H16" s="51"/>
      <c r="I16" s="51"/>
      <c r="J16" s="51"/>
      <c r="K16" s="51">
        <f>L16+N16</f>
        <v>0</v>
      </c>
      <c r="L16" s="51"/>
      <c r="M16" s="51"/>
      <c r="N16" s="51"/>
      <c r="O16" s="51">
        <f>P16+R16</f>
        <v>0</v>
      </c>
      <c r="P16" s="51"/>
      <c r="Q16" s="51"/>
      <c r="R16" s="51"/>
      <c r="S16" s="76"/>
      <c r="T16" s="77"/>
      <c r="U16" s="25"/>
    </row>
    <row r="17" spans="1:21" ht="14.25" customHeight="1">
      <c r="A17" s="137"/>
      <c r="B17" s="152"/>
      <c r="C17" s="121"/>
      <c r="D17" s="123"/>
      <c r="E17" s="149"/>
      <c r="F17" s="37" t="s">
        <v>57</v>
      </c>
      <c r="G17" s="50">
        <f>SUM(G14:G16)</f>
        <v>32.11</v>
      </c>
      <c r="H17" s="51">
        <f>SUM(H14:H16)</f>
        <v>32.11</v>
      </c>
      <c r="I17" s="51">
        <f>SUM(I14:I16)</f>
        <v>0</v>
      </c>
      <c r="J17" s="51">
        <f>SUM(J14:J16)</f>
        <v>0</v>
      </c>
      <c r="K17" s="51">
        <f aca="true" t="shared" si="0" ref="K17:T17">SUM(K14:K16)</f>
        <v>20</v>
      </c>
      <c r="L17" s="51">
        <f t="shared" si="0"/>
        <v>20</v>
      </c>
      <c r="M17" s="51">
        <f t="shared" si="0"/>
        <v>0</v>
      </c>
      <c r="N17" s="51">
        <f t="shared" si="0"/>
        <v>0</v>
      </c>
      <c r="O17" s="51">
        <f>SUM(O14:O16)</f>
        <v>16.9</v>
      </c>
      <c r="P17" s="51">
        <f>SUM(P14:P16)</f>
        <v>16.9</v>
      </c>
      <c r="Q17" s="51">
        <f>SUM(Q14:Q16)</f>
        <v>0</v>
      </c>
      <c r="R17" s="51">
        <f>SUM(R14:R16)</f>
        <v>0</v>
      </c>
      <c r="S17" s="74">
        <f t="shared" si="0"/>
        <v>36</v>
      </c>
      <c r="T17" s="75">
        <f t="shared" si="0"/>
        <v>40</v>
      </c>
      <c r="U17" s="25"/>
    </row>
    <row r="18" spans="1:21" ht="15" customHeight="1">
      <c r="A18" s="137" t="s">
        <v>12</v>
      </c>
      <c r="B18" s="152" t="s">
        <v>12</v>
      </c>
      <c r="C18" s="121" t="s">
        <v>16</v>
      </c>
      <c r="D18" s="123" t="s">
        <v>18</v>
      </c>
      <c r="E18" s="147" t="s">
        <v>87</v>
      </c>
      <c r="F18" s="38" t="s">
        <v>13</v>
      </c>
      <c r="G18" s="50">
        <f>H18+J18</f>
        <v>0</v>
      </c>
      <c r="H18" s="51">
        <v>0</v>
      </c>
      <c r="I18" s="51"/>
      <c r="J18" s="51"/>
      <c r="K18" s="51">
        <f>L18+N18</f>
        <v>0</v>
      </c>
      <c r="L18" s="51"/>
      <c r="M18" s="51"/>
      <c r="N18" s="51"/>
      <c r="O18" s="51">
        <f>P18+R18</f>
        <v>0</v>
      </c>
      <c r="P18" s="51"/>
      <c r="Q18" s="51"/>
      <c r="R18" s="51"/>
      <c r="S18" s="76"/>
      <c r="T18" s="77"/>
      <c r="U18" s="25"/>
    </row>
    <row r="19" spans="1:21" ht="13.5" customHeight="1">
      <c r="A19" s="137"/>
      <c r="B19" s="152"/>
      <c r="C19" s="121"/>
      <c r="D19" s="123"/>
      <c r="E19" s="148"/>
      <c r="F19" s="36" t="s">
        <v>14</v>
      </c>
      <c r="G19" s="50">
        <f>H19+J19</f>
        <v>0.87</v>
      </c>
      <c r="H19" s="51">
        <v>0.87</v>
      </c>
      <c r="I19" s="51"/>
      <c r="J19" s="51"/>
      <c r="K19" s="51">
        <f>L19+N19</f>
        <v>0.9</v>
      </c>
      <c r="L19" s="51">
        <v>0.9</v>
      </c>
      <c r="M19" s="51"/>
      <c r="N19" s="51"/>
      <c r="O19" s="51">
        <f>P19+R19</f>
        <v>0.9</v>
      </c>
      <c r="P19" s="51">
        <v>0.9</v>
      </c>
      <c r="Q19" s="51"/>
      <c r="R19" s="51"/>
      <c r="S19" s="76">
        <v>1</v>
      </c>
      <c r="T19" s="77">
        <v>1.1</v>
      </c>
      <c r="U19" s="25"/>
    </row>
    <row r="20" spans="1:22" ht="15.75" customHeight="1">
      <c r="A20" s="137"/>
      <c r="B20" s="152"/>
      <c r="C20" s="121"/>
      <c r="D20" s="123"/>
      <c r="E20" s="149"/>
      <c r="F20" s="37" t="s">
        <v>57</v>
      </c>
      <c r="G20" s="50">
        <f>SUM(G18:G19)</f>
        <v>0.87</v>
      </c>
      <c r="H20" s="51">
        <f>SUM(H18:H19)</f>
        <v>0.87</v>
      </c>
      <c r="I20" s="51">
        <f>SUM(I18:I19)</f>
        <v>0</v>
      </c>
      <c r="J20" s="51">
        <f>SUM(J18:J19)</f>
        <v>0</v>
      </c>
      <c r="K20" s="51">
        <f aca="true" t="shared" si="1" ref="K20:T20">SUM(K18:K19)</f>
        <v>0.9</v>
      </c>
      <c r="L20" s="51">
        <f t="shared" si="1"/>
        <v>0.9</v>
      </c>
      <c r="M20" s="51">
        <f t="shared" si="1"/>
        <v>0</v>
      </c>
      <c r="N20" s="51">
        <f t="shared" si="1"/>
        <v>0</v>
      </c>
      <c r="O20" s="51">
        <f>SUM(O18:O19)</f>
        <v>0.9</v>
      </c>
      <c r="P20" s="51">
        <f>SUM(P18:P19)</f>
        <v>0.9</v>
      </c>
      <c r="Q20" s="51">
        <f>SUM(Q18:Q19)</f>
        <v>0</v>
      </c>
      <c r="R20" s="51">
        <f>SUM(R18:R19)</f>
        <v>0</v>
      </c>
      <c r="S20" s="74">
        <f t="shared" si="1"/>
        <v>1</v>
      </c>
      <c r="T20" s="75">
        <f t="shared" si="1"/>
        <v>1.1</v>
      </c>
      <c r="U20" s="43"/>
      <c r="V20" s="31"/>
    </row>
    <row r="21" spans="1:21" ht="14.25" customHeight="1">
      <c r="A21" s="137" t="s">
        <v>12</v>
      </c>
      <c r="B21" s="118" t="s">
        <v>12</v>
      </c>
      <c r="C21" s="121" t="s">
        <v>17</v>
      </c>
      <c r="D21" s="123" t="s">
        <v>20</v>
      </c>
      <c r="E21" s="147" t="s">
        <v>87</v>
      </c>
      <c r="F21" s="36" t="s">
        <v>13</v>
      </c>
      <c r="G21" s="50">
        <f>H21+J21</f>
        <v>0</v>
      </c>
      <c r="H21" s="51">
        <v>0</v>
      </c>
      <c r="I21" s="51"/>
      <c r="J21" s="51"/>
      <c r="K21" s="51">
        <f>L21+N21</f>
        <v>0</v>
      </c>
      <c r="L21" s="51"/>
      <c r="M21" s="51"/>
      <c r="N21" s="51"/>
      <c r="O21" s="51">
        <f>P21+R21</f>
        <v>0</v>
      </c>
      <c r="P21" s="51"/>
      <c r="Q21" s="51"/>
      <c r="R21" s="51"/>
      <c r="S21" s="76"/>
      <c r="T21" s="77"/>
      <c r="U21" s="25"/>
    </row>
    <row r="22" spans="1:21" ht="12.75" customHeight="1">
      <c r="A22" s="137"/>
      <c r="B22" s="119"/>
      <c r="C22" s="121"/>
      <c r="D22" s="123"/>
      <c r="E22" s="148"/>
      <c r="F22" s="36" t="s">
        <v>14</v>
      </c>
      <c r="G22" s="50">
        <f>H22+J22</f>
        <v>3.77</v>
      </c>
      <c r="H22" s="51">
        <v>3.77</v>
      </c>
      <c r="I22" s="51"/>
      <c r="J22" s="51"/>
      <c r="K22" s="51">
        <f>L22+N22</f>
        <v>4</v>
      </c>
      <c r="L22" s="51">
        <v>4</v>
      </c>
      <c r="M22" s="51"/>
      <c r="N22" s="51"/>
      <c r="O22" s="51">
        <f>P22+R22</f>
        <v>4</v>
      </c>
      <c r="P22" s="51">
        <v>4</v>
      </c>
      <c r="Q22" s="51"/>
      <c r="R22" s="51"/>
      <c r="S22" s="76">
        <v>3.9</v>
      </c>
      <c r="T22" s="77">
        <v>4</v>
      </c>
      <c r="U22" s="25"/>
    </row>
    <row r="23" spans="1:21" ht="13.5" customHeight="1">
      <c r="A23" s="137"/>
      <c r="B23" s="120"/>
      <c r="C23" s="121"/>
      <c r="D23" s="123"/>
      <c r="E23" s="149"/>
      <c r="F23" s="37" t="s">
        <v>57</v>
      </c>
      <c r="G23" s="50">
        <f>SUM(G21:G22)</f>
        <v>3.77</v>
      </c>
      <c r="H23" s="51">
        <f>SUM(H21:H22)</f>
        <v>3.77</v>
      </c>
      <c r="I23" s="51">
        <f>SUM(I21:I22)</f>
        <v>0</v>
      </c>
      <c r="J23" s="51">
        <f>SUM(J21:J22)</f>
        <v>0</v>
      </c>
      <c r="K23" s="51">
        <f aca="true" t="shared" si="2" ref="K23:T23">SUM(K21:K22)</f>
        <v>4</v>
      </c>
      <c r="L23" s="51">
        <f t="shared" si="2"/>
        <v>4</v>
      </c>
      <c r="M23" s="51">
        <f t="shared" si="2"/>
        <v>0</v>
      </c>
      <c r="N23" s="51">
        <f t="shared" si="2"/>
        <v>0</v>
      </c>
      <c r="O23" s="51">
        <f>SUM(O21:O22)</f>
        <v>4</v>
      </c>
      <c r="P23" s="51">
        <f>SUM(P21:P22)</f>
        <v>4</v>
      </c>
      <c r="Q23" s="51">
        <f>SUM(Q21:Q22)</f>
        <v>0</v>
      </c>
      <c r="R23" s="51">
        <f>SUM(R21:R22)</f>
        <v>0</v>
      </c>
      <c r="S23" s="74">
        <f t="shared" si="2"/>
        <v>3.9</v>
      </c>
      <c r="T23" s="75">
        <f t="shared" si="2"/>
        <v>4</v>
      </c>
      <c r="U23" s="25"/>
    </row>
    <row r="24" spans="1:21" ht="13.5" customHeight="1">
      <c r="A24" s="137" t="s">
        <v>12</v>
      </c>
      <c r="B24" s="152" t="s">
        <v>12</v>
      </c>
      <c r="C24" s="121" t="s">
        <v>19</v>
      </c>
      <c r="D24" s="123" t="s">
        <v>106</v>
      </c>
      <c r="E24" s="147" t="s">
        <v>87</v>
      </c>
      <c r="F24" s="36" t="s">
        <v>13</v>
      </c>
      <c r="G24" s="50">
        <f>H24+J24</f>
        <v>0</v>
      </c>
      <c r="H24" s="51">
        <v>0</v>
      </c>
      <c r="I24" s="51"/>
      <c r="J24" s="51"/>
      <c r="K24" s="51">
        <f>L24+N24</f>
        <v>0</v>
      </c>
      <c r="L24" s="51"/>
      <c r="M24" s="51"/>
      <c r="N24" s="51"/>
      <c r="O24" s="51">
        <f>P24+R24</f>
        <v>0</v>
      </c>
      <c r="P24" s="51"/>
      <c r="Q24" s="51"/>
      <c r="R24" s="51"/>
      <c r="S24" s="76"/>
      <c r="T24" s="77"/>
      <c r="U24" s="25"/>
    </row>
    <row r="25" spans="1:21" ht="13.5" customHeight="1">
      <c r="A25" s="137"/>
      <c r="B25" s="152"/>
      <c r="C25" s="121"/>
      <c r="D25" s="123"/>
      <c r="E25" s="148"/>
      <c r="F25" s="36" t="s">
        <v>14</v>
      </c>
      <c r="G25" s="50">
        <f>H25+J25</f>
        <v>29</v>
      </c>
      <c r="H25" s="51">
        <v>29</v>
      </c>
      <c r="I25" s="51"/>
      <c r="J25" s="51"/>
      <c r="K25" s="51">
        <f>L25+N25</f>
        <v>25</v>
      </c>
      <c r="L25" s="51">
        <v>25</v>
      </c>
      <c r="M25" s="51"/>
      <c r="N25" s="51"/>
      <c r="O25" s="51">
        <f>P25+R25</f>
        <v>10.9</v>
      </c>
      <c r="P25" s="51">
        <v>10.9</v>
      </c>
      <c r="Q25" s="51"/>
      <c r="R25" s="51"/>
      <c r="S25" s="76">
        <v>32</v>
      </c>
      <c r="T25" s="77">
        <v>35</v>
      </c>
      <c r="U25" s="25"/>
    </row>
    <row r="26" spans="1:21" ht="14.25" customHeight="1">
      <c r="A26" s="137"/>
      <c r="B26" s="152"/>
      <c r="C26" s="121"/>
      <c r="D26" s="123"/>
      <c r="E26" s="149"/>
      <c r="F26" s="37" t="s">
        <v>57</v>
      </c>
      <c r="G26" s="50">
        <f>SUM(G24:G25)</f>
        <v>29</v>
      </c>
      <c r="H26" s="51">
        <f>SUM(H24:H25)</f>
        <v>29</v>
      </c>
      <c r="I26" s="51">
        <f>SUM(I24:I25)</f>
        <v>0</v>
      </c>
      <c r="J26" s="51">
        <f>SUM(J24:J25)</f>
        <v>0</v>
      </c>
      <c r="K26" s="51">
        <f aca="true" t="shared" si="3" ref="K26:T26">SUM(K24:K25)</f>
        <v>25</v>
      </c>
      <c r="L26" s="51">
        <f t="shared" si="3"/>
        <v>25</v>
      </c>
      <c r="M26" s="51">
        <f t="shared" si="3"/>
        <v>0</v>
      </c>
      <c r="N26" s="51">
        <f t="shared" si="3"/>
        <v>0</v>
      </c>
      <c r="O26" s="51">
        <f>SUM(O24:O25)</f>
        <v>10.9</v>
      </c>
      <c r="P26" s="51">
        <f>SUM(P24:P25)</f>
        <v>10.9</v>
      </c>
      <c r="Q26" s="51">
        <f>SUM(Q24:Q25)</f>
        <v>0</v>
      </c>
      <c r="R26" s="51">
        <f>SUM(R24:R25)</f>
        <v>0</v>
      </c>
      <c r="S26" s="74">
        <f t="shared" si="3"/>
        <v>32</v>
      </c>
      <c r="T26" s="75">
        <f t="shared" si="3"/>
        <v>35</v>
      </c>
      <c r="U26" s="25"/>
    </row>
    <row r="27" spans="1:21" ht="13.5" customHeight="1">
      <c r="A27" s="137" t="s">
        <v>12</v>
      </c>
      <c r="B27" s="152" t="s">
        <v>12</v>
      </c>
      <c r="C27" s="121" t="s">
        <v>21</v>
      </c>
      <c r="D27" s="123" t="s">
        <v>63</v>
      </c>
      <c r="E27" s="147" t="s">
        <v>87</v>
      </c>
      <c r="F27" s="36" t="s">
        <v>13</v>
      </c>
      <c r="G27" s="50">
        <f>H27+J27</f>
        <v>38.9</v>
      </c>
      <c r="H27" s="51">
        <v>38.9</v>
      </c>
      <c r="I27" s="51"/>
      <c r="J27" s="51"/>
      <c r="K27" s="51">
        <f>L27+N27</f>
        <v>42.2</v>
      </c>
      <c r="L27" s="51">
        <v>42.2</v>
      </c>
      <c r="M27" s="51"/>
      <c r="N27" s="51"/>
      <c r="O27" s="51">
        <f>P27+R27</f>
        <v>42.2</v>
      </c>
      <c r="P27" s="51">
        <v>42.2</v>
      </c>
      <c r="Q27" s="51"/>
      <c r="R27" s="51"/>
      <c r="S27" s="76">
        <v>43</v>
      </c>
      <c r="T27" s="77">
        <v>44</v>
      </c>
      <c r="U27" s="25"/>
    </row>
    <row r="28" spans="1:21" ht="14.25" customHeight="1">
      <c r="A28" s="137"/>
      <c r="B28" s="152"/>
      <c r="C28" s="121"/>
      <c r="D28" s="123"/>
      <c r="E28" s="148"/>
      <c r="F28" s="36" t="s">
        <v>13</v>
      </c>
      <c r="G28" s="50">
        <f>H28+J28</f>
        <v>0.99</v>
      </c>
      <c r="H28" s="51">
        <v>0.99</v>
      </c>
      <c r="I28" s="51">
        <v>0.61</v>
      </c>
      <c r="J28" s="51"/>
      <c r="K28" s="51">
        <f>L28+N28</f>
        <v>1.1</v>
      </c>
      <c r="L28" s="51">
        <v>1.1</v>
      </c>
      <c r="M28" s="51">
        <v>0.6</v>
      </c>
      <c r="N28" s="51"/>
      <c r="O28" s="51">
        <f>P28+R28</f>
        <v>1.1</v>
      </c>
      <c r="P28" s="51">
        <v>1.1</v>
      </c>
      <c r="Q28" s="51">
        <v>0.6</v>
      </c>
      <c r="R28" s="51"/>
      <c r="S28" s="76">
        <v>1.2</v>
      </c>
      <c r="T28" s="77">
        <v>1.3</v>
      </c>
      <c r="U28" s="25"/>
    </row>
    <row r="29" spans="1:21" ht="14.25" customHeight="1">
      <c r="A29" s="137"/>
      <c r="B29" s="152"/>
      <c r="C29" s="121"/>
      <c r="D29" s="123"/>
      <c r="E29" s="148"/>
      <c r="F29" s="36" t="s">
        <v>14</v>
      </c>
      <c r="G29" s="50">
        <f>H29+J29</f>
        <v>0</v>
      </c>
      <c r="H29" s="51"/>
      <c r="I29" s="51"/>
      <c r="J29" s="51"/>
      <c r="K29" s="51">
        <f>L29+N29</f>
        <v>0</v>
      </c>
      <c r="L29" s="51">
        <v>0</v>
      </c>
      <c r="M29" s="51"/>
      <c r="N29" s="51"/>
      <c r="O29" s="51">
        <f>P29+R29</f>
        <v>0</v>
      </c>
      <c r="P29" s="51">
        <v>0</v>
      </c>
      <c r="Q29" s="51"/>
      <c r="R29" s="51"/>
      <c r="S29" s="74"/>
      <c r="T29" s="78"/>
      <c r="U29" s="25"/>
    </row>
    <row r="30" spans="1:21" ht="15" customHeight="1">
      <c r="A30" s="137"/>
      <c r="B30" s="152"/>
      <c r="C30" s="121"/>
      <c r="D30" s="123"/>
      <c r="E30" s="149"/>
      <c r="F30" s="37" t="s">
        <v>57</v>
      </c>
      <c r="G30" s="50">
        <f>SUM(G27:G29)</f>
        <v>39.89</v>
      </c>
      <c r="H30" s="50">
        <f aca="true" t="shared" si="4" ref="H30:T30">SUM(H27:H29)</f>
        <v>39.89</v>
      </c>
      <c r="I30" s="50">
        <f t="shared" si="4"/>
        <v>0.61</v>
      </c>
      <c r="J30" s="50">
        <f t="shared" si="4"/>
        <v>0</v>
      </c>
      <c r="K30" s="50">
        <f t="shared" si="4"/>
        <v>43.300000000000004</v>
      </c>
      <c r="L30" s="50">
        <f t="shared" si="4"/>
        <v>43.300000000000004</v>
      </c>
      <c r="M30" s="50">
        <f t="shared" si="4"/>
        <v>0.6</v>
      </c>
      <c r="N30" s="50">
        <f t="shared" si="4"/>
        <v>0</v>
      </c>
      <c r="O30" s="50">
        <f>SUM(O27:O29)</f>
        <v>43.300000000000004</v>
      </c>
      <c r="P30" s="50">
        <f>SUM(P27:P29)</f>
        <v>43.300000000000004</v>
      </c>
      <c r="Q30" s="50">
        <f>SUM(Q27:Q29)</f>
        <v>0.6</v>
      </c>
      <c r="R30" s="50">
        <f>SUM(R27:R29)</f>
        <v>0</v>
      </c>
      <c r="S30" s="76">
        <f t="shared" si="4"/>
        <v>44.2</v>
      </c>
      <c r="T30" s="76">
        <f t="shared" si="4"/>
        <v>45.3</v>
      </c>
      <c r="U30" s="25"/>
    </row>
    <row r="31" spans="1:21" ht="12.75" customHeight="1">
      <c r="A31" s="137" t="s">
        <v>12</v>
      </c>
      <c r="B31" s="152" t="s">
        <v>12</v>
      </c>
      <c r="C31" s="121" t="s">
        <v>22</v>
      </c>
      <c r="D31" s="123" t="s">
        <v>64</v>
      </c>
      <c r="E31" s="147" t="s">
        <v>87</v>
      </c>
      <c r="F31" s="36" t="s">
        <v>13</v>
      </c>
      <c r="G31" s="50">
        <f>H31+J31</f>
        <v>0.44</v>
      </c>
      <c r="H31" s="51">
        <v>0.44</v>
      </c>
      <c r="I31" s="51"/>
      <c r="J31" s="51"/>
      <c r="K31" s="51">
        <f>L31+N31</f>
        <v>0.4</v>
      </c>
      <c r="L31" s="51">
        <v>0.4</v>
      </c>
      <c r="M31" s="51"/>
      <c r="N31" s="51"/>
      <c r="O31" s="51">
        <f>P31+R31</f>
        <v>0.4</v>
      </c>
      <c r="P31" s="51">
        <v>0.4</v>
      </c>
      <c r="Q31" s="51"/>
      <c r="R31" s="51"/>
      <c r="S31" s="76">
        <v>0.5</v>
      </c>
      <c r="T31" s="77">
        <v>0.5</v>
      </c>
      <c r="U31" s="25"/>
    </row>
    <row r="32" spans="1:21" ht="12.75" customHeight="1">
      <c r="A32" s="137"/>
      <c r="B32" s="152"/>
      <c r="C32" s="121"/>
      <c r="D32" s="123"/>
      <c r="E32" s="148"/>
      <c r="F32" s="36" t="s">
        <v>14</v>
      </c>
      <c r="G32" s="50">
        <f>H32+J32</f>
        <v>0</v>
      </c>
      <c r="H32" s="51"/>
      <c r="I32" s="51"/>
      <c r="J32" s="51"/>
      <c r="K32" s="51">
        <f>L32+N32</f>
        <v>0</v>
      </c>
      <c r="L32" s="51">
        <v>0</v>
      </c>
      <c r="M32" s="51"/>
      <c r="N32" s="51"/>
      <c r="O32" s="51">
        <f>P32+R32</f>
        <v>0</v>
      </c>
      <c r="P32" s="51">
        <v>0</v>
      </c>
      <c r="Q32" s="51"/>
      <c r="R32" s="51"/>
      <c r="S32" s="76"/>
      <c r="T32" s="77"/>
      <c r="U32" s="25"/>
    </row>
    <row r="33" spans="1:21" ht="12.75" customHeight="1">
      <c r="A33" s="176"/>
      <c r="B33" s="118"/>
      <c r="C33" s="177"/>
      <c r="D33" s="155"/>
      <c r="E33" s="149"/>
      <c r="F33" s="37" t="s">
        <v>57</v>
      </c>
      <c r="G33" s="50">
        <f>SUM(G31:G32)</f>
        <v>0.44</v>
      </c>
      <c r="H33" s="51">
        <f>SUM(H31:H32)</f>
        <v>0.44</v>
      </c>
      <c r="I33" s="51">
        <f>SUM(I31:I32)</f>
        <v>0</v>
      </c>
      <c r="J33" s="51">
        <f>SUM(J31:J32)</f>
        <v>0</v>
      </c>
      <c r="K33" s="51">
        <f aca="true" t="shared" si="5" ref="K33:T33">SUM(K31:K32)</f>
        <v>0.4</v>
      </c>
      <c r="L33" s="51">
        <f t="shared" si="5"/>
        <v>0.4</v>
      </c>
      <c r="M33" s="51">
        <f t="shared" si="5"/>
        <v>0</v>
      </c>
      <c r="N33" s="51">
        <f t="shared" si="5"/>
        <v>0</v>
      </c>
      <c r="O33" s="51">
        <f>SUM(O31:O32)</f>
        <v>0.4</v>
      </c>
      <c r="P33" s="51">
        <f>SUM(P31:P32)</f>
        <v>0.4</v>
      </c>
      <c r="Q33" s="51">
        <f>SUM(Q31:Q32)</f>
        <v>0</v>
      </c>
      <c r="R33" s="51">
        <f>SUM(R31:R32)</f>
        <v>0</v>
      </c>
      <c r="S33" s="74">
        <f t="shared" si="5"/>
        <v>0.5</v>
      </c>
      <c r="T33" s="75">
        <f t="shared" si="5"/>
        <v>0.5</v>
      </c>
      <c r="U33" s="25"/>
    </row>
    <row r="34" spans="1:21" ht="15" customHeight="1">
      <c r="A34" s="137" t="s">
        <v>12</v>
      </c>
      <c r="B34" s="152" t="s">
        <v>12</v>
      </c>
      <c r="C34" s="121" t="s">
        <v>23</v>
      </c>
      <c r="D34" s="172" t="s">
        <v>107</v>
      </c>
      <c r="E34" s="147" t="s">
        <v>87</v>
      </c>
      <c r="F34" s="36" t="s">
        <v>13</v>
      </c>
      <c r="G34" s="50">
        <f>H34+J34</f>
        <v>0</v>
      </c>
      <c r="H34" s="51">
        <v>0</v>
      </c>
      <c r="I34" s="51"/>
      <c r="J34" s="51"/>
      <c r="K34" s="51">
        <f>L34+N34</f>
        <v>0</v>
      </c>
      <c r="L34" s="51"/>
      <c r="M34" s="51"/>
      <c r="N34" s="51"/>
      <c r="O34" s="51">
        <f>P34+R34</f>
        <v>0</v>
      </c>
      <c r="P34" s="51"/>
      <c r="Q34" s="51"/>
      <c r="R34" s="51"/>
      <c r="S34" s="76"/>
      <c r="T34" s="77"/>
      <c r="U34" s="25"/>
    </row>
    <row r="35" spans="1:21" ht="14.25" customHeight="1">
      <c r="A35" s="137"/>
      <c r="B35" s="152"/>
      <c r="C35" s="121"/>
      <c r="D35" s="173"/>
      <c r="E35" s="148"/>
      <c r="F35" s="36" t="s">
        <v>14</v>
      </c>
      <c r="G35" s="50">
        <f>H35+J35</f>
        <v>17.3</v>
      </c>
      <c r="H35" s="51">
        <v>17.3</v>
      </c>
      <c r="I35" s="51"/>
      <c r="J35" s="51"/>
      <c r="K35" s="51">
        <f>L35+N35</f>
        <v>30</v>
      </c>
      <c r="L35" s="51">
        <v>30</v>
      </c>
      <c r="M35" s="51"/>
      <c r="N35" s="51"/>
      <c r="O35" s="51">
        <f>P35+R35</f>
        <v>36.4</v>
      </c>
      <c r="P35" s="51">
        <v>36.4</v>
      </c>
      <c r="Q35" s="51"/>
      <c r="R35" s="51"/>
      <c r="S35" s="76">
        <v>35</v>
      </c>
      <c r="T35" s="77">
        <v>39</v>
      </c>
      <c r="U35" s="25"/>
    </row>
    <row r="36" spans="1:21" ht="15.75" customHeight="1" thickBot="1">
      <c r="A36" s="176"/>
      <c r="B36" s="118"/>
      <c r="C36" s="177"/>
      <c r="D36" s="174"/>
      <c r="E36" s="149"/>
      <c r="F36" s="37" t="s">
        <v>57</v>
      </c>
      <c r="G36" s="50">
        <f aca="true" t="shared" si="6" ref="G36:N36">SUM(G34:G35)</f>
        <v>17.3</v>
      </c>
      <c r="H36" s="51">
        <f t="shared" si="6"/>
        <v>17.3</v>
      </c>
      <c r="I36" s="51">
        <f t="shared" si="6"/>
        <v>0</v>
      </c>
      <c r="J36" s="51">
        <f t="shared" si="6"/>
        <v>0</v>
      </c>
      <c r="K36" s="51">
        <f t="shared" si="6"/>
        <v>30</v>
      </c>
      <c r="L36" s="51">
        <f t="shared" si="6"/>
        <v>30</v>
      </c>
      <c r="M36" s="51">
        <f t="shared" si="6"/>
        <v>0</v>
      </c>
      <c r="N36" s="51">
        <f t="shared" si="6"/>
        <v>0</v>
      </c>
      <c r="O36" s="51">
        <f aca="true" t="shared" si="7" ref="O36:T36">SUM(O34:O35)</f>
        <v>36.4</v>
      </c>
      <c r="P36" s="51">
        <f t="shared" si="7"/>
        <v>36.4</v>
      </c>
      <c r="Q36" s="51">
        <f t="shared" si="7"/>
        <v>0</v>
      </c>
      <c r="R36" s="51">
        <f t="shared" si="7"/>
        <v>0</v>
      </c>
      <c r="S36" s="74">
        <f t="shared" si="7"/>
        <v>35</v>
      </c>
      <c r="T36" s="75">
        <f t="shared" si="7"/>
        <v>39</v>
      </c>
      <c r="U36" s="25"/>
    </row>
    <row r="37" spans="1:21" ht="12.75" customHeight="1">
      <c r="A37" s="210" t="s">
        <v>12</v>
      </c>
      <c r="B37" s="118" t="s">
        <v>12</v>
      </c>
      <c r="C37" s="177" t="s">
        <v>24</v>
      </c>
      <c r="D37" s="172" t="s">
        <v>108</v>
      </c>
      <c r="E37" s="154" t="s">
        <v>87</v>
      </c>
      <c r="F37" s="36" t="s">
        <v>13</v>
      </c>
      <c r="G37" s="50">
        <f>H37+J37</f>
        <v>0</v>
      </c>
      <c r="H37" s="51">
        <v>0</v>
      </c>
      <c r="I37" s="51">
        <v>0</v>
      </c>
      <c r="J37" s="51"/>
      <c r="K37" s="51">
        <f>L37+N37</f>
        <v>0</v>
      </c>
      <c r="L37" s="51">
        <v>0</v>
      </c>
      <c r="M37" s="51"/>
      <c r="N37" s="51"/>
      <c r="O37" s="51">
        <f>P37+R37</f>
        <v>0</v>
      </c>
      <c r="P37" s="51">
        <v>0</v>
      </c>
      <c r="Q37" s="51"/>
      <c r="R37" s="51"/>
      <c r="S37" s="76"/>
      <c r="T37" s="77"/>
      <c r="U37" s="25"/>
    </row>
    <row r="38" spans="1:21" ht="12.75" customHeight="1">
      <c r="A38" s="211"/>
      <c r="B38" s="119"/>
      <c r="C38" s="209"/>
      <c r="D38" s="173"/>
      <c r="E38" s="148"/>
      <c r="F38" s="36" t="s">
        <v>13</v>
      </c>
      <c r="G38" s="50">
        <f>H38+J38</f>
        <v>0</v>
      </c>
      <c r="H38" s="51"/>
      <c r="I38" s="51"/>
      <c r="J38" s="51"/>
      <c r="K38" s="51">
        <f>L38+N38</f>
        <v>0</v>
      </c>
      <c r="L38" s="51">
        <v>0</v>
      </c>
      <c r="M38" s="51"/>
      <c r="N38" s="51"/>
      <c r="O38" s="51">
        <f>P38+R38</f>
        <v>0</v>
      </c>
      <c r="P38" s="51">
        <v>0</v>
      </c>
      <c r="Q38" s="51"/>
      <c r="R38" s="51"/>
      <c r="S38" s="76"/>
      <c r="T38" s="77"/>
      <c r="U38" s="25"/>
    </row>
    <row r="39" spans="1:23" s="30" customFormat="1" ht="11.25" customHeight="1">
      <c r="A39" s="211"/>
      <c r="B39" s="119"/>
      <c r="C39" s="209"/>
      <c r="D39" s="173"/>
      <c r="E39" s="148"/>
      <c r="F39" s="38" t="s">
        <v>14</v>
      </c>
      <c r="G39" s="50">
        <f>H39+J39</f>
        <v>6.18</v>
      </c>
      <c r="H39" s="51">
        <v>6.18</v>
      </c>
      <c r="I39" s="51">
        <v>4.72</v>
      </c>
      <c r="J39" s="51"/>
      <c r="K39" s="51">
        <f>L39+N39</f>
        <v>7.9</v>
      </c>
      <c r="L39" s="51">
        <v>7.9</v>
      </c>
      <c r="M39" s="51">
        <v>6</v>
      </c>
      <c r="N39" s="51"/>
      <c r="O39" s="51">
        <f>P39+R39</f>
        <v>8</v>
      </c>
      <c r="P39" s="51">
        <v>8</v>
      </c>
      <c r="Q39" s="51">
        <v>6</v>
      </c>
      <c r="R39" s="51"/>
      <c r="S39" s="74">
        <v>8</v>
      </c>
      <c r="T39" s="78">
        <v>8.5</v>
      </c>
      <c r="U39" s="29"/>
      <c r="V39" s="214">
        <v>8</v>
      </c>
      <c r="W39" s="30">
        <v>6</v>
      </c>
    </row>
    <row r="40" spans="1:21" ht="12.75" customHeight="1" thickBot="1">
      <c r="A40" s="212"/>
      <c r="B40" s="120"/>
      <c r="C40" s="146"/>
      <c r="D40" s="174"/>
      <c r="E40" s="149"/>
      <c r="F40" s="37" t="s">
        <v>57</v>
      </c>
      <c r="G40" s="50">
        <f>SUM(G37:G39)</f>
        <v>6.18</v>
      </c>
      <c r="H40" s="50">
        <f aca="true" t="shared" si="8" ref="H40:T40">SUM(H37:H39)</f>
        <v>6.18</v>
      </c>
      <c r="I40" s="50">
        <f t="shared" si="8"/>
        <v>4.72</v>
      </c>
      <c r="J40" s="50">
        <f t="shared" si="8"/>
        <v>0</v>
      </c>
      <c r="K40" s="50">
        <f t="shared" si="8"/>
        <v>7.9</v>
      </c>
      <c r="L40" s="50">
        <f t="shared" si="8"/>
        <v>7.9</v>
      </c>
      <c r="M40" s="50">
        <f t="shared" si="8"/>
        <v>6</v>
      </c>
      <c r="N40" s="50">
        <f t="shared" si="8"/>
        <v>0</v>
      </c>
      <c r="O40" s="50">
        <f t="shared" si="8"/>
        <v>8</v>
      </c>
      <c r="P40" s="50">
        <f t="shared" si="8"/>
        <v>8</v>
      </c>
      <c r="Q40" s="50">
        <f t="shared" si="8"/>
        <v>6</v>
      </c>
      <c r="R40" s="50">
        <f t="shared" si="8"/>
        <v>0</v>
      </c>
      <c r="S40" s="76">
        <f t="shared" si="8"/>
        <v>8</v>
      </c>
      <c r="T40" s="76">
        <f t="shared" si="8"/>
        <v>8.5</v>
      </c>
      <c r="U40" s="25"/>
    </row>
    <row r="41" spans="1:21" ht="12.75" customHeight="1">
      <c r="A41" s="210" t="s">
        <v>12</v>
      </c>
      <c r="B41" s="118" t="s">
        <v>12</v>
      </c>
      <c r="C41" s="177" t="s">
        <v>45</v>
      </c>
      <c r="D41" s="172" t="s">
        <v>109</v>
      </c>
      <c r="E41" s="154" t="s">
        <v>87</v>
      </c>
      <c r="F41" s="36" t="s">
        <v>13</v>
      </c>
      <c r="G41" s="50">
        <f>H41+J41</f>
        <v>0</v>
      </c>
      <c r="H41" s="51"/>
      <c r="I41" s="51"/>
      <c r="J41" s="51"/>
      <c r="K41" s="51">
        <f>L41+N41</f>
        <v>0</v>
      </c>
      <c r="L41" s="51">
        <v>0</v>
      </c>
      <c r="M41" s="51"/>
      <c r="N41" s="51"/>
      <c r="O41" s="51">
        <f>P41+R41</f>
        <v>0</v>
      </c>
      <c r="P41" s="51">
        <v>0</v>
      </c>
      <c r="Q41" s="51"/>
      <c r="R41" s="51"/>
      <c r="S41" s="76"/>
      <c r="T41" s="77"/>
      <c r="U41" s="25"/>
    </row>
    <row r="42" spans="1:21" ht="12.75" customHeight="1">
      <c r="A42" s="211"/>
      <c r="B42" s="119"/>
      <c r="C42" s="209"/>
      <c r="D42" s="173"/>
      <c r="E42" s="148"/>
      <c r="F42" s="36" t="s">
        <v>13</v>
      </c>
      <c r="G42" s="50">
        <f>H42+J42</f>
        <v>0</v>
      </c>
      <c r="H42" s="51"/>
      <c r="I42" s="51"/>
      <c r="J42" s="51"/>
      <c r="K42" s="51">
        <f>L42+N42</f>
        <v>0</v>
      </c>
      <c r="L42" s="51">
        <v>0</v>
      </c>
      <c r="M42" s="51"/>
      <c r="N42" s="51"/>
      <c r="O42" s="51">
        <f>P42+R42</f>
        <v>0</v>
      </c>
      <c r="P42" s="51">
        <v>0</v>
      </c>
      <c r="Q42" s="51"/>
      <c r="R42" s="51"/>
      <c r="S42" s="76"/>
      <c r="T42" s="77"/>
      <c r="U42" s="25"/>
    </row>
    <row r="43" spans="1:21" s="30" customFormat="1" ht="11.25" customHeight="1">
      <c r="A43" s="211"/>
      <c r="B43" s="119"/>
      <c r="C43" s="209"/>
      <c r="D43" s="173"/>
      <c r="E43" s="148"/>
      <c r="F43" s="38" t="s">
        <v>14</v>
      </c>
      <c r="G43" s="50">
        <f>H43+J43</f>
        <v>0</v>
      </c>
      <c r="H43" s="51"/>
      <c r="I43" s="51"/>
      <c r="J43" s="51"/>
      <c r="K43" s="51">
        <f>L43+N43</f>
        <v>0</v>
      </c>
      <c r="L43" s="51"/>
      <c r="M43" s="51"/>
      <c r="N43" s="51"/>
      <c r="O43" s="51">
        <f>P43+R43</f>
        <v>0</v>
      </c>
      <c r="P43" s="51"/>
      <c r="Q43" s="51"/>
      <c r="R43" s="51"/>
      <c r="S43" s="74">
        <v>0</v>
      </c>
      <c r="T43" s="78">
        <v>0</v>
      </c>
      <c r="U43" s="29"/>
    </row>
    <row r="44" spans="1:21" ht="12.75" customHeight="1">
      <c r="A44" s="212"/>
      <c r="B44" s="120"/>
      <c r="C44" s="146"/>
      <c r="D44" s="174"/>
      <c r="E44" s="149"/>
      <c r="F44" s="37" t="s">
        <v>57</v>
      </c>
      <c r="G44" s="50">
        <f>SUM(G41:G43)</f>
        <v>0</v>
      </c>
      <c r="H44" s="50">
        <f aca="true" t="shared" si="9" ref="H44:T44">SUM(H41:H43)</f>
        <v>0</v>
      </c>
      <c r="I44" s="50">
        <f t="shared" si="9"/>
        <v>0</v>
      </c>
      <c r="J44" s="50">
        <f t="shared" si="9"/>
        <v>0</v>
      </c>
      <c r="K44" s="50">
        <f t="shared" si="9"/>
        <v>0</v>
      </c>
      <c r="L44" s="50">
        <f t="shared" si="9"/>
        <v>0</v>
      </c>
      <c r="M44" s="50">
        <f t="shared" si="9"/>
        <v>0</v>
      </c>
      <c r="N44" s="50">
        <f t="shared" si="9"/>
        <v>0</v>
      </c>
      <c r="O44" s="50">
        <f t="shared" si="9"/>
        <v>0</v>
      </c>
      <c r="P44" s="50">
        <f t="shared" si="9"/>
        <v>0</v>
      </c>
      <c r="Q44" s="50">
        <f t="shared" si="9"/>
        <v>0</v>
      </c>
      <c r="R44" s="50">
        <f t="shared" si="9"/>
        <v>0</v>
      </c>
      <c r="S44" s="76">
        <f t="shared" si="9"/>
        <v>0</v>
      </c>
      <c r="T44" s="76">
        <f t="shared" si="9"/>
        <v>0</v>
      </c>
      <c r="U44" s="25"/>
    </row>
    <row r="45" spans="1:21" ht="12" customHeight="1" thickBot="1">
      <c r="A45" s="7" t="s">
        <v>12</v>
      </c>
      <c r="B45" s="8" t="s">
        <v>12</v>
      </c>
      <c r="C45" s="170" t="s">
        <v>59</v>
      </c>
      <c r="D45" s="171"/>
      <c r="E45" s="117"/>
      <c r="F45" s="117"/>
      <c r="G45" s="52">
        <f>SUM(G17+G20+G23+G26+G30+G33+G36+G40+G44)</f>
        <v>129.56</v>
      </c>
      <c r="H45" s="52">
        <f aca="true" t="shared" si="10" ref="H45:T45">SUM(H17+H20+H23+H26+H30+H33+H36+H40+H44)</f>
        <v>129.56</v>
      </c>
      <c r="I45" s="52">
        <f t="shared" si="10"/>
        <v>5.33</v>
      </c>
      <c r="J45" s="52">
        <f t="shared" si="10"/>
        <v>0</v>
      </c>
      <c r="K45" s="52">
        <f t="shared" si="10"/>
        <v>131.5</v>
      </c>
      <c r="L45" s="52">
        <f t="shared" si="10"/>
        <v>131.5</v>
      </c>
      <c r="M45" s="52">
        <f t="shared" si="10"/>
        <v>6.6</v>
      </c>
      <c r="N45" s="52">
        <f t="shared" si="10"/>
        <v>0</v>
      </c>
      <c r="O45" s="52">
        <f t="shared" si="10"/>
        <v>120.80000000000001</v>
      </c>
      <c r="P45" s="52">
        <f t="shared" si="10"/>
        <v>120.80000000000001</v>
      </c>
      <c r="Q45" s="52">
        <f t="shared" si="10"/>
        <v>6.6</v>
      </c>
      <c r="R45" s="52">
        <f t="shared" si="10"/>
        <v>0</v>
      </c>
      <c r="S45" s="79">
        <f t="shared" si="10"/>
        <v>160.60000000000002</v>
      </c>
      <c r="T45" s="79">
        <f t="shared" si="10"/>
        <v>173.39999999999998</v>
      </c>
      <c r="U45" s="25"/>
    </row>
    <row r="46" spans="1:21" ht="27" customHeight="1" thickBot="1">
      <c r="A46" s="4" t="s">
        <v>12</v>
      </c>
      <c r="B46" s="5" t="s">
        <v>16</v>
      </c>
      <c r="C46" s="150" t="s">
        <v>25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75"/>
      <c r="U46" s="25"/>
    </row>
    <row r="47" spans="1:21" ht="12.75" customHeight="1">
      <c r="A47" s="137" t="s">
        <v>12</v>
      </c>
      <c r="B47" s="118" t="s">
        <v>16</v>
      </c>
      <c r="C47" s="121" t="s">
        <v>12</v>
      </c>
      <c r="D47" s="122" t="s">
        <v>65</v>
      </c>
      <c r="E47" s="147" t="s">
        <v>87</v>
      </c>
      <c r="F47" s="36" t="s">
        <v>13</v>
      </c>
      <c r="G47" s="53">
        <f>H47+J47</f>
        <v>96.71</v>
      </c>
      <c r="H47" s="54">
        <v>96.71</v>
      </c>
      <c r="I47" s="54"/>
      <c r="J47" s="54"/>
      <c r="K47" s="55">
        <f>L47+N47</f>
        <v>92.6</v>
      </c>
      <c r="L47" s="55">
        <v>92.6</v>
      </c>
      <c r="M47" s="55"/>
      <c r="N47" s="55"/>
      <c r="O47" s="55">
        <f>P47+R47</f>
        <v>85.6</v>
      </c>
      <c r="P47" s="55">
        <v>85.6</v>
      </c>
      <c r="Q47" s="55"/>
      <c r="R47" s="55"/>
      <c r="S47" s="80">
        <v>92</v>
      </c>
      <c r="T47" s="81">
        <v>92</v>
      </c>
      <c r="U47" s="25"/>
    </row>
    <row r="48" spans="1:21" ht="10.5" customHeight="1">
      <c r="A48" s="137"/>
      <c r="B48" s="119"/>
      <c r="C48" s="121"/>
      <c r="D48" s="122"/>
      <c r="E48" s="148"/>
      <c r="F48" s="36" t="s">
        <v>14</v>
      </c>
      <c r="G48" s="56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80"/>
      <c r="T48" s="81"/>
      <c r="U48" s="25"/>
    </row>
    <row r="49" spans="1:21" ht="12.75" customHeight="1">
      <c r="A49" s="137"/>
      <c r="B49" s="120"/>
      <c r="C49" s="121"/>
      <c r="D49" s="123"/>
      <c r="E49" s="149"/>
      <c r="F49" s="37" t="s">
        <v>57</v>
      </c>
      <c r="G49" s="50">
        <f>SUM(G47:G48)</f>
        <v>96.71</v>
      </c>
      <c r="H49" s="51">
        <f>SUM(H47:H48)</f>
        <v>96.71</v>
      </c>
      <c r="I49" s="51">
        <f>SUM(I47:I48)</f>
        <v>0</v>
      </c>
      <c r="J49" s="51">
        <f>SUM(J47:J48)</f>
        <v>0</v>
      </c>
      <c r="K49" s="51">
        <f aca="true" t="shared" si="11" ref="K49:T49">SUM(K47:K48)</f>
        <v>92.6</v>
      </c>
      <c r="L49" s="51">
        <f t="shared" si="11"/>
        <v>92.6</v>
      </c>
      <c r="M49" s="51">
        <f t="shared" si="11"/>
        <v>0</v>
      </c>
      <c r="N49" s="51">
        <f t="shared" si="11"/>
        <v>0</v>
      </c>
      <c r="O49" s="51">
        <f>SUM(O47:O48)</f>
        <v>85.6</v>
      </c>
      <c r="P49" s="51">
        <f>SUM(P47:P48)</f>
        <v>85.6</v>
      </c>
      <c r="Q49" s="51">
        <f>SUM(Q47:Q48)</f>
        <v>0</v>
      </c>
      <c r="R49" s="51">
        <f>SUM(R47:R48)</f>
        <v>0</v>
      </c>
      <c r="S49" s="74">
        <f t="shared" si="11"/>
        <v>92</v>
      </c>
      <c r="T49" s="75">
        <f t="shared" si="11"/>
        <v>92</v>
      </c>
      <c r="U49" s="25"/>
    </row>
    <row r="50" spans="1:21" ht="12.75" customHeight="1">
      <c r="A50" s="137" t="s">
        <v>12</v>
      </c>
      <c r="B50" s="118" t="s">
        <v>16</v>
      </c>
      <c r="C50" s="121" t="s">
        <v>16</v>
      </c>
      <c r="D50" s="122" t="s">
        <v>26</v>
      </c>
      <c r="E50" s="147" t="s">
        <v>87</v>
      </c>
      <c r="F50" s="36" t="s">
        <v>13</v>
      </c>
      <c r="G50" s="56">
        <f>H50+J50</f>
        <v>4.58</v>
      </c>
      <c r="H50" s="51">
        <v>4.58</v>
      </c>
      <c r="I50" s="51">
        <v>2.81</v>
      </c>
      <c r="J50" s="51"/>
      <c r="K50" s="55">
        <f>L50+N50</f>
        <v>4.7</v>
      </c>
      <c r="L50" s="51">
        <v>4.7</v>
      </c>
      <c r="M50" s="51">
        <v>2.9</v>
      </c>
      <c r="N50" s="51"/>
      <c r="O50" s="55">
        <f>P50+R50</f>
        <v>4.4</v>
      </c>
      <c r="P50" s="51">
        <v>4.4</v>
      </c>
      <c r="Q50" s="51">
        <v>2.9</v>
      </c>
      <c r="R50" s="51"/>
      <c r="S50" s="74">
        <v>4.9</v>
      </c>
      <c r="T50" s="75">
        <v>5</v>
      </c>
      <c r="U50" s="25"/>
    </row>
    <row r="51" spans="1:21" ht="9" customHeight="1">
      <c r="A51" s="137"/>
      <c r="B51" s="119"/>
      <c r="C51" s="121"/>
      <c r="D51" s="123"/>
      <c r="E51" s="148"/>
      <c r="F51" s="36" t="s">
        <v>15</v>
      </c>
      <c r="G51" s="56"/>
      <c r="H51" s="51"/>
      <c r="I51" s="51"/>
      <c r="J51" s="51"/>
      <c r="K51" s="55"/>
      <c r="L51" s="51"/>
      <c r="M51" s="51"/>
      <c r="N51" s="51"/>
      <c r="O51" s="55"/>
      <c r="P51" s="51"/>
      <c r="Q51" s="51"/>
      <c r="R51" s="51"/>
      <c r="S51" s="82"/>
      <c r="T51" s="83"/>
      <c r="U51" s="25"/>
    </row>
    <row r="52" spans="1:21" ht="12.75" customHeight="1">
      <c r="A52" s="137"/>
      <c r="B52" s="120"/>
      <c r="C52" s="121"/>
      <c r="D52" s="123"/>
      <c r="E52" s="149"/>
      <c r="F52" s="37" t="s">
        <v>57</v>
      </c>
      <c r="G52" s="50">
        <f>SUM(G50:G51)</f>
        <v>4.58</v>
      </c>
      <c r="H52" s="51">
        <f>SUM(H50:H51)</f>
        <v>4.58</v>
      </c>
      <c r="I52" s="51">
        <f>SUM(I50:I51)</f>
        <v>2.81</v>
      </c>
      <c r="J52" s="51">
        <f>SUM(J50:J51)</f>
        <v>0</v>
      </c>
      <c r="K52" s="51">
        <f aca="true" t="shared" si="12" ref="K52:T52">SUM(K50:K51)</f>
        <v>4.7</v>
      </c>
      <c r="L52" s="51">
        <f t="shared" si="12"/>
        <v>4.7</v>
      </c>
      <c r="M52" s="51">
        <f t="shared" si="12"/>
        <v>2.9</v>
      </c>
      <c r="N52" s="51">
        <f t="shared" si="12"/>
        <v>0</v>
      </c>
      <c r="O52" s="51">
        <f>SUM(O50:O51)</f>
        <v>4.4</v>
      </c>
      <c r="P52" s="51">
        <f>SUM(P50:P51)</f>
        <v>4.4</v>
      </c>
      <c r="Q52" s="51">
        <f>SUM(Q50:Q51)</f>
        <v>2.9</v>
      </c>
      <c r="R52" s="51">
        <f>SUM(R50:R51)</f>
        <v>0</v>
      </c>
      <c r="S52" s="74">
        <f t="shared" si="12"/>
        <v>4.9</v>
      </c>
      <c r="T52" s="75">
        <f t="shared" si="12"/>
        <v>5</v>
      </c>
      <c r="U52" s="25"/>
    </row>
    <row r="53" spans="1:21" ht="12.75" customHeight="1">
      <c r="A53" s="153" t="s">
        <v>12</v>
      </c>
      <c r="B53" s="120" t="s">
        <v>16</v>
      </c>
      <c r="C53" s="164" t="s">
        <v>17</v>
      </c>
      <c r="D53" s="123" t="s">
        <v>27</v>
      </c>
      <c r="E53" s="147" t="s">
        <v>87</v>
      </c>
      <c r="F53" s="36" t="s">
        <v>13</v>
      </c>
      <c r="G53" s="56">
        <f>H53+J53</f>
        <v>17.88</v>
      </c>
      <c r="H53" s="51">
        <v>17.88</v>
      </c>
      <c r="I53" s="51"/>
      <c r="J53" s="51"/>
      <c r="K53" s="55">
        <f>L53+N53</f>
        <v>21</v>
      </c>
      <c r="L53" s="51">
        <v>21</v>
      </c>
      <c r="M53" s="51"/>
      <c r="N53" s="51"/>
      <c r="O53" s="55">
        <f>P53+R53</f>
        <v>25</v>
      </c>
      <c r="P53" s="51">
        <v>25</v>
      </c>
      <c r="Q53" s="51"/>
      <c r="R53" s="51"/>
      <c r="S53" s="74">
        <v>24</v>
      </c>
      <c r="T53" s="75">
        <v>25</v>
      </c>
      <c r="U53" s="25"/>
    </row>
    <row r="54" spans="1:21" ht="12.75" customHeight="1">
      <c r="A54" s="137"/>
      <c r="B54" s="152"/>
      <c r="C54" s="165"/>
      <c r="D54" s="123"/>
      <c r="E54" s="148"/>
      <c r="F54" s="36" t="s">
        <v>15</v>
      </c>
      <c r="G54" s="56"/>
      <c r="H54" s="51"/>
      <c r="I54" s="50"/>
      <c r="J54" s="51"/>
      <c r="K54" s="55"/>
      <c r="L54" s="51"/>
      <c r="M54" s="50"/>
      <c r="N54" s="51"/>
      <c r="O54" s="55"/>
      <c r="P54" s="51"/>
      <c r="Q54" s="50"/>
      <c r="R54" s="51"/>
      <c r="S54" s="82"/>
      <c r="T54" s="83"/>
      <c r="U54" s="25"/>
    </row>
    <row r="55" spans="1:21" ht="12.75" customHeight="1">
      <c r="A55" s="137"/>
      <c r="B55" s="152"/>
      <c r="C55" s="165"/>
      <c r="D55" s="123"/>
      <c r="E55" s="149"/>
      <c r="F55" s="37" t="s">
        <v>57</v>
      </c>
      <c r="G55" s="50">
        <f>SUM(G53:G54)</f>
        <v>17.88</v>
      </c>
      <c r="H55" s="51">
        <f>SUM(H53:H54)</f>
        <v>17.88</v>
      </c>
      <c r="I55" s="51">
        <f>SUM(I53:I54)</f>
        <v>0</v>
      </c>
      <c r="J55" s="51">
        <f>SUM(J53:J54)</f>
        <v>0</v>
      </c>
      <c r="K55" s="51">
        <f aca="true" t="shared" si="13" ref="K55:T55">SUM(K53:K54)</f>
        <v>21</v>
      </c>
      <c r="L55" s="51">
        <f t="shared" si="13"/>
        <v>21</v>
      </c>
      <c r="M55" s="51">
        <f t="shared" si="13"/>
        <v>0</v>
      </c>
      <c r="N55" s="51">
        <f t="shared" si="13"/>
        <v>0</v>
      </c>
      <c r="O55" s="51">
        <f>SUM(O53:O54)</f>
        <v>25</v>
      </c>
      <c r="P55" s="51">
        <f>SUM(P53:P54)</f>
        <v>25</v>
      </c>
      <c r="Q55" s="51">
        <f>SUM(Q53:Q54)</f>
        <v>0</v>
      </c>
      <c r="R55" s="51">
        <f>SUM(R53:R54)</f>
        <v>0</v>
      </c>
      <c r="S55" s="74">
        <f t="shared" si="13"/>
        <v>24</v>
      </c>
      <c r="T55" s="75">
        <f t="shared" si="13"/>
        <v>25</v>
      </c>
      <c r="U55" s="25"/>
    </row>
    <row r="56" spans="1:21" ht="12.75" customHeight="1" thickBot="1">
      <c r="A56" s="7" t="s">
        <v>12</v>
      </c>
      <c r="B56" s="8" t="s">
        <v>16</v>
      </c>
      <c r="C56" s="116" t="s">
        <v>59</v>
      </c>
      <c r="D56" s="117"/>
      <c r="E56" s="117"/>
      <c r="F56" s="117"/>
      <c r="G56" s="57">
        <f aca="true" t="shared" si="14" ref="G56:N56">SUM(G49+G52+G55)</f>
        <v>119.16999999999999</v>
      </c>
      <c r="H56" s="57">
        <f t="shared" si="14"/>
        <v>119.16999999999999</v>
      </c>
      <c r="I56" s="57">
        <f t="shared" si="14"/>
        <v>2.81</v>
      </c>
      <c r="J56" s="57">
        <f t="shared" si="14"/>
        <v>0</v>
      </c>
      <c r="K56" s="57">
        <f t="shared" si="14"/>
        <v>118.3</v>
      </c>
      <c r="L56" s="57">
        <f t="shared" si="14"/>
        <v>118.3</v>
      </c>
      <c r="M56" s="57">
        <f t="shared" si="14"/>
        <v>2.9</v>
      </c>
      <c r="N56" s="57">
        <f t="shared" si="14"/>
        <v>0</v>
      </c>
      <c r="O56" s="57">
        <f aca="true" t="shared" si="15" ref="O56:T56">SUM(O49+O52+O55)</f>
        <v>115</v>
      </c>
      <c r="P56" s="57">
        <f t="shared" si="15"/>
        <v>115</v>
      </c>
      <c r="Q56" s="57">
        <f t="shared" si="15"/>
        <v>2.9</v>
      </c>
      <c r="R56" s="57">
        <f t="shared" si="15"/>
        <v>0</v>
      </c>
      <c r="S56" s="84">
        <f t="shared" si="15"/>
        <v>120.9</v>
      </c>
      <c r="T56" s="85">
        <f t="shared" si="15"/>
        <v>122</v>
      </c>
      <c r="U56" s="26"/>
    </row>
    <row r="57" spans="1:21" ht="13.5" customHeight="1" thickBot="1">
      <c r="A57" s="9" t="s">
        <v>12</v>
      </c>
      <c r="B57" s="166" t="s">
        <v>60</v>
      </c>
      <c r="C57" s="167"/>
      <c r="D57" s="167"/>
      <c r="E57" s="167"/>
      <c r="F57" s="167"/>
      <c r="G57" s="57">
        <f aca="true" t="shared" si="16" ref="G57:T57">SUM(G45+G56)</f>
        <v>248.73</v>
      </c>
      <c r="H57" s="57">
        <f t="shared" si="16"/>
        <v>248.73</v>
      </c>
      <c r="I57" s="57">
        <f t="shared" si="16"/>
        <v>8.14</v>
      </c>
      <c r="J57" s="57">
        <f t="shared" si="16"/>
        <v>0</v>
      </c>
      <c r="K57" s="57">
        <f t="shared" si="16"/>
        <v>249.8</v>
      </c>
      <c r="L57" s="57">
        <f t="shared" si="16"/>
        <v>249.8</v>
      </c>
      <c r="M57" s="57">
        <f t="shared" si="16"/>
        <v>9.5</v>
      </c>
      <c r="N57" s="57">
        <f t="shared" si="16"/>
        <v>0</v>
      </c>
      <c r="O57" s="57">
        <f t="shared" si="16"/>
        <v>235.8</v>
      </c>
      <c r="P57" s="57">
        <f t="shared" si="16"/>
        <v>235.8</v>
      </c>
      <c r="Q57" s="57">
        <f t="shared" si="16"/>
        <v>9.5</v>
      </c>
      <c r="R57" s="57">
        <f t="shared" si="16"/>
        <v>0</v>
      </c>
      <c r="S57" s="84">
        <f t="shared" si="16"/>
        <v>281.5</v>
      </c>
      <c r="T57" s="85">
        <f t="shared" si="16"/>
        <v>295.4</v>
      </c>
      <c r="U57" s="26"/>
    </row>
    <row r="58" spans="1:21" ht="14.25" customHeight="1" thickBot="1">
      <c r="A58" s="3" t="s">
        <v>16</v>
      </c>
      <c r="B58" s="160" t="s">
        <v>110</v>
      </c>
      <c r="C58" s="168"/>
      <c r="D58" s="168"/>
      <c r="E58" s="168"/>
      <c r="F58" s="168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25"/>
    </row>
    <row r="59" spans="1:21" ht="13.5" customHeight="1" thickBot="1">
      <c r="A59" s="4" t="s">
        <v>16</v>
      </c>
      <c r="B59" s="5" t="s">
        <v>12</v>
      </c>
      <c r="C59" s="150" t="s">
        <v>111</v>
      </c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25"/>
    </row>
    <row r="60" spans="1:21" ht="12.75" customHeight="1">
      <c r="A60" s="137" t="s">
        <v>16</v>
      </c>
      <c r="B60" s="118" t="s">
        <v>12</v>
      </c>
      <c r="C60" s="121" t="s">
        <v>12</v>
      </c>
      <c r="D60" s="122" t="s">
        <v>66</v>
      </c>
      <c r="E60" s="147" t="s">
        <v>87</v>
      </c>
      <c r="F60" s="36" t="s">
        <v>14</v>
      </c>
      <c r="G60" s="53">
        <f>H60+J60</f>
        <v>4.9</v>
      </c>
      <c r="H60" s="51">
        <v>4.9</v>
      </c>
      <c r="I60" s="55"/>
      <c r="J60" s="55"/>
      <c r="K60" s="55">
        <f>L60+N60</f>
        <v>4.9</v>
      </c>
      <c r="L60" s="55">
        <v>4.9</v>
      </c>
      <c r="M60" s="55"/>
      <c r="N60" s="55"/>
      <c r="O60" s="51">
        <f>P60+R60</f>
        <v>5.9</v>
      </c>
      <c r="P60" s="51">
        <v>5.9</v>
      </c>
      <c r="Q60" s="51"/>
      <c r="R60" s="51"/>
      <c r="S60" s="74">
        <v>5</v>
      </c>
      <c r="T60" s="81">
        <v>5</v>
      </c>
      <c r="U60" s="25"/>
    </row>
    <row r="61" spans="1:21" ht="12.75" customHeight="1">
      <c r="A61" s="137"/>
      <c r="B61" s="119"/>
      <c r="C61" s="121"/>
      <c r="D61" s="123"/>
      <c r="E61" s="148"/>
      <c r="F61" s="36" t="s">
        <v>15</v>
      </c>
      <c r="G61" s="56">
        <f>H61+J61</f>
        <v>0</v>
      </c>
      <c r="H61" s="55"/>
      <c r="I61" s="55"/>
      <c r="J61" s="55"/>
      <c r="K61" s="55">
        <f>L61+N61</f>
        <v>0</v>
      </c>
      <c r="L61" s="55"/>
      <c r="M61" s="55"/>
      <c r="N61" s="55"/>
      <c r="O61" s="51">
        <f>P61+R61</f>
        <v>0</v>
      </c>
      <c r="P61" s="51"/>
      <c r="Q61" s="51"/>
      <c r="R61" s="51"/>
      <c r="S61" s="115"/>
      <c r="T61" s="93"/>
      <c r="U61" s="25"/>
    </row>
    <row r="62" spans="1:21" ht="12.75" customHeight="1">
      <c r="A62" s="137"/>
      <c r="B62" s="120"/>
      <c r="C62" s="121"/>
      <c r="D62" s="123"/>
      <c r="E62" s="149"/>
      <c r="F62" s="37" t="s">
        <v>57</v>
      </c>
      <c r="G62" s="50">
        <f>SUM(G60:G61)</f>
        <v>4.9</v>
      </c>
      <c r="H62" s="51">
        <f>SUM(H60:H61)</f>
        <v>4.9</v>
      </c>
      <c r="I62" s="51">
        <f>SUM(I60:I61)</f>
        <v>0</v>
      </c>
      <c r="J62" s="51">
        <f>SUM(J60:J61)</f>
        <v>0</v>
      </c>
      <c r="K62" s="51">
        <f aca="true" t="shared" si="17" ref="K62:T62">SUM(K60:K61)</f>
        <v>4.9</v>
      </c>
      <c r="L62" s="51">
        <f t="shared" si="17"/>
        <v>4.9</v>
      </c>
      <c r="M62" s="51">
        <f t="shared" si="17"/>
        <v>0</v>
      </c>
      <c r="N62" s="51">
        <f t="shared" si="17"/>
        <v>0</v>
      </c>
      <c r="O62" s="51">
        <f>SUM(O60:O61)</f>
        <v>5.9</v>
      </c>
      <c r="P62" s="51">
        <f>SUM(P60:P61)</f>
        <v>5.9</v>
      </c>
      <c r="Q62" s="51">
        <f>SUM(Q60:Q61)</f>
        <v>0</v>
      </c>
      <c r="R62" s="51">
        <f>SUM(R60:R61)</f>
        <v>0</v>
      </c>
      <c r="S62" s="74">
        <f t="shared" si="17"/>
        <v>5</v>
      </c>
      <c r="T62" s="75">
        <f t="shared" si="17"/>
        <v>5</v>
      </c>
      <c r="U62" s="25"/>
    </row>
    <row r="63" spans="1:21" ht="12.75" customHeight="1">
      <c r="A63" s="137" t="s">
        <v>16</v>
      </c>
      <c r="B63" s="118" t="s">
        <v>12</v>
      </c>
      <c r="C63" s="121" t="s">
        <v>16</v>
      </c>
      <c r="D63" s="123" t="s">
        <v>67</v>
      </c>
      <c r="E63" s="147" t="s">
        <v>87</v>
      </c>
      <c r="F63" s="36" t="s">
        <v>14</v>
      </c>
      <c r="G63" s="56">
        <f>H63+J63</f>
        <v>2.55</v>
      </c>
      <c r="H63" s="51">
        <v>2.55</v>
      </c>
      <c r="I63" s="51"/>
      <c r="J63" s="51"/>
      <c r="K63" s="55">
        <f>L63+N63</f>
        <v>2.7</v>
      </c>
      <c r="L63" s="51">
        <v>2.7</v>
      </c>
      <c r="M63" s="51"/>
      <c r="N63" s="51"/>
      <c r="O63" s="51">
        <f>P63+R63</f>
        <v>2.7</v>
      </c>
      <c r="P63" s="51">
        <v>2.7</v>
      </c>
      <c r="Q63" s="51"/>
      <c r="R63" s="51"/>
      <c r="S63" s="74">
        <v>2.7</v>
      </c>
      <c r="T63" s="75">
        <v>2.8</v>
      </c>
      <c r="U63" s="25"/>
    </row>
    <row r="64" spans="1:21" ht="12.75" customHeight="1">
      <c r="A64" s="137"/>
      <c r="B64" s="119"/>
      <c r="C64" s="121"/>
      <c r="D64" s="123"/>
      <c r="E64" s="148"/>
      <c r="F64" s="38" t="s">
        <v>124</v>
      </c>
      <c r="G64" s="56">
        <f>H64+J64</f>
        <v>0</v>
      </c>
      <c r="H64" s="51">
        <v>0</v>
      </c>
      <c r="I64" s="51"/>
      <c r="J64" s="51"/>
      <c r="K64" s="55">
        <f>L64+N64</f>
        <v>29.5</v>
      </c>
      <c r="L64" s="51">
        <v>29.5</v>
      </c>
      <c r="M64" s="51"/>
      <c r="N64" s="51"/>
      <c r="O64" s="51">
        <f>P64+R64</f>
        <v>29.5</v>
      </c>
      <c r="P64" s="51">
        <v>29.5</v>
      </c>
      <c r="Q64" s="51"/>
      <c r="R64" s="51"/>
      <c r="S64" s="74">
        <v>31</v>
      </c>
      <c r="T64" s="75">
        <v>33</v>
      </c>
      <c r="U64" s="25"/>
    </row>
    <row r="65" spans="1:21" ht="12.75" customHeight="1">
      <c r="A65" s="137"/>
      <c r="B65" s="119"/>
      <c r="C65" s="121"/>
      <c r="D65" s="123"/>
      <c r="E65" s="148"/>
      <c r="F65" s="38" t="s">
        <v>125</v>
      </c>
      <c r="G65" s="56">
        <f>H65+J65</f>
        <v>0</v>
      </c>
      <c r="H65" s="51">
        <v>0</v>
      </c>
      <c r="I65" s="51"/>
      <c r="J65" s="51"/>
      <c r="K65" s="55">
        <f>L65+N65</f>
        <v>5.2</v>
      </c>
      <c r="L65" s="51">
        <v>5.2</v>
      </c>
      <c r="M65" s="51"/>
      <c r="N65" s="51"/>
      <c r="O65" s="55">
        <f>P65+R65</f>
        <v>5.2</v>
      </c>
      <c r="P65" s="51">
        <v>5.2</v>
      </c>
      <c r="Q65" s="51"/>
      <c r="R65" s="51"/>
      <c r="S65" s="74">
        <v>5.5</v>
      </c>
      <c r="T65" s="75">
        <v>5.8</v>
      </c>
      <c r="U65" s="25"/>
    </row>
    <row r="66" spans="1:21" ht="12.75" customHeight="1">
      <c r="A66" s="137"/>
      <c r="B66" s="119"/>
      <c r="C66" s="121"/>
      <c r="D66" s="123"/>
      <c r="E66" s="148"/>
      <c r="F66" s="38" t="s">
        <v>14</v>
      </c>
      <c r="G66" s="56">
        <f>H66+J66</f>
        <v>0</v>
      </c>
      <c r="H66" s="51"/>
      <c r="I66" s="51"/>
      <c r="J66" s="51"/>
      <c r="K66" s="55">
        <f>L66+N66</f>
        <v>0</v>
      </c>
      <c r="L66" s="51"/>
      <c r="M66" s="51"/>
      <c r="N66" s="51"/>
      <c r="O66" s="55">
        <f>P66+R66</f>
        <v>0</v>
      </c>
      <c r="P66" s="51"/>
      <c r="Q66" s="51"/>
      <c r="R66" s="51"/>
      <c r="S66" s="82"/>
      <c r="T66" s="83"/>
      <c r="U66" s="25"/>
    </row>
    <row r="67" spans="1:21" ht="12.75" customHeight="1">
      <c r="A67" s="137"/>
      <c r="B67" s="120"/>
      <c r="C67" s="121"/>
      <c r="D67" s="123"/>
      <c r="E67" s="149"/>
      <c r="F67" s="37" t="s">
        <v>57</v>
      </c>
      <c r="G67" s="50">
        <f>SUM(G63:G66)</f>
        <v>2.55</v>
      </c>
      <c r="H67" s="51">
        <f>SUM(H63:H66)</f>
        <v>2.55</v>
      </c>
      <c r="I67" s="51">
        <f>SUM(I63:I66)</f>
        <v>0</v>
      </c>
      <c r="J67" s="51">
        <f>SUM(J63:J66)</f>
        <v>0</v>
      </c>
      <c r="K67" s="51">
        <f aca="true" t="shared" si="18" ref="K67:T67">SUM(K63:K66)</f>
        <v>37.400000000000006</v>
      </c>
      <c r="L67" s="51">
        <f t="shared" si="18"/>
        <v>37.400000000000006</v>
      </c>
      <c r="M67" s="51">
        <f t="shared" si="18"/>
        <v>0</v>
      </c>
      <c r="N67" s="51">
        <f t="shared" si="18"/>
        <v>0</v>
      </c>
      <c r="O67" s="51">
        <f>SUM(O63:O66)</f>
        <v>37.400000000000006</v>
      </c>
      <c r="P67" s="51">
        <f>SUM(P63:P66)</f>
        <v>37.400000000000006</v>
      </c>
      <c r="Q67" s="51">
        <f>SUM(Q63:Q66)</f>
        <v>0</v>
      </c>
      <c r="R67" s="51">
        <f>SUM(R63:R66)</f>
        <v>0</v>
      </c>
      <c r="S67" s="74">
        <f t="shared" si="18"/>
        <v>39.2</v>
      </c>
      <c r="T67" s="75">
        <f t="shared" si="18"/>
        <v>41.599999999999994</v>
      </c>
      <c r="U67" s="25"/>
    </row>
    <row r="68" spans="1:21" ht="12.75" customHeight="1">
      <c r="A68" s="137" t="s">
        <v>16</v>
      </c>
      <c r="B68" s="118" t="s">
        <v>12</v>
      </c>
      <c r="C68" s="121" t="s">
        <v>17</v>
      </c>
      <c r="D68" s="123" t="s">
        <v>54</v>
      </c>
      <c r="E68" s="147" t="s">
        <v>87</v>
      </c>
      <c r="F68" s="36" t="s">
        <v>14</v>
      </c>
      <c r="G68" s="56">
        <f>H68+J68</f>
        <v>0</v>
      </c>
      <c r="H68" s="51">
        <v>0</v>
      </c>
      <c r="I68" s="51"/>
      <c r="J68" s="51"/>
      <c r="K68" s="55">
        <f>L68+N68</f>
        <v>0</v>
      </c>
      <c r="L68" s="51">
        <v>0</v>
      </c>
      <c r="M68" s="51"/>
      <c r="N68" s="51"/>
      <c r="O68" s="51">
        <f>P68+R68</f>
        <v>0</v>
      </c>
      <c r="P68" s="51"/>
      <c r="Q68" s="51"/>
      <c r="R68" s="51"/>
      <c r="S68" s="74">
        <v>0</v>
      </c>
      <c r="T68" s="75">
        <v>0</v>
      </c>
      <c r="U68" s="25"/>
    </row>
    <row r="69" spans="1:21" ht="10.5" customHeight="1">
      <c r="A69" s="137"/>
      <c r="B69" s="119"/>
      <c r="C69" s="121"/>
      <c r="D69" s="123"/>
      <c r="E69" s="148"/>
      <c r="F69" s="36" t="s">
        <v>15</v>
      </c>
      <c r="G69" s="56">
        <f>H69+J69</f>
        <v>0</v>
      </c>
      <c r="H69" s="51"/>
      <c r="I69" s="51"/>
      <c r="J69" s="51"/>
      <c r="K69" s="55">
        <f>L69+N69</f>
        <v>0</v>
      </c>
      <c r="L69" s="51"/>
      <c r="M69" s="51"/>
      <c r="N69" s="51"/>
      <c r="O69" s="51">
        <f>P69+R69</f>
        <v>0</v>
      </c>
      <c r="P69" s="51"/>
      <c r="Q69" s="51"/>
      <c r="R69" s="51"/>
      <c r="S69" s="74"/>
      <c r="T69" s="75"/>
      <c r="U69" s="25"/>
    </row>
    <row r="70" spans="1:21" ht="12.75" customHeight="1">
      <c r="A70" s="137"/>
      <c r="B70" s="120"/>
      <c r="C70" s="121"/>
      <c r="D70" s="123"/>
      <c r="E70" s="149"/>
      <c r="F70" s="37" t="s">
        <v>57</v>
      </c>
      <c r="G70" s="50">
        <f>SUM(G68:G69)</f>
        <v>0</v>
      </c>
      <c r="H70" s="51">
        <f>SUM(H68:H69)</f>
        <v>0</v>
      </c>
      <c r="I70" s="51">
        <f>SUM(I68:I69)</f>
        <v>0</v>
      </c>
      <c r="J70" s="51">
        <f>SUM(J68:J69)</f>
        <v>0</v>
      </c>
      <c r="K70" s="51">
        <f aca="true" t="shared" si="19" ref="K70:T70">SUM(K68:K69)</f>
        <v>0</v>
      </c>
      <c r="L70" s="51">
        <f t="shared" si="19"/>
        <v>0</v>
      </c>
      <c r="M70" s="51">
        <f t="shared" si="19"/>
        <v>0</v>
      </c>
      <c r="N70" s="51">
        <f t="shared" si="19"/>
        <v>0</v>
      </c>
      <c r="O70" s="51">
        <f t="shared" si="19"/>
        <v>0</v>
      </c>
      <c r="P70" s="51">
        <f t="shared" si="19"/>
        <v>0</v>
      </c>
      <c r="Q70" s="51">
        <f t="shared" si="19"/>
        <v>0</v>
      </c>
      <c r="R70" s="51">
        <f t="shared" si="19"/>
        <v>0</v>
      </c>
      <c r="S70" s="74">
        <f t="shared" si="19"/>
        <v>0</v>
      </c>
      <c r="T70" s="75">
        <f t="shared" si="19"/>
        <v>0</v>
      </c>
      <c r="U70" s="25"/>
    </row>
    <row r="71" spans="1:21" ht="13.5" thickBot="1">
      <c r="A71" s="7" t="s">
        <v>16</v>
      </c>
      <c r="B71" s="8" t="s">
        <v>12</v>
      </c>
      <c r="C71" s="116" t="s">
        <v>59</v>
      </c>
      <c r="D71" s="117"/>
      <c r="E71" s="117"/>
      <c r="F71" s="117"/>
      <c r="G71" s="57">
        <f>SUM(G62+G67+G70)</f>
        <v>7.45</v>
      </c>
      <c r="H71" s="57">
        <f aca="true" t="shared" si="20" ref="H71:T71">SUM(H62+H67+H70)</f>
        <v>7.45</v>
      </c>
      <c r="I71" s="57">
        <f t="shared" si="20"/>
        <v>0</v>
      </c>
      <c r="J71" s="57">
        <f t="shared" si="20"/>
        <v>0</v>
      </c>
      <c r="K71" s="57">
        <f t="shared" si="20"/>
        <v>42.300000000000004</v>
      </c>
      <c r="L71" s="59">
        <f t="shared" si="20"/>
        <v>42.300000000000004</v>
      </c>
      <c r="M71" s="59">
        <f t="shared" si="20"/>
        <v>0</v>
      </c>
      <c r="N71" s="59">
        <f t="shared" si="20"/>
        <v>0</v>
      </c>
      <c r="O71" s="59">
        <f t="shared" si="20"/>
        <v>43.300000000000004</v>
      </c>
      <c r="P71" s="59">
        <f t="shared" si="20"/>
        <v>43.300000000000004</v>
      </c>
      <c r="Q71" s="59">
        <f t="shared" si="20"/>
        <v>0</v>
      </c>
      <c r="R71" s="59">
        <f t="shared" si="20"/>
        <v>0</v>
      </c>
      <c r="S71" s="91">
        <f t="shared" si="20"/>
        <v>44.2</v>
      </c>
      <c r="T71" s="84">
        <f t="shared" si="20"/>
        <v>46.599999999999994</v>
      </c>
      <c r="U71" s="26"/>
    </row>
    <row r="72" spans="1:21" ht="14.25" customHeight="1" thickBot="1">
      <c r="A72" s="9" t="s">
        <v>16</v>
      </c>
      <c r="B72" s="129" t="s">
        <v>60</v>
      </c>
      <c r="C72" s="130"/>
      <c r="D72" s="130"/>
      <c r="E72" s="130"/>
      <c r="F72" s="130"/>
      <c r="G72" s="57">
        <f>SUM(G71)</f>
        <v>7.45</v>
      </c>
      <c r="H72" s="57">
        <f aca="true" t="shared" si="21" ref="H72:N72">SUM(H71)</f>
        <v>7.45</v>
      </c>
      <c r="I72" s="57">
        <f t="shared" si="21"/>
        <v>0</v>
      </c>
      <c r="J72" s="57">
        <f t="shared" si="21"/>
        <v>0</v>
      </c>
      <c r="K72" s="57">
        <f t="shared" si="21"/>
        <v>42.300000000000004</v>
      </c>
      <c r="L72" s="57">
        <f t="shared" si="21"/>
        <v>42.300000000000004</v>
      </c>
      <c r="M72" s="57">
        <f t="shared" si="21"/>
        <v>0</v>
      </c>
      <c r="N72" s="57">
        <f t="shared" si="21"/>
        <v>0</v>
      </c>
      <c r="O72" s="57">
        <f aca="true" t="shared" si="22" ref="O72:T72">SUM(O71)</f>
        <v>43.300000000000004</v>
      </c>
      <c r="P72" s="57">
        <f t="shared" si="22"/>
        <v>43.300000000000004</v>
      </c>
      <c r="Q72" s="57">
        <f t="shared" si="22"/>
        <v>0</v>
      </c>
      <c r="R72" s="57">
        <f t="shared" si="22"/>
        <v>0</v>
      </c>
      <c r="S72" s="84">
        <f t="shared" si="22"/>
        <v>44.2</v>
      </c>
      <c r="T72" s="85">
        <f t="shared" si="22"/>
        <v>46.599999999999994</v>
      </c>
      <c r="U72" s="26"/>
    </row>
    <row r="73" spans="1:21" ht="28.5" customHeight="1" thickBot="1">
      <c r="A73" s="3" t="s">
        <v>17</v>
      </c>
      <c r="B73" s="160" t="s">
        <v>29</v>
      </c>
      <c r="C73" s="161"/>
      <c r="D73" s="161"/>
      <c r="E73" s="161"/>
      <c r="F73" s="161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25"/>
    </row>
    <row r="74" spans="1:21" ht="18" customHeight="1" thickBot="1">
      <c r="A74" s="4" t="s">
        <v>17</v>
      </c>
      <c r="B74" s="5" t="s">
        <v>12</v>
      </c>
      <c r="C74" s="127" t="s">
        <v>30</v>
      </c>
      <c r="D74" s="128"/>
      <c r="E74" s="128"/>
      <c r="F74" s="128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25"/>
    </row>
    <row r="75" spans="1:21" ht="12.75" customHeight="1">
      <c r="A75" s="153" t="s">
        <v>17</v>
      </c>
      <c r="B75" s="120" t="s">
        <v>12</v>
      </c>
      <c r="C75" s="164" t="s">
        <v>12</v>
      </c>
      <c r="D75" s="123" t="s">
        <v>31</v>
      </c>
      <c r="E75" s="147" t="s">
        <v>87</v>
      </c>
      <c r="F75" s="36" t="s">
        <v>14</v>
      </c>
      <c r="G75" s="53">
        <f>H75+J75</f>
        <v>0</v>
      </c>
      <c r="H75" s="58"/>
      <c r="I75" s="58"/>
      <c r="J75" s="58"/>
      <c r="K75" s="55">
        <f>L75+N75</f>
        <v>0</v>
      </c>
      <c r="L75" s="51"/>
      <c r="M75" s="51"/>
      <c r="N75" s="51"/>
      <c r="O75" s="55">
        <f>P75+R75</f>
        <v>0</v>
      </c>
      <c r="P75" s="51"/>
      <c r="Q75" s="51"/>
      <c r="R75" s="51"/>
      <c r="S75" s="74"/>
      <c r="T75" s="75"/>
      <c r="U75" s="25"/>
    </row>
    <row r="76" spans="1:21" ht="15" customHeight="1">
      <c r="A76" s="137"/>
      <c r="B76" s="152"/>
      <c r="C76" s="165"/>
      <c r="D76" s="123"/>
      <c r="E76" s="148"/>
      <c r="F76" s="36" t="s">
        <v>32</v>
      </c>
      <c r="G76" s="56">
        <f>H76+J76</f>
        <v>1030.12</v>
      </c>
      <c r="H76" s="51">
        <v>1030.12</v>
      </c>
      <c r="I76" s="51"/>
      <c r="J76" s="51"/>
      <c r="K76" s="55">
        <f>L76+N76</f>
        <v>1022.7</v>
      </c>
      <c r="L76" s="51">
        <v>1022.7</v>
      </c>
      <c r="M76" s="51"/>
      <c r="N76" s="51"/>
      <c r="O76" s="55">
        <f>P76+R76</f>
        <v>1112.7</v>
      </c>
      <c r="P76" s="51">
        <v>1112.7</v>
      </c>
      <c r="Q76" s="51"/>
      <c r="R76" s="51"/>
      <c r="S76" s="74">
        <v>1031</v>
      </c>
      <c r="T76" s="75">
        <v>1037</v>
      </c>
      <c r="U76" s="25"/>
    </row>
    <row r="77" spans="1:21" ht="13.5" customHeight="1">
      <c r="A77" s="137"/>
      <c r="B77" s="152"/>
      <c r="C77" s="165"/>
      <c r="D77" s="123"/>
      <c r="E77" s="149"/>
      <c r="F77" s="37" t="s">
        <v>57</v>
      </c>
      <c r="G77" s="50">
        <f>SUM(G75:G76)</f>
        <v>1030.12</v>
      </c>
      <c r="H77" s="51">
        <f>SUM(H75:H76)</f>
        <v>1030.12</v>
      </c>
      <c r="I77" s="51">
        <f>SUM(I75:I76)</f>
        <v>0</v>
      </c>
      <c r="J77" s="51">
        <f>SUM(J75:J76)</f>
        <v>0</v>
      </c>
      <c r="K77" s="51">
        <f aca="true" t="shared" si="23" ref="K77:T77">SUM(K75:K76)</f>
        <v>1022.7</v>
      </c>
      <c r="L77" s="51">
        <f t="shared" si="23"/>
        <v>1022.7</v>
      </c>
      <c r="M77" s="51">
        <f t="shared" si="23"/>
        <v>0</v>
      </c>
      <c r="N77" s="51">
        <f t="shared" si="23"/>
        <v>0</v>
      </c>
      <c r="O77" s="51">
        <f>SUM(O75:O76)</f>
        <v>1112.7</v>
      </c>
      <c r="P77" s="51">
        <f>SUM(P75:P76)</f>
        <v>1112.7</v>
      </c>
      <c r="Q77" s="51">
        <f>SUM(Q75:Q76)</f>
        <v>0</v>
      </c>
      <c r="R77" s="51">
        <f>SUM(R75:R76)</f>
        <v>0</v>
      </c>
      <c r="S77" s="74">
        <f t="shared" si="23"/>
        <v>1031</v>
      </c>
      <c r="T77" s="75">
        <f t="shared" si="23"/>
        <v>1037</v>
      </c>
      <c r="U77" s="25"/>
    </row>
    <row r="78" spans="1:21" ht="11.25" customHeight="1">
      <c r="A78" s="137" t="s">
        <v>17</v>
      </c>
      <c r="B78" s="118" t="s">
        <v>12</v>
      </c>
      <c r="C78" s="121" t="s">
        <v>16</v>
      </c>
      <c r="D78" s="123" t="s">
        <v>68</v>
      </c>
      <c r="E78" s="147" t="s">
        <v>87</v>
      </c>
      <c r="F78" s="36" t="s">
        <v>14</v>
      </c>
      <c r="G78" s="56">
        <f>H78+J78</f>
        <v>0</v>
      </c>
      <c r="H78" s="51"/>
      <c r="I78" s="51"/>
      <c r="J78" s="51"/>
      <c r="K78" s="55">
        <f>L78+N78</f>
        <v>0</v>
      </c>
      <c r="L78" s="51"/>
      <c r="M78" s="51"/>
      <c r="N78" s="51"/>
      <c r="O78" s="55">
        <f>P78+R78</f>
        <v>0</v>
      </c>
      <c r="P78" s="51"/>
      <c r="Q78" s="51"/>
      <c r="R78" s="51"/>
      <c r="S78" s="74"/>
      <c r="T78" s="75"/>
      <c r="U78" s="25"/>
    </row>
    <row r="79" spans="1:21" ht="13.5" customHeight="1">
      <c r="A79" s="137"/>
      <c r="B79" s="119"/>
      <c r="C79" s="121"/>
      <c r="D79" s="123"/>
      <c r="E79" s="148"/>
      <c r="F79" s="36" t="s">
        <v>32</v>
      </c>
      <c r="G79" s="56">
        <f>H79+J79</f>
        <v>0</v>
      </c>
      <c r="H79" s="51">
        <v>0</v>
      </c>
      <c r="I79" s="51"/>
      <c r="J79" s="51"/>
      <c r="K79" s="55">
        <f>L79+N79</f>
        <v>0</v>
      </c>
      <c r="L79" s="51">
        <v>0</v>
      </c>
      <c r="M79" s="51"/>
      <c r="N79" s="51"/>
      <c r="O79" s="55">
        <f>P79+R79</f>
        <v>0</v>
      </c>
      <c r="P79" s="51">
        <v>0</v>
      </c>
      <c r="Q79" s="51"/>
      <c r="R79" s="51"/>
      <c r="S79" s="74">
        <v>0</v>
      </c>
      <c r="T79" s="75">
        <v>0</v>
      </c>
      <c r="U79" s="25"/>
    </row>
    <row r="80" spans="1:21" ht="13.5" customHeight="1">
      <c r="A80" s="137"/>
      <c r="B80" s="120"/>
      <c r="C80" s="121"/>
      <c r="D80" s="123"/>
      <c r="E80" s="149"/>
      <c r="F80" s="37" t="s">
        <v>57</v>
      </c>
      <c r="G80" s="50">
        <f>SUM(G78:G79)</f>
        <v>0</v>
      </c>
      <c r="H80" s="51">
        <f>SUM(H78:H79)</f>
        <v>0</v>
      </c>
      <c r="I80" s="51">
        <f>SUM(I78:I79)</f>
        <v>0</v>
      </c>
      <c r="J80" s="51">
        <f>SUM(J78:J79)</f>
        <v>0</v>
      </c>
      <c r="K80" s="51">
        <f aca="true" t="shared" si="24" ref="K80:T80">SUM(K78:K79)</f>
        <v>0</v>
      </c>
      <c r="L80" s="51">
        <f t="shared" si="24"/>
        <v>0</v>
      </c>
      <c r="M80" s="51">
        <f t="shared" si="24"/>
        <v>0</v>
      </c>
      <c r="N80" s="51">
        <f t="shared" si="24"/>
        <v>0</v>
      </c>
      <c r="O80" s="51">
        <f>SUM(O78:O79)</f>
        <v>0</v>
      </c>
      <c r="P80" s="51">
        <f>SUM(P78:P79)</f>
        <v>0</v>
      </c>
      <c r="Q80" s="51">
        <f>SUM(Q78:Q79)</f>
        <v>0</v>
      </c>
      <c r="R80" s="51">
        <f>SUM(R78:R79)</f>
        <v>0</v>
      </c>
      <c r="S80" s="74">
        <f t="shared" si="24"/>
        <v>0</v>
      </c>
      <c r="T80" s="74">
        <f t="shared" si="24"/>
        <v>0</v>
      </c>
      <c r="U80" s="25"/>
    </row>
    <row r="81" spans="1:21" ht="14.25" customHeight="1">
      <c r="A81" s="137" t="s">
        <v>17</v>
      </c>
      <c r="B81" s="118" t="s">
        <v>12</v>
      </c>
      <c r="C81" s="121" t="s">
        <v>17</v>
      </c>
      <c r="D81" s="123" t="s">
        <v>33</v>
      </c>
      <c r="E81" s="147" t="s">
        <v>87</v>
      </c>
      <c r="F81" s="36" t="s">
        <v>14</v>
      </c>
      <c r="G81" s="56">
        <f>H81+J81</f>
        <v>0</v>
      </c>
      <c r="H81" s="51"/>
      <c r="I81" s="51"/>
      <c r="J81" s="51"/>
      <c r="K81" s="55">
        <f>L81+N81</f>
        <v>0</v>
      </c>
      <c r="L81" s="51"/>
      <c r="M81" s="51"/>
      <c r="N81" s="51"/>
      <c r="O81" s="55">
        <f>P81+R81</f>
        <v>0</v>
      </c>
      <c r="P81" s="51"/>
      <c r="Q81" s="51"/>
      <c r="R81" s="51"/>
      <c r="S81" s="74"/>
      <c r="T81" s="75"/>
      <c r="U81" s="25"/>
    </row>
    <row r="82" spans="1:21" ht="14.25" customHeight="1">
      <c r="A82" s="137"/>
      <c r="B82" s="119"/>
      <c r="C82" s="121"/>
      <c r="D82" s="123"/>
      <c r="E82" s="148"/>
      <c r="F82" s="36" t="s">
        <v>32</v>
      </c>
      <c r="G82" s="56">
        <f>H82+J82</f>
        <v>4.83</v>
      </c>
      <c r="H82" s="51">
        <v>4.83</v>
      </c>
      <c r="I82" s="51"/>
      <c r="J82" s="51"/>
      <c r="K82" s="55">
        <f>L82+N82</f>
        <v>3.4</v>
      </c>
      <c r="L82" s="51">
        <v>3.4</v>
      </c>
      <c r="M82" s="51"/>
      <c r="N82" s="51"/>
      <c r="O82" s="55">
        <f>P82+R82</f>
        <v>3.4</v>
      </c>
      <c r="P82" s="51">
        <v>3.4</v>
      </c>
      <c r="Q82" s="51"/>
      <c r="R82" s="51"/>
      <c r="S82" s="74">
        <v>4.9</v>
      </c>
      <c r="T82" s="75">
        <v>4.9</v>
      </c>
      <c r="U82" s="25"/>
    </row>
    <row r="83" spans="1:21" ht="14.25" customHeight="1">
      <c r="A83" s="137"/>
      <c r="B83" s="120"/>
      <c r="C83" s="121"/>
      <c r="D83" s="123"/>
      <c r="E83" s="149"/>
      <c r="F83" s="37" t="s">
        <v>57</v>
      </c>
      <c r="G83" s="50">
        <f>SUM(G81:G82)</f>
        <v>4.83</v>
      </c>
      <c r="H83" s="51">
        <f>SUM(H81:H82)</f>
        <v>4.83</v>
      </c>
      <c r="I83" s="51">
        <f>SUM(I81:I82)</f>
        <v>0</v>
      </c>
      <c r="J83" s="51">
        <f>SUM(J81:J82)</f>
        <v>0</v>
      </c>
      <c r="K83" s="51">
        <f aca="true" t="shared" si="25" ref="K83:T83">SUM(K81:K82)</f>
        <v>3.4</v>
      </c>
      <c r="L83" s="51">
        <f t="shared" si="25"/>
        <v>3.4</v>
      </c>
      <c r="M83" s="51">
        <f t="shared" si="25"/>
        <v>0</v>
      </c>
      <c r="N83" s="51">
        <f t="shared" si="25"/>
        <v>0</v>
      </c>
      <c r="O83" s="51">
        <f>SUM(O81:O82)</f>
        <v>3.4</v>
      </c>
      <c r="P83" s="51">
        <f>SUM(P81:P82)</f>
        <v>3.4</v>
      </c>
      <c r="Q83" s="51">
        <f>SUM(Q81:Q82)</f>
        <v>0</v>
      </c>
      <c r="R83" s="51">
        <f>SUM(R81:R82)</f>
        <v>0</v>
      </c>
      <c r="S83" s="74">
        <f t="shared" si="25"/>
        <v>4.9</v>
      </c>
      <c r="T83" s="75">
        <f t="shared" si="25"/>
        <v>4.9</v>
      </c>
      <c r="U83" s="25"/>
    </row>
    <row r="84" spans="1:21" ht="14.25" customHeight="1">
      <c r="A84" s="137" t="s">
        <v>17</v>
      </c>
      <c r="B84" s="118" t="s">
        <v>12</v>
      </c>
      <c r="C84" s="121" t="s">
        <v>19</v>
      </c>
      <c r="D84" s="123" t="s">
        <v>69</v>
      </c>
      <c r="E84" s="147" t="s">
        <v>87</v>
      </c>
      <c r="F84" s="36" t="s">
        <v>14</v>
      </c>
      <c r="G84" s="56">
        <f>H84+J84</f>
        <v>0</v>
      </c>
      <c r="H84" s="51"/>
      <c r="I84" s="51"/>
      <c r="J84" s="51"/>
      <c r="K84" s="55">
        <f>L84+N84</f>
        <v>0</v>
      </c>
      <c r="L84" s="51"/>
      <c r="M84" s="51"/>
      <c r="N84" s="51"/>
      <c r="O84" s="55">
        <f>P84+R84</f>
        <v>0</v>
      </c>
      <c r="P84" s="51"/>
      <c r="Q84" s="51"/>
      <c r="R84" s="51"/>
      <c r="S84" s="74"/>
      <c r="T84" s="75"/>
      <c r="U84" s="25"/>
    </row>
    <row r="85" spans="1:21" ht="14.25" customHeight="1">
      <c r="A85" s="137"/>
      <c r="B85" s="119"/>
      <c r="C85" s="121"/>
      <c r="D85" s="123"/>
      <c r="E85" s="148"/>
      <c r="F85" s="36" t="s">
        <v>32</v>
      </c>
      <c r="G85" s="56">
        <f>H85+J85</f>
        <v>20.61</v>
      </c>
      <c r="H85" s="51">
        <v>20.61</v>
      </c>
      <c r="I85" s="51">
        <v>12.1</v>
      </c>
      <c r="J85" s="51"/>
      <c r="K85" s="55">
        <f>L85+N85</f>
        <v>20.5</v>
      </c>
      <c r="L85" s="51">
        <v>20.5</v>
      </c>
      <c r="M85" s="51">
        <v>12.1</v>
      </c>
      <c r="N85" s="51"/>
      <c r="O85" s="55">
        <f>P85+R85</f>
        <v>22.3</v>
      </c>
      <c r="P85" s="51">
        <v>22.3</v>
      </c>
      <c r="Q85" s="51">
        <v>13.5</v>
      </c>
      <c r="R85" s="51"/>
      <c r="S85" s="74">
        <v>20.6</v>
      </c>
      <c r="T85" s="75">
        <v>20.7</v>
      </c>
      <c r="U85" s="25"/>
    </row>
    <row r="86" spans="1:21" ht="14.25" customHeight="1">
      <c r="A86" s="137"/>
      <c r="B86" s="120"/>
      <c r="C86" s="121"/>
      <c r="D86" s="123"/>
      <c r="E86" s="149"/>
      <c r="F86" s="37" t="s">
        <v>57</v>
      </c>
      <c r="G86" s="50">
        <f>SUM(G84:G85)</f>
        <v>20.61</v>
      </c>
      <c r="H86" s="51">
        <f>SUM(H84:H85)</f>
        <v>20.61</v>
      </c>
      <c r="I86" s="51">
        <f>SUM(I84:I85)</f>
        <v>12.1</v>
      </c>
      <c r="J86" s="51">
        <f>SUM(J84:J85)</f>
        <v>0</v>
      </c>
      <c r="K86" s="51">
        <f aca="true" t="shared" si="26" ref="K86:T86">SUM(K84:K85)</f>
        <v>20.5</v>
      </c>
      <c r="L86" s="51">
        <f t="shared" si="26"/>
        <v>20.5</v>
      </c>
      <c r="M86" s="51">
        <f t="shared" si="26"/>
        <v>12.1</v>
      </c>
      <c r="N86" s="51">
        <f t="shared" si="26"/>
        <v>0</v>
      </c>
      <c r="O86" s="51">
        <f>SUM(O84:O85)</f>
        <v>22.3</v>
      </c>
      <c r="P86" s="51">
        <f>SUM(P84:P85)</f>
        <v>22.3</v>
      </c>
      <c r="Q86" s="51">
        <f>SUM(Q84:Q85)</f>
        <v>13.5</v>
      </c>
      <c r="R86" s="51">
        <f>SUM(R84:R85)</f>
        <v>0</v>
      </c>
      <c r="S86" s="74">
        <f t="shared" si="26"/>
        <v>20.6</v>
      </c>
      <c r="T86" s="75">
        <f t="shared" si="26"/>
        <v>20.7</v>
      </c>
      <c r="U86" s="25"/>
    </row>
    <row r="87" spans="1:21" ht="14.25" customHeight="1" thickBot="1">
      <c r="A87" s="10" t="s">
        <v>17</v>
      </c>
      <c r="B87" s="6" t="s">
        <v>12</v>
      </c>
      <c r="C87" s="116" t="s">
        <v>59</v>
      </c>
      <c r="D87" s="117"/>
      <c r="E87" s="117"/>
      <c r="F87" s="117"/>
      <c r="G87" s="57">
        <f>SUM(G77+G80+G83+G86)</f>
        <v>1055.5599999999997</v>
      </c>
      <c r="H87" s="57">
        <f>SUM(H77+H80+H83+H86)</f>
        <v>1055.5599999999997</v>
      </c>
      <c r="I87" s="57">
        <f>SUM(I77+I80+I83+I86)</f>
        <v>12.1</v>
      </c>
      <c r="J87" s="57">
        <f>SUM(J77+J80+J83+J86)</f>
        <v>0</v>
      </c>
      <c r="K87" s="57">
        <f aca="true" t="shared" si="27" ref="K87:T87">SUM(K77+K80+K83+K86)</f>
        <v>1046.6000000000001</v>
      </c>
      <c r="L87" s="57">
        <f t="shared" si="27"/>
        <v>1046.6000000000001</v>
      </c>
      <c r="M87" s="57">
        <f t="shared" si="27"/>
        <v>12.1</v>
      </c>
      <c r="N87" s="57">
        <f t="shared" si="27"/>
        <v>0</v>
      </c>
      <c r="O87" s="57">
        <f>SUM(O77+O80+O83+O86)</f>
        <v>1138.4</v>
      </c>
      <c r="P87" s="57">
        <f>SUM(P77+P80+P83+P86)</f>
        <v>1138.4</v>
      </c>
      <c r="Q87" s="57">
        <f>SUM(Q77+Q80+Q83+Q86)</f>
        <v>13.5</v>
      </c>
      <c r="R87" s="57">
        <f>SUM(R77+R80+R83+R86)</f>
        <v>0</v>
      </c>
      <c r="S87" s="84">
        <f t="shared" si="27"/>
        <v>1056.5</v>
      </c>
      <c r="T87" s="84">
        <f t="shared" si="27"/>
        <v>1062.6000000000001</v>
      </c>
      <c r="U87" s="25"/>
    </row>
    <row r="88" spans="1:21" ht="16.5" customHeight="1" thickBot="1">
      <c r="A88" s="9" t="s">
        <v>17</v>
      </c>
      <c r="B88" s="129" t="s">
        <v>60</v>
      </c>
      <c r="C88" s="130"/>
      <c r="D88" s="130"/>
      <c r="E88" s="130"/>
      <c r="F88" s="130"/>
      <c r="G88" s="57">
        <f>SUM(G87)</f>
        <v>1055.5599999999997</v>
      </c>
      <c r="H88" s="57">
        <f aca="true" t="shared" si="28" ref="H88:R88">SUM(H87)</f>
        <v>1055.5599999999997</v>
      </c>
      <c r="I88" s="57">
        <f t="shared" si="28"/>
        <v>12.1</v>
      </c>
      <c r="J88" s="57">
        <f t="shared" si="28"/>
        <v>0</v>
      </c>
      <c r="K88" s="57">
        <f t="shared" si="28"/>
        <v>1046.6000000000001</v>
      </c>
      <c r="L88" s="57">
        <f t="shared" si="28"/>
        <v>1046.6000000000001</v>
      </c>
      <c r="M88" s="57">
        <f t="shared" si="28"/>
        <v>12.1</v>
      </c>
      <c r="N88" s="57">
        <f t="shared" si="28"/>
        <v>0</v>
      </c>
      <c r="O88" s="57">
        <f t="shared" si="28"/>
        <v>1138.4</v>
      </c>
      <c r="P88" s="57">
        <f t="shared" si="28"/>
        <v>1138.4</v>
      </c>
      <c r="Q88" s="57">
        <f t="shared" si="28"/>
        <v>13.5</v>
      </c>
      <c r="R88" s="57">
        <f t="shared" si="28"/>
        <v>0</v>
      </c>
      <c r="S88" s="84">
        <f>SUM(S78+S81+S84+S87)</f>
        <v>1056.5</v>
      </c>
      <c r="T88" s="85">
        <f>SUM(T78+T81+T84+T87)</f>
        <v>1062.6000000000001</v>
      </c>
      <c r="U88" s="26"/>
    </row>
    <row r="89" spans="1:21" ht="16.5" customHeight="1" thickBot="1">
      <c r="A89" s="11" t="s">
        <v>19</v>
      </c>
      <c r="B89" s="131" t="s">
        <v>34</v>
      </c>
      <c r="C89" s="132"/>
      <c r="D89" s="132"/>
      <c r="E89" s="132"/>
      <c r="F89" s="132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25"/>
    </row>
    <row r="90" spans="1:21" ht="16.5" customHeight="1" thickBot="1">
      <c r="A90" s="4" t="s">
        <v>19</v>
      </c>
      <c r="B90" s="5" t="s">
        <v>12</v>
      </c>
      <c r="C90" s="127" t="s">
        <v>35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25"/>
    </row>
    <row r="91" spans="1:21" ht="13.5" customHeight="1">
      <c r="A91" s="137" t="s">
        <v>19</v>
      </c>
      <c r="B91" s="118" t="s">
        <v>12</v>
      </c>
      <c r="C91" s="121" t="s">
        <v>12</v>
      </c>
      <c r="D91" s="122" t="s">
        <v>96</v>
      </c>
      <c r="E91" s="147" t="s">
        <v>87</v>
      </c>
      <c r="F91" s="36" t="s">
        <v>14</v>
      </c>
      <c r="G91" s="53">
        <f>H91+J91</f>
        <v>0</v>
      </c>
      <c r="H91" s="54"/>
      <c r="I91" s="54"/>
      <c r="J91" s="54"/>
      <c r="K91" s="55">
        <f>L91+N91</f>
        <v>0</v>
      </c>
      <c r="L91" s="55"/>
      <c r="M91" s="55"/>
      <c r="N91" s="55"/>
      <c r="O91" s="55">
        <f>P91+R91</f>
        <v>0</v>
      </c>
      <c r="P91" s="55"/>
      <c r="Q91" s="55"/>
      <c r="R91" s="55"/>
      <c r="S91" s="80"/>
      <c r="T91" s="81"/>
      <c r="U91" s="25"/>
    </row>
    <row r="92" spans="1:21" ht="13.5" customHeight="1">
      <c r="A92" s="137"/>
      <c r="B92" s="119"/>
      <c r="C92" s="121"/>
      <c r="D92" s="123"/>
      <c r="E92" s="148"/>
      <c r="F92" s="36" t="s">
        <v>32</v>
      </c>
      <c r="G92" s="56">
        <f>H92+J92</f>
        <v>167.33</v>
      </c>
      <c r="H92" s="55">
        <v>167.33</v>
      </c>
      <c r="I92" s="55"/>
      <c r="J92" s="55"/>
      <c r="K92" s="55">
        <f>L92+N92</f>
        <v>189.2</v>
      </c>
      <c r="L92" s="55">
        <v>189.2</v>
      </c>
      <c r="M92" s="55"/>
      <c r="N92" s="55"/>
      <c r="O92" s="55">
        <f>P92+R92</f>
        <v>161.2</v>
      </c>
      <c r="P92" s="55">
        <v>161.2</v>
      </c>
      <c r="Q92" s="55"/>
      <c r="R92" s="55"/>
      <c r="S92" s="80">
        <v>166.6</v>
      </c>
      <c r="T92" s="81">
        <v>164</v>
      </c>
      <c r="U92" s="25"/>
    </row>
    <row r="93" spans="1:21" ht="13.5" customHeight="1">
      <c r="A93" s="137"/>
      <c r="B93" s="120"/>
      <c r="C93" s="121"/>
      <c r="D93" s="123"/>
      <c r="E93" s="149"/>
      <c r="F93" s="37" t="s">
        <v>57</v>
      </c>
      <c r="G93" s="56">
        <f>SUM(G91:G92)</f>
        <v>167.33</v>
      </c>
      <c r="H93" s="55">
        <f>SUM(H91:H92)</f>
        <v>167.33</v>
      </c>
      <c r="I93" s="55">
        <f>SUM(I91:I92)</f>
        <v>0</v>
      </c>
      <c r="J93" s="55">
        <f>SUM(J91:J92)</f>
        <v>0</v>
      </c>
      <c r="K93" s="55">
        <f aca="true" t="shared" si="29" ref="K93:T93">SUM(K91:K92)</f>
        <v>189.2</v>
      </c>
      <c r="L93" s="55">
        <f t="shared" si="29"/>
        <v>189.2</v>
      </c>
      <c r="M93" s="55">
        <f t="shared" si="29"/>
        <v>0</v>
      </c>
      <c r="N93" s="55">
        <f t="shared" si="29"/>
        <v>0</v>
      </c>
      <c r="O93" s="55">
        <f>SUM(O91:O92)</f>
        <v>161.2</v>
      </c>
      <c r="P93" s="55">
        <f>SUM(P91:P92)</f>
        <v>161.2</v>
      </c>
      <c r="Q93" s="55">
        <f>SUM(Q91:Q92)</f>
        <v>0</v>
      </c>
      <c r="R93" s="55">
        <f>SUM(R91:R92)</f>
        <v>0</v>
      </c>
      <c r="S93" s="80">
        <f t="shared" si="29"/>
        <v>166.6</v>
      </c>
      <c r="T93" s="81">
        <f t="shared" si="29"/>
        <v>164</v>
      </c>
      <c r="U93" s="25"/>
    </row>
    <row r="94" spans="1:21" ht="13.5" customHeight="1">
      <c r="A94" s="153" t="s">
        <v>19</v>
      </c>
      <c r="B94" s="120" t="s">
        <v>12</v>
      </c>
      <c r="C94" s="146" t="s">
        <v>16</v>
      </c>
      <c r="D94" s="122" t="s">
        <v>36</v>
      </c>
      <c r="E94" s="147" t="s">
        <v>87</v>
      </c>
      <c r="F94" s="36" t="s">
        <v>14</v>
      </c>
      <c r="G94" s="69">
        <f>H94+J94</f>
        <v>0</v>
      </c>
      <c r="H94" s="70"/>
      <c r="I94" s="70"/>
      <c r="J94" s="70"/>
      <c r="K94" s="70">
        <f>L94+N94</f>
        <v>0</v>
      </c>
      <c r="L94" s="70"/>
      <c r="M94" s="71"/>
      <c r="N94" s="71"/>
      <c r="O94" s="51">
        <f>P94+R94</f>
        <v>0</v>
      </c>
      <c r="P94" s="51"/>
      <c r="Q94" s="51"/>
      <c r="R94" s="55"/>
      <c r="S94" s="86"/>
      <c r="T94" s="87"/>
      <c r="U94" s="25"/>
    </row>
    <row r="95" spans="1:21" ht="13.5" customHeight="1">
      <c r="A95" s="137"/>
      <c r="B95" s="152"/>
      <c r="C95" s="121"/>
      <c r="D95" s="123"/>
      <c r="E95" s="148"/>
      <c r="F95" s="36" t="s">
        <v>32</v>
      </c>
      <c r="G95" s="69">
        <f>H95+J95</f>
        <v>5.44</v>
      </c>
      <c r="H95" s="71">
        <v>5.44</v>
      </c>
      <c r="I95" s="70">
        <v>3.18</v>
      </c>
      <c r="J95" s="70"/>
      <c r="K95" s="70">
        <f>L95+N95</f>
        <v>6.1</v>
      </c>
      <c r="L95" s="70">
        <v>6.1</v>
      </c>
      <c r="M95" s="71">
        <v>3.6</v>
      </c>
      <c r="N95" s="71"/>
      <c r="O95" s="51">
        <f>P95+R95</f>
        <v>5.1</v>
      </c>
      <c r="P95" s="51">
        <v>5.1</v>
      </c>
      <c r="Q95" s="51">
        <v>2.9</v>
      </c>
      <c r="R95" s="55"/>
      <c r="S95" s="86">
        <v>5.4</v>
      </c>
      <c r="T95" s="87">
        <v>5.3</v>
      </c>
      <c r="U95" s="25"/>
    </row>
    <row r="96" spans="1:21" ht="13.5" customHeight="1">
      <c r="A96" s="137"/>
      <c r="B96" s="152"/>
      <c r="C96" s="121"/>
      <c r="D96" s="123"/>
      <c r="E96" s="149"/>
      <c r="F96" s="37" t="s">
        <v>57</v>
      </c>
      <c r="G96" s="69">
        <f>SUM(G94:G95)</f>
        <v>5.44</v>
      </c>
      <c r="H96" s="70">
        <f>SUM(H94:H95)</f>
        <v>5.44</v>
      </c>
      <c r="I96" s="70">
        <f>SUM(I94:I95)</f>
        <v>3.18</v>
      </c>
      <c r="J96" s="70">
        <f>SUM(J94:J95)</f>
        <v>0</v>
      </c>
      <c r="K96" s="70">
        <f aca="true" t="shared" si="30" ref="K96:T96">SUM(K94:K95)</f>
        <v>6.1</v>
      </c>
      <c r="L96" s="70">
        <f t="shared" si="30"/>
        <v>6.1</v>
      </c>
      <c r="M96" s="70">
        <f t="shared" si="30"/>
        <v>3.6</v>
      </c>
      <c r="N96" s="70">
        <f t="shared" si="30"/>
        <v>0</v>
      </c>
      <c r="O96" s="55">
        <f>SUM(O94:O95)</f>
        <v>5.1</v>
      </c>
      <c r="P96" s="55">
        <f>SUM(P94:P95)</f>
        <v>5.1</v>
      </c>
      <c r="Q96" s="55">
        <f>SUM(Q94:Q95)</f>
        <v>2.9</v>
      </c>
      <c r="R96" s="55">
        <f>SUM(R94:R95)</f>
        <v>0</v>
      </c>
      <c r="S96" s="80">
        <f t="shared" si="30"/>
        <v>5.4</v>
      </c>
      <c r="T96" s="88">
        <f t="shared" si="30"/>
        <v>5.3</v>
      </c>
      <c r="U96" s="25"/>
    </row>
    <row r="97" spans="1:21" ht="15" customHeight="1" thickBot="1">
      <c r="A97" s="10" t="s">
        <v>19</v>
      </c>
      <c r="B97" s="6" t="s">
        <v>12</v>
      </c>
      <c r="C97" s="116" t="s">
        <v>59</v>
      </c>
      <c r="D97" s="117"/>
      <c r="E97" s="117"/>
      <c r="F97" s="117"/>
      <c r="G97" s="72">
        <f>SUM(G93+G96)</f>
        <v>172.77</v>
      </c>
      <c r="H97" s="72">
        <f>SUM(H93+H96)</f>
        <v>172.77</v>
      </c>
      <c r="I97" s="72">
        <f>SUM(I93+I96)</f>
        <v>3.18</v>
      </c>
      <c r="J97" s="72">
        <f>SUM(J93+J96)</f>
        <v>0</v>
      </c>
      <c r="K97" s="72">
        <f aca="true" t="shared" si="31" ref="K97:T97">SUM(K93+K96)</f>
        <v>195.29999999999998</v>
      </c>
      <c r="L97" s="72">
        <f t="shared" si="31"/>
        <v>195.29999999999998</v>
      </c>
      <c r="M97" s="72">
        <f t="shared" si="31"/>
        <v>3.6</v>
      </c>
      <c r="N97" s="72">
        <f t="shared" si="31"/>
        <v>0</v>
      </c>
      <c r="O97" s="57">
        <f t="shared" si="31"/>
        <v>166.29999999999998</v>
      </c>
      <c r="P97" s="57">
        <f t="shared" si="31"/>
        <v>166.29999999999998</v>
      </c>
      <c r="Q97" s="57">
        <f t="shared" si="31"/>
        <v>2.9</v>
      </c>
      <c r="R97" s="57">
        <f t="shared" si="31"/>
        <v>0</v>
      </c>
      <c r="S97" s="84">
        <f t="shared" si="31"/>
        <v>172</v>
      </c>
      <c r="T97" s="89">
        <f t="shared" si="31"/>
        <v>169.3</v>
      </c>
      <c r="U97" s="25"/>
    </row>
    <row r="98" spans="1:21" ht="15" customHeight="1" thickBot="1">
      <c r="A98" s="9" t="s">
        <v>19</v>
      </c>
      <c r="B98" s="129" t="s">
        <v>60</v>
      </c>
      <c r="C98" s="130"/>
      <c r="D98" s="130"/>
      <c r="E98" s="130"/>
      <c r="F98" s="130"/>
      <c r="G98" s="73">
        <f aca="true" t="shared" si="32" ref="G98:R98">SUM(G97)</f>
        <v>172.77</v>
      </c>
      <c r="H98" s="73">
        <f t="shared" si="32"/>
        <v>172.77</v>
      </c>
      <c r="I98" s="72">
        <f t="shared" si="32"/>
        <v>3.18</v>
      </c>
      <c r="J98" s="72">
        <f t="shared" si="32"/>
        <v>0</v>
      </c>
      <c r="K98" s="72">
        <f t="shared" si="32"/>
        <v>195.29999999999998</v>
      </c>
      <c r="L98" s="72">
        <f t="shared" si="32"/>
        <v>195.29999999999998</v>
      </c>
      <c r="M98" s="72">
        <f t="shared" si="32"/>
        <v>3.6</v>
      </c>
      <c r="N98" s="72">
        <f t="shared" si="32"/>
        <v>0</v>
      </c>
      <c r="O98" s="57">
        <f t="shared" si="32"/>
        <v>166.29999999999998</v>
      </c>
      <c r="P98" s="57">
        <f t="shared" si="32"/>
        <v>166.29999999999998</v>
      </c>
      <c r="Q98" s="57">
        <f t="shared" si="32"/>
        <v>2.9</v>
      </c>
      <c r="R98" s="57">
        <f t="shared" si="32"/>
        <v>0</v>
      </c>
      <c r="S98" s="94">
        <f>SUM(S97)</f>
        <v>172</v>
      </c>
      <c r="T98" s="90">
        <f>SUM(T97)</f>
        <v>169.3</v>
      </c>
      <c r="U98" s="26"/>
    </row>
    <row r="99" spans="1:21" ht="15" customHeight="1" thickBot="1">
      <c r="A99" s="3" t="s">
        <v>21</v>
      </c>
      <c r="B99" s="131" t="s">
        <v>37</v>
      </c>
      <c r="C99" s="132"/>
      <c r="D99" s="132"/>
      <c r="E99" s="132"/>
      <c r="F99" s="132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25"/>
    </row>
    <row r="100" spans="1:21" ht="15" customHeight="1" thickBot="1">
      <c r="A100" s="4" t="s">
        <v>21</v>
      </c>
      <c r="B100" s="5" t="s">
        <v>12</v>
      </c>
      <c r="C100" s="127" t="s">
        <v>38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25"/>
    </row>
    <row r="101" spans="1:21" ht="13.5" customHeight="1">
      <c r="A101" s="137" t="s">
        <v>21</v>
      </c>
      <c r="B101" s="152" t="s">
        <v>12</v>
      </c>
      <c r="C101" s="121" t="s">
        <v>12</v>
      </c>
      <c r="D101" s="123" t="s">
        <v>70</v>
      </c>
      <c r="E101" s="147" t="s">
        <v>87</v>
      </c>
      <c r="F101" s="98" t="s">
        <v>14</v>
      </c>
      <c r="G101" s="53">
        <f>H101+J101</f>
        <v>0</v>
      </c>
      <c r="H101" s="55"/>
      <c r="I101" s="55"/>
      <c r="J101" s="55"/>
      <c r="K101" s="55">
        <f>L101+N101</f>
        <v>0</v>
      </c>
      <c r="L101" s="55">
        <v>0</v>
      </c>
      <c r="M101" s="55"/>
      <c r="N101" s="55"/>
      <c r="O101" s="55">
        <f>P101+R101</f>
        <v>0</v>
      </c>
      <c r="P101" s="55">
        <v>0</v>
      </c>
      <c r="Q101" s="55"/>
      <c r="R101" s="55"/>
      <c r="S101" s="80">
        <v>0</v>
      </c>
      <c r="T101" s="81">
        <v>0</v>
      </c>
      <c r="U101" s="25"/>
    </row>
    <row r="102" spans="1:21" ht="13.5" customHeight="1">
      <c r="A102" s="137"/>
      <c r="B102" s="152"/>
      <c r="C102" s="121"/>
      <c r="D102" s="123"/>
      <c r="E102" s="148"/>
      <c r="F102" s="99" t="s">
        <v>14</v>
      </c>
      <c r="G102" s="56">
        <f>H102+J102</f>
        <v>0</v>
      </c>
      <c r="H102" s="55"/>
      <c r="I102" s="55"/>
      <c r="J102" s="55"/>
      <c r="K102" s="55">
        <f>L102+N102</f>
        <v>0</v>
      </c>
      <c r="L102" s="55"/>
      <c r="M102" s="55"/>
      <c r="N102" s="55"/>
      <c r="O102" s="55">
        <f>P102+R102</f>
        <v>0</v>
      </c>
      <c r="P102" s="55"/>
      <c r="Q102" s="55"/>
      <c r="R102" s="55"/>
      <c r="S102" s="80"/>
      <c r="T102" s="81"/>
      <c r="U102" s="25"/>
    </row>
    <row r="103" spans="1:21" ht="13.5" customHeight="1">
      <c r="A103" s="137"/>
      <c r="B103" s="152"/>
      <c r="C103" s="121"/>
      <c r="D103" s="123"/>
      <c r="E103" s="149"/>
      <c r="F103" s="37" t="s">
        <v>57</v>
      </c>
      <c r="G103" s="56">
        <f>SUM(G101:G102)</f>
        <v>0</v>
      </c>
      <c r="H103" s="55">
        <f aca="true" t="shared" si="33" ref="H103:N103">SUM(H101:H102)</f>
        <v>0</v>
      </c>
      <c r="I103" s="55">
        <f t="shared" si="33"/>
        <v>0</v>
      </c>
      <c r="J103" s="55">
        <f t="shared" si="33"/>
        <v>0</v>
      </c>
      <c r="K103" s="55">
        <f t="shared" si="33"/>
        <v>0</v>
      </c>
      <c r="L103" s="55">
        <f t="shared" si="33"/>
        <v>0</v>
      </c>
      <c r="M103" s="55">
        <f t="shared" si="33"/>
        <v>0</v>
      </c>
      <c r="N103" s="55">
        <f t="shared" si="33"/>
        <v>0</v>
      </c>
      <c r="O103" s="55">
        <f aca="true" t="shared" si="34" ref="O103:T103">SUM(O101:O102)</f>
        <v>0</v>
      </c>
      <c r="P103" s="55">
        <f t="shared" si="34"/>
        <v>0</v>
      </c>
      <c r="Q103" s="55">
        <f t="shared" si="34"/>
        <v>0</v>
      </c>
      <c r="R103" s="55">
        <f t="shared" si="34"/>
        <v>0</v>
      </c>
      <c r="S103" s="80">
        <f t="shared" si="34"/>
        <v>0</v>
      </c>
      <c r="T103" s="81">
        <f t="shared" si="34"/>
        <v>0</v>
      </c>
      <c r="U103" s="25"/>
    </row>
    <row r="104" spans="1:21" ht="13.5" customHeight="1">
      <c r="A104" s="137" t="s">
        <v>21</v>
      </c>
      <c r="B104" s="118" t="s">
        <v>12</v>
      </c>
      <c r="C104" s="121" t="s">
        <v>16</v>
      </c>
      <c r="D104" s="122" t="s">
        <v>39</v>
      </c>
      <c r="E104" s="147" t="s">
        <v>87</v>
      </c>
      <c r="F104" s="36" t="s">
        <v>14</v>
      </c>
      <c r="G104" s="56">
        <f>H104+J104</f>
        <v>0</v>
      </c>
      <c r="H104" s="55"/>
      <c r="I104" s="55"/>
      <c r="J104" s="55"/>
      <c r="K104" s="55">
        <f>L104+N104</f>
        <v>0</v>
      </c>
      <c r="L104" s="55">
        <v>0</v>
      </c>
      <c r="M104" s="55"/>
      <c r="N104" s="55"/>
      <c r="O104" s="55">
        <f>P104+R104</f>
        <v>0</v>
      </c>
      <c r="P104" s="55">
        <v>0</v>
      </c>
      <c r="Q104" s="55"/>
      <c r="R104" s="55"/>
      <c r="S104" s="74">
        <v>0</v>
      </c>
      <c r="T104" s="75">
        <v>0</v>
      </c>
      <c r="U104" s="25"/>
    </row>
    <row r="105" spans="1:21" ht="13.5" customHeight="1">
      <c r="A105" s="137"/>
      <c r="B105" s="119"/>
      <c r="C105" s="121"/>
      <c r="D105" s="123"/>
      <c r="E105" s="148"/>
      <c r="F105" s="38" t="s">
        <v>32</v>
      </c>
      <c r="G105" s="56">
        <f>H105+J105</f>
        <v>5.11</v>
      </c>
      <c r="H105" s="55">
        <v>5.11</v>
      </c>
      <c r="I105" s="55"/>
      <c r="J105" s="55"/>
      <c r="K105" s="55">
        <f>L105+N105</f>
        <v>0</v>
      </c>
      <c r="L105" s="55"/>
      <c r="M105" s="55"/>
      <c r="N105" s="55"/>
      <c r="O105" s="55">
        <f>P105+R105</f>
        <v>0</v>
      </c>
      <c r="P105" s="55"/>
      <c r="Q105" s="55"/>
      <c r="R105" s="55"/>
      <c r="S105" s="74"/>
      <c r="T105" s="75"/>
      <c r="U105" s="25"/>
    </row>
    <row r="106" spans="1:21" ht="13.5" customHeight="1">
      <c r="A106" s="137"/>
      <c r="B106" s="120"/>
      <c r="C106" s="121"/>
      <c r="D106" s="123"/>
      <c r="E106" s="149"/>
      <c r="F106" s="37" t="s">
        <v>57</v>
      </c>
      <c r="G106" s="56">
        <f>SUM(G104:G105)</f>
        <v>5.11</v>
      </c>
      <c r="H106" s="55">
        <f aca="true" t="shared" si="35" ref="H106:N106">SUM(H104:H105)</f>
        <v>5.11</v>
      </c>
      <c r="I106" s="55">
        <f t="shared" si="35"/>
        <v>0</v>
      </c>
      <c r="J106" s="55">
        <f t="shared" si="35"/>
        <v>0</v>
      </c>
      <c r="K106" s="55">
        <f t="shared" si="35"/>
        <v>0</v>
      </c>
      <c r="L106" s="55">
        <f t="shared" si="35"/>
        <v>0</v>
      </c>
      <c r="M106" s="55">
        <f t="shared" si="35"/>
        <v>0</v>
      </c>
      <c r="N106" s="55">
        <f t="shared" si="35"/>
        <v>0</v>
      </c>
      <c r="O106" s="55">
        <f aca="true" t="shared" si="36" ref="O106:T106">SUM(O104:O105)</f>
        <v>0</v>
      </c>
      <c r="P106" s="55">
        <f t="shared" si="36"/>
        <v>0</v>
      </c>
      <c r="Q106" s="55">
        <f t="shared" si="36"/>
        <v>0</v>
      </c>
      <c r="R106" s="55">
        <f t="shared" si="36"/>
        <v>0</v>
      </c>
      <c r="S106" s="80">
        <f t="shared" si="36"/>
        <v>0</v>
      </c>
      <c r="T106" s="81">
        <f t="shared" si="36"/>
        <v>0</v>
      </c>
      <c r="U106" s="25"/>
    </row>
    <row r="107" spans="1:21" ht="15" customHeight="1" thickBot="1">
      <c r="A107" s="10" t="s">
        <v>21</v>
      </c>
      <c r="B107" s="6" t="s">
        <v>12</v>
      </c>
      <c r="C107" s="116" t="s">
        <v>59</v>
      </c>
      <c r="D107" s="117"/>
      <c r="E107" s="117"/>
      <c r="F107" s="117"/>
      <c r="G107" s="59">
        <f>SUM(G103+G106)</f>
        <v>5.11</v>
      </c>
      <c r="H107" s="59">
        <f aca="true" t="shared" si="37" ref="H107:N107">SUM(H103+H106)</f>
        <v>5.11</v>
      </c>
      <c r="I107" s="59">
        <f t="shared" si="37"/>
        <v>0</v>
      </c>
      <c r="J107" s="59">
        <f t="shared" si="37"/>
        <v>0</v>
      </c>
      <c r="K107" s="59">
        <f t="shared" si="37"/>
        <v>0</v>
      </c>
      <c r="L107" s="59">
        <f t="shared" si="37"/>
        <v>0</v>
      </c>
      <c r="M107" s="59">
        <f t="shared" si="37"/>
        <v>0</v>
      </c>
      <c r="N107" s="59">
        <f t="shared" si="37"/>
        <v>0</v>
      </c>
      <c r="O107" s="59">
        <f aca="true" t="shared" si="38" ref="O107:T107">SUM(O103+O106)</f>
        <v>0</v>
      </c>
      <c r="P107" s="59">
        <f t="shared" si="38"/>
        <v>0</v>
      </c>
      <c r="Q107" s="59">
        <f t="shared" si="38"/>
        <v>0</v>
      </c>
      <c r="R107" s="59">
        <f t="shared" si="38"/>
        <v>0</v>
      </c>
      <c r="S107" s="91">
        <f t="shared" si="38"/>
        <v>0</v>
      </c>
      <c r="T107" s="85">
        <f t="shared" si="38"/>
        <v>0</v>
      </c>
      <c r="U107" s="25"/>
    </row>
    <row r="108" spans="1:21" ht="15" customHeight="1" thickBot="1">
      <c r="A108" s="9" t="s">
        <v>21</v>
      </c>
      <c r="B108" s="129" t="s">
        <v>60</v>
      </c>
      <c r="C108" s="130"/>
      <c r="D108" s="130"/>
      <c r="E108" s="130"/>
      <c r="F108" s="130"/>
      <c r="G108" s="59">
        <f>SUM(G107)</f>
        <v>5.11</v>
      </c>
      <c r="H108" s="59">
        <f aca="true" t="shared" si="39" ref="H108:R108">SUM(H107)</f>
        <v>5.11</v>
      </c>
      <c r="I108" s="59">
        <f t="shared" si="39"/>
        <v>0</v>
      </c>
      <c r="J108" s="59">
        <f t="shared" si="39"/>
        <v>0</v>
      </c>
      <c r="K108" s="59">
        <f t="shared" si="39"/>
        <v>0</v>
      </c>
      <c r="L108" s="59">
        <f t="shared" si="39"/>
        <v>0</v>
      </c>
      <c r="M108" s="59">
        <f t="shared" si="39"/>
        <v>0</v>
      </c>
      <c r="N108" s="59">
        <f t="shared" si="39"/>
        <v>0</v>
      </c>
      <c r="O108" s="59">
        <f t="shared" si="39"/>
        <v>0</v>
      </c>
      <c r="P108" s="59">
        <f t="shared" si="39"/>
        <v>0</v>
      </c>
      <c r="Q108" s="59">
        <f t="shared" si="39"/>
        <v>0</v>
      </c>
      <c r="R108" s="59">
        <f t="shared" si="39"/>
        <v>0</v>
      </c>
      <c r="S108" s="91">
        <f>SUM(S107)</f>
        <v>0</v>
      </c>
      <c r="T108" s="85">
        <f>SUM(T107)</f>
        <v>0</v>
      </c>
      <c r="U108" s="26"/>
    </row>
    <row r="109" spans="1:21" ht="15" customHeight="1" thickBot="1">
      <c r="A109" s="3" t="s">
        <v>22</v>
      </c>
      <c r="B109" s="157" t="s">
        <v>112</v>
      </c>
      <c r="C109" s="158"/>
      <c r="D109" s="158"/>
      <c r="E109" s="158"/>
      <c r="F109" s="158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25"/>
    </row>
    <row r="110" spans="1:21" ht="15" customHeight="1" thickBot="1">
      <c r="A110" s="4" t="s">
        <v>22</v>
      </c>
      <c r="B110" s="5" t="s">
        <v>12</v>
      </c>
      <c r="C110" s="127" t="s">
        <v>73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25"/>
    </row>
    <row r="111" spans="1:21" ht="15" customHeight="1">
      <c r="A111" s="137" t="s">
        <v>22</v>
      </c>
      <c r="B111" s="152" t="s">
        <v>12</v>
      </c>
      <c r="C111" s="121" t="s">
        <v>12</v>
      </c>
      <c r="D111" s="123" t="s">
        <v>78</v>
      </c>
      <c r="E111" s="154" t="s">
        <v>87</v>
      </c>
      <c r="F111" s="36" t="s">
        <v>13</v>
      </c>
      <c r="G111" s="53">
        <f>H111+J111</f>
        <v>40.61</v>
      </c>
      <c r="H111" s="58">
        <v>40.61</v>
      </c>
      <c r="I111" s="58">
        <v>31.01</v>
      </c>
      <c r="J111" s="58"/>
      <c r="K111" s="51">
        <f>L111+N111</f>
        <v>57.5</v>
      </c>
      <c r="L111" s="51">
        <v>57.5</v>
      </c>
      <c r="M111" s="51">
        <v>43.9</v>
      </c>
      <c r="N111" s="51"/>
      <c r="O111" s="55">
        <f>P111+R111</f>
        <v>57.5</v>
      </c>
      <c r="P111" s="51">
        <v>57.5</v>
      </c>
      <c r="Q111" s="51">
        <v>43</v>
      </c>
      <c r="R111" s="51"/>
      <c r="S111" s="80">
        <v>57.6</v>
      </c>
      <c r="T111" s="81">
        <v>57.6</v>
      </c>
      <c r="U111" s="25"/>
    </row>
    <row r="112" spans="1:21" ht="15" customHeight="1">
      <c r="A112" s="137"/>
      <c r="B112" s="152"/>
      <c r="C112" s="121"/>
      <c r="D112" s="123"/>
      <c r="E112" s="148"/>
      <c r="F112" s="36" t="s">
        <v>13</v>
      </c>
      <c r="G112" s="56">
        <f>H112+J112</f>
        <v>0</v>
      </c>
      <c r="H112" s="51"/>
      <c r="I112" s="51"/>
      <c r="J112" s="51"/>
      <c r="K112" s="55">
        <f>L112+N112</f>
        <v>0</v>
      </c>
      <c r="L112" s="51"/>
      <c r="M112" s="51"/>
      <c r="N112" s="51"/>
      <c r="O112" s="55">
        <f>P112+R112</f>
        <v>0</v>
      </c>
      <c r="P112" s="51"/>
      <c r="Q112" s="51"/>
      <c r="R112" s="51"/>
      <c r="S112" s="80"/>
      <c r="T112" s="81"/>
      <c r="U112" s="25"/>
    </row>
    <row r="113" spans="1:21" ht="15" customHeight="1">
      <c r="A113" s="137"/>
      <c r="B113" s="152"/>
      <c r="C113" s="121"/>
      <c r="D113" s="123"/>
      <c r="E113" s="148"/>
      <c r="F113" s="38" t="s">
        <v>32</v>
      </c>
      <c r="G113" s="50">
        <f>H113+J113</f>
        <v>0</v>
      </c>
      <c r="H113" s="51"/>
      <c r="I113" s="51"/>
      <c r="J113" s="51"/>
      <c r="K113" s="51"/>
      <c r="L113" s="51"/>
      <c r="M113" s="51"/>
      <c r="N113" s="51"/>
      <c r="O113" s="51">
        <f>P113+R113</f>
        <v>0</v>
      </c>
      <c r="P113" s="51"/>
      <c r="Q113" s="51"/>
      <c r="R113" s="51"/>
      <c r="S113" s="80"/>
      <c r="T113" s="81"/>
      <c r="U113" s="25"/>
    </row>
    <row r="114" spans="1:21" ht="15" customHeight="1">
      <c r="A114" s="137"/>
      <c r="B114" s="152"/>
      <c r="C114" s="121"/>
      <c r="D114" s="123"/>
      <c r="E114" s="149"/>
      <c r="F114" s="37" t="s">
        <v>57</v>
      </c>
      <c r="G114" s="50">
        <f>SUM(G111:G113)</f>
        <v>40.61</v>
      </c>
      <c r="H114" s="51">
        <f>SUM(H111:H113)</f>
        <v>40.61</v>
      </c>
      <c r="I114" s="51">
        <f>SUM(I111:I113)</f>
        <v>31.01</v>
      </c>
      <c r="J114" s="51">
        <f>SUM(J111:J113)</f>
        <v>0</v>
      </c>
      <c r="K114" s="51">
        <f>SUM(K111:K112)</f>
        <v>57.5</v>
      </c>
      <c r="L114" s="51">
        <f>SUM(L111:L112)</f>
        <v>57.5</v>
      </c>
      <c r="M114" s="51">
        <f>SUM(M111:M112)</f>
        <v>43.9</v>
      </c>
      <c r="N114" s="51">
        <f>SUM(N111:N112)</f>
        <v>0</v>
      </c>
      <c r="O114" s="51">
        <f aca="true" t="shared" si="40" ref="O114:T114">SUM(O111:O113)</f>
        <v>57.5</v>
      </c>
      <c r="P114" s="51">
        <f t="shared" si="40"/>
        <v>57.5</v>
      </c>
      <c r="Q114" s="51">
        <f t="shared" si="40"/>
        <v>43</v>
      </c>
      <c r="R114" s="51">
        <f t="shared" si="40"/>
        <v>0</v>
      </c>
      <c r="S114" s="74">
        <f t="shared" si="40"/>
        <v>57.6</v>
      </c>
      <c r="T114" s="74">
        <f t="shared" si="40"/>
        <v>57.6</v>
      </c>
      <c r="U114" s="25"/>
    </row>
    <row r="115" spans="1:21" ht="15" customHeight="1">
      <c r="A115" s="137" t="s">
        <v>22</v>
      </c>
      <c r="B115" s="118" t="s">
        <v>12</v>
      </c>
      <c r="C115" s="121" t="s">
        <v>16</v>
      </c>
      <c r="D115" s="155" t="s">
        <v>79</v>
      </c>
      <c r="E115" s="147" t="s">
        <v>87</v>
      </c>
      <c r="F115" s="36" t="s">
        <v>13</v>
      </c>
      <c r="G115" s="50">
        <f>H115+J115</f>
        <v>42.61</v>
      </c>
      <c r="H115" s="51">
        <v>42.61</v>
      </c>
      <c r="I115" s="51"/>
      <c r="J115" s="51"/>
      <c r="K115" s="51">
        <f>L115+N115</f>
        <v>44.7</v>
      </c>
      <c r="L115" s="51">
        <v>44.7</v>
      </c>
      <c r="M115" s="51"/>
      <c r="N115" s="51"/>
      <c r="O115" s="51">
        <f>P115+R115</f>
        <v>56.4</v>
      </c>
      <c r="P115" s="51">
        <v>56.4</v>
      </c>
      <c r="Q115" s="51"/>
      <c r="R115" s="51"/>
      <c r="S115" s="74">
        <v>45</v>
      </c>
      <c r="T115" s="75">
        <v>46</v>
      </c>
      <c r="U115" s="25"/>
    </row>
    <row r="116" spans="1:21" ht="15" customHeight="1">
      <c r="A116" s="137"/>
      <c r="B116" s="119"/>
      <c r="C116" s="121"/>
      <c r="D116" s="156"/>
      <c r="E116" s="148"/>
      <c r="F116" s="36" t="s">
        <v>15</v>
      </c>
      <c r="G116" s="50">
        <f>H116+J116</f>
        <v>0</v>
      </c>
      <c r="H116" s="51"/>
      <c r="I116" s="51"/>
      <c r="J116" s="51"/>
      <c r="K116" s="51">
        <f>L116+N116</f>
        <v>0</v>
      </c>
      <c r="L116" s="51"/>
      <c r="M116" s="51"/>
      <c r="N116" s="51"/>
      <c r="O116" s="51">
        <f>P116+R116</f>
        <v>0</v>
      </c>
      <c r="P116" s="51"/>
      <c r="Q116" s="51"/>
      <c r="R116" s="51"/>
      <c r="S116" s="74"/>
      <c r="T116" s="75"/>
      <c r="U116" s="25"/>
    </row>
    <row r="117" spans="1:21" ht="15" customHeight="1">
      <c r="A117" s="137"/>
      <c r="B117" s="120"/>
      <c r="C117" s="121"/>
      <c r="D117" s="122"/>
      <c r="E117" s="149"/>
      <c r="F117" s="37" t="s">
        <v>57</v>
      </c>
      <c r="G117" s="50">
        <f>SUM(G115:G116)</f>
        <v>42.61</v>
      </c>
      <c r="H117" s="51">
        <f>SUM(H115:H116)</f>
        <v>42.61</v>
      </c>
      <c r="I117" s="51">
        <f>SUM(I115:I116)</f>
        <v>0</v>
      </c>
      <c r="J117" s="51">
        <f>SUM(J115:J116)</f>
        <v>0</v>
      </c>
      <c r="K117" s="51">
        <f aca="true" t="shared" si="41" ref="K117:T117">SUM(K115:K116)</f>
        <v>44.7</v>
      </c>
      <c r="L117" s="51">
        <f t="shared" si="41"/>
        <v>44.7</v>
      </c>
      <c r="M117" s="51">
        <f t="shared" si="41"/>
        <v>0</v>
      </c>
      <c r="N117" s="51">
        <f t="shared" si="41"/>
        <v>0</v>
      </c>
      <c r="O117" s="51">
        <f t="shared" si="41"/>
        <v>56.4</v>
      </c>
      <c r="P117" s="51">
        <f t="shared" si="41"/>
        <v>56.4</v>
      </c>
      <c r="Q117" s="51">
        <f t="shared" si="41"/>
        <v>0</v>
      </c>
      <c r="R117" s="51">
        <f t="shared" si="41"/>
        <v>0</v>
      </c>
      <c r="S117" s="74">
        <f t="shared" si="41"/>
        <v>45</v>
      </c>
      <c r="T117" s="81">
        <f t="shared" si="41"/>
        <v>46</v>
      </c>
      <c r="U117" s="25"/>
    </row>
    <row r="118" spans="1:21" ht="15" customHeight="1">
      <c r="A118" s="137" t="s">
        <v>22</v>
      </c>
      <c r="B118" s="118" t="s">
        <v>12</v>
      </c>
      <c r="C118" s="121" t="s">
        <v>17</v>
      </c>
      <c r="D118" s="122" t="s">
        <v>113</v>
      </c>
      <c r="E118" s="147" t="s">
        <v>87</v>
      </c>
      <c r="F118" s="36" t="s">
        <v>13</v>
      </c>
      <c r="G118" s="50">
        <f>H118+J118</f>
        <v>1.29</v>
      </c>
      <c r="H118" s="51">
        <v>1.29</v>
      </c>
      <c r="I118" s="51">
        <v>0.93</v>
      </c>
      <c r="J118" s="51"/>
      <c r="K118" s="51">
        <f>L118+N118</f>
        <v>1.4</v>
      </c>
      <c r="L118" s="51">
        <v>1.4</v>
      </c>
      <c r="M118" s="51">
        <v>0.8</v>
      </c>
      <c r="N118" s="51"/>
      <c r="O118" s="51">
        <f>P118+R118</f>
        <v>1.7</v>
      </c>
      <c r="P118" s="51">
        <v>1.7</v>
      </c>
      <c r="Q118" s="51">
        <v>1.1</v>
      </c>
      <c r="R118" s="51"/>
      <c r="S118" s="74">
        <v>1.3</v>
      </c>
      <c r="T118" s="75">
        <v>1.3</v>
      </c>
      <c r="U118" s="25"/>
    </row>
    <row r="119" spans="1:21" ht="15" customHeight="1">
      <c r="A119" s="137"/>
      <c r="B119" s="119"/>
      <c r="C119" s="121"/>
      <c r="D119" s="123"/>
      <c r="E119" s="148"/>
      <c r="F119" s="36" t="s">
        <v>14</v>
      </c>
      <c r="G119" s="56">
        <f>H119+J119</f>
        <v>0</v>
      </c>
      <c r="H119" s="55"/>
      <c r="I119" s="55"/>
      <c r="J119" s="55"/>
      <c r="K119" s="55">
        <f>L119+N119</f>
        <v>0</v>
      </c>
      <c r="L119" s="55"/>
      <c r="M119" s="55"/>
      <c r="N119" s="55"/>
      <c r="O119" s="55">
        <f>P119+R119</f>
        <v>0</v>
      </c>
      <c r="P119" s="55"/>
      <c r="Q119" s="55"/>
      <c r="R119" s="55"/>
      <c r="S119" s="74"/>
      <c r="T119" s="75"/>
      <c r="U119" s="25"/>
    </row>
    <row r="120" spans="1:21" ht="15" customHeight="1">
      <c r="A120" s="137"/>
      <c r="B120" s="120"/>
      <c r="C120" s="121"/>
      <c r="D120" s="123"/>
      <c r="E120" s="149"/>
      <c r="F120" s="37" t="s">
        <v>57</v>
      </c>
      <c r="G120" s="56">
        <f>SUM(G118:G119)</f>
        <v>1.29</v>
      </c>
      <c r="H120" s="55">
        <f>SUM(H118:H119)</f>
        <v>1.29</v>
      </c>
      <c r="I120" s="55">
        <f>SUM(I118:I119)</f>
        <v>0.93</v>
      </c>
      <c r="J120" s="55">
        <f>SUM(J118:J119)</f>
        <v>0</v>
      </c>
      <c r="K120" s="55">
        <f aca="true" t="shared" si="42" ref="K120:T120">SUM(K118:K119)</f>
        <v>1.4</v>
      </c>
      <c r="L120" s="55">
        <f t="shared" si="42"/>
        <v>1.4</v>
      </c>
      <c r="M120" s="55">
        <f t="shared" si="42"/>
        <v>0.8</v>
      </c>
      <c r="N120" s="55">
        <f t="shared" si="42"/>
        <v>0</v>
      </c>
      <c r="O120" s="55">
        <f>SUM(O118:O119)</f>
        <v>1.7</v>
      </c>
      <c r="P120" s="55">
        <f>SUM(P118:P119)</f>
        <v>1.7</v>
      </c>
      <c r="Q120" s="55">
        <f>SUM(Q118:Q119)</f>
        <v>1.1</v>
      </c>
      <c r="R120" s="55">
        <f>SUM(R118:R119)</f>
        <v>0</v>
      </c>
      <c r="S120" s="80">
        <f t="shared" si="42"/>
        <v>1.3</v>
      </c>
      <c r="T120" s="81">
        <f t="shared" si="42"/>
        <v>1.3</v>
      </c>
      <c r="U120" s="25"/>
    </row>
    <row r="121" spans="1:21" ht="14.25" customHeight="1" thickBot="1">
      <c r="A121" s="10" t="s">
        <v>22</v>
      </c>
      <c r="B121" s="6" t="s">
        <v>12</v>
      </c>
      <c r="C121" s="116" t="s">
        <v>59</v>
      </c>
      <c r="D121" s="117"/>
      <c r="E121" s="117"/>
      <c r="F121" s="117"/>
      <c r="G121" s="57">
        <f aca="true" t="shared" si="43" ref="G121:T121">SUM(G114+G117+G120)</f>
        <v>84.51</v>
      </c>
      <c r="H121" s="57">
        <f t="shared" si="43"/>
        <v>84.51</v>
      </c>
      <c r="I121" s="57">
        <f t="shared" si="43"/>
        <v>31.94</v>
      </c>
      <c r="J121" s="57">
        <f t="shared" si="43"/>
        <v>0</v>
      </c>
      <c r="K121" s="57">
        <f t="shared" si="43"/>
        <v>103.60000000000001</v>
      </c>
      <c r="L121" s="57">
        <f t="shared" si="43"/>
        <v>103.60000000000001</v>
      </c>
      <c r="M121" s="57">
        <f t="shared" si="43"/>
        <v>44.699999999999996</v>
      </c>
      <c r="N121" s="57">
        <f t="shared" si="43"/>
        <v>0</v>
      </c>
      <c r="O121" s="57">
        <f t="shared" si="43"/>
        <v>115.60000000000001</v>
      </c>
      <c r="P121" s="57">
        <f t="shared" si="43"/>
        <v>115.60000000000001</v>
      </c>
      <c r="Q121" s="57">
        <f t="shared" si="43"/>
        <v>44.1</v>
      </c>
      <c r="R121" s="57">
        <f t="shared" si="43"/>
        <v>0</v>
      </c>
      <c r="S121" s="84">
        <f t="shared" si="43"/>
        <v>103.89999999999999</v>
      </c>
      <c r="T121" s="85">
        <f t="shared" si="43"/>
        <v>104.89999999999999</v>
      </c>
      <c r="U121" s="25"/>
    </row>
    <row r="122" spans="1:21" ht="18" customHeight="1" thickBot="1">
      <c r="A122" s="4" t="s">
        <v>22</v>
      </c>
      <c r="B122" s="5" t="s">
        <v>16</v>
      </c>
      <c r="C122" s="127" t="s">
        <v>40</v>
      </c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25"/>
    </row>
    <row r="123" spans="1:21" ht="14.25" customHeight="1">
      <c r="A123" s="137" t="s">
        <v>22</v>
      </c>
      <c r="B123" s="118" t="s">
        <v>16</v>
      </c>
      <c r="C123" s="121" t="s">
        <v>12</v>
      </c>
      <c r="D123" s="122" t="s">
        <v>80</v>
      </c>
      <c r="E123" s="154" t="s">
        <v>87</v>
      </c>
      <c r="F123" s="36" t="s">
        <v>14</v>
      </c>
      <c r="G123" s="53">
        <f>H123+J123</f>
        <v>72.71</v>
      </c>
      <c r="H123" s="54">
        <v>60.26</v>
      </c>
      <c r="I123" s="54">
        <v>36.75</v>
      </c>
      <c r="J123" s="58">
        <v>12.45</v>
      </c>
      <c r="K123" s="51">
        <f>L123+N123</f>
        <v>70.7</v>
      </c>
      <c r="L123" s="51">
        <v>70.7</v>
      </c>
      <c r="M123" s="51">
        <v>44.7</v>
      </c>
      <c r="N123" s="51"/>
      <c r="O123" s="51">
        <f>P123+R123</f>
        <v>130.8</v>
      </c>
      <c r="P123" s="51">
        <v>72.7</v>
      </c>
      <c r="Q123" s="51">
        <v>44</v>
      </c>
      <c r="R123" s="51">
        <v>58.1</v>
      </c>
      <c r="S123" s="74">
        <v>67.8</v>
      </c>
      <c r="T123" s="81">
        <v>67.8</v>
      </c>
      <c r="U123" s="25"/>
    </row>
    <row r="124" spans="1:21" ht="13.5" customHeight="1">
      <c r="A124" s="137"/>
      <c r="B124" s="119"/>
      <c r="C124" s="121"/>
      <c r="D124" s="122"/>
      <c r="E124" s="148"/>
      <c r="F124" s="36" t="s">
        <v>53</v>
      </c>
      <c r="G124" s="56">
        <f>H124+J124</f>
        <v>2.8</v>
      </c>
      <c r="H124" s="55">
        <v>2.8</v>
      </c>
      <c r="I124" s="55">
        <v>0</v>
      </c>
      <c r="J124" s="55"/>
      <c r="K124" s="55">
        <f>L124+N124</f>
        <v>1.5</v>
      </c>
      <c r="L124" s="55">
        <v>1.5</v>
      </c>
      <c r="M124" s="55"/>
      <c r="N124" s="55"/>
      <c r="O124" s="55">
        <f>P124+R124</f>
        <v>1.1</v>
      </c>
      <c r="P124" s="55">
        <v>1.1</v>
      </c>
      <c r="Q124" s="55"/>
      <c r="R124" s="55"/>
      <c r="S124" s="80">
        <v>1.5</v>
      </c>
      <c r="T124" s="81">
        <v>1.5</v>
      </c>
      <c r="U124" s="25"/>
    </row>
    <row r="125" spans="1:21" ht="13.5" customHeight="1">
      <c r="A125" s="137"/>
      <c r="B125" s="119"/>
      <c r="C125" s="121"/>
      <c r="D125" s="122"/>
      <c r="E125" s="148"/>
      <c r="F125" s="36" t="s">
        <v>124</v>
      </c>
      <c r="G125" s="56">
        <f>H125+J125</f>
        <v>0</v>
      </c>
      <c r="H125" s="55"/>
      <c r="I125" s="55"/>
      <c r="J125" s="55"/>
      <c r="K125" s="51">
        <f>L125+N125</f>
        <v>142.7</v>
      </c>
      <c r="L125" s="51">
        <v>142.7</v>
      </c>
      <c r="M125" s="55"/>
      <c r="N125" s="55"/>
      <c r="O125" s="51">
        <f>P125+R125</f>
        <v>0</v>
      </c>
      <c r="P125" s="51">
        <v>0</v>
      </c>
      <c r="Q125" s="51"/>
      <c r="R125" s="55"/>
      <c r="S125" s="80">
        <v>142.7</v>
      </c>
      <c r="T125" s="81">
        <v>142.7</v>
      </c>
      <c r="U125" s="25"/>
    </row>
    <row r="126" spans="1:21" ht="12" customHeight="1">
      <c r="A126" s="137"/>
      <c r="B126" s="119"/>
      <c r="C126" s="121"/>
      <c r="D126" s="122"/>
      <c r="E126" s="148"/>
      <c r="F126" s="36" t="s">
        <v>77</v>
      </c>
      <c r="G126" s="50">
        <f>H126+J126</f>
        <v>6.08</v>
      </c>
      <c r="H126" s="51">
        <v>6.08</v>
      </c>
      <c r="I126" s="55"/>
      <c r="J126" s="55"/>
      <c r="K126" s="55">
        <f>L126+N126</f>
        <v>14.5</v>
      </c>
      <c r="L126" s="55">
        <v>14.5</v>
      </c>
      <c r="M126" s="55"/>
      <c r="N126" s="55"/>
      <c r="O126" s="51">
        <f>P126+R126</f>
        <v>10.26</v>
      </c>
      <c r="P126" s="51">
        <v>10.26</v>
      </c>
      <c r="Q126" s="55">
        <v>3.4</v>
      </c>
      <c r="R126" s="55"/>
      <c r="S126" s="80">
        <v>14</v>
      </c>
      <c r="T126" s="81">
        <v>14</v>
      </c>
      <c r="U126" s="25"/>
    </row>
    <row r="127" spans="1:21" ht="12.75" customHeight="1">
      <c r="A127" s="137"/>
      <c r="B127" s="119"/>
      <c r="C127" s="121"/>
      <c r="D127" s="122"/>
      <c r="E127" s="148"/>
      <c r="F127" s="36" t="s">
        <v>76</v>
      </c>
      <c r="G127" s="50">
        <f>H127+J127</f>
        <v>0.14</v>
      </c>
      <c r="H127" s="51">
        <v>0.14</v>
      </c>
      <c r="I127" s="55"/>
      <c r="J127" s="55"/>
      <c r="K127" s="55">
        <f>L127+N127</f>
        <v>0.2</v>
      </c>
      <c r="L127" s="55">
        <v>0.2</v>
      </c>
      <c r="M127" s="55"/>
      <c r="N127" s="55"/>
      <c r="O127" s="51">
        <f>P127+R127</f>
        <v>0.13</v>
      </c>
      <c r="P127" s="51">
        <v>0.13</v>
      </c>
      <c r="Q127" s="55"/>
      <c r="R127" s="55"/>
      <c r="S127" s="80">
        <v>0.2</v>
      </c>
      <c r="T127" s="81">
        <v>0.2</v>
      </c>
      <c r="U127" s="25"/>
    </row>
    <row r="128" spans="1:21" ht="14.25" customHeight="1">
      <c r="A128" s="137"/>
      <c r="B128" s="120"/>
      <c r="C128" s="121"/>
      <c r="D128" s="123"/>
      <c r="E128" s="149"/>
      <c r="F128" s="37" t="s">
        <v>57</v>
      </c>
      <c r="G128" s="56">
        <f>SUM(G123:G127)</f>
        <v>81.72999999999999</v>
      </c>
      <c r="H128" s="55">
        <f>SUM(H123:H127)</f>
        <v>69.28</v>
      </c>
      <c r="I128" s="55">
        <f>SUM(I123:I127)</f>
        <v>36.75</v>
      </c>
      <c r="J128" s="55">
        <f>SUM(J123:J127)</f>
        <v>12.45</v>
      </c>
      <c r="K128" s="55">
        <f aca="true" t="shared" si="44" ref="K128:T128">SUM(K123:K127)</f>
        <v>229.59999999999997</v>
      </c>
      <c r="L128" s="55">
        <f t="shared" si="44"/>
        <v>229.59999999999997</v>
      </c>
      <c r="M128" s="55">
        <f t="shared" si="44"/>
        <v>44.7</v>
      </c>
      <c r="N128" s="55">
        <f t="shared" si="44"/>
        <v>0</v>
      </c>
      <c r="O128" s="55">
        <f t="shared" si="44"/>
        <v>142.29</v>
      </c>
      <c r="P128" s="55">
        <f t="shared" si="44"/>
        <v>84.19</v>
      </c>
      <c r="Q128" s="55">
        <f t="shared" si="44"/>
        <v>47.4</v>
      </c>
      <c r="R128" s="55">
        <f t="shared" si="44"/>
        <v>58.1</v>
      </c>
      <c r="S128" s="80">
        <f t="shared" si="44"/>
        <v>226.2</v>
      </c>
      <c r="T128" s="81">
        <f t="shared" si="44"/>
        <v>226.2</v>
      </c>
      <c r="U128" s="25"/>
    </row>
    <row r="129" spans="1:21" ht="14.25" customHeight="1" thickBot="1">
      <c r="A129" s="10" t="s">
        <v>22</v>
      </c>
      <c r="B129" s="6" t="s">
        <v>16</v>
      </c>
      <c r="C129" s="116" t="s">
        <v>59</v>
      </c>
      <c r="D129" s="117"/>
      <c r="E129" s="117"/>
      <c r="F129" s="117"/>
      <c r="G129" s="57">
        <f>SUM(G128)</f>
        <v>81.72999999999999</v>
      </c>
      <c r="H129" s="57">
        <f aca="true" t="shared" si="45" ref="H129:T129">SUM(H128)</f>
        <v>69.28</v>
      </c>
      <c r="I129" s="57">
        <f t="shared" si="45"/>
        <v>36.75</v>
      </c>
      <c r="J129" s="57">
        <f t="shared" si="45"/>
        <v>12.45</v>
      </c>
      <c r="K129" s="57">
        <f t="shared" si="45"/>
        <v>229.59999999999997</v>
      </c>
      <c r="L129" s="57">
        <f t="shared" si="45"/>
        <v>229.59999999999997</v>
      </c>
      <c r="M129" s="57">
        <f t="shared" si="45"/>
        <v>44.7</v>
      </c>
      <c r="N129" s="57">
        <f t="shared" si="45"/>
        <v>0</v>
      </c>
      <c r="O129" s="57">
        <f t="shared" si="45"/>
        <v>142.29</v>
      </c>
      <c r="P129" s="57">
        <f t="shared" si="45"/>
        <v>84.19</v>
      </c>
      <c r="Q129" s="57">
        <f t="shared" si="45"/>
        <v>47.4</v>
      </c>
      <c r="R129" s="57">
        <f t="shared" si="45"/>
        <v>58.1</v>
      </c>
      <c r="S129" s="84">
        <f t="shared" si="45"/>
        <v>226.2</v>
      </c>
      <c r="T129" s="84">
        <f t="shared" si="45"/>
        <v>226.2</v>
      </c>
      <c r="U129" s="43"/>
    </row>
    <row r="130" spans="1:21" ht="16.5" customHeight="1" thickBot="1">
      <c r="A130" s="4" t="s">
        <v>22</v>
      </c>
      <c r="B130" s="5" t="s">
        <v>17</v>
      </c>
      <c r="C130" s="127" t="s">
        <v>41</v>
      </c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25"/>
    </row>
    <row r="131" spans="1:21" ht="17.25" customHeight="1">
      <c r="A131" s="137" t="s">
        <v>22</v>
      </c>
      <c r="B131" s="118" t="s">
        <v>17</v>
      </c>
      <c r="C131" s="121" t="s">
        <v>12</v>
      </c>
      <c r="D131" s="122" t="s">
        <v>81</v>
      </c>
      <c r="E131" s="147" t="s">
        <v>87</v>
      </c>
      <c r="F131" s="36" t="s">
        <v>14</v>
      </c>
      <c r="G131" s="53">
        <f>H131+J131</f>
        <v>1.01</v>
      </c>
      <c r="H131" s="55">
        <v>1.01</v>
      </c>
      <c r="I131" s="55"/>
      <c r="J131" s="55"/>
      <c r="K131" s="55">
        <f>L131+N131</f>
        <v>1</v>
      </c>
      <c r="L131" s="55">
        <v>1</v>
      </c>
      <c r="M131" s="55"/>
      <c r="N131" s="55"/>
      <c r="O131" s="51">
        <f>P131+R131</f>
        <v>1</v>
      </c>
      <c r="P131" s="51">
        <v>1</v>
      </c>
      <c r="Q131" s="51"/>
      <c r="R131" s="49"/>
      <c r="S131" s="80">
        <v>1</v>
      </c>
      <c r="T131" s="81">
        <v>1</v>
      </c>
      <c r="U131" s="25"/>
    </row>
    <row r="132" spans="1:21" ht="16.5" customHeight="1">
      <c r="A132" s="137"/>
      <c r="B132" s="119"/>
      <c r="C132" s="121"/>
      <c r="D132" s="123"/>
      <c r="E132" s="148"/>
      <c r="F132" s="36" t="s">
        <v>15</v>
      </c>
      <c r="G132" s="56">
        <f>H132+J132</f>
        <v>0</v>
      </c>
      <c r="H132" s="55"/>
      <c r="I132" s="55"/>
      <c r="J132" s="55"/>
      <c r="K132" s="55">
        <f>L132+N132</f>
        <v>0</v>
      </c>
      <c r="L132" s="55"/>
      <c r="M132" s="55"/>
      <c r="N132" s="55"/>
      <c r="O132" s="51">
        <f>P132+R132</f>
        <v>0</v>
      </c>
      <c r="P132" s="51"/>
      <c r="Q132" s="51"/>
      <c r="R132" s="49"/>
      <c r="S132" s="80"/>
      <c r="T132" s="81"/>
      <c r="U132" s="25"/>
    </row>
    <row r="133" spans="1:21" ht="15.75" customHeight="1">
      <c r="A133" s="137"/>
      <c r="B133" s="120"/>
      <c r="C133" s="121"/>
      <c r="D133" s="123"/>
      <c r="E133" s="149"/>
      <c r="F133" s="37" t="s">
        <v>57</v>
      </c>
      <c r="G133" s="50">
        <f>SUM(G131:G132)</f>
        <v>1.01</v>
      </c>
      <c r="H133" s="51">
        <f>SUM(H131:H132)</f>
        <v>1.01</v>
      </c>
      <c r="I133" s="51">
        <f>SUM(I131:I132)</f>
        <v>0</v>
      </c>
      <c r="J133" s="51">
        <f>SUM(J131:J132)</f>
        <v>0</v>
      </c>
      <c r="K133" s="51">
        <f aca="true" t="shared" si="46" ref="K133:T133">SUM(K131:K132)</f>
        <v>1</v>
      </c>
      <c r="L133" s="51">
        <f t="shared" si="46"/>
        <v>1</v>
      </c>
      <c r="M133" s="51">
        <f t="shared" si="46"/>
        <v>0</v>
      </c>
      <c r="N133" s="51">
        <f t="shared" si="46"/>
        <v>0</v>
      </c>
      <c r="O133" s="51">
        <f>SUM(O131:O132)</f>
        <v>1</v>
      </c>
      <c r="P133" s="51">
        <f>SUM(P131:P132)</f>
        <v>1</v>
      </c>
      <c r="Q133" s="51">
        <f>SUM(Q131:Q132)</f>
        <v>0</v>
      </c>
      <c r="R133" s="51">
        <f>SUM(R131:R132)</f>
        <v>0</v>
      </c>
      <c r="S133" s="74">
        <f t="shared" si="46"/>
        <v>1</v>
      </c>
      <c r="T133" s="75">
        <f t="shared" si="46"/>
        <v>1</v>
      </c>
      <c r="U133" s="25"/>
    </row>
    <row r="134" spans="1:21" ht="15" customHeight="1" thickBot="1">
      <c r="A134" s="10" t="s">
        <v>22</v>
      </c>
      <c r="B134" s="6" t="s">
        <v>17</v>
      </c>
      <c r="C134" s="116" t="s">
        <v>59</v>
      </c>
      <c r="D134" s="117"/>
      <c r="E134" s="117"/>
      <c r="F134" s="117"/>
      <c r="G134" s="59">
        <f>SUM(G133)</f>
        <v>1.01</v>
      </c>
      <c r="H134" s="59">
        <f aca="true" t="shared" si="47" ref="H134:R134">SUM(H133)</f>
        <v>1.01</v>
      </c>
      <c r="I134" s="59">
        <f t="shared" si="47"/>
        <v>0</v>
      </c>
      <c r="J134" s="59">
        <f t="shared" si="47"/>
        <v>0</v>
      </c>
      <c r="K134" s="59">
        <f t="shared" si="47"/>
        <v>1</v>
      </c>
      <c r="L134" s="59">
        <f t="shared" si="47"/>
        <v>1</v>
      </c>
      <c r="M134" s="59">
        <f t="shared" si="47"/>
        <v>0</v>
      </c>
      <c r="N134" s="59">
        <f t="shared" si="47"/>
        <v>0</v>
      </c>
      <c r="O134" s="59">
        <f t="shared" si="47"/>
        <v>1</v>
      </c>
      <c r="P134" s="59">
        <f t="shared" si="47"/>
        <v>1</v>
      </c>
      <c r="Q134" s="59">
        <f t="shared" si="47"/>
        <v>0</v>
      </c>
      <c r="R134" s="59">
        <f t="shared" si="47"/>
        <v>0</v>
      </c>
      <c r="S134" s="91">
        <f>SUM(S133)</f>
        <v>1</v>
      </c>
      <c r="T134" s="85">
        <f>SUM(T133)</f>
        <v>1</v>
      </c>
      <c r="U134" s="25"/>
    </row>
    <row r="135" spans="1:21" ht="15" customHeight="1" thickBot="1">
      <c r="A135" s="4" t="s">
        <v>22</v>
      </c>
      <c r="B135" s="5" t="s">
        <v>19</v>
      </c>
      <c r="C135" s="127" t="s">
        <v>114</v>
      </c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25"/>
    </row>
    <row r="136" spans="1:21" ht="15.75" customHeight="1">
      <c r="A136" s="137" t="s">
        <v>22</v>
      </c>
      <c r="B136" s="118" t="s">
        <v>19</v>
      </c>
      <c r="C136" s="121" t="s">
        <v>12</v>
      </c>
      <c r="D136" s="122" t="s">
        <v>82</v>
      </c>
      <c r="E136" s="147" t="s">
        <v>87</v>
      </c>
      <c r="F136" s="36" t="s">
        <v>14</v>
      </c>
      <c r="G136" s="53">
        <f>H136+J136</f>
        <v>25.08</v>
      </c>
      <c r="H136" s="55">
        <v>25.08</v>
      </c>
      <c r="I136" s="55"/>
      <c r="J136" s="55"/>
      <c r="K136" s="51">
        <f>L136+N136</f>
        <v>13</v>
      </c>
      <c r="L136" s="51">
        <v>13</v>
      </c>
      <c r="M136" s="55"/>
      <c r="N136" s="55"/>
      <c r="O136" s="51">
        <f>P136+R136</f>
        <v>18.4</v>
      </c>
      <c r="P136" s="51">
        <v>18.4</v>
      </c>
      <c r="Q136" s="51"/>
      <c r="R136" s="51"/>
      <c r="S136" s="74">
        <v>26</v>
      </c>
      <c r="T136" s="81">
        <v>27</v>
      </c>
      <c r="U136" s="25"/>
    </row>
    <row r="137" spans="1:21" ht="15.75" customHeight="1">
      <c r="A137" s="137"/>
      <c r="B137" s="119"/>
      <c r="C137" s="121"/>
      <c r="D137" s="123"/>
      <c r="E137" s="148"/>
      <c r="F137" s="36" t="s">
        <v>14</v>
      </c>
      <c r="G137" s="56">
        <f>H137+J137</f>
        <v>0</v>
      </c>
      <c r="H137" s="55"/>
      <c r="I137" s="55"/>
      <c r="J137" s="55"/>
      <c r="K137" s="51">
        <f>L137+N137</f>
        <v>0</v>
      </c>
      <c r="L137" s="51"/>
      <c r="M137" s="55"/>
      <c r="N137" s="55"/>
      <c r="O137" s="51">
        <f>P137+R137</f>
        <v>0</v>
      </c>
      <c r="P137" s="51"/>
      <c r="Q137" s="51"/>
      <c r="R137" s="51"/>
      <c r="S137" s="74"/>
      <c r="T137" s="81"/>
      <c r="U137" s="25"/>
    </row>
    <row r="138" spans="1:21" ht="15.75" customHeight="1">
      <c r="A138" s="137"/>
      <c r="B138" s="120"/>
      <c r="C138" s="121"/>
      <c r="D138" s="123"/>
      <c r="E138" s="149"/>
      <c r="F138" s="37" t="s">
        <v>57</v>
      </c>
      <c r="G138" s="56">
        <f>SUM(G136:G137)</f>
        <v>25.08</v>
      </c>
      <c r="H138" s="55">
        <f>SUM(H136:H137)</f>
        <v>25.08</v>
      </c>
      <c r="I138" s="55">
        <f>SUM(I136:I137)</f>
        <v>0</v>
      </c>
      <c r="J138" s="55">
        <f>SUM(J136:J137)</f>
        <v>0</v>
      </c>
      <c r="K138" s="51">
        <f aca="true" t="shared" si="48" ref="K138:T138">SUM(K136:K137)</f>
        <v>13</v>
      </c>
      <c r="L138" s="51">
        <f t="shared" si="48"/>
        <v>13</v>
      </c>
      <c r="M138" s="55">
        <f t="shared" si="48"/>
        <v>0</v>
      </c>
      <c r="N138" s="55">
        <f t="shared" si="48"/>
        <v>0</v>
      </c>
      <c r="O138" s="51">
        <f>SUM(O136:O137)</f>
        <v>18.4</v>
      </c>
      <c r="P138" s="51">
        <f>SUM(P136:P137)</f>
        <v>18.4</v>
      </c>
      <c r="Q138" s="51">
        <f>SUM(Q136:Q137)</f>
        <v>0</v>
      </c>
      <c r="R138" s="51">
        <f>SUM(R136:R137)</f>
        <v>0</v>
      </c>
      <c r="S138" s="74">
        <f t="shared" si="48"/>
        <v>26</v>
      </c>
      <c r="T138" s="81">
        <f t="shared" si="48"/>
        <v>27</v>
      </c>
      <c r="U138" s="25"/>
    </row>
    <row r="139" spans="1:21" ht="15.75" customHeight="1">
      <c r="A139" s="137" t="s">
        <v>22</v>
      </c>
      <c r="B139" s="152" t="s">
        <v>19</v>
      </c>
      <c r="C139" s="121" t="s">
        <v>16</v>
      </c>
      <c r="D139" s="123" t="s">
        <v>115</v>
      </c>
      <c r="E139" s="147" t="s">
        <v>87</v>
      </c>
      <c r="F139" s="36" t="s">
        <v>13</v>
      </c>
      <c r="G139" s="56">
        <f>H139+J139</f>
        <v>0</v>
      </c>
      <c r="H139" s="51"/>
      <c r="I139" s="55"/>
      <c r="J139" s="55"/>
      <c r="K139" s="55">
        <f>L139+N139</f>
        <v>0</v>
      </c>
      <c r="L139" s="51">
        <v>0</v>
      </c>
      <c r="M139" s="55"/>
      <c r="N139" s="55"/>
      <c r="O139" s="51">
        <f>P139+R139</f>
        <v>0</v>
      </c>
      <c r="P139" s="51">
        <v>0</v>
      </c>
      <c r="Q139" s="51"/>
      <c r="R139" s="51"/>
      <c r="S139" s="74">
        <v>0</v>
      </c>
      <c r="T139" s="75">
        <v>0</v>
      </c>
      <c r="U139" s="25"/>
    </row>
    <row r="140" spans="1:21" ht="15.75" customHeight="1">
      <c r="A140" s="137"/>
      <c r="B140" s="152"/>
      <c r="C140" s="121"/>
      <c r="D140" s="123"/>
      <c r="E140" s="148"/>
      <c r="F140" s="36" t="s">
        <v>14</v>
      </c>
      <c r="G140" s="56">
        <f>H140+J140</f>
        <v>0</v>
      </c>
      <c r="H140" s="55"/>
      <c r="I140" s="55"/>
      <c r="J140" s="55"/>
      <c r="K140" s="55">
        <f>L140+N140</f>
        <v>0</v>
      </c>
      <c r="L140" s="55"/>
      <c r="M140" s="55"/>
      <c r="N140" s="55"/>
      <c r="O140" s="55">
        <f>P140+R140</f>
        <v>0</v>
      </c>
      <c r="P140" s="55"/>
      <c r="Q140" s="55"/>
      <c r="R140" s="55"/>
      <c r="S140" s="74"/>
      <c r="T140" s="75"/>
      <c r="U140" s="25"/>
    </row>
    <row r="141" spans="1:21" ht="15.75" customHeight="1">
      <c r="A141" s="137"/>
      <c r="B141" s="152"/>
      <c r="C141" s="121"/>
      <c r="D141" s="123"/>
      <c r="E141" s="149"/>
      <c r="F141" s="37" t="s">
        <v>57</v>
      </c>
      <c r="G141" s="56">
        <f>SUM(G139:G140)</f>
        <v>0</v>
      </c>
      <c r="H141" s="55">
        <f>SUM(H139:H140)</f>
        <v>0</v>
      </c>
      <c r="I141" s="55">
        <f>SUM(I139:I140)</f>
        <v>0</v>
      </c>
      <c r="J141" s="55">
        <f>SUM(J139:J140)</f>
        <v>0</v>
      </c>
      <c r="K141" s="55">
        <f aca="true" t="shared" si="49" ref="K141:T141">SUM(K139:K140)</f>
        <v>0</v>
      </c>
      <c r="L141" s="55">
        <f t="shared" si="49"/>
        <v>0</v>
      </c>
      <c r="M141" s="55">
        <f t="shared" si="49"/>
        <v>0</v>
      </c>
      <c r="N141" s="55">
        <f t="shared" si="49"/>
        <v>0</v>
      </c>
      <c r="O141" s="55">
        <f>SUM(O139:O140)</f>
        <v>0</v>
      </c>
      <c r="P141" s="55">
        <f>SUM(P139:P140)</f>
        <v>0</v>
      </c>
      <c r="Q141" s="55">
        <f>SUM(Q139:Q140)</f>
        <v>0</v>
      </c>
      <c r="R141" s="55">
        <f>SUM(R139:R140)</f>
        <v>0</v>
      </c>
      <c r="S141" s="80">
        <f t="shared" si="49"/>
        <v>0</v>
      </c>
      <c r="T141" s="81">
        <f t="shared" si="49"/>
        <v>0</v>
      </c>
      <c r="U141" s="25"/>
    </row>
    <row r="142" spans="1:21" ht="15" customHeight="1" thickBot="1">
      <c r="A142" s="10" t="s">
        <v>22</v>
      </c>
      <c r="B142" s="6" t="s">
        <v>19</v>
      </c>
      <c r="C142" s="116" t="s">
        <v>59</v>
      </c>
      <c r="D142" s="117"/>
      <c r="E142" s="117"/>
      <c r="F142" s="117"/>
      <c r="G142" s="59">
        <f aca="true" t="shared" si="50" ref="G142:T142">SUM(G138+G141)</f>
        <v>25.08</v>
      </c>
      <c r="H142" s="59">
        <f t="shared" si="50"/>
        <v>25.08</v>
      </c>
      <c r="I142" s="59">
        <f t="shared" si="50"/>
        <v>0</v>
      </c>
      <c r="J142" s="59">
        <f t="shared" si="50"/>
        <v>0</v>
      </c>
      <c r="K142" s="59">
        <f t="shared" si="50"/>
        <v>13</v>
      </c>
      <c r="L142" s="59">
        <f t="shared" si="50"/>
        <v>13</v>
      </c>
      <c r="M142" s="59">
        <f t="shared" si="50"/>
        <v>0</v>
      </c>
      <c r="N142" s="59">
        <f t="shared" si="50"/>
        <v>0</v>
      </c>
      <c r="O142" s="59">
        <f t="shared" si="50"/>
        <v>18.4</v>
      </c>
      <c r="P142" s="59">
        <f t="shared" si="50"/>
        <v>18.4</v>
      </c>
      <c r="Q142" s="59">
        <f t="shared" si="50"/>
        <v>0</v>
      </c>
      <c r="R142" s="59">
        <f t="shared" si="50"/>
        <v>0</v>
      </c>
      <c r="S142" s="91">
        <f t="shared" si="50"/>
        <v>26</v>
      </c>
      <c r="T142" s="85">
        <f t="shared" si="50"/>
        <v>27</v>
      </c>
      <c r="U142" s="25"/>
    </row>
    <row r="143" spans="1:21" ht="15" customHeight="1" thickBot="1">
      <c r="A143" s="4" t="s">
        <v>22</v>
      </c>
      <c r="B143" s="5" t="s">
        <v>21</v>
      </c>
      <c r="C143" s="150" t="s">
        <v>116</v>
      </c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25"/>
    </row>
    <row r="144" spans="1:21" ht="15.75" customHeight="1">
      <c r="A144" s="137" t="s">
        <v>22</v>
      </c>
      <c r="B144" s="118" t="s">
        <v>21</v>
      </c>
      <c r="C144" s="121" t="s">
        <v>12</v>
      </c>
      <c r="D144" s="122" t="s">
        <v>83</v>
      </c>
      <c r="E144" s="147" t="s">
        <v>87</v>
      </c>
      <c r="F144" s="36" t="s">
        <v>14</v>
      </c>
      <c r="G144" s="53">
        <f>H144+J144</f>
        <v>40.69</v>
      </c>
      <c r="H144" s="55">
        <v>40.69</v>
      </c>
      <c r="I144" s="55"/>
      <c r="J144" s="55"/>
      <c r="K144" s="55">
        <f>L144+N144</f>
        <v>41</v>
      </c>
      <c r="L144" s="55">
        <v>41</v>
      </c>
      <c r="M144" s="55"/>
      <c r="N144" s="55"/>
      <c r="O144" s="51">
        <f>P144+R144</f>
        <v>25.3</v>
      </c>
      <c r="P144" s="51">
        <v>25.3</v>
      </c>
      <c r="Q144" s="51"/>
      <c r="R144" s="55"/>
      <c r="S144" s="80">
        <v>44</v>
      </c>
      <c r="T144" s="81">
        <v>46</v>
      </c>
      <c r="U144" s="25"/>
    </row>
    <row r="145" spans="1:21" ht="15.75" customHeight="1">
      <c r="A145" s="137"/>
      <c r="B145" s="119"/>
      <c r="C145" s="121"/>
      <c r="D145" s="123"/>
      <c r="E145" s="148"/>
      <c r="F145" s="36" t="s">
        <v>14</v>
      </c>
      <c r="G145" s="56">
        <f>H145+J145</f>
        <v>0</v>
      </c>
      <c r="H145" s="55"/>
      <c r="I145" s="55"/>
      <c r="J145" s="55"/>
      <c r="K145" s="55">
        <f>L145+N145</f>
        <v>0</v>
      </c>
      <c r="L145" s="55"/>
      <c r="M145" s="55"/>
      <c r="N145" s="55"/>
      <c r="O145" s="55">
        <f>P145+R145</f>
        <v>0</v>
      </c>
      <c r="P145" s="55"/>
      <c r="Q145" s="55"/>
      <c r="R145" s="55"/>
      <c r="S145" s="92"/>
      <c r="T145" s="93"/>
      <c r="U145" s="25"/>
    </row>
    <row r="146" spans="1:21" ht="15.75" customHeight="1">
      <c r="A146" s="137"/>
      <c r="B146" s="120"/>
      <c r="C146" s="121"/>
      <c r="D146" s="123"/>
      <c r="E146" s="149"/>
      <c r="F146" s="37" t="s">
        <v>57</v>
      </c>
      <c r="G146" s="50">
        <f aca="true" t="shared" si="51" ref="G146:N146">SUM(G144:G145)</f>
        <v>40.69</v>
      </c>
      <c r="H146" s="51">
        <f t="shared" si="51"/>
        <v>40.69</v>
      </c>
      <c r="I146" s="51">
        <f t="shared" si="51"/>
        <v>0</v>
      </c>
      <c r="J146" s="51">
        <f t="shared" si="51"/>
        <v>0</v>
      </c>
      <c r="K146" s="51">
        <f t="shared" si="51"/>
        <v>41</v>
      </c>
      <c r="L146" s="51">
        <f t="shared" si="51"/>
        <v>41</v>
      </c>
      <c r="M146" s="51">
        <f t="shared" si="51"/>
        <v>0</v>
      </c>
      <c r="N146" s="51">
        <f t="shared" si="51"/>
        <v>0</v>
      </c>
      <c r="O146" s="51">
        <f aca="true" t="shared" si="52" ref="O146:T146">SUM(O144:O145)</f>
        <v>25.3</v>
      </c>
      <c r="P146" s="51">
        <f t="shared" si="52"/>
        <v>25.3</v>
      </c>
      <c r="Q146" s="51">
        <f t="shared" si="52"/>
        <v>0</v>
      </c>
      <c r="R146" s="51">
        <f t="shared" si="52"/>
        <v>0</v>
      </c>
      <c r="S146" s="74">
        <f t="shared" si="52"/>
        <v>44</v>
      </c>
      <c r="T146" s="75">
        <f t="shared" si="52"/>
        <v>46</v>
      </c>
      <c r="U146" s="25"/>
    </row>
    <row r="147" spans="1:21" ht="15.75" customHeight="1" thickBot="1">
      <c r="A147" s="10" t="s">
        <v>22</v>
      </c>
      <c r="B147" s="6" t="s">
        <v>21</v>
      </c>
      <c r="C147" s="116" t="s">
        <v>59</v>
      </c>
      <c r="D147" s="117"/>
      <c r="E147" s="117"/>
      <c r="F147" s="117"/>
      <c r="G147" s="59">
        <f>SUM(G146)</f>
        <v>40.69</v>
      </c>
      <c r="H147" s="59">
        <f>SUM(H146)</f>
        <v>40.69</v>
      </c>
      <c r="I147" s="59">
        <f>SUM(I146)</f>
        <v>0</v>
      </c>
      <c r="J147" s="59">
        <f>SUM(J146)</f>
        <v>0</v>
      </c>
      <c r="K147" s="59">
        <f aca="true" t="shared" si="53" ref="K147:R147">SUM(K146)</f>
        <v>41</v>
      </c>
      <c r="L147" s="59">
        <f t="shared" si="53"/>
        <v>41</v>
      </c>
      <c r="M147" s="59">
        <f t="shared" si="53"/>
        <v>0</v>
      </c>
      <c r="N147" s="59">
        <f t="shared" si="53"/>
        <v>0</v>
      </c>
      <c r="O147" s="59">
        <f t="shared" si="53"/>
        <v>25.3</v>
      </c>
      <c r="P147" s="59">
        <f t="shared" si="53"/>
        <v>25.3</v>
      </c>
      <c r="Q147" s="59">
        <f t="shared" si="53"/>
        <v>0</v>
      </c>
      <c r="R147" s="59">
        <f t="shared" si="53"/>
        <v>0</v>
      </c>
      <c r="S147" s="91">
        <f>SUM(S146)</f>
        <v>44</v>
      </c>
      <c r="T147" s="85">
        <f>SUM(T146)</f>
        <v>46</v>
      </c>
      <c r="U147" s="25"/>
    </row>
    <row r="148" spans="1:21" ht="16.5" customHeight="1" thickBot="1">
      <c r="A148" s="4" t="s">
        <v>22</v>
      </c>
      <c r="B148" s="5" t="s">
        <v>22</v>
      </c>
      <c r="C148" s="150" t="s">
        <v>117</v>
      </c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25"/>
    </row>
    <row r="149" spans="1:21" ht="15.75" customHeight="1">
      <c r="A149" s="153" t="s">
        <v>22</v>
      </c>
      <c r="B149" s="120" t="s">
        <v>22</v>
      </c>
      <c r="C149" s="146" t="s">
        <v>12</v>
      </c>
      <c r="D149" s="122" t="s">
        <v>118</v>
      </c>
      <c r="E149" s="147" t="s">
        <v>87</v>
      </c>
      <c r="F149" s="36" t="s">
        <v>14</v>
      </c>
      <c r="G149" s="56">
        <f>H149+J149</f>
        <v>8.7</v>
      </c>
      <c r="H149" s="55">
        <v>8.7</v>
      </c>
      <c r="I149" s="55"/>
      <c r="J149" s="55"/>
      <c r="K149" s="55">
        <f>L149+N149</f>
        <v>1</v>
      </c>
      <c r="L149" s="55">
        <v>1</v>
      </c>
      <c r="M149" s="55"/>
      <c r="N149" s="55"/>
      <c r="O149" s="51">
        <f>P149+R149</f>
        <v>1</v>
      </c>
      <c r="P149" s="51">
        <v>1</v>
      </c>
      <c r="Q149" s="51"/>
      <c r="R149" s="55"/>
      <c r="S149" s="74">
        <v>9</v>
      </c>
      <c r="T149" s="75">
        <v>9.2</v>
      </c>
      <c r="U149" s="25"/>
    </row>
    <row r="150" spans="1:21" ht="16.5" customHeight="1">
      <c r="A150" s="137"/>
      <c r="B150" s="152"/>
      <c r="C150" s="121"/>
      <c r="D150" s="123"/>
      <c r="E150" s="148"/>
      <c r="F150" s="36" t="s">
        <v>15</v>
      </c>
      <c r="G150" s="56">
        <f>H150+J150</f>
        <v>0</v>
      </c>
      <c r="H150" s="55"/>
      <c r="I150" s="55"/>
      <c r="J150" s="55"/>
      <c r="K150" s="55">
        <f>L150+N150</f>
        <v>0</v>
      </c>
      <c r="L150" s="55"/>
      <c r="M150" s="55"/>
      <c r="N150" s="55"/>
      <c r="O150" s="51">
        <f>P150+R150</f>
        <v>0</v>
      </c>
      <c r="P150" s="51"/>
      <c r="Q150" s="51"/>
      <c r="R150" s="55"/>
      <c r="S150" s="74"/>
      <c r="T150" s="75"/>
      <c r="U150" s="25"/>
    </row>
    <row r="151" spans="1:21" ht="18.75" customHeight="1">
      <c r="A151" s="137"/>
      <c r="B151" s="152"/>
      <c r="C151" s="121"/>
      <c r="D151" s="123"/>
      <c r="E151" s="149"/>
      <c r="F151" s="37" t="s">
        <v>57</v>
      </c>
      <c r="G151" s="56">
        <f aca="true" t="shared" si="54" ref="G151:N151">SUM(G149:G150)</f>
        <v>8.7</v>
      </c>
      <c r="H151" s="55">
        <f t="shared" si="54"/>
        <v>8.7</v>
      </c>
      <c r="I151" s="55">
        <f t="shared" si="54"/>
        <v>0</v>
      </c>
      <c r="J151" s="55">
        <f t="shared" si="54"/>
        <v>0</v>
      </c>
      <c r="K151" s="55">
        <f t="shared" si="54"/>
        <v>1</v>
      </c>
      <c r="L151" s="55">
        <f t="shared" si="54"/>
        <v>1</v>
      </c>
      <c r="M151" s="55">
        <f t="shared" si="54"/>
        <v>0</v>
      </c>
      <c r="N151" s="55">
        <f t="shared" si="54"/>
        <v>0</v>
      </c>
      <c r="O151" s="55">
        <f aca="true" t="shared" si="55" ref="O151:T151">SUM(O149:O150)</f>
        <v>1</v>
      </c>
      <c r="P151" s="55">
        <f t="shared" si="55"/>
        <v>1</v>
      </c>
      <c r="Q151" s="55">
        <f t="shared" si="55"/>
        <v>0</v>
      </c>
      <c r="R151" s="55">
        <f t="shared" si="55"/>
        <v>0</v>
      </c>
      <c r="S151" s="80">
        <f t="shared" si="55"/>
        <v>9</v>
      </c>
      <c r="T151" s="81">
        <f t="shared" si="55"/>
        <v>9.2</v>
      </c>
      <c r="U151" s="25"/>
    </row>
    <row r="152" spans="1:21" ht="14.25" customHeight="1">
      <c r="A152" s="137" t="s">
        <v>22</v>
      </c>
      <c r="B152" s="152" t="s">
        <v>22</v>
      </c>
      <c r="C152" s="121" t="s">
        <v>16</v>
      </c>
      <c r="D152" s="123" t="s">
        <v>119</v>
      </c>
      <c r="E152" s="147" t="s">
        <v>87</v>
      </c>
      <c r="F152" s="36" t="s">
        <v>14</v>
      </c>
      <c r="G152" s="56">
        <f>H152+J152</f>
        <v>6.7</v>
      </c>
      <c r="H152" s="55">
        <v>6.7</v>
      </c>
      <c r="I152" s="55"/>
      <c r="J152" s="55"/>
      <c r="K152" s="55">
        <f>L152+N152</f>
        <v>7</v>
      </c>
      <c r="L152" s="55">
        <v>7</v>
      </c>
      <c r="M152" s="55"/>
      <c r="N152" s="55"/>
      <c r="O152" s="51">
        <f>P152+R152</f>
        <v>7</v>
      </c>
      <c r="P152" s="51">
        <v>7</v>
      </c>
      <c r="Q152" s="51"/>
      <c r="R152" s="55"/>
      <c r="S152" s="74">
        <v>6.9</v>
      </c>
      <c r="T152" s="75">
        <v>7</v>
      </c>
      <c r="U152" s="25"/>
    </row>
    <row r="153" spans="1:21" ht="14.25" customHeight="1">
      <c r="A153" s="137"/>
      <c r="B153" s="152"/>
      <c r="C153" s="121"/>
      <c r="D153" s="123"/>
      <c r="E153" s="148"/>
      <c r="F153" s="36" t="s">
        <v>14</v>
      </c>
      <c r="G153" s="56">
        <f>H153+J153</f>
        <v>0</v>
      </c>
      <c r="H153" s="55"/>
      <c r="I153" s="55"/>
      <c r="J153" s="55"/>
      <c r="K153" s="55">
        <f>L153+N153</f>
        <v>0</v>
      </c>
      <c r="L153" s="55"/>
      <c r="M153" s="55"/>
      <c r="N153" s="55"/>
      <c r="O153" s="55">
        <f>P153+R153</f>
        <v>0</v>
      </c>
      <c r="P153" s="51"/>
      <c r="Q153" s="55"/>
      <c r="R153" s="55"/>
      <c r="S153" s="74"/>
      <c r="T153" s="75"/>
      <c r="U153" s="25"/>
    </row>
    <row r="154" spans="1:21" ht="18" customHeight="1">
      <c r="A154" s="137"/>
      <c r="B154" s="152"/>
      <c r="C154" s="121"/>
      <c r="D154" s="123"/>
      <c r="E154" s="149"/>
      <c r="F154" s="37" t="s">
        <v>57</v>
      </c>
      <c r="G154" s="56">
        <f aca="true" t="shared" si="56" ref="G154:N154">SUM(G152:G153)</f>
        <v>6.7</v>
      </c>
      <c r="H154" s="55">
        <f t="shared" si="56"/>
        <v>6.7</v>
      </c>
      <c r="I154" s="55">
        <f t="shared" si="56"/>
        <v>0</v>
      </c>
      <c r="J154" s="55">
        <f t="shared" si="56"/>
        <v>0</v>
      </c>
      <c r="K154" s="55">
        <f t="shared" si="56"/>
        <v>7</v>
      </c>
      <c r="L154" s="55">
        <f t="shared" si="56"/>
        <v>7</v>
      </c>
      <c r="M154" s="55">
        <f t="shared" si="56"/>
        <v>0</v>
      </c>
      <c r="N154" s="55">
        <f t="shared" si="56"/>
        <v>0</v>
      </c>
      <c r="O154" s="55">
        <f aca="true" t="shared" si="57" ref="O154:T154">SUM(O152:O153)</f>
        <v>7</v>
      </c>
      <c r="P154" s="51">
        <f t="shared" si="57"/>
        <v>7</v>
      </c>
      <c r="Q154" s="55">
        <f t="shared" si="57"/>
        <v>0</v>
      </c>
      <c r="R154" s="55">
        <f t="shared" si="57"/>
        <v>0</v>
      </c>
      <c r="S154" s="80">
        <f t="shared" si="57"/>
        <v>6.9</v>
      </c>
      <c r="T154" s="81">
        <f t="shared" si="57"/>
        <v>7</v>
      </c>
      <c r="U154" s="25"/>
    </row>
    <row r="155" spans="1:21" ht="15.75" customHeight="1">
      <c r="A155" s="137" t="s">
        <v>22</v>
      </c>
      <c r="B155" s="118" t="s">
        <v>22</v>
      </c>
      <c r="C155" s="121" t="s">
        <v>19</v>
      </c>
      <c r="D155" s="122" t="s">
        <v>127</v>
      </c>
      <c r="E155" s="147" t="s">
        <v>87</v>
      </c>
      <c r="F155" s="36" t="s">
        <v>14</v>
      </c>
      <c r="G155" s="56">
        <f>H155+J155</f>
        <v>23.46</v>
      </c>
      <c r="H155" s="55">
        <v>23.46</v>
      </c>
      <c r="I155" s="55"/>
      <c r="J155" s="55"/>
      <c r="K155" s="51">
        <f>L155+N155</f>
        <v>15</v>
      </c>
      <c r="L155" s="51">
        <v>15</v>
      </c>
      <c r="M155" s="51"/>
      <c r="N155" s="55"/>
      <c r="O155" s="51">
        <f>P155+R155</f>
        <v>17</v>
      </c>
      <c r="P155" s="51">
        <v>17</v>
      </c>
      <c r="Q155" s="51"/>
      <c r="R155" s="55"/>
      <c r="S155" s="74">
        <v>25</v>
      </c>
      <c r="T155" s="75">
        <v>26</v>
      </c>
      <c r="U155" s="25"/>
    </row>
    <row r="156" spans="1:21" ht="15.75" customHeight="1">
      <c r="A156" s="137"/>
      <c r="B156" s="119"/>
      <c r="C156" s="121"/>
      <c r="D156" s="123"/>
      <c r="E156" s="148"/>
      <c r="F156" s="36" t="s">
        <v>15</v>
      </c>
      <c r="G156" s="56">
        <f>H156+J156</f>
        <v>0</v>
      </c>
      <c r="H156" s="55"/>
      <c r="I156" s="55"/>
      <c r="J156" s="55"/>
      <c r="K156" s="51">
        <f>L156+N156</f>
        <v>0</v>
      </c>
      <c r="L156" s="51"/>
      <c r="M156" s="51"/>
      <c r="N156" s="55"/>
      <c r="O156" s="51">
        <f>P156+R156</f>
        <v>0</v>
      </c>
      <c r="P156" s="51"/>
      <c r="Q156" s="51"/>
      <c r="R156" s="55"/>
      <c r="S156" s="74"/>
      <c r="T156" s="75"/>
      <c r="U156" s="25"/>
    </row>
    <row r="157" spans="1:21" ht="15" customHeight="1">
      <c r="A157" s="137"/>
      <c r="B157" s="120"/>
      <c r="C157" s="121"/>
      <c r="D157" s="123"/>
      <c r="E157" s="149"/>
      <c r="F157" s="37" t="s">
        <v>57</v>
      </c>
      <c r="G157" s="56">
        <f>SUM(G155:G156)</f>
        <v>23.46</v>
      </c>
      <c r="H157" s="55">
        <f>SUM(H155:H156)</f>
        <v>23.46</v>
      </c>
      <c r="I157" s="55">
        <f>SUM(I155:I156)</f>
        <v>0</v>
      </c>
      <c r="J157" s="55">
        <f>SUM(J155:J156)</f>
        <v>0</v>
      </c>
      <c r="K157" s="55">
        <f>SUM(K155:K156)</f>
        <v>15</v>
      </c>
      <c r="L157" s="55">
        <f aca="true" t="shared" si="58" ref="L157:S157">SUM(L155:L156)</f>
        <v>15</v>
      </c>
      <c r="M157" s="55">
        <f t="shared" si="58"/>
        <v>0</v>
      </c>
      <c r="N157" s="55">
        <f t="shared" si="58"/>
        <v>0</v>
      </c>
      <c r="O157" s="55">
        <f t="shared" si="58"/>
        <v>17</v>
      </c>
      <c r="P157" s="55">
        <f t="shared" si="58"/>
        <v>17</v>
      </c>
      <c r="Q157" s="55">
        <f t="shared" si="58"/>
        <v>0</v>
      </c>
      <c r="R157" s="55">
        <f t="shared" si="58"/>
        <v>0</v>
      </c>
      <c r="S157" s="80">
        <f t="shared" si="58"/>
        <v>25</v>
      </c>
      <c r="T157" s="81">
        <f>SUM(T155:T156)</f>
        <v>26</v>
      </c>
      <c r="U157" s="25"/>
    </row>
    <row r="158" spans="1:21" ht="18" customHeight="1" thickBot="1">
      <c r="A158" s="10" t="s">
        <v>22</v>
      </c>
      <c r="B158" s="6" t="s">
        <v>22</v>
      </c>
      <c r="C158" s="116" t="s">
        <v>59</v>
      </c>
      <c r="D158" s="117"/>
      <c r="E158" s="117"/>
      <c r="F158" s="117"/>
      <c r="G158" s="59">
        <f>SUM(G151+G154+G157)</f>
        <v>38.86</v>
      </c>
      <c r="H158" s="59">
        <f aca="true" t="shared" si="59" ref="H158:T158">SUM(H151+H154+H157)</f>
        <v>38.86</v>
      </c>
      <c r="I158" s="59">
        <f t="shared" si="59"/>
        <v>0</v>
      </c>
      <c r="J158" s="59">
        <f t="shared" si="59"/>
        <v>0</v>
      </c>
      <c r="K158" s="59">
        <f t="shared" si="59"/>
        <v>23</v>
      </c>
      <c r="L158" s="59">
        <f t="shared" si="59"/>
        <v>23</v>
      </c>
      <c r="M158" s="59">
        <f t="shared" si="59"/>
        <v>0</v>
      </c>
      <c r="N158" s="59">
        <f t="shared" si="59"/>
        <v>0</v>
      </c>
      <c r="O158" s="59">
        <f t="shared" si="59"/>
        <v>25</v>
      </c>
      <c r="P158" s="59">
        <f t="shared" si="59"/>
        <v>25</v>
      </c>
      <c r="Q158" s="59">
        <f t="shared" si="59"/>
        <v>0</v>
      </c>
      <c r="R158" s="59">
        <f t="shared" si="59"/>
        <v>0</v>
      </c>
      <c r="S158" s="91">
        <f t="shared" si="59"/>
        <v>40.9</v>
      </c>
      <c r="T158" s="91">
        <f t="shared" si="59"/>
        <v>42.2</v>
      </c>
      <c r="U158" s="25"/>
    </row>
    <row r="159" spans="1:21" ht="17.25" customHeight="1" thickBot="1">
      <c r="A159" s="9" t="s">
        <v>22</v>
      </c>
      <c r="B159" s="129" t="s">
        <v>60</v>
      </c>
      <c r="C159" s="130"/>
      <c r="D159" s="130"/>
      <c r="E159" s="130"/>
      <c r="F159" s="130"/>
      <c r="G159" s="59">
        <f>SUM(G121+G129+G134+G142+G147+G158)</f>
        <v>271.88</v>
      </c>
      <c r="H159" s="59">
        <f aca="true" t="shared" si="60" ref="H159:T159">SUM(H121+H129+H134+H142+H147+H158)</f>
        <v>259.43</v>
      </c>
      <c r="I159" s="59">
        <f t="shared" si="60"/>
        <v>68.69</v>
      </c>
      <c r="J159" s="59">
        <f t="shared" si="60"/>
        <v>12.45</v>
      </c>
      <c r="K159" s="59">
        <f t="shared" si="60"/>
        <v>411.2</v>
      </c>
      <c r="L159" s="59">
        <f t="shared" si="60"/>
        <v>411.2</v>
      </c>
      <c r="M159" s="59">
        <f t="shared" si="60"/>
        <v>89.4</v>
      </c>
      <c r="N159" s="59">
        <f t="shared" si="60"/>
        <v>0</v>
      </c>
      <c r="O159" s="59">
        <f t="shared" si="60"/>
        <v>327.59</v>
      </c>
      <c r="P159" s="59">
        <f t="shared" si="60"/>
        <v>269.49</v>
      </c>
      <c r="Q159" s="59">
        <f t="shared" si="60"/>
        <v>91.5</v>
      </c>
      <c r="R159" s="59">
        <f t="shared" si="60"/>
        <v>58.1</v>
      </c>
      <c r="S159" s="91">
        <f t="shared" si="60"/>
        <v>441.99999999999994</v>
      </c>
      <c r="T159" s="91">
        <f t="shared" si="60"/>
        <v>447.29999999999995</v>
      </c>
      <c r="U159" s="26"/>
    </row>
    <row r="160" spans="1:21" ht="17.25" customHeight="1" thickBot="1">
      <c r="A160" s="3" t="s">
        <v>23</v>
      </c>
      <c r="B160" s="215" t="s">
        <v>120</v>
      </c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7"/>
      <c r="U160" s="25"/>
    </row>
    <row r="161" spans="1:21" ht="18" customHeight="1" thickBot="1">
      <c r="A161" s="4" t="s">
        <v>23</v>
      </c>
      <c r="B161" s="5" t="s">
        <v>12</v>
      </c>
      <c r="C161" s="127" t="s">
        <v>71</v>
      </c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25"/>
    </row>
    <row r="162" spans="1:21" ht="17.25" customHeight="1">
      <c r="A162" s="137" t="s">
        <v>23</v>
      </c>
      <c r="B162" s="118" t="s">
        <v>12</v>
      </c>
      <c r="C162" s="121" t="s">
        <v>12</v>
      </c>
      <c r="D162" s="122" t="s">
        <v>104</v>
      </c>
      <c r="E162" s="141" t="s">
        <v>87</v>
      </c>
      <c r="F162" s="36" t="s">
        <v>14</v>
      </c>
      <c r="G162" s="53">
        <f>H162+J162</f>
        <v>6.73</v>
      </c>
      <c r="H162" s="51">
        <v>6.73</v>
      </c>
      <c r="I162" s="51">
        <v>1.3</v>
      </c>
      <c r="J162" s="51"/>
      <c r="K162" s="55">
        <f>L162+N162</f>
        <v>6.7</v>
      </c>
      <c r="L162" s="51">
        <v>6.7</v>
      </c>
      <c r="M162" s="51">
        <v>0</v>
      </c>
      <c r="N162" s="51"/>
      <c r="O162" s="51">
        <f>P162+R162</f>
        <v>8.7</v>
      </c>
      <c r="P162" s="51">
        <v>8.7</v>
      </c>
      <c r="Q162" s="51">
        <v>0</v>
      </c>
      <c r="R162" s="51"/>
      <c r="S162" s="74">
        <v>6.8</v>
      </c>
      <c r="T162" s="75">
        <v>7</v>
      </c>
      <c r="U162" s="25"/>
    </row>
    <row r="163" spans="1:21" s="30" customFormat="1" ht="15" customHeight="1">
      <c r="A163" s="137"/>
      <c r="B163" s="119"/>
      <c r="C163" s="121"/>
      <c r="D163" s="123"/>
      <c r="E163" s="142"/>
      <c r="F163" s="36" t="s">
        <v>32</v>
      </c>
      <c r="G163" s="56">
        <f>H163+J163</f>
        <v>0</v>
      </c>
      <c r="H163" s="51"/>
      <c r="I163" s="51"/>
      <c r="J163" s="51"/>
      <c r="K163" s="55">
        <f>L163+N163</f>
        <v>0</v>
      </c>
      <c r="L163" s="51">
        <v>0</v>
      </c>
      <c r="M163" s="51"/>
      <c r="N163" s="51"/>
      <c r="O163" s="55">
        <f>P163+R163</f>
        <v>0</v>
      </c>
      <c r="P163" s="51">
        <v>0</v>
      </c>
      <c r="Q163" s="51"/>
      <c r="R163" s="51"/>
      <c r="S163" s="74">
        <v>0</v>
      </c>
      <c r="T163" s="75">
        <v>0</v>
      </c>
      <c r="U163" s="29"/>
    </row>
    <row r="164" spans="1:21" ht="15" customHeight="1">
      <c r="A164" s="137"/>
      <c r="B164" s="120"/>
      <c r="C164" s="121"/>
      <c r="D164" s="123"/>
      <c r="E164" s="143"/>
      <c r="F164" s="37" t="s">
        <v>57</v>
      </c>
      <c r="G164" s="50">
        <f aca="true" t="shared" si="61" ref="G164:T164">SUM(G162:G163)</f>
        <v>6.73</v>
      </c>
      <c r="H164" s="51">
        <f t="shared" si="61"/>
        <v>6.73</v>
      </c>
      <c r="I164" s="51">
        <f t="shared" si="61"/>
        <v>1.3</v>
      </c>
      <c r="J164" s="51">
        <f t="shared" si="61"/>
        <v>0</v>
      </c>
      <c r="K164" s="51">
        <f t="shared" si="61"/>
        <v>6.7</v>
      </c>
      <c r="L164" s="51">
        <f t="shared" si="61"/>
        <v>6.7</v>
      </c>
      <c r="M164" s="51">
        <f t="shared" si="61"/>
        <v>0</v>
      </c>
      <c r="N164" s="51">
        <f t="shared" si="61"/>
        <v>0</v>
      </c>
      <c r="O164" s="51">
        <f t="shared" si="61"/>
        <v>8.7</v>
      </c>
      <c r="P164" s="51">
        <f t="shared" si="61"/>
        <v>8.7</v>
      </c>
      <c r="Q164" s="51">
        <f t="shared" si="61"/>
        <v>0</v>
      </c>
      <c r="R164" s="51">
        <f t="shared" si="61"/>
        <v>0</v>
      </c>
      <c r="S164" s="74">
        <f t="shared" si="61"/>
        <v>6.8</v>
      </c>
      <c r="T164" s="74">
        <f t="shared" si="61"/>
        <v>7</v>
      </c>
      <c r="U164" s="25"/>
    </row>
    <row r="165" spans="1:21" ht="15.75" customHeight="1">
      <c r="A165" s="137" t="s">
        <v>23</v>
      </c>
      <c r="B165" s="118" t="s">
        <v>12</v>
      </c>
      <c r="C165" s="121" t="s">
        <v>16</v>
      </c>
      <c r="D165" s="122" t="s">
        <v>52</v>
      </c>
      <c r="E165" s="141" t="s">
        <v>87</v>
      </c>
      <c r="F165" s="36" t="s">
        <v>14</v>
      </c>
      <c r="G165" s="56">
        <f>H165+J165</f>
        <v>0.6</v>
      </c>
      <c r="H165" s="55">
        <v>0.6</v>
      </c>
      <c r="I165" s="55"/>
      <c r="J165" s="51"/>
      <c r="K165" s="55">
        <f>L165+N165</f>
        <v>1.5</v>
      </c>
      <c r="L165" s="55">
        <v>1.5</v>
      </c>
      <c r="M165" s="55"/>
      <c r="N165" s="51"/>
      <c r="O165" s="51">
        <f>P165+R165</f>
        <v>1.5</v>
      </c>
      <c r="P165" s="51">
        <v>1.5</v>
      </c>
      <c r="Q165" s="51"/>
      <c r="R165" s="51"/>
      <c r="S165" s="74">
        <v>1.5</v>
      </c>
      <c r="T165" s="75">
        <v>1.5</v>
      </c>
      <c r="U165" s="25"/>
    </row>
    <row r="166" spans="1:21" ht="15" customHeight="1">
      <c r="A166" s="137"/>
      <c r="B166" s="119"/>
      <c r="C166" s="121"/>
      <c r="D166" s="123"/>
      <c r="E166" s="142"/>
      <c r="F166" s="36" t="s">
        <v>15</v>
      </c>
      <c r="G166" s="56">
        <f>H166+J166</f>
        <v>0</v>
      </c>
      <c r="H166" s="51"/>
      <c r="I166" s="51"/>
      <c r="J166" s="51"/>
      <c r="K166" s="55">
        <f>L166+N166</f>
        <v>0</v>
      </c>
      <c r="L166" s="51"/>
      <c r="M166" s="51"/>
      <c r="N166" s="51"/>
      <c r="O166" s="55">
        <f>P166+R166</f>
        <v>0</v>
      </c>
      <c r="P166" s="51"/>
      <c r="Q166" s="51"/>
      <c r="R166" s="51"/>
      <c r="S166" s="82"/>
      <c r="T166" s="83"/>
      <c r="U166" s="25"/>
    </row>
    <row r="167" spans="1:21" ht="15" customHeight="1">
      <c r="A167" s="137"/>
      <c r="B167" s="120"/>
      <c r="C167" s="121"/>
      <c r="D167" s="123"/>
      <c r="E167" s="143"/>
      <c r="F167" s="37" t="s">
        <v>57</v>
      </c>
      <c r="G167" s="50">
        <f>SUM(G165:G166)</f>
        <v>0.6</v>
      </c>
      <c r="H167" s="51">
        <f>SUM(H165:H166)</f>
        <v>0.6</v>
      </c>
      <c r="I167" s="51">
        <f>SUM(I165:I166)</f>
        <v>0</v>
      </c>
      <c r="J167" s="51">
        <f>SUM(J165:J166)</f>
        <v>0</v>
      </c>
      <c r="K167" s="51">
        <f aca="true" t="shared" si="62" ref="K167:T167">SUM(K165:K166)</f>
        <v>1.5</v>
      </c>
      <c r="L167" s="51">
        <f t="shared" si="62"/>
        <v>1.5</v>
      </c>
      <c r="M167" s="51">
        <f t="shared" si="62"/>
        <v>0</v>
      </c>
      <c r="N167" s="51">
        <f t="shared" si="62"/>
        <v>0</v>
      </c>
      <c r="O167" s="51">
        <f>SUM(O165:O166)</f>
        <v>1.5</v>
      </c>
      <c r="P167" s="51">
        <f>SUM(P165:P166)</f>
        <v>1.5</v>
      </c>
      <c r="Q167" s="51">
        <f>SUM(Q165:Q166)</f>
        <v>0</v>
      </c>
      <c r="R167" s="51">
        <f>SUM(R165:R166)</f>
        <v>0</v>
      </c>
      <c r="S167" s="74">
        <f t="shared" si="62"/>
        <v>1.5</v>
      </c>
      <c r="T167" s="75">
        <f t="shared" si="62"/>
        <v>1.5</v>
      </c>
      <c r="U167" s="25"/>
    </row>
    <row r="168" spans="1:21" ht="15" customHeight="1">
      <c r="A168" s="137" t="s">
        <v>23</v>
      </c>
      <c r="B168" s="118" t="s">
        <v>12</v>
      </c>
      <c r="C168" s="121" t="s">
        <v>17</v>
      </c>
      <c r="D168" s="122" t="s">
        <v>105</v>
      </c>
      <c r="E168" s="141" t="s">
        <v>87</v>
      </c>
      <c r="F168" s="36" t="s">
        <v>14</v>
      </c>
      <c r="G168" s="56">
        <f>H168+J168</f>
        <v>0</v>
      </c>
      <c r="H168" s="55"/>
      <c r="I168" s="55"/>
      <c r="J168" s="51"/>
      <c r="K168" s="51">
        <f>L168+N168</f>
        <v>0</v>
      </c>
      <c r="L168" s="51">
        <v>0</v>
      </c>
      <c r="M168" s="51"/>
      <c r="N168" s="51"/>
      <c r="O168" s="51">
        <f>P168+R168</f>
        <v>0</v>
      </c>
      <c r="P168" s="51">
        <v>0</v>
      </c>
      <c r="Q168" s="51"/>
      <c r="R168" s="51"/>
      <c r="S168" s="74">
        <v>1.9</v>
      </c>
      <c r="T168" s="75">
        <v>1.9</v>
      </c>
      <c r="U168" s="25"/>
    </row>
    <row r="169" spans="1:21" ht="19.5" customHeight="1">
      <c r="A169" s="137"/>
      <c r="B169" s="119"/>
      <c r="C169" s="121"/>
      <c r="D169" s="123"/>
      <c r="E169" s="142"/>
      <c r="F169" s="36" t="s">
        <v>32</v>
      </c>
      <c r="G169" s="56">
        <f>H169+J169</f>
        <v>15.92</v>
      </c>
      <c r="H169" s="51">
        <v>15.92</v>
      </c>
      <c r="I169" s="51"/>
      <c r="J169" s="51"/>
      <c r="K169" s="55">
        <f>L169+N169</f>
        <v>19.1</v>
      </c>
      <c r="L169" s="51">
        <v>19.1</v>
      </c>
      <c r="M169" s="51">
        <v>0.6</v>
      </c>
      <c r="N169" s="51"/>
      <c r="O169" s="51">
        <f>P169+R169</f>
        <v>19.1</v>
      </c>
      <c r="P169" s="51">
        <v>19.1</v>
      </c>
      <c r="Q169" s="51">
        <v>0.6</v>
      </c>
      <c r="R169" s="51"/>
      <c r="S169" s="74">
        <v>19.1</v>
      </c>
      <c r="T169" s="75">
        <v>19.1</v>
      </c>
      <c r="U169" s="25"/>
    </row>
    <row r="170" spans="1:21" ht="15" customHeight="1">
      <c r="A170" s="137"/>
      <c r="B170" s="120"/>
      <c r="C170" s="121"/>
      <c r="D170" s="123"/>
      <c r="E170" s="143"/>
      <c r="F170" s="37" t="s">
        <v>57</v>
      </c>
      <c r="G170" s="50">
        <f aca="true" t="shared" si="63" ref="G170:T170">SUM(G168:G169)</f>
        <v>15.92</v>
      </c>
      <c r="H170" s="51">
        <f t="shared" si="63"/>
        <v>15.92</v>
      </c>
      <c r="I170" s="51">
        <f t="shared" si="63"/>
        <v>0</v>
      </c>
      <c r="J170" s="51">
        <f t="shared" si="63"/>
        <v>0</v>
      </c>
      <c r="K170" s="51">
        <f t="shared" si="63"/>
        <v>19.1</v>
      </c>
      <c r="L170" s="51">
        <f t="shared" si="63"/>
        <v>19.1</v>
      </c>
      <c r="M170" s="51">
        <f t="shared" si="63"/>
        <v>0.6</v>
      </c>
      <c r="N170" s="51">
        <f t="shared" si="63"/>
        <v>0</v>
      </c>
      <c r="O170" s="51">
        <f t="shared" si="63"/>
        <v>19.1</v>
      </c>
      <c r="P170" s="51">
        <f t="shared" si="63"/>
        <v>19.1</v>
      </c>
      <c r="Q170" s="51">
        <f t="shared" si="63"/>
        <v>0.6</v>
      </c>
      <c r="R170" s="51">
        <f t="shared" si="63"/>
        <v>0</v>
      </c>
      <c r="S170" s="74">
        <f t="shared" si="63"/>
        <v>21</v>
      </c>
      <c r="T170" s="75">
        <f t="shared" si="63"/>
        <v>21</v>
      </c>
      <c r="U170" s="25"/>
    </row>
    <row r="171" spans="1:21" s="14" customFormat="1" ht="17.25" customHeight="1" thickBot="1">
      <c r="A171" s="12" t="s">
        <v>23</v>
      </c>
      <c r="B171" s="13" t="s">
        <v>12</v>
      </c>
      <c r="C171" s="116" t="s">
        <v>59</v>
      </c>
      <c r="D171" s="117"/>
      <c r="E171" s="117"/>
      <c r="F171" s="117"/>
      <c r="G171" s="59">
        <f>SUM(G164+G167+G170)</f>
        <v>23.25</v>
      </c>
      <c r="H171" s="59">
        <f aca="true" t="shared" si="64" ref="H171:T171">SUM(H164+H167+H170)</f>
        <v>23.25</v>
      </c>
      <c r="I171" s="59">
        <f t="shared" si="64"/>
        <v>1.3</v>
      </c>
      <c r="J171" s="59">
        <f t="shared" si="64"/>
        <v>0</v>
      </c>
      <c r="K171" s="59">
        <f t="shared" si="64"/>
        <v>27.3</v>
      </c>
      <c r="L171" s="59">
        <f t="shared" si="64"/>
        <v>27.3</v>
      </c>
      <c r="M171" s="59">
        <f t="shared" si="64"/>
        <v>0.6</v>
      </c>
      <c r="N171" s="59">
        <f t="shared" si="64"/>
        <v>0</v>
      </c>
      <c r="O171" s="59">
        <f t="shared" si="64"/>
        <v>29.3</v>
      </c>
      <c r="P171" s="59">
        <f t="shared" si="64"/>
        <v>29.3</v>
      </c>
      <c r="Q171" s="59">
        <f t="shared" si="64"/>
        <v>0.6</v>
      </c>
      <c r="R171" s="59">
        <f t="shared" si="64"/>
        <v>0</v>
      </c>
      <c r="S171" s="91">
        <f t="shared" si="64"/>
        <v>29.3</v>
      </c>
      <c r="T171" s="91">
        <f t="shared" si="64"/>
        <v>29.5</v>
      </c>
      <c r="U171" s="27"/>
    </row>
    <row r="172" spans="1:21" s="14" customFormat="1" ht="15" customHeight="1" thickBot="1">
      <c r="A172" s="15" t="s">
        <v>23</v>
      </c>
      <c r="B172" s="129" t="s">
        <v>28</v>
      </c>
      <c r="C172" s="130"/>
      <c r="D172" s="130"/>
      <c r="E172" s="130"/>
      <c r="F172" s="130"/>
      <c r="G172" s="59">
        <f>SUM(G171)</f>
        <v>23.25</v>
      </c>
      <c r="H172" s="59">
        <f aca="true" t="shared" si="65" ref="H172:R172">SUM(H171)</f>
        <v>23.25</v>
      </c>
      <c r="I172" s="59">
        <f t="shared" si="65"/>
        <v>1.3</v>
      </c>
      <c r="J172" s="59">
        <f t="shared" si="65"/>
        <v>0</v>
      </c>
      <c r="K172" s="59">
        <f t="shared" si="65"/>
        <v>27.3</v>
      </c>
      <c r="L172" s="59">
        <f t="shared" si="65"/>
        <v>27.3</v>
      </c>
      <c r="M172" s="59">
        <f t="shared" si="65"/>
        <v>0.6</v>
      </c>
      <c r="N172" s="59">
        <f t="shared" si="65"/>
        <v>0</v>
      </c>
      <c r="O172" s="59">
        <f t="shared" si="65"/>
        <v>29.3</v>
      </c>
      <c r="P172" s="59">
        <f t="shared" si="65"/>
        <v>29.3</v>
      </c>
      <c r="Q172" s="59">
        <f t="shared" si="65"/>
        <v>0.6</v>
      </c>
      <c r="R172" s="59">
        <f t="shared" si="65"/>
        <v>0</v>
      </c>
      <c r="S172" s="91">
        <f>SUM(S171)</f>
        <v>29.3</v>
      </c>
      <c r="T172" s="85">
        <f>SUM(T171)</f>
        <v>29.5</v>
      </c>
      <c r="U172" s="28"/>
    </row>
    <row r="173" spans="1:21" ht="17.25" customHeight="1" thickBot="1">
      <c r="A173" s="3" t="s">
        <v>24</v>
      </c>
      <c r="B173" s="131" t="s">
        <v>42</v>
      </c>
      <c r="C173" s="132"/>
      <c r="D173" s="132"/>
      <c r="E173" s="132"/>
      <c r="F173" s="132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25"/>
    </row>
    <row r="174" spans="1:21" ht="17.25" customHeight="1" thickBot="1">
      <c r="A174" s="4" t="s">
        <v>24</v>
      </c>
      <c r="B174" s="5" t="s">
        <v>12</v>
      </c>
      <c r="C174" s="127" t="s">
        <v>43</v>
      </c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25"/>
    </row>
    <row r="175" spans="1:21" ht="16.5" customHeight="1">
      <c r="A175" s="137" t="s">
        <v>24</v>
      </c>
      <c r="B175" s="118" t="s">
        <v>12</v>
      </c>
      <c r="C175" s="121"/>
      <c r="D175" s="122" t="s">
        <v>84</v>
      </c>
      <c r="E175" s="141" t="s">
        <v>87</v>
      </c>
      <c r="F175" s="36" t="s">
        <v>14</v>
      </c>
      <c r="G175" s="53">
        <f>H175+J175</f>
        <v>0</v>
      </c>
      <c r="H175" s="55"/>
      <c r="I175" s="55"/>
      <c r="J175" s="55"/>
      <c r="K175" s="55">
        <f>L175+N175</f>
        <v>0</v>
      </c>
      <c r="L175" s="49"/>
      <c r="M175" s="49"/>
      <c r="N175" s="55"/>
      <c r="O175" s="55">
        <f>P175+R175</f>
        <v>0</v>
      </c>
      <c r="P175" s="55"/>
      <c r="Q175" s="55"/>
      <c r="R175" s="55"/>
      <c r="S175" s="80">
        <v>0</v>
      </c>
      <c r="T175" s="81">
        <v>0</v>
      </c>
      <c r="U175" s="25"/>
    </row>
    <row r="176" spans="1:21" ht="15.75" customHeight="1">
      <c r="A176" s="137"/>
      <c r="B176" s="119"/>
      <c r="C176" s="121"/>
      <c r="D176" s="123"/>
      <c r="E176" s="142"/>
      <c r="F176" s="36" t="s">
        <v>15</v>
      </c>
      <c r="G176" s="56">
        <f>H176+J176</f>
        <v>0</v>
      </c>
      <c r="H176" s="55"/>
      <c r="I176" s="55"/>
      <c r="J176" s="55"/>
      <c r="K176" s="55">
        <f>L176+N176</f>
        <v>0</v>
      </c>
      <c r="L176" s="49"/>
      <c r="M176" s="49"/>
      <c r="N176" s="55"/>
      <c r="O176" s="55">
        <f>P176+R176</f>
        <v>0</v>
      </c>
      <c r="P176" s="55"/>
      <c r="Q176" s="55"/>
      <c r="R176" s="55"/>
      <c r="S176" s="92"/>
      <c r="T176" s="93"/>
      <c r="U176" s="25"/>
    </row>
    <row r="177" spans="1:21" ht="16.5" customHeight="1">
      <c r="A177" s="137"/>
      <c r="B177" s="120"/>
      <c r="C177" s="121"/>
      <c r="D177" s="123"/>
      <c r="E177" s="143"/>
      <c r="F177" s="37" t="s">
        <v>57</v>
      </c>
      <c r="G177" s="50">
        <f>SUM(G175:G176)</f>
        <v>0</v>
      </c>
      <c r="H177" s="51">
        <f aca="true" t="shared" si="66" ref="H177:N177">SUM(H175:H176)</f>
        <v>0</v>
      </c>
      <c r="I177" s="51">
        <f t="shared" si="66"/>
        <v>0</v>
      </c>
      <c r="J177" s="51">
        <f t="shared" si="66"/>
        <v>0</v>
      </c>
      <c r="K177" s="51">
        <f t="shared" si="66"/>
        <v>0</v>
      </c>
      <c r="L177" s="51">
        <f t="shared" si="66"/>
        <v>0</v>
      </c>
      <c r="M177" s="51">
        <f t="shared" si="66"/>
        <v>0</v>
      </c>
      <c r="N177" s="51">
        <f t="shared" si="66"/>
        <v>0</v>
      </c>
      <c r="O177" s="51">
        <f aca="true" t="shared" si="67" ref="O177:T177">SUM(O175:O176)</f>
        <v>0</v>
      </c>
      <c r="P177" s="51">
        <f t="shared" si="67"/>
        <v>0</v>
      </c>
      <c r="Q177" s="51">
        <f t="shared" si="67"/>
        <v>0</v>
      </c>
      <c r="R177" s="51">
        <f t="shared" si="67"/>
        <v>0</v>
      </c>
      <c r="S177" s="74">
        <f t="shared" si="67"/>
        <v>0</v>
      </c>
      <c r="T177" s="75">
        <f t="shared" si="67"/>
        <v>0</v>
      </c>
      <c r="U177" s="25"/>
    </row>
    <row r="178" spans="1:21" ht="17.25" customHeight="1" thickBot="1">
      <c r="A178" s="10" t="s">
        <v>24</v>
      </c>
      <c r="B178" s="6" t="s">
        <v>12</v>
      </c>
      <c r="C178" s="116" t="s">
        <v>59</v>
      </c>
      <c r="D178" s="117"/>
      <c r="E178" s="117"/>
      <c r="F178" s="117"/>
      <c r="G178" s="57">
        <f>SUM(G177)</f>
        <v>0</v>
      </c>
      <c r="H178" s="57">
        <f aca="true" t="shared" si="68" ref="H178:R178">SUM(H177)</f>
        <v>0</v>
      </c>
      <c r="I178" s="57">
        <f t="shared" si="68"/>
        <v>0</v>
      </c>
      <c r="J178" s="57">
        <f t="shared" si="68"/>
        <v>0</v>
      </c>
      <c r="K178" s="57">
        <f t="shared" si="68"/>
        <v>0</v>
      </c>
      <c r="L178" s="57">
        <f t="shared" si="68"/>
        <v>0</v>
      </c>
      <c r="M178" s="57">
        <f t="shared" si="68"/>
        <v>0</v>
      </c>
      <c r="N178" s="57">
        <f t="shared" si="68"/>
        <v>0</v>
      </c>
      <c r="O178" s="57">
        <f t="shared" si="68"/>
        <v>0</v>
      </c>
      <c r="P178" s="57">
        <f t="shared" si="68"/>
        <v>0</v>
      </c>
      <c r="Q178" s="57">
        <f t="shared" si="68"/>
        <v>0</v>
      </c>
      <c r="R178" s="57">
        <f t="shared" si="68"/>
        <v>0</v>
      </c>
      <c r="S178" s="84">
        <f>SUM(S177)</f>
        <v>0</v>
      </c>
      <c r="T178" s="85">
        <f>SUM(T177)</f>
        <v>0</v>
      </c>
      <c r="U178" s="25"/>
    </row>
    <row r="179" spans="1:21" ht="17.25" customHeight="1" thickBot="1">
      <c r="A179" s="4" t="s">
        <v>24</v>
      </c>
      <c r="B179" s="5" t="s">
        <v>16</v>
      </c>
      <c r="C179" s="127" t="s">
        <v>44</v>
      </c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25"/>
    </row>
    <row r="180" spans="1:21" ht="19.5" customHeight="1">
      <c r="A180" s="137" t="s">
        <v>24</v>
      </c>
      <c r="B180" s="118" t="s">
        <v>16</v>
      </c>
      <c r="C180" s="121" t="s">
        <v>12</v>
      </c>
      <c r="D180" s="122" t="s">
        <v>85</v>
      </c>
      <c r="E180" s="141" t="s">
        <v>87</v>
      </c>
      <c r="F180" s="36" t="s">
        <v>14</v>
      </c>
      <c r="G180" s="60">
        <f>H180+J180</f>
        <v>1.44</v>
      </c>
      <c r="H180" s="55">
        <v>1.44</v>
      </c>
      <c r="I180" s="55"/>
      <c r="J180" s="55"/>
      <c r="K180" s="55">
        <f>L180+N180</f>
        <v>2</v>
      </c>
      <c r="L180" s="55">
        <v>2</v>
      </c>
      <c r="M180" s="55"/>
      <c r="N180" s="55"/>
      <c r="O180" s="51">
        <f>P180+R180</f>
        <v>0.6</v>
      </c>
      <c r="P180" s="51">
        <v>0.6</v>
      </c>
      <c r="Q180" s="51"/>
      <c r="R180" s="51"/>
      <c r="S180" s="80">
        <v>2</v>
      </c>
      <c r="T180" s="81">
        <v>2</v>
      </c>
      <c r="U180" s="25"/>
    </row>
    <row r="181" spans="1:21" ht="15.75" customHeight="1">
      <c r="A181" s="137"/>
      <c r="B181" s="119"/>
      <c r="C181" s="121"/>
      <c r="D181" s="123"/>
      <c r="E181" s="142"/>
      <c r="F181" s="36" t="s">
        <v>32</v>
      </c>
      <c r="G181" s="56">
        <f>H181+J181</f>
        <v>1.58</v>
      </c>
      <c r="H181" s="55">
        <v>1.58</v>
      </c>
      <c r="I181" s="55"/>
      <c r="J181" s="55"/>
      <c r="K181" s="55">
        <f>L181+N181</f>
        <v>2.2</v>
      </c>
      <c r="L181" s="55">
        <v>2.2</v>
      </c>
      <c r="M181" s="55"/>
      <c r="N181" s="55"/>
      <c r="O181" s="55">
        <f>P181+R181</f>
        <v>1.4</v>
      </c>
      <c r="P181" s="55">
        <v>1.4</v>
      </c>
      <c r="Q181" s="55"/>
      <c r="R181" s="55"/>
      <c r="S181" s="80">
        <v>2.2</v>
      </c>
      <c r="T181" s="81">
        <v>2.2</v>
      </c>
      <c r="U181" s="25"/>
    </row>
    <row r="182" spans="1:21" ht="15.75" customHeight="1">
      <c r="A182" s="137"/>
      <c r="B182" s="120"/>
      <c r="C182" s="121"/>
      <c r="D182" s="123"/>
      <c r="E182" s="143"/>
      <c r="F182" s="37" t="s">
        <v>57</v>
      </c>
      <c r="G182" s="50">
        <f>SUM(G180:G181)</f>
        <v>3.02</v>
      </c>
      <c r="H182" s="51">
        <f>SUM(H180:H181)</f>
        <v>3.02</v>
      </c>
      <c r="I182" s="51">
        <f>SUM(I180:I181)</f>
        <v>0</v>
      </c>
      <c r="J182" s="51">
        <f>SUM(J180:J181)</f>
        <v>0</v>
      </c>
      <c r="K182" s="51">
        <f aca="true" t="shared" si="69" ref="K182:T182">SUM(K180:K181)</f>
        <v>4.2</v>
      </c>
      <c r="L182" s="51">
        <f t="shared" si="69"/>
        <v>4.2</v>
      </c>
      <c r="M182" s="51">
        <f t="shared" si="69"/>
        <v>0</v>
      </c>
      <c r="N182" s="51">
        <f t="shared" si="69"/>
        <v>0</v>
      </c>
      <c r="O182" s="51">
        <f>SUM(O180:O181)</f>
        <v>2</v>
      </c>
      <c r="P182" s="51">
        <f>SUM(P180:P181)</f>
        <v>2</v>
      </c>
      <c r="Q182" s="51">
        <f>SUM(Q180:Q181)</f>
        <v>0</v>
      </c>
      <c r="R182" s="51">
        <f>SUM(R180:R181)</f>
        <v>0</v>
      </c>
      <c r="S182" s="74">
        <f t="shared" si="69"/>
        <v>4.2</v>
      </c>
      <c r="T182" s="75">
        <f t="shared" si="69"/>
        <v>4.2</v>
      </c>
      <c r="U182" s="25"/>
    </row>
    <row r="183" spans="1:21" ht="18" customHeight="1" thickBot="1">
      <c r="A183" s="10" t="s">
        <v>24</v>
      </c>
      <c r="B183" s="6" t="s">
        <v>16</v>
      </c>
      <c r="C183" s="116" t="s">
        <v>59</v>
      </c>
      <c r="D183" s="117"/>
      <c r="E183" s="117"/>
      <c r="F183" s="117"/>
      <c r="G183" s="59">
        <f>SUM(G182)</f>
        <v>3.02</v>
      </c>
      <c r="H183" s="59">
        <f aca="true" t="shared" si="70" ref="H183:T183">SUM(H182)</f>
        <v>3.02</v>
      </c>
      <c r="I183" s="59">
        <f t="shared" si="70"/>
        <v>0</v>
      </c>
      <c r="J183" s="59">
        <f t="shared" si="70"/>
        <v>0</v>
      </c>
      <c r="K183" s="59">
        <f t="shared" si="70"/>
        <v>4.2</v>
      </c>
      <c r="L183" s="59">
        <f t="shared" si="70"/>
        <v>4.2</v>
      </c>
      <c r="M183" s="59">
        <f t="shared" si="70"/>
        <v>0</v>
      </c>
      <c r="N183" s="59">
        <f t="shared" si="70"/>
        <v>0</v>
      </c>
      <c r="O183" s="59">
        <f t="shared" si="70"/>
        <v>2</v>
      </c>
      <c r="P183" s="59">
        <f t="shared" si="70"/>
        <v>2</v>
      </c>
      <c r="Q183" s="59">
        <f t="shared" si="70"/>
        <v>0</v>
      </c>
      <c r="R183" s="59">
        <f t="shared" si="70"/>
        <v>0</v>
      </c>
      <c r="S183" s="91">
        <f t="shared" si="70"/>
        <v>4.2</v>
      </c>
      <c r="T183" s="91">
        <f t="shared" si="70"/>
        <v>4.2</v>
      </c>
      <c r="U183" s="25"/>
    </row>
    <row r="184" spans="1:21" ht="16.5" customHeight="1" thickBot="1">
      <c r="A184" s="9" t="s">
        <v>24</v>
      </c>
      <c r="B184" s="129" t="s">
        <v>60</v>
      </c>
      <c r="C184" s="130"/>
      <c r="D184" s="130"/>
      <c r="E184" s="130"/>
      <c r="F184" s="130"/>
      <c r="G184" s="61">
        <f aca="true" t="shared" si="71" ref="G184:T184">SUM(G178+G183)</f>
        <v>3.02</v>
      </c>
      <c r="H184" s="61">
        <f t="shared" si="71"/>
        <v>3.02</v>
      </c>
      <c r="I184" s="61">
        <f t="shared" si="71"/>
        <v>0</v>
      </c>
      <c r="J184" s="61">
        <f t="shared" si="71"/>
        <v>0</v>
      </c>
      <c r="K184" s="59">
        <f t="shared" si="71"/>
        <v>4.2</v>
      </c>
      <c r="L184" s="61">
        <f t="shared" si="71"/>
        <v>4.2</v>
      </c>
      <c r="M184" s="61">
        <f t="shared" si="71"/>
        <v>0</v>
      </c>
      <c r="N184" s="61">
        <f t="shared" si="71"/>
        <v>0</v>
      </c>
      <c r="O184" s="61">
        <f t="shared" si="71"/>
        <v>2</v>
      </c>
      <c r="P184" s="61">
        <f t="shared" si="71"/>
        <v>2</v>
      </c>
      <c r="Q184" s="61">
        <f t="shared" si="71"/>
        <v>0</v>
      </c>
      <c r="R184" s="61">
        <f t="shared" si="71"/>
        <v>0</v>
      </c>
      <c r="S184" s="94">
        <f t="shared" si="71"/>
        <v>4.2</v>
      </c>
      <c r="T184" s="95">
        <f t="shared" si="71"/>
        <v>4.2</v>
      </c>
      <c r="U184" s="26"/>
    </row>
    <row r="185" spans="1:21" ht="16.5" customHeight="1" thickBot="1">
      <c r="A185" s="3" t="s">
        <v>45</v>
      </c>
      <c r="B185" s="131" t="s">
        <v>74</v>
      </c>
      <c r="C185" s="132"/>
      <c r="D185" s="132"/>
      <c r="E185" s="132"/>
      <c r="F185" s="132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25"/>
    </row>
    <row r="186" spans="1:21" ht="16.5" customHeight="1" thickBot="1">
      <c r="A186" s="4" t="s">
        <v>45</v>
      </c>
      <c r="B186" s="5" t="s">
        <v>12</v>
      </c>
      <c r="C186" s="127" t="s">
        <v>75</v>
      </c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25"/>
    </row>
    <row r="187" spans="1:21" ht="13.5" customHeight="1">
      <c r="A187" s="137" t="s">
        <v>45</v>
      </c>
      <c r="B187" s="118" t="s">
        <v>12</v>
      </c>
      <c r="C187" s="121" t="s">
        <v>12</v>
      </c>
      <c r="D187" s="122" t="s">
        <v>48</v>
      </c>
      <c r="E187" s="138" t="s">
        <v>87</v>
      </c>
      <c r="F187" s="40" t="s">
        <v>13</v>
      </c>
      <c r="G187" s="53">
        <f>H187+J187</f>
        <v>2.11</v>
      </c>
      <c r="H187" s="54">
        <v>2.11</v>
      </c>
      <c r="I187" s="54">
        <v>1.29</v>
      </c>
      <c r="J187" s="54"/>
      <c r="K187" s="51">
        <f>L187+N187</f>
        <v>12.5</v>
      </c>
      <c r="L187" s="51">
        <v>12.5</v>
      </c>
      <c r="M187" s="51">
        <v>0</v>
      </c>
      <c r="N187" s="55"/>
      <c r="O187" s="108">
        <f>P187+R187</f>
        <v>12.774</v>
      </c>
      <c r="P187" s="108">
        <v>12.774</v>
      </c>
      <c r="Q187" s="51">
        <v>0</v>
      </c>
      <c r="R187" s="55"/>
      <c r="S187" s="80">
        <v>2.2</v>
      </c>
      <c r="T187" s="81">
        <v>2.2</v>
      </c>
      <c r="U187" s="25"/>
    </row>
    <row r="188" spans="1:21" ht="15.75" customHeight="1">
      <c r="A188" s="137"/>
      <c r="B188" s="119"/>
      <c r="C188" s="121"/>
      <c r="D188" s="122"/>
      <c r="E188" s="139"/>
      <c r="F188" s="38" t="s">
        <v>13</v>
      </c>
      <c r="G188" s="56">
        <f>H188+J188</f>
        <v>11.9</v>
      </c>
      <c r="H188" s="55">
        <v>11.9</v>
      </c>
      <c r="I188" s="55">
        <v>0</v>
      </c>
      <c r="J188" s="55"/>
      <c r="K188" s="51">
        <f>L188+N188</f>
        <v>2.4</v>
      </c>
      <c r="L188" s="51">
        <v>2.4</v>
      </c>
      <c r="M188" s="51">
        <v>1.5</v>
      </c>
      <c r="N188" s="55"/>
      <c r="O188" s="108">
        <f>P188+R188</f>
        <v>2.426</v>
      </c>
      <c r="P188" s="108">
        <v>2.426</v>
      </c>
      <c r="Q188" s="108">
        <v>1.536</v>
      </c>
      <c r="R188" s="109"/>
      <c r="S188" s="80">
        <v>15</v>
      </c>
      <c r="T188" s="81">
        <v>15</v>
      </c>
      <c r="U188" s="25"/>
    </row>
    <row r="189" spans="1:21" ht="12.75" customHeight="1">
      <c r="A189" s="137"/>
      <c r="B189" s="119"/>
      <c r="C189" s="121"/>
      <c r="D189" s="123"/>
      <c r="E189" s="139"/>
      <c r="F189" s="38" t="s">
        <v>46</v>
      </c>
      <c r="G189" s="56">
        <f>H189+J189</f>
        <v>0</v>
      </c>
      <c r="H189" s="55"/>
      <c r="I189" s="55"/>
      <c r="J189" s="55"/>
      <c r="K189" s="55">
        <f>L189+N189</f>
        <v>14.9</v>
      </c>
      <c r="L189" s="55">
        <v>14.9</v>
      </c>
      <c r="M189" s="55"/>
      <c r="N189" s="55"/>
      <c r="O189" s="51">
        <f>P189+R189</f>
        <v>15.2</v>
      </c>
      <c r="P189" s="51">
        <v>15.2</v>
      </c>
      <c r="Q189" s="51"/>
      <c r="R189" s="55"/>
      <c r="S189" s="80">
        <v>14.9</v>
      </c>
      <c r="T189" s="81">
        <v>14.9</v>
      </c>
      <c r="U189" s="25"/>
    </row>
    <row r="190" spans="1:21" ht="13.5" customHeight="1">
      <c r="A190" s="137"/>
      <c r="B190" s="120"/>
      <c r="C190" s="121"/>
      <c r="D190" s="123"/>
      <c r="E190" s="140"/>
      <c r="F190" s="37" t="s">
        <v>57</v>
      </c>
      <c r="G190" s="50">
        <f>SUM(G187:G189)</f>
        <v>14.01</v>
      </c>
      <c r="H190" s="50">
        <f>SUM(H187:H189)</f>
        <v>14.01</v>
      </c>
      <c r="I190" s="50">
        <f>SUM(I187:I189)</f>
        <v>1.29</v>
      </c>
      <c r="J190" s="50">
        <f>SUM(J187:J189)</f>
        <v>0</v>
      </c>
      <c r="K190" s="50">
        <f aca="true" t="shared" si="72" ref="K190:T190">SUM(K187:K189)</f>
        <v>29.8</v>
      </c>
      <c r="L190" s="50">
        <f t="shared" si="72"/>
        <v>29.8</v>
      </c>
      <c r="M190" s="50">
        <f t="shared" si="72"/>
        <v>1.5</v>
      </c>
      <c r="N190" s="50">
        <f t="shared" si="72"/>
        <v>0</v>
      </c>
      <c r="O190" s="110">
        <f t="shared" si="72"/>
        <v>30.4</v>
      </c>
      <c r="P190" s="110">
        <f t="shared" si="72"/>
        <v>30.4</v>
      </c>
      <c r="Q190" s="110">
        <f t="shared" si="72"/>
        <v>1.536</v>
      </c>
      <c r="R190" s="110">
        <f t="shared" si="72"/>
        <v>0</v>
      </c>
      <c r="S190" s="76">
        <f t="shared" si="72"/>
        <v>32.1</v>
      </c>
      <c r="T190" s="76">
        <f t="shared" si="72"/>
        <v>32.1</v>
      </c>
      <c r="U190" s="25"/>
    </row>
    <row r="191" spans="1:21" ht="15" customHeight="1">
      <c r="A191" s="137" t="s">
        <v>45</v>
      </c>
      <c r="B191" s="118" t="s">
        <v>12</v>
      </c>
      <c r="C191" s="121" t="s">
        <v>16</v>
      </c>
      <c r="D191" s="122" t="s">
        <v>91</v>
      </c>
      <c r="E191" s="134" t="s">
        <v>87</v>
      </c>
      <c r="F191" s="41" t="s">
        <v>14</v>
      </c>
      <c r="G191" s="56">
        <f>H191+J191</f>
        <v>0</v>
      </c>
      <c r="H191" s="55">
        <v>0</v>
      </c>
      <c r="I191" s="55"/>
      <c r="J191" s="55"/>
      <c r="K191" s="55">
        <f>L191+N191</f>
        <v>0</v>
      </c>
      <c r="L191" s="55">
        <v>0</v>
      </c>
      <c r="M191" s="55"/>
      <c r="N191" s="55"/>
      <c r="O191" s="51">
        <f>P191+R191</f>
        <v>0</v>
      </c>
      <c r="P191" s="51"/>
      <c r="Q191" s="51"/>
      <c r="R191" s="55"/>
      <c r="S191" s="80">
        <v>0</v>
      </c>
      <c r="T191" s="81">
        <v>0</v>
      </c>
      <c r="U191" s="25"/>
    </row>
    <row r="192" spans="1:21" ht="15" customHeight="1">
      <c r="A192" s="137"/>
      <c r="B192" s="119"/>
      <c r="C192" s="121"/>
      <c r="D192" s="122"/>
      <c r="E192" s="135"/>
      <c r="F192" s="38" t="s">
        <v>13</v>
      </c>
      <c r="G192" s="56">
        <f>H192+J192</f>
        <v>13.19</v>
      </c>
      <c r="H192" s="55">
        <v>13.19</v>
      </c>
      <c r="I192" s="55">
        <v>0</v>
      </c>
      <c r="J192" s="55"/>
      <c r="K192" s="55">
        <f>L192+N192</f>
        <v>12.5</v>
      </c>
      <c r="L192" s="55">
        <v>12.5</v>
      </c>
      <c r="M192" s="55"/>
      <c r="N192" s="55"/>
      <c r="O192" s="51">
        <f>P192+R192</f>
        <v>12.6</v>
      </c>
      <c r="P192" s="51">
        <v>12.6</v>
      </c>
      <c r="Q192" s="51"/>
      <c r="R192" s="55"/>
      <c r="S192" s="80">
        <v>12.5</v>
      </c>
      <c r="T192" s="81">
        <v>12.5</v>
      </c>
      <c r="U192" s="25"/>
    </row>
    <row r="193" spans="1:21" ht="12.75" customHeight="1">
      <c r="A193" s="137"/>
      <c r="B193" s="119"/>
      <c r="C193" s="121"/>
      <c r="D193" s="123"/>
      <c r="E193" s="135"/>
      <c r="F193" s="40" t="s">
        <v>88</v>
      </c>
      <c r="G193" s="56">
        <f>H193+J193</f>
        <v>0</v>
      </c>
      <c r="H193" s="55"/>
      <c r="I193" s="55"/>
      <c r="J193" s="55"/>
      <c r="K193" s="55">
        <f>L193+N193</f>
        <v>27.4</v>
      </c>
      <c r="L193" s="55">
        <v>27.4</v>
      </c>
      <c r="M193" s="55"/>
      <c r="N193" s="55"/>
      <c r="O193" s="55">
        <f>P193+R193</f>
        <v>27.8</v>
      </c>
      <c r="P193" s="55">
        <v>27.8</v>
      </c>
      <c r="Q193" s="55"/>
      <c r="R193" s="55"/>
      <c r="S193" s="80">
        <v>27.4</v>
      </c>
      <c r="T193" s="81">
        <v>27.4</v>
      </c>
      <c r="U193" s="25"/>
    </row>
    <row r="194" spans="1:21" ht="15.75" customHeight="1">
      <c r="A194" s="137"/>
      <c r="B194" s="120"/>
      <c r="C194" s="121"/>
      <c r="D194" s="123"/>
      <c r="E194" s="136"/>
      <c r="F194" s="37" t="s">
        <v>57</v>
      </c>
      <c r="G194" s="50">
        <f>SUM(G191:G193)</f>
        <v>13.19</v>
      </c>
      <c r="H194" s="51">
        <f>SUM(H191:H193)</f>
        <v>13.19</v>
      </c>
      <c r="I194" s="51">
        <f>SUM(I191:I193)</f>
        <v>0</v>
      </c>
      <c r="J194" s="51">
        <f>SUM(J191:J193)</f>
        <v>0</v>
      </c>
      <c r="K194" s="51">
        <f aca="true" t="shared" si="73" ref="K194:T194">SUM(K191:K193)</f>
        <v>39.9</v>
      </c>
      <c r="L194" s="51">
        <f t="shared" si="73"/>
        <v>39.9</v>
      </c>
      <c r="M194" s="51">
        <f t="shared" si="73"/>
        <v>0</v>
      </c>
      <c r="N194" s="51">
        <f t="shared" si="73"/>
        <v>0</v>
      </c>
      <c r="O194" s="51">
        <f t="shared" si="73"/>
        <v>40.4</v>
      </c>
      <c r="P194" s="51">
        <f t="shared" si="73"/>
        <v>40.4</v>
      </c>
      <c r="Q194" s="51">
        <f t="shared" si="73"/>
        <v>0</v>
      </c>
      <c r="R194" s="51">
        <f t="shared" si="73"/>
        <v>0</v>
      </c>
      <c r="S194" s="74">
        <f t="shared" si="73"/>
        <v>39.9</v>
      </c>
      <c r="T194" s="74">
        <f t="shared" si="73"/>
        <v>39.9</v>
      </c>
      <c r="U194" s="25"/>
    </row>
    <row r="195" spans="1:21" ht="16.5" customHeight="1" thickBot="1">
      <c r="A195" s="10" t="s">
        <v>45</v>
      </c>
      <c r="B195" s="6" t="s">
        <v>12</v>
      </c>
      <c r="C195" s="116" t="s">
        <v>59</v>
      </c>
      <c r="D195" s="117"/>
      <c r="E195" s="117"/>
      <c r="F195" s="117"/>
      <c r="G195" s="59">
        <f>SUM(G190+G194)</f>
        <v>27.2</v>
      </c>
      <c r="H195" s="59">
        <f>SUM(H190+H194)</f>
        <v>27.2</v>
      </c>
      <c r="I195" s="59">
        <f>SUM(I190+I194)</f>
        <v>1.29</v>
      </c>
      <c r="J195" s="59">
        <f>SUM(J190+J194)</f>
        <v>0</v>
      </c>
      <c r="K195" s="59">
        <f aca="true" t="shared" si="74" ref="K195:T195">SUM(K190+K194)</f>
        <v>69.7</v>
      </c>
      <c r="L195" s="59">
        <f t="shared" si="74"/>
        <v>69.7</v>
      </c>
      <c r="M195" s="59">
        <f t="shared" si="74"/>
        <v>1.5</v>
      </c>
      <c r="N195" s="59">
        <f t="shared" si="74"/>
        <v>0</v>
      </c>
      <c r="O195" s="111">
        <f t="shared" si="74"/>
        <v>70.8</v>
      </c>
      <c r="P195" s="111">
        <f t="shared" si="74"/>
        <v>70.8</v>
      </c>
      <c r="Q195" s="111">
        <f t="shared" si="74"/>
        <v>1.536</v>
      </c>
      <c r="R195" s="111">
        <f t="shared" si="74"/>
        <v>0</v>
      </c>
      <c r="S195" s="91">
        <f t="shared" si="74"/>
        <v>72</v>
      </c>
      <c r="T195" s="91">
        <f t="shared" si="74"/>
        <v>72</v>
      </c>
      <c r="U195" s="25"/>
    </row>
    <row r="196" spans="1:21" ht="14.25" customHeight="1" thickBot="1">
      <c r="A196" s="9" t="s">
        <v>45</v>
      </c>
      <c r="B196" s="129" t="s">
        <v>60</v>
      </c>
      <c r="C196" s="130"/>
      <c r="D196" s="130"/>
      <c r="E196" s="130"/>
      <c r="F196" s="130"/>
      <c r="G196" s="59">
        <f>SUM(G195)</f>
        <v>27.2</v>
      </c>
      <c r="H196" s="59">
        <f aca="true" t="shared" si="75" ref="H196:R196">SUM(H195)</f>
        <v>27.2</v>
      </c>
      <c r="I196" s="59">
        <f t="shared" si="75"/>
        <v>1.29</v>
      </c>
      <c r="J196" s="59">
        <f t="shared" si="75"/>
        <v>0</v>
      </c>
      <c r="K196" s="59">
        <f t="shared" si="75"/>
        <v>69.7</v>
      </c>
      <c r="L196" s="59">
        <f t="shared" si="75"/>
        <v>69.7</v>
      </c>
      <c r="M196" s="59">
        <f t="shared" si="75"/>
        <v>1.5</v>
      </c>
      <c r="N196" s="59">
        <f t="shared" si="75"/>
        <v>0</v>
      </c>
      <c r="O196" s="111">
        <f t="shared" si="75"/>
        <v>70.8</v>
      </c>
      <c r="P196" s="111">
        <f t="shared" si="75"/>
        <v>70.8</v>
      </c>
      <c r="Q196" s="111">
        <f t="shared" si="75"/>
        <v>1.536</v>
      </c>
      <c r="R196" s="111">
        <f t="shared" si="75"/>
        <v>0</v>
      </c>
      <c r="S196" s="91">
        <f>SUM(S195)</f>
        <v>72</v>
      </c>
      <c r="T196" s="85">
        <f>SUM(T195)</f>
        <v>72</v>
      </c>
      <c r="U196" s="26"/>
    </row>
    <row r="197" spans="1:21" ht="15.75" customHeight="1" thickBot="1">
      <c r="A197" s="3" t="s">
        <v>47</v>
      </c>
      <c r="B197" s="131" t="s">
        <v>50</v>
      </c>
      <c r="C197" s="132"/>
      <c r="D197" s="132"/>
      <c r="E197" s="132"/>
      <c r="F197" s="132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25"/>
    </row>
    <row r="198" spans="1:21" ht="15.75" customHeight="1" thickBot="1">
      <c r="A198" s="4" t="s">
        <v>47</v>
      </c>
      <c r="B198" s="5" t="s">
        <v>12</v>
      </c>
      <c r="C198" s="127" t="s">
        <v>122</v>
      </c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25"/>
    </row>
    <row r="199" spans="1:21" ht="13.5" customHeight="1">
      <c r="A199" s="137" t="s">
        <v>47</v>
      </c>
      <c r="B199" s="118" t="s">
        <v>12</v>
      </c>
      <c r="C199" s="121" t="s">
        <v>12</v>
      </c>
      <c r="D199" s="122" t="s">
        <v>86</v>
      </c>
      <c r="E199" s="124" t="s">
        <v>87</v>
      </c>
      <c r="F199" s="36" t="s">
        <v>51</v>
      </c>
      <c r="G199" s="56">
        <f>H199+J199</f>
        <v>0</v>
      </c>
      <c r="H199" s="63"/>
      <c r="I199" s="63"/>
      <c r="J199" s="63"/>
      <c r="K199" s="55">
        <f>L199+N199</f>
        <v>0</v>
      </c>
      <c r="L199" s="63"/>
      <c r="M199" s="63"/>
      <c r="N199" s="63"/>
      <c r="O199" s="55">
        <f>P199+R199</f>
        <v>0</v>
      </c>
      <c r="P199" s="63"/>
      <c r="Q199" s="63"/>
      <c r="R199" s="63"/>
      <c r="S199" s="80"/>
      <c r="T199" s="81"/>
      <c r="U199" s="25"/>
    </row>
    <row r="200" spans="1:21" ht="13.5" customHeight="1">
      <c r="A200" s="137"/>
      <c r="B200" s="119"/>
      <c r="C200" s="121"/>
      <c r="D200" s="123"/>
      <c r="E200" s="125"/>
      <c r="F200" s="36" t="s">
        <v>32</v>
      </c>
      <c r="G200" s="56">
        <f>H200+J200</f>
        <v>0.1</v>
      </c>
      <c r="H200" s="64">
        <v>0.1</v>
      </c>
      <c r="I200" s="64"/>
      <c r="J200" s="64"/>
      <c r="K200" s="55">
        <f>L200+N200</f>
        <v>0.1</v>
      </c>
      <c r="L200" s="64">
        <v>0.1</v>
      </c>
      <c r="M200" s="64"/>
      <c r="N200" s="64"/>
      <c r="O200" s="55">
        <f>P200+R200</f>
        <v>0.1</v>
      </c>
      <c r="P200" s="64">
        <v>0.1</v>
      </c>
      <c r="Q200" s="64"/>
      <c r="R200" s="64"/>
      <c r="S200" s="74">
        <v>0.1</v>
      </c>
      <c r="T200" s="75">
        <v>0.1</v>
      </c>
      <c r="U200" s="25"/>
    </row>
    <row r="201" spans="1:21" ht="14.25" customHeight="1" thickBot="1">
      <c r="A201" s="137"/>
      <c r="B201" s="120"/>
      <c r="C201" s="121"/>
      <c r="D201" s="123"/>
      <c r="E201" s="126"/>
      <c r="F201" s="37" t="s">
        <v>57</v>
      </c>
      <c r="G201" s="65">
        <f>SUM(G199:G200)</f>
        <v>0.1</v>
      </c>
      <c r="H201" s="64">
        <f>SUM(H199:H200)</f>
        <v>0.1</v>
      </c>
      <c r="I201" s="64">
        <f>SUM(I199:I200)</f>
        <v>0</v>
      </c>
      <c r="J201" s="64">
        <f>SUM(J199:J200)</f>
        <v>0</v>
      </c>
      <c r="K201" s="64">
        <f aca="true" t="shared" si="76" ref="K201:T201">SUM(K199:K200)</f>
        <v>0.1</v>
      </c>
      <c r="L201" s="64">
        <f t="shared" si="76"/>
        <v>0.1</v>
      </c>
      <c r="M201" s="64">
        <f t="shared" si="76"/>
        <v>0</v>
      </c>
      <c r="N201" s="64">
        <f t="shared" si="76"/>
        <v>0</v>
      </c>
      <c r="O201" s="64">
        <f>SUM(O199:O200)</f>
        <v>0.1</v>
      </c>
      <c r="P201" s="64">
        <f>SUM(P199:P200)</f>
        <v>0.1</v>
      </c>
      <c r="Q201" s="64">
        <f>SUM(Q199:Q200)</f>
        <v>0</v>
      </c>
      <c r="R201" s="64">
        <f>SUM(R199:R200)</f>
        <v>0</v>
      </c>
      <c r="S201" s="74">
        <f t="shared" si="76"/>
        <v>0.1</v>
      </c>
      <c r="T201" s="75">
        <f t="shared" si="76"/>
        <v>0.1</v>
      </c>
      <c r="U201" s="25"/>
    </row>
    <row r="202" spans="1:21" ht="13.5" customHeight="1">
      <c r="A202" s="137" t="s">
        <v>47</v>
      </c>
      <c r="B202" s="118" t="s">
        <v>12</v>
      </c>
      <c r="C202" s="121" t="s">
        <v>16</v>
      </c>
      <c r="D202" s="122" t="s">
        <v>98</v>
      </c>
      <c r="E202" s="124" t="s">
        <v>87</v>
      </c>
      <c r="F202" s="36" t="s">
        <v>13</v>
      </c>
      <c r="G202" s="56">
        <f>H202+J202</f>
        <v>3.13</v>
      </c>
      <c r="H202" s="63">
        <v>3.13</v>
      </c>
      <c r="I202" s="63">
        <v>0.12</v>
      </c>
      <c r="J202" s="63"/>
      <c r="K202" s="55">
        <f>L202+N202</f>
        <v>3.5</v>
      </c>
      <c r="L202" s="63">
        <v>3.5</v>
      </c>
      <c r="M202" s="63">
        <v>0</v>
      </c>
      <c r="N202" s="63"/>
      <c r="O202" s="55">
        <f>P202+R202</f>
        <v>0</v>
      </c>
      <c r="P202" s="63">
        <v>0</v>
      </c>
      <c r="Q202" s="63">
        <v>0</v>
      </c>
      <c r="R202" s="63"/>
      <c r="S202" s="80">
        <v>4</v>
      </c>
      <c r="T202" s="81">
        <v>4.4</v>
      </c>
      <c r="U202" s="25"/>
    </row>
    <row r="203" spans="1:21" ht="13.5" customHeight="1">
      <c r="A203" s="137"/>
      <c r="B203" s="119"/>
      <c r="C203" s="121"/>
      <c r="D203" s="123"/>
      <c r="E203" s="125"/>
      <c r="F203" s="36" t="s">
        <v>97</v>
      </c>
      <c r="G203" s="56">
        <f>H203+J203</f>
        <v>0</v>
      </c>
      <c r="H203" s="64"/>
      <c r="I203" s="64"/>
      <c r="J203" s="64"/>
      <c r="K203" s="55">
        <f>L203+N203</f>
        <v>0</v>
      </c>
      <c r="L203" s="62"/>
      <c r="M203" s="62"/>
      <c r="N203" s="62"/>
      <c r="O203" s="55">
        <f>P203+R203</f>
        <v>0</v>
      </c>
      <c r="P203" s="64"/>
      <c r="Q203" s="64"/>
      <c r="R203" s="64"/>
      <c r="S203" s="74"/>
      <c r="T203" s="75"/>
      <c r="U203" s="25"/>
    </row>
    <row r="204" spans="1:21" ht="14.25" customHeight="1">
      <c r="A204" s="137"/>
      <c r="B204" s="120"/>
      <c r="C204" s="121"/>
      <c r="D204" s="123"/>
      <c r="E204" s="126"/>
      <c r="F204" s="37" t="s">
        <v>57</v>
      </c>
      <c r="G204" s="65">
        <f aca="true" t="shared" si="77" ref="G204:T204">SUM(G202:G203)</f>
        <v>3.13</v>
      </c>
      <c r="H204" s="64">
        <f t="shared" si="77"/>
        <v>3.13</v>
      </c>
      <c r="I204" s="64">
        <f t="shared" si="77"/>
        <v>0.12</v>
      </c>
      <c r="J204" s="64">
        <f t="shared" si="77"/>
        <v>0</v>
      </c>
      <c r="K204" s="64">
        <f t="shared" si="77"/>
        <v>3.5</v>
      </c>
      <c r="L204" s="64">
        <f t="shared" si="77"/>
        <v>3.5</v>
      </c>
      <c r="M204" s="64">
        <f t="shared" si="77"/>
        <v>0</v>
      </c>
      <c r="N204" s="64">
        <f t="shared" si="77"/>
        <v>0</v>
      </c>
      <c r="O204" s="64">
        <f t="shared" si="77"/>
        <v>0</v>
      </c>
      <c r="P204" s="64">
        <f t="shared" si="77"/>
        <v>0</v>
      </c>
      <c r="Q204" s="64">
        <f t="shared" si="77"/>
        <v>0</v>
      </c>
      <c r="R204" s="64">
        <f t="shared" si="77"/>
        <v>0</v>
      </c>
      <c r="S204" s="74">
        <f t="shared" si="77"/>
        <v>4</v>
      </c>
      <c r="T204" s="75">
        <f t="shared" si="77"/>
        <v>4.4</v>
      </c>
      <c r="U204" s="25"/>
    </row>
    <row r="205" spans="1:21" ht="17.25" customHeight="1" thickBot="1">
      <c r="A205" s="16" t="s">
        <v>47</v>
      </c>
      <c r="B205" s="17" t="s">
        <v>12</v>
      </c>
      <c r="C205" s="116" t="s">
        <v>59</v>
      </c>
      <c r="D205" s="117"/>
      <c r="E205" s="117"/>
      <c r="F205" s="117"/>
      <c r="G205" s="61">
        <f>SUM(G201+G204)</f>
        <v>3.23</v>
      </c>
      <c r="H205" s="61">
        <f aca="true" t="shared" si="78" ref="H205:T205">SUM(H201+H204)</f>
        <v>3.23</v>
      </c>
      <c r="I205" s="61">
        <f t="shared" si="78"/>
        <v>0.12</v>
      </c>
      <c r="J205" s="61">
        <f t="shared" si="78"/>
        <v>0</v>
      </c>
      <c r="K205" s="61">
        <f t="shared" si="78"/>
        <v>3.6</v>
      </c>
      <c r="L205" s="61">
        <f t="shared" si="78"/>
        <v>3.6</v>
      </c>
      <c r="M205" s="61">
        <f t="shared" si="78"/>
        <v>0</v>
      </c>
      <c r="N205" s="61">
        <f t="shared" si="78"/>
        <v>0</v>
      </c>
      <c r="O205" s="61">
        <f t="shared" si="78"/>
        <v>0.1</v>
      </c>
      <c r="P205" s="61">
        <f t="shared" si="78"/>
        <v>0.1</v>
      </c>
      <c r="Q205" s="61">
        <f t="shared" si="78"/>
        <v>0</v>
      </c>
      <c r="R205" s="61">
        <f t="shared" si="78"/>
        <v>0</v>
      </c>
      <c r="S205" s="94">
        <f t="shared" si="78"/>
        <v>4.1</v>
      </c>
      <c r="T205" s="94">
        <f t="shared" si="78"/>
        <v>4.5</v>
      </c>
      <c r="U205" s="25"/>
    </row>
    <row r="206" spans="1:21" ht="17.25" customHeight="1" thickBot="1">
      <c r="A206" s="9" t="s">
        <v>47</v>
      </c>
      <c r="B206" s="129" t="s">
        <v>60</v>
      </c>
      <c r="C206" s="130"/>
      <c r="D206" s="130"/>
      <c r="E206" s="130"/>
      <c r="F206" s="130"/>
      <c r="G206" s="59">
        <f>SUM(G205)</f>
        <v>3.23</v>
      </c>
      <c r="H206" s="59">
        <f aca="true" t="shared" si="79" ref="H206:T206">SUM(H205)</f>
        <v>3.23</v>
      </c>
      <c r="I206" s="59">
        <f t="shared" si="79"/>
        <v>0.12</v>
      </c>
      <c r="J206" s="59">
        <f t="shared" si="79"/>
        <v>0</v>
      </c>
      <c r="K206" s="59">
        <f t="shared" si="79"/>
        <v>3.6</v>
      </c>
      <c r="L206" s="59">
        <f t="shared" si="79"/>
        <v>3.6</v>
      </c>
      <c r="M206" s="59">
        <f t="shared" si="79"/>
        <v>0</v>
      </c>
      <c r="N206" s="59">
        <f t="shared" si="79"/>
        <v>0</v>
      </c>
      <c r="O206" s="59">
        <f t="shared" si="79"/>
        <v>0.1</v>
      </c>
      <c r="P206" s="59">
        <f t="shared" si="79"/>
        <v>0.1</v>
      </c>
      <c r="Q206" s="59">
        <f t="shared" si="79"/>
        <v>0</v>
      </c>
      <c r="R206" s="59">
        <f t="shared" si="79"/>
        <v>0</v>
      </c>
      <c r="S206" s="91">
        <f t="shared" si="79"/>
        <v>4.1</v>
      </c>
      <c r="T206" s="91">
        <f t="shared" si="79"/>
        <v>4.5</v>
      </c>
      <c r="U206" s="26"/>
    </row>
    <row r="207" spans="1:21" ht="17.25" customHeight="1" thickBot="1">
      <c r="A207" s="3" t="s">
        <v>49</v>
      </c>
      <c r="B207" s="131" t="s">
        <v>90</v>
      </c>
      <c r="C207" s="132"/>
      <c r="D207" s="132"/>
      <c r="E207" s="132"/>
      <c r="F207" s="132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25"/>
    </row>
    <row r="208" spans="1:21" ht="17.25" customHeight="1" thickBot="1">
      <c r="A208" s="4" t="s">
        <v>49</v>
      </c>
      <c r="B208" s="5" t="s">
        <v>12</v>
      </c>
      <c r="C208" s="127" t="s">
        <v>126</v>
      </c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25"/>
    </row>
    <row r="209" spans="1:21" ht="14.25" customHeight="1">
      <c r="A209" s="137" t="s">
        <v>49</v>
      </c>
      <c r="B209" s="118" t="s">
        <v>12</v>
      </c>
      <c r="C209" s="121" t="s">
        <v>12</v>
      </c>
      <c r="D209" s="122" t="s">
        <v>123</v>
      </c>
      <c r="E209" s="124" t="s">
        <v>87</v>
      </c>
      <c r="F209" s="36" t="s">
        <v>51</v>
      </c>
      <c r="G209" s="56">
        <f>H209+J209</f>
        <v>228.98</v>
      </c>
      <c r="H209" s="63">
        <v>228.98</v>
      </c>
      <c r="I209" s="63"/>
      <c r="J209" s="63"/>
      <c r="K209" s="55">
        <f>L209+N209</f>
        <v>230</v>
      </c>
      <c r="L209" s="63">
        <v>230</v>
      </c>
      <c r="M209" s="63"/>
      <c r="N209" s="63"/>
      <c r="O209" s="51">
        <f>P209+R209</f>
        <v>178.3</v>
      </c>
      <c r="P209" s="114">
        <v>178.3</v>
      </c>
      <c r="Q209" s="114"/>
      <c r="R209" s="114"/>
      <c r="S209" s="80">
        <v>230</v>
      </c>
      <c r="T209" s="81">
        <v>235</v>
      </c>
      <c r="U209" s="25"/>
    </row>
    <row r="210" spans="1:21" ht="14.25" customHeight="1">
      <c r="A210" s="137"/>
      <c r="B210" s="119"/>
      <c r="C210" s="121"/>
      <c r="D210" s="122"/>
      <c r="E210" s="125"/>
      <c r="F210" s="38" t="s">
        <v>14</v>
      </c>
      <c r="G210" s="56">
        <f>H210+J210</f>
        <v>19.16</v>
      </c>
      <c r="H210" s="63">
        <v>19.16</v>
      </c>
      <c r="I210" s="63">
        <v>14.16</v>
      </c>
      <c r="J210" s="63"/>
      <c r="K210" s="55">
        <f>L210+N210</f>
        <v>19.2</v>
      </c>
      <c r="L210" s="63">
        <v>19.2</v>
      </c>
      <c r="M210" s="63">
        <v>14.2</v>
      </c>
      <c r="N210" s="63"/>
      <c r="O210" s="51">
        <f>P210+R210</f>
        <v>19.2</v>
      </c>
      <c r="P210" s="114">
        <v>19.2</v>
      </c>
      <c r="Q210" s="114">
        <v>14.2</v>
      </c>
      <c r="R210" s="114"/>
      <c r="S210" s="80">
        <v>19.2</v>
      </c>
      <c r="T210" s="81">
        <v>19.4</v>
      </c>
      <c r="U210" s="25"/>
    </row>
    <row r="211" spans="1:21" ht="13.5" customHeight="1">
      <c r="A211" s="137"/>
      <c r="B211" s="119"/>
      <c r="C211" s="121"/>
      <c r="D211" s="123"/>
      <c r="E211" s="125"/>
      <c r="F211" s="36" t="s">
        <v>32</v>
      </c>
      <c r="G211" s="56">
        <f>H211+J211</f>
        <v>0</v>
      </c>
      <c r="H211" s="64"/>
      <c r="I211" s="64"/>
      <c r="J211" s="64"/>
      <c r="K211" s="55">
        <f>L211+N211</f>
        <v>0</v>
      </c>
      <c r="L211" s="64"/>
      <c r="M211" s="64"/>
      <c r="N211" s="64"/>
      <c r="O211" s="55">
        <f>P211+R211</f>
        <v>0</v>
      </c>
      <c r="P211" s="64"/>
      <c r="Q211" s="64"/>
      <c r="R211" s="64"/>
      <c r="S211" s="74"/>
      <c r="T211" s="75"/>
      <c r="U211" s="25"/>
    </row>
    <row r="212" spans="1:21" ht="14.25" customHeight="1">
      <c r="A212" s="137"/>
      <c r="B212" s="120"/>
      <c r="C212" s="121"/>
      <c r="D212" s="123"/>
      <c r="E212" s="126"/>
      <c r="F212" s="37" t="s">
        <v>57</v>
      </c>
      <c r="G212" s="65">
        <f aca="true" t="shared" si="80" ref="G212:T212">SUM(G209:G211)</f>
        <v>248.14</v>
      </c>
      <c r="H212" s="65">
        <f t="shared" si="80"/>
        <v>248.14</v>
      </c>
      <c r="I212" s="65">
        <f t="shared" si="80"/>
        <v>14.16</v>
      </c>
      <c r="J212" s="65">
        <f t="shared" si="80"/>
        <v>0</v>
      </c>
      <c r="K212" s="65">
        <f t="shared" si="80"/>
        <v>249.2</v>
      </c>
      <c r="L212" s="65">
        <f t="shared" si="80"/>
        <v>249.2</v>
      </c>
      <c r="M212" s="65">
        <f t="shared" si="80"/>
        <v>14.2</v>
      </c>
      <c r="N212" s="65">
        <f t="shared" si="80"/>
        <v>0</v>
      </c>
      <c r="O212" s="65">
        <f t="shared" si="80"/>
        <v>197.5</v>
      </c>
      <c r="P212" s="65">
        <f t="shared" si="80"/>
        <v>197.5</v>
      </c>
      <c r="Q212" s="65">
        <f t="shared" si="80"/>
        <v>14.2</v>
      </c>
      <c r="R212" s="65">
        <f t="shared" si="80"/>
        <v>0</v>
      </c>
      <c r="S212" s="96">
        <f t="shared" si="80"/>
        <v>249.2</v>
      </c>
      <c r="T212" s="96">
        <f t="shared" si="80"/>
        <v>254.4</v>
      </c>
      <c r="U212" s="25"/>
    </row>
    <row r="213" spans="1:22" ht="17.25" customHeight="1" thickBot="1">
      <c r="A213" s="16" t="s">
        <v>49</v>
      </c>
      <c r="B213" s="17" t="s">
        <v>12</v>
      </c>
      <c r="C213" s="116" t="s">
        <v>59</v>
      </c>
      <c r="D213" s="117"/>
      <c r="E213" s="117"/>
      <c r="F213" s="117"/>
      <c r="G213" s="61">
        <f>SUM(G212)</f>
        <v>248.14</v>
      </c>
      <c r="H213" s="61">
        <f aca="true" t="shared" si="81" ref="H213:T213">SUM(H212)</f>
        <v>248.14</v>
      </c>
      <c r="I213" s="61">
        <f t="shared" si="81"/>
        <v>14.16</v>
      </c>
      <c r="J213" s="61">
        <f t="shared" si="81"/>
        <v>0</v>
      </c>
      <c r="K213" s="61">
        <f t="shared" si="81"/>
        <v>249.2</v>
      </c>
      <c r="L213" s="61">
        <f t="shared" si="81"/>
        <v>249.2</v>
      </c>
      <c r="M213" s="61">
        <f t="shared" si="81"/>
        <v>14.2</v>
      </c>
      <c r="N213" s="61">
        <f t="shared" si="81"/>
        <v>0</v>
      </c>
      <c r="O213" s="61">
        <f t="shared" si="81"/>
        <v>197.5</v>
      </c>
      <c r="P213" s="61">
        <f t="shared" si="81"/>
        <v>197.5</v>
      </c>
      <c r="Q213" s="61">
        <f t="shared" si="81"/>
        <v>14.2</v>
      </c>
      <c r="R213" s="61">
        <f t="shared" si="81"/>
        <v>0</v>
      </c>
      <c r="S213" s="94">
        <f t="shared" si="81"/>
        <v>249.2</v>
      </c>
      <c r="T213" s="94">
        <f t="shared" si="81"/>
        <v>254.4</v>
      </c>
      <c r="U213" s="39"/>
      <c r="V213" s="24"/>
    </row>
    <row r="214" spans="1:21" ht="17.25" customHeight="1" thickBot="1">
      <c r="A214" s="9" t="s">
        <v>49</v>
      </c>
      <c r="B214" s="129" t="s">
        <v>60</v>
      </c>
      <c r="C214" s="130"/>
      <c r="D214" s="130"/>
      <c r="E214" s="130"/>
      <c r="F214" s="130"/>
      <c r="G214" s="59">
        <f>SUM(G213)</f>
        <v>248.14</v>
      </c>
      <c r="H214" s="59">
        <f aca="true" t="shared" si="82" ref="H214:T214">SUM(H213)</f>
        <v>248.14</v>
      </c>
      <c r="I214" s="59">
        <f t="shared" si="82"/>
        <v>14.16</v>
      </c>
      <c r="J214" s="59">
        <f t="shared" si="82"/>
        <v>0</v>
      </c>
      <c r="K214" s="59">
        <f t="shared" si="82"/>
        <v>249.2</v>
      </c>
      <c r="L214" s="59">
        <f t="shared" si="82"/>
        <v>249.2</v>
      </c>
      <c r="M214" s="59">
        <f t="shared" si="82"/>
        <v>14.2</v>
      </c>
      <c r="N214" s="59">
        <f t="shared" si="82"/>
        <v>0</v>
      </c>
      <c r="O214" s="111">
        <f t="shared" si="82"/>
        <v>197.5</v>
      </c>
      <c r="P214" s="111">
        <f t="shared" si="82"/>
        <v>197.5</v>
      </c>
      <c r="Q214" s="111">
        <f t="shared" si="82"/>
        <v>14.2</v>
      </c>
      <c r="R214" s="59">
        <f t="shared" si="82"/>
        <v>0</v>
      </c>
      <c r="S214" s="91">
        <f t="shared" si="82"/>
        <v>249.2</v>
      </c>
      <c r="T214" s="91">
        <f t="shared" si="82"/>
        <v>254.4</v>
      </c>
      <c r="U214" s="26"/>
    </row>
    <row r="215" spans="1:34" ht="17.25" customHeight="1" thickBot="1">
      <c r="A215" s="144" t="s">
        <v>61</v>
      </c>
      <c r="B215" s="145"/>
      <c r="C215" s="145"/>
      <c r="D215" s="145"/>
      <c r="E215" s="145"/>
      <c r="F215" s="145"/>
      <c r="G215" s="66">
        <f>SUM(G57+G72+G88+G98+G108+G159+G172+G184+G196+G206+G214)</f>
        <v>2066.3399999999997</v>
      </c>
      <c r="H215" s="66">
        <f aca="true" t="shared" si="83" ref="H215:T215">SUM(H57+H72+H88+H98+H108+H159+H172+H184+H196+H206+H214)</f>
        <v>2053.89</v>
      </c>
      <c r="I215" s="66">
        <f t="shared" si="83"/>
        <v>108.98</v>
      </c>
      <c r="J215" s="66">
        <f t="shared" si="83"/>
        <v>12.45</v>
      </c>
      <c r="K215" s="66">
        <f t="shared" si="83"/>
        <v>2299.2000000000003</v>
      </c>
      <c r="L215" s="66">
        <f t="shared" si="83"/>
        <v>2299.2000000000003</v>
      </c>
      <c r="M215" s="66">
        <f t="shared" si="83"/>
        <v>130.9</v>
      </c>
      <c r="N215" s="66">
        <f t="shared" si="83"/>
        <v>0</v>
      </c>
      <c r="O215" s="112">
        <f t="shared" si="83"/>
        <v>2211.0899999999997</v>
      </c>
      <c r="P215" s="112">
        <f t="shared" si="83"/>
        <v>2152.99</v>
      </c>
      <c r="Q215" s="112">
        <f t="shared" si="83"/>
        <v>133.736</v>
      </c>
      <c r="R215" s="66">
        <f t="shared" si="83"/>
        <v>58.1</v>
      </c>
      <c r="S215" s="97">
        <f t="shared" si="83"/>
        <v>2354.9999999999995</v>
      </c>
      <c r="T215" s="97">
        <f t="shared" si="83"/>
        <v>2385.7999999999997</v>
      </c>
      <c r="U215" s="26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20" s="21" customFormat="1" ht="12.75" customHeight="1">
      <c r="A216" s="18"/>
      <c r="B216" s="18"/>
      <c r="C216" s="19"/>
      <c r="D216" s="20"/>
      <c r="E216" s="19"/>
      <c r="G216" s="32"/>
      <c r="H216" s="32"/>
      <c r="I216" s="32"/>
      <c r="J216" s="32"/>
      <c r="K216" s="67"/>
      <c r="L216" s="32"/>
      <c r="M216" s="32"/>
      <c r="N216" s="32"/>
      <c r="O216" s="32"/>
      <c r="P216" s="33"/>
      <c r="Q216" s="33"/>
      <c r="R216" s="33"/>
      <c r="S216" s="33"/>
      <c r="T216" s="44"/>
    </row>
    <row r="217" spans="1:34" ht="12.75">
      <c r="A217" s="2"/>
      <c r="B217" s="2"/>
      <c r="C217" s="2"/>
      <c r="D217" s="22" t="s">
        <v>55</v>
      </c>
      <c r="E217" s="23"/>
      <c r="P217" s="35"/>
      <c r="Q217" s="35"/>
      <c r="R217" s="35"/>
      <c r="S217" s="48" t="s">
        <v>89</v>
      </c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2.75">
      <c r="A218" s="2"/>
      <c r="B218" s="2"/>
      <c r="C218" s="2"/>
      <c r="D218" s="22"/>
      <c r="E218" s="23"/>
      <c r="P218" s="35"/>
      <c r="Q218" s="35"/>
      <c r="R218" s="35"/>
      <c r="S218" s="48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.75">
      <c r="A219" s="2"/>
      <c r="B219" s="2"/>
      <c r="C219" s="2"/>
      <c r="D219" s="22"/>
      <c r="E219" s="23"/>
      <c r="P219" s="35"/>
      <c r="Q219" s="35"/>
      <c r="R219" s="35"/>
      <c r="S219" s="48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.75">
      <c r="A220" s="2"/>
      <c r="B220" s="2"/>
      <c r="C220" s="2"/>
      <c r="D220" s="22"/>
      <c r="E220" s="23"/>
      <c r="P220" s="35"/>
      <c r="Q220" s="35"/>
      <c r="R220" s="35"/>
      <c r="S220" s="48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.75">
      <c r="A221" s="2"/>
      <c r="B221" s="2"/>
      <c r="C221" s="2"/>
      <c r="D221" s="22"/>
      <c r="E221" s="23"/>
      <c r="P221" s="35"/>
      <c r="Q221" s="35"/>
      <c r="R221" s="35"/>
      <c r="S221" s="48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2.75">
      <c r="A222" s="2"/>
      <c r="B222" s="2"/>
      <c r="C222" s="2"/>
      <c r="D222" s="22"/>
      <c r="E222" s="23"/>
      <c r="P222" s="35"/>
      <c r="Q222" s="35"/>
      <c r="R222" s="35"/>
      <c r="S222" s="48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2.75">
      <c r="A223" s="2"/>
      <c r="B223" s="2"/>
      <c r="C223" s="2"/>
      <c r="D223" s="22"/>
      <c r="E223" s="23"/>
      <c r="P223" s="35"/>
      <c r="Q223" s="35"/>
      <c r="R223" s="35"/>
      <c r="S223" s="48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2.75">
      <c r="A224" s="2"/>
      <c r="B224" s="2"/>
      <c r="C224" s="2"/>
      <c r="D224" s="22"/>
      <c r="E224" s="23"/>
      <c r="P224" s="35"/>
      <c r="Q224" s="35"/>
      <c r="R224" s="35"/>
      <c r="S224" s="48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2.75">
      <c r="A225" s="2"/>
      <c r="B225" s="2"/>
      <c r="C225" s="2"/>
      <c r="D225" s="22"/>
      <c r="E225" s="23"/>
      <c r="P225" s="35"/>
      <c r="Q225" s="35"/>
      <c r="R225" s="35"/>
      <c r="S225" s="48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.75">
      <c r="A226" s="2"/>
      <c r="B226" s="2"/>
      <c r="C226" s="2"/>
      <c r="D226" s="22"/>
      <c r="E226" s="23"/>
      <c r="P226" s="35"/>
      <c r="Q226" s="35"/>
      <c r="R226" s="35"/>
      <c r="S226" s="48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2.75">
      <c r="A227" s="2"/>
      <c r="B227" s="2"/>
      <c r="C227" s="2"/>
      <c r="D227" s="22"/>
      <c r="E227" s="23"/>
      <c r="P227" s="35"/>
      <c r="Q227" s="35"/>
      <c r="R227" s="35"/>
      <c r="S227" s="48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2.75">
      <c r="A228" s="2"/>
      <c r="B228" s="2"/>
      <c r="C228" s="2"/>
      <c r="D228" s="22"/>
      <c r="E228" s="23"/>
      <c r="P228" s="35"/>
      <c r="Q228" s="35"/>
      <c r="R228" s="35"/>
      <c r="S228" s="48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2.75">
      <c r="A229" s="2"/>
      <c r="B229" s="2"/>
      <c r="C229" s="2"/>
      <c r="D229" s="22"/>
      <c r="E229" s="23"/>
      <c r="P229" s="35"/>
      <c r="Q229" s="35"/>
      <c r="R229" s="35"/>
      <c r="S229" s="48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2.75">
      <c r="A230" s="2"/>
      <c r="B230" s="2"/>
      <c r="C230" s="2"/>
      <c r="D230" s="22"/>
      <c r="E230" s="23"/>
      <c r="P230" s="35"/>
      <c r="Q230" s="35"/>
      <c r="R230" s="35"/>
      <c r="S230" s="48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.75">
      <c r="A231" s="2"/>
      <c r="B231" s="2"/>
      <c r="C231" s="2"/>
      <c r="D231" s="22"/>
      <c r="E231" s="23"/>
      <c r="P231" s="35"/>
      <c r="Q231" s="35"/>
      <c r="R231" s="35"/>
      <c r="S231" s="48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>
      <c r="A232" s="2"/>
      <c r="B232" s="2"/>
      <c r="C232" s="2"/>
      <c r="D232" s="22"/>
      <c r="E232" s="23"/>
      <c r="P232" s="35"/>
      <c r="Q232" s="35"/>
      <c r="R232" s="35"/>
      <c r="S232" s="48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2.75">
      <c r="A233" s="2"/>
      <c r="B233" s="2"/>
      <c r="C233" s="2"/>
      <c r="D233" s="22"/>
      <c r="E233" s="23"/>
      <c r="P233" s="35"/>
      <c r="Q233" s="35"/>
      <c r="R233" s="35"/>
      <c r="S233" s="48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2.75">
      <c r="A234" s="2"/>
      <c r="B234" s="2"/>
      <c r="C234" s="2"/>
      <c r="D234" s="22"/>
      <c r="E234" s="23"/>
      <c r="P234" s="35"/>
      <c r="Q234" s="35"/>
      <c r="R234" s="35"/>
      <c r="S234" s="48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2.75">
      <c r="A235" s="2"/>
      <c r="B235" s="2"/>
      <c r="C235" s="2"/>
      <c r="D235" s="22"/>
      <c r="E235" s="23"/>
      <c r="P235" s="35"/>
      <c r="Q235" s="35"/>
      <c r="R235" s="35"/>
      <c r="S235" s="48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2.75">
      <c r="A236" s="2"/>
      <c r="B236" s="2"/>
      <c r="C236" s="2"/>
      <c r="D236" s="22"/>
      <c r="E236" s="23"/>
      <c r="P236" s="35"/>
      <c r="Q236" s="35"/>
      <c r="R236" s="35"/>
      <c r="S236" s="48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2.75">
      <c r="A237" s="2"/>
      <c r="B237" s="2"/>
      <c r="C237" s="2"/>
      <c r="D237" s="22"/>
      <c r="E237" s="23"/>
      <c r="P237" s="35"/>
      <c r="Q237" s="35"/>
      <c r="R237" s="35"/>
      <c r="S237" s="48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2.75">
      <c r="A238" s="2"/>
      <c r="B238" s="2"/>
      <c r="C238" s="2"/>
      <c r="D238" s="22"/>
      <c r="E238" s="23"/>
      <c r="P238" s="35"/>
      <c r="Q238" s="35"/>
      <c r="R238" s="35"/>
      <c r="S238" s="48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2.75">
      <c r="A239" s="2"/>
      <c r="B239" s="2"/>
      <c r="C239" s="2"/>
      <c r="D239" s="22"/>
      <c r="E239" s="23"/>
      <c r="P239" s="35"/>
      <c r="Q239" s="35"/>
      <c r="R239" s="35"/>
      <c r="S239" s="48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2.75">
      <c r="A240" s="2"/>
      <c r="B240" s="2"/>
      <c r="C240" s="2"/>
      <c r="D240" s="22"/>
      <c r="E240" s="23"/>
      <c r="P240" s="35"/>
      <c r="Q240" s="35"/>
      <c r="R240" s="35"/>
      <c r="S240" s="48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2.75">
      <c r="A241" s="2"/>
      <c r="B241" s="2"/>
      <c r="C241" s="2"/>
      <c r="D241" s="22"/>
      <c r="E241" s="23"/>
      <c r="F241" s="1" t="s">
        <v>14</v>
      </c>
      <c r="G241" s="101">
        <f>SUM(G15+G19+G22+G25+G29+G32+G35+G39+G43+G48+G60+G63+G68+G75+G78+G81+G84+G91+G94+G101+G102+G104+G119+G123+G131+G136+G137+G140+G144+G145+G149+G152+G153+G155+G162+G165+G168+G175+G180+G191+G199+G209+G210)</f>
        <v>531.9399999999999</v>
      </c>
      <c r="H241" s="101">
        <f aca="true" t="shared" si="84" ref="H241:T241">SUM(H15+H19+H22+H25+H29+H32+H35+H39+H43+H48+H60+H63+H68+H75+H78+H81+H84+H91+H94+H101+H102+H104+H119+H123+H131+H136+H137+H140+H144+H145+H149+H152+H153+H155+H162+H165+H168+H175+H180+H191+H199+H209+H210)</f>
        <v>519.4899999999999</v>
      </c>
      <c r="I241" s="101">
        <f t="shared" si="84"/>
        <v>56.92999999999999</v>
      </c>
      <c r="J241" s="101">
        <f t="shared" si="84"/>
        <v>12.45</v>
      </c>
      <c r="K241" s="101">
        <f t="shared" si="84"/>
        <v>503.5</v>
      </c>
      <c r="L241" s="101">
        <f t="shared" si="84"/>
        <v>503.5</v>
      </c>
      <c r="M241" s="101">
        <f t="shared" si="84"/>
        <v>64.9</v>
      </c>
      <c r="N241" s="101">
        <f t="shared" si="84"/>
        <v>0</v>
      </c>
      <c r="O241" s="101">
        <f t="shared" si="84"/>
        <v>494.5</v>
      </c>
      <c r="P241" s="101">
        <f t="shared" si="84"/>
        <v>436.40000000000003</v>
      </c>
      <c r="Q241" s="101">
        <f t="shared" si="84"/>
        <v>64.2</v>
      </c>
      <c r="R241" s="101">
        <f t="shared" si="84"/>
        <v>58.1</v>
      </c>
      <c r="S241" s="101">
        <f t="shared" si="84"/>
        <v>564.7</v>
      </c>
      <c r="T241" s="101">
        <f t="shared" si="84"/>
        <v>586.1999999999999</v>
      </c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2.75">
      <c r="A242" s="2"/>
      <c r="B242" s="2"/>
      <c r="C242" s="2"/>
      <c r="D242" s="22"/>
      <c r="E242" s="23"/>
      <c r="F242" s="1" t="s">
        <v>128</v>
      </c>
      <c r="G242" s="101">
        <f>SUM(G14+G18+G21+G24+G27+G28+G31+G34+G37+G38+G41+G42+G47+G50+G53+G111+G112+G115+G118+G139+G187+G188+G192+G202)</f>
        <v>274.34000000000003</v>
      </c>
      <c r="H242" s="101">
        <f aca="true" t="shared" si="85" ref="H242:T242">SUM(H14+H18+H21+H24+H27+H28+H31+H34+H37+H38+H41+H42+H47+H50+H53+H111+H112+H115+H118+H139+H187+H188+H192+H202)</f>
        <v>274.34000000000003</v>
      </c>
      <c r="I242" s="101">
        <f t="shared" si="85"/>
        <v>36.769999999999996</v>
      </c>
      <c r="J242" s="101">
        <f t="shared" si="85"/>
        <v>0</v>
      </c>
      <c r="K242" s="101">
        <f t="shared" si="85"/>
        <v>296.49999999999994</v>
      </c>
      <c r="L242" s="101">
        <f t="shared" si="85"/>
        <v>296.49999999999994</v>
      </c>
      <c r="M242" s="101">
        <f t="shared" si="85"/>
        <v>49.699999999999996</v>
      </c>
      <c r="N242" s="101">
        <f t="shared" si="85"/>
        <v>0</v>
      </c>
      <c r="O242" s="101">
        <f t="shared" si="85"/>
        <v>302.1</v>
      </c>
      <c r="P242" s="101">
        <f t="shared" si="85"/>
        <v>302.1</v>
      </c>
      <c r="Q242" s="213">
        <f t="shared" si="85"/>
        <v>49.136</v>
      </c>
      <c r="R242" s="101">
        <f t="shared" si="85"/>
        <v>0</v>
      </c>
      <c r="S242" s="101">
        <f t="shared" si="85"/>
        <v>303.2</v>
      </c>
      <c r="T242" s="101">
        <f t="shared" si="85"/>
        <v>306.79999999999995</v>
      </c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2.75">
      <c r="A243" s="2"/>
      <c r="B243" s="2"/>
      <c r="C243" s="2"/>
      <c r="D243" s="22"/>
      <c r="E243" s="23"/>
      <c r="F243" s="1" t="s">
        <v>129</v>
      </c>
      <c r="G243" s="101">
        <f>SUM(G124)</f>
        <v>2.8</v>
      </c>
      <c r="H243" s="101">
        <f aca="true" t="shared" si="86" ref="H243:T243">SUM(H124)</f>
        <v>2.8</v>
      </c>
      <c r="I243" s="101">
        <f t="shared" si="86"/>
        <v>0</v>
      </c>
      <c r="J243" s="101">
        <f t="shared" si="86"/>
        <v>0</v>
      </c>
      <c r="K243" s="101">
        <f t="shared" si="86"/>
        <v>1.5</v>
      </c>
      <c r="L243" s="101">
        <f t="shared" si="86"/>
        <v>1.5</v>
      </c>
      <c r="M243" s="101">
        <f t="shared" si="86"/>
        <v>0</v>
      </c>
      <c r="N243" s="101">
        <f t="shared" si="86"/>
        <v>0</v>
      </c>
      <c r="O243" s="101">
        <f t="shared" si="86"/>
        <v>1.1</v>
      </c>
      <c r="P243" s="101">
        <f t="shared" si="86"/>
        <v>1.1</v>
      </c>
      <c r="Q243" s="101">
        <f t="shared" si="86"/>
        <v>0</v>
      </c>
      <c r="R243" s="101">
        <f t="shared" si="86"/>
        <v>0</v>
      </c>
      <c r="S243" s="101">
        <f t="shared" si="86"/>
        <v>1.5</v>
      </c>
      <c r="T243" s="101">
        <f t="shared" si="86"/>
        <v>1.5</v>
      </c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s="107" customFormat="1" ht="17.25" customHeight="1">
      <c r="A244" s="104"/>
      <c r="B244" s="104"/>
      <c r="C244" s="104"/>
      <c r="D244" s="105"/>
      <c r="E244" s="106"/>
      <c r="G244" s="103">
        <f>SUM(G241:G243)</f>
        <v>809.0799999999999</v>
      </c>
      <c r="H244" s="103">
        <f aca="true" t="shared" si="87" ref="H244:T244">SUM(H241:H243)</f>
        <v>796.6299999999999</v>
      </c>
      <c r="I244" s="103">
        <f t="shared" si="87"/>
        <v>93.69999999999999</v>
      </c>
      <c r="J244" s="103">
        <f t="shared" si="87"/>
        <v>12.45</v>
      </c>
      <c r="K244" s="103">
        <f t="shared" si="87"/>
        <v>801.5</v>
      </c>
      <c r="L244" s="103">
        <f t="shared" si="87"/>
        <v>801.5</v>
      </c>
      <c r="M244" s="103">
        <f t="shared" si="87"/>
        <v>114.6</v>
      </c>
      <c r="N244" s="103">
        <f t="shared" si="87"/>
        <v>0</v>
      </c>
      <c r="O244" s="113">
        <f t="shared" si="87"/>
        <v>797.7</v>
      </c>
      <c r="P244" s="113">
        <f t="shared" si="87"/>
        <v>739.6</v>
      </c>
      <c r="Q244" s="113">
        <f t="shared" si="87"/>
        <v>113.33600000000001</v>
      </c>
      <c r="R244" s="103">
        <f t="shared" si="87"/>
        <v>58.1</v>
      </c>
      <c r="S244" s="103">
        <f t="shared" si="87"/>
        <v>869.4000000000001</v>
      </c>
      <c r="T244" s="103">
        <f t="shared" si="87"/>
        <v>894.4999999999999</v>
      </c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</row>
    <row r="245" spans="1:34" ht="12.75">
      <c r="A245" s="2"/>
      <c r="B245" s="2"/>
      <c r="C245" s="2"/>
      <c r="D245" s="22"/>
      <c r="E245" s="23"/>
      <c r="F245" s="1" t="s">
        <v>132</v>
      </c>
      <c r="G245" s="101">
        <f>SUM(G64+G125)</f>
        <v>0</v>
      </c>
      <c r="H245" s="101">
        <f aca="true" t="shared" si="88" ref="H245:T245">SUM(H64+H125)</f>
        <v>0</v>
      </c>
      <c r="I245" s="101">
        <f t="shared" si="88"/>
        <v>0</v>
      </c>
      <c r="J245" s="101">
        <f t="shared" si="88"/>
        <v>0</v>
      </c>
      <c r="K245" s="101">
        <f t="shared" si="88"/>
        <v>172.2</v>
      </c>
      <c r="L245" s="101">
        <f t="shared" si="88"/>
        <v>172.2</v>
      </c>
      <c r="M245" s="101">
        <f t="shared" si="88"/>
        <v>0</v>
      </c>
      <c r="N245" s="101">
        <f t="shared" si="88"/>
        <v>0</v>
      </c>
      <c r="O245" s="101">
        <f t="shared" si="88"/>
        <v>29.5</v>
      </c>
      <c r="P245" s="101">
        <f t="shared" si="88"/>
        <v>29.5</v>
      </c>
      <c r="Q245" s="101">
        <f t="shared" si="88"/>
        <v>0</v>
      </c>
      <c r="R245" s="101">
        <f t="shared" si="88"/>
        <v>0</v>
      </c>
      <c r="S245" s="101">
        <f t="shared" si="88"/>
        <v>173.7</v>
      </c>
      <c r="T245" s="101">
        <f t="shared" si="88"/>
        <v>175.7</v>
      </c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2.75">
      <c r="A246" s="2"/>
      <c r="B246" s="2"/>
      <c r="C246" s="2"/>
      <c r="D246" s="22"/>
      <c r="E246" s="23"/>
      <c r="F246" s="1" t="s">
        <v>133</v>
      </c>
      <c r="G246" s="101">
        <f>SUM(G65+G126)</f>
        <v>6.08</v>
      </c>
      <c r="H246" s="101">
        <f aca="true" t="shared" si="89" ref="H246:T246">SUM(H65+H126)</f>
        <v>6.08</v>
      </c>
      <c r="I246" s="101">
        <f t="shared" si="89"/>
        <v>0</v>
      </c>
      <c r="J246" s="101">
        <f t="shared" si="89"/>
        <v>0</v>
      </c>
      <c r="K246" s="101">
        <f t="shared" si="89"/>
        <v>19.7</v>
      </c>
      <c r="L246" s="101">
        <f t="shared" si="89"/>
        <v>19.7</v>
      </c>
      <c r="M246" s="101">
        <f t="shared" si="89"/>
        <v>0</v>
      </c>
      <c r="N246" s="101">
        <f t="shared" si="89"/>
        <v>0</v>
      </c>
      <c r="O246" s="101">
        <f t="shared" si="89"/>
        <v>15.46</v>
      </c>
      <c r="P246" s="101">
        <f t="shared" si="89"/>
        <v>15.46</v>
      </c>
      <c r="Q246" s="101">
        <f t="shared" si="89"/>
        <v>3.4</v>
      </c>
      <c r="R246" s="101">
        <f t="shared" si="89"/>
        <v>0</v>
      </c>
      <c r="S246" s="101">
        <f t="shared" si="89"/>
        <v>19.5</v>
      </c>
      <c r="T246" s="101">
        <f t="shared" si="89"/>
        <v>19.8</v>
      </c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2.75">
      <c r="A247" s="2"/>
      <c r="B247" s="2"/>
      <c r="C247" s="2"/>
      <c r="D247" s="22"/>
      <c r="E247" s="23"/>
      <c r="F247" s="1" t="s">
        <v>134</v>
      </c>
      <c r="G247" s="101">
        <f>SUM(G193)</f>
        <v>0</v>
      </c>
      <c r="H247" s="101">
        <f aca="true" t="shared" si="90" ref="H247:T247">SUM(H193)</f>
        <v>0</v>
      </c>
      <c r="I247" s="101">
        <f t="shared" si="90"/>
        <v>0</v>
      </c>
      <c r="J247" s="101">
        <f t="shared" si="90"/>
        <v>0</v>
      </c>
      <c r="K247" s="101">
        <f t="shared" si="90"/>
        <v>27.4</v>
      </c>
      <c r="L247" s="101">
        <f t="shared" si="90"/>
        <v>27.4</v>
      </c>
      <c r="M247" s="101">
        <f t="shared" si="90"/>
        <v>0</v>
      </c>
      <c r="N247" s="101">
        <f t="shared" si="90"/>
        <v>0</v>
      </c>
      <c r="O247" s="101">
        <f t="shared" si="90"/>
        <v>27.8</v>
      </c>
      <c r="P247" s="101">
        <f t="shared" si="90"/>
        <v>27.8</v>
      </c>
      <c r="Q247" s="101">
        <f t="shared" si="90"/>
        <v>0</v>
      </c>
      <c r="R247" s="101">
        <f t="shared" si="90"/>
        <v>0</v>
      </c>
      <c r="S247" s="101">
        <f t="shared" si="90"/>
        <v>27.4</v>
      </c>
      <c r="T247" s="101">
        <f t="shared" si="90"/>
        <v>27.4</v>
      </c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6:20" ht="11.25">
      <c r="F248" s="1" t="s">
        <v>130</v>
      </c>
      <c r="G248" s="101">
        <f>SUM(G76+G79+G82+G85+G92+G95+G105+G113+G163+G169+G181+G200+G211)</f>
        <v>1251.0399999999995</v>
      </c>
      <c r="H248" s="101">
        <f aca="true" t="shared" si="91" ref="H248:T248">SUM(H76+H79+H82+H85+H92+H95+H105+H113+H163+H169+H181+H200+H211)</f>
        <v>1251.0399999999995</v>
      </c>
      <c r="I248" s="101">
        <f t="shared" si="91"/>
        <v>15.28</v>
      </c>
      <c r="J248" s="101">
        <f t="shared" si="91"/>
        <v>0</v>
      </c>
      <c r="K248" s="101">
        <f t="shared" si="91"/>
        <v>1263.3</v>
      </c>
      <c r="L248" s="101">
        <f t="shared" si="91"/>
        <v>1263.3</v>
      </c>
      <c r="M248" s="101">
        <f t="shared" si="91"/>
        <v>16.3</v>
      </c>
      <c r="N248" s="101">
        <f t="shared" si="91"/>
        <v>0</v>
      </c>
      <c r="O248" s="101">
        <f t="shared" si="91"/>
        <v>1325.3</v>
      </c>
      <c r="P248" s="101">
        <f t="shared" si="91"/>
        <v>1325.3</v>
      </c>
      <c r="Q248" s="101">
        <f t="shared" si="91"/>
        <v>17</v>
      </c>
      <c r="R248" s="101">
        <f t="shared" si="91"/>
        <v>0</v>
      </c>
      <c r="S248" s="101">
        <f t="shared" si="91"/>
        <v>1249.8999999999999</v>
      </c>
      <c r="T248" s="101">
        <f t="shared" si="91"/>
        <v>1253.3</v>
      </c>
    </row>
    <row r="249" spans="6:20" ht="11.25">
      <c r="F249" s="1" t="s">
        <v>131</v>
      </c>
      <c r="G249" s="101">
        <f>SUM(G189)</f>
        <v>0</v>
      </c>
      <c r="H249" s="101">
        <f aca="true" t="shared" si="92" ref="H249:T249">SUM(H189)</f>
        <v>0</v>
      </c>
      <c r="I249" s="101">
        <f t="shared" si="92"/>
        <v>0</v>
      </c>
      <c r="J249" s="101">
        <f t="shared" si="92"/>
        <v>0</v>
      </c>
      <c r="K249" s="101">
        <f t="shared" si="92"/>
        <v>14.9</v>
      </c>
      <c r="L249" s="101">
        <f t="shared" si="92"/>
        <v>14.9</v>
      </c>
      <c r="M249" s="101">
        <f t="shared" si="92"/>
        <v>0</v>
      </c>
      <c r="N249" s="101">
        <f t="shared" si="92"/>
        <v>0</v>
      </c>
      <c r="O249" s="101">
        <f t="shared" si="92"/>
        <v>15.2</v>
      </c>
      <c r="P249" s="101">
        <f t="shared" si="92"/>
        <v>15.2</v>
      </c>
      <c r="Q249" s="101">
        <f t="shared" si="92"/>
        <v>0</v>
      </c>
      <c r="R249" s="101">
        <f t="shared" si="92"/>
        <v>0</v>
      </c>
      <c r="S249" s="101">
        <f t="shared" si="92"/>
        <v>14.9</v>
      </c>
      <c r="T249" s="101">
        <f t="shared" si="92"/>
        <v>14.9</v>
      </c>
    </row>
    <row r="250" spans="6:20" ht="10.5" customHeight="1">
      <c r="F250" s="100">
        <v>0.02</v>
      </c>
      <c r="G250" s="102">
        <f>SUM(G127)</f>
        <v>0.14</v>
      </c>
      <c r="H250" s="102">
        <f aca="true" t="shared" si="93" ref="H250:T250">SUM(H127)</f>
        <v>0.14</v>
      </c>
      <c r="I250" s="101">
        <f t="shared" si="93"/>
        <v>0</v>
      </c>
      <c r="J250" s="101">
        <f t="shared" si="93"/>
        <v>0</v>
      </c>
      <c r="K250" s="101">
        <f t="shared" si="93"/>
        <v>0.2</v>
      </c>
      <c r="L250" s="101">
        <f t="shared" si="93"/>
        <v>0.2</v>
      </c>
      <c r="M250" s="101">
        <f t="shared" si="93"/>
        <v>0</v>
      </c>
      <c r="N250" s="101">
        <f t="shared" si="93"/>
        <v>0</v>
      </c>
      <c r="O250" s="101">
        <f t="shared" si="93"/>
        <v>0.13</v>
      </c>
      <c r="P250" s="101">
        <f t="shared" si="93"/>
        <v>0.13</v>
      </c>
      <c r="Q250" s="101">
        <f t="shared" si="93"/>
        <v>0</v>
      </c>
      <c r="R250" s="101">
        <f t="shared" si="93"/>
        <v>0</v>
      </c>
      <c r="S250" s="101">
        <f t="shared" si="93"/>
        <v>0.2</v>
      </c>
      <c r="T250" s="101">
        <f t="shared" si="93"/>
        <v>0.2</v>
      </c>
    </row>
    <row r="251" spans="7:20" s="107" customFormat="1" ht="15.75" customHeight="1">
      <c r="G251" s="103">
        <f>SUM(G245:G250)</f>
        <v>1257.2599999999995</v>
      </c>
      <c r="H251" s="103">
        <f aca="true" t="shared" si="94" ref="H251:T251">SUM(H245:H250)</f>
        <v>1257.2599999999995</v>
      </c>
      <c r="I251" s="103">
        <f t="shared" si="94"/>
        <v>15.28</v>
      </c>
      <c r="J251" s="103">
        <f t="shared" si="94"/>
        <v>0</v>
      </c>
      <c r="K251" s="103">
        <f t="shared" si="94"/>
        <v>1497.7</v>
      </c>
      <c r="L251" s="103">
        <f t="shared" si="94"/>
        <v>1497.7</v>
      </c>
      <c r="M251" s="103">
        <f t="shared" si="94"/>
        <v>16.3</v>
      </c>
      <c r="N251" s="103">
        <f t="shared" si="94"/>
        <v>0</v>
      </c>
      <c r="O251" s="103">
        <f t="shared" si="94"/>
        <v>1413.39</v>
      </c>
      <c r="P251" s="103">
        <f t="shared" si="94"/>
        <v>1413.39</v>
      </c>
      <c r="Q251" s="103">
        <f t="shared" si="94"/>
        <v>20.4</v>
      </c>
      <c r="R251" s="103">
        <f t="shared" si="94"/>
        <v>0</v>
      </c>
      <c r="S251" s="103">
        <f t="shared" si="94"/>
        <v>1485.6</v>
      </c>
      <c r="T251" s="103">
        <f t="shared" si="94"/>
        <v>1491.3000000000002</v>
      </c>
    </row>
    <row r="252" spans="6:20" ht="11.25">
      <c r="F252" s="1" t="s">
        <v>8</v>
      </c>
      <c r="G252" s="103">
        <f>SUM(G244+G251)</f>
        <v>2066.3399999999992</v>
      </c>
      <c r="H252" s="103">
        <f aca="true" t="shared" si="95" ref="H252:T252">SUM(H244+H251)</f>
        <v>2053.8899999999994</v>
      </c>
      <c r="I252" s="103">
        <f t="shared" si="95"/>
        <v>108.97999999999999</v>
      </c>
      <c r="J252" s="103">
        <f t="shared" si="95"/>
        <v>12.45</v>
      </c>
      <c r="K252" s="103">
        <f t="shared" si="95"/>
        <v>2299.2</v>
      </c>
      <c r="L252" s="103">
        <f t="shared" si="95"/>
        <v>2299.2</v>
      </c>
      <c r="M252" s="103">
        <f t="shared" si="95"/>
        <v>130.9</v>
      </c>
      <c r="N252" s="103">
        <f t="shared" si="95"/>
        <v>0</v>
      </c>
      <c r="O252" s="113">
        <f t="shared" si="95"/>
        <v>2211.09</v>
      </c>
      <c r="P252" s="113">
        <f t="shared" si="95"/>
        <v>2152.9900000000002</v>
      </c>
      <c r="Q252" s="113">
        <f t="shared" si="95"/>
        <v>133.73600000000002</v>
      </c>
      <c r="R252" s="103">
        <f t="shared" si="95"/>
        <v>58.1</v>
      </c>
      <c r="S252" s="103">
        <f t="shared" si="95"/>
        <v>2355</v>
      </c>
      <c r="T252" s="103">
        <f t="shared" si="95"/>
        <v>2385.8</v>
      </c>
    </row>
  </sheetData>
  <sheetProtection/>
  <mergeCells count="307">
    <mergeCell ref="A202:A204"/>
    <mergeCell ref="B202:B204"/>
    <mergeCell ref="C202:C204"/>
    <mergeCell ref="D202:D204"/>
    <mergeCell ref="E202:E204"/>
    <mergeCell ref="A41:A44"/>
    <mergeCell ref="B41:B44"/>
    <mergeCell ref="C41:C44"/>
    <mergeCell ref="D41:D44"/>
    <mergeCell ref="E41:E44"/>
    <mergeCell ref="D68:D70"/>
    <mergeCell ref="E34:E36"/>
    <mergeCell ref="A34:A36"/>
    <mergeCell ref="B34:B36"/>
    <mergeCell ref="C34:C36"/>
    <mergeCell ref="D34:D36"/>
    <mergeCell ref="C37:C40"/>
    <mergeCell ref="B37:B40"/>
    <mergeCell ref="A37:A40"/>
    <mergeCell ref="E37:E40"/>
    <mergeCell ref="A1:T1"/>
    <mergeCell ref="A2:T2"/>
    <mergeCell ref="A3:T3"/>
    <mergeCell ref="A4:T4"/>
    <mergeCell ref="S7:S9"/>
    <mergeCell ref="R8:R9"/>
    <mergeCell ref="A5:T5"/>
    <mergeCell ref="A6:T6"/>
    <mergeCell ref="A7:A9"/>
    <mergeCell ref="B7:B9"/>
    <mergeCell ref="C7:C9"/>
    <mergeCell ref="D7:D9"/>
    <mergeCell ref="E7:E9"/>
    <mergeCell ref="F7:F9"/>
    <mergeCell ref="P8:Q8"/>
    <mergeCell ref="G7:J7"/>
    <mergeCell ref="K7:N7"/>
    <mergeCell ref="O7:R7"/>
    <mergeCell ref="T7:T9"/>
    <mergeCell ref="G8:G9"/>
    <mergeCell ref="H8:I8"/>
    <mergeCell ref="J8:J9"/>
    <mergeCell ref="K8:K9"/>
    <mergeCell ref="L8:M8"/>
    <mergeCell ref="N8:N9"/>
    <mergeCell ref="O8:O9"/>
    <mergeCell ref="B12:T12"/>
    <mergeCell ref="C13:T13"/>
    <mergeCell ref="C21:C23"/>
    <mergeCell ref="D21:D23"/>
    <mergeCell ref="E14:E17"/>
    <mergeCell ref="A10:T10"/>
    <mergeCell ref="A11:T11"/>
    <mergeCell ref="A18:A20"/>
    <mergeCell ref="B18:B20"/>
    <mergeCell ref="C18:C20"/>
    <mergeCell ref="D18:D20"/>
    <mergeCell ref="E18:E20"/>
    <mergeCell ref="A14:A17"/>
    <mergeCell ref="B14:B17"/>
    <mergeCell ref="C14:C17"/>
    <mergeCell ref="D14:D17"/>
    <mergeCell ref="E21:E23"/>
    <mergeCell ref="A24:A26"/>
    <mergeCell ref="B24:B26"/>
    <mergeCell ref="C24:C26"/>
    <mergeCell ref="D24:D26"/>
    <mergeCell ref="E24:E26"/>
    <mergeCell ref="A21:A23"/>
    <mergeCell ref="B21:B23"/>
    <mergeCell ref="E27:E30"/>
    <mergeCell ref="A31:A33"/>
    <mergeCell ref="B31:B33"/>
    <mergeCell ref="C31:C33"/>
    <mergeCell ref="D31:D33"/>
    <mergeCell ref="E31:E33"/>
    <mergeCell ref="A27:A30"/>
    <mergeCell ref="B27:B30"/>
    <mergeCell ref="C27:C30"/>
    <mergeCell ref="D27:D30"/>
    <mergeCell ref="C46:T46"/>
    <mergeCell ref="A47:A49"/>
    <mergeCell ref="B47:B49"/>
    <mergeCell ref="C47:C49"/>
    <mergeCell ref="D47:D49"/>
    <mergeCell ref="E47:E49"/>
    <mergeCell ref="C45:F45"/>
    <mergeCell ref="D37:D40"/>
    <mergeCell ref="E50:E52"/>
    <mergeCell ref="A53:A55"/>
    <mergeCell ref="B53:B55"/>
    <mergeCell ref="C53:C55"/>
    <mergeCell ref="D53:D55"/>
    <mergeCell ref="E53:E55"/>
    <mergeCell ref="A50:A52"/>
    <mergeCell ref="B50:B52"/>
    <mergeCell ref="C50:C52"/>
    <mergeCell ref="D50:D52"/>
    <mergeCell ref="C56:F56"/>
    <mergeCell ref="B57:F57"/>
    <mergeCell ref="B58:T58"/>
    <mergeCell ref="C59:T59"/>
    <mergeCell ref="E60:E62"/>
    <mergeCell ref="A60:A62"/>
    <mergeCell ref="B60:B62"/>
    <mergeCell ref="C60:C62"/>
    <mergeCell ref="D60:D62"/>
    <mergeCell ref="A63:A67"/>
    <mergeCell ref="B63:B67"/>
    <mergeCell ref="C63:C67"/>
    <mergeCell ref="D63:D67"/>
    <mergeCell ref="E63:E67"/>
    <mergeCell ref="C71:F71"/>
    <mergeCell ref="E68:E70"/>
    <mergeCell ref="A68:A70"/>
    <mergeCell ref="B68:B70"/>
    <mergeCell ref="C68:C70"/>
    <mergeCell ref="A165:A167"/>
    <mergeCell ref="B165:B167"/>
    <mergeCell ref="C165:C167"/>
    <mergeCell ref="D165:D167"/>
    <mergeCell ref="E165:E167"/>
    <mergeCell ref="B72:F72"/>
    <mergeCell ref="B73:T73"/>
    <mergeCell ref="C74:T74"/>
    <mergeCell ref="A75:A77"/>
    <mergeCell ref="B75:B77"/>
    <mergeCell ref="C75:C77"/>
    <mergeCell ref="D75:D77"/>
    <mergeCell ref="E75:E77"/>
    <mergeCell ref="E78:E80"/>
    <mergeCell ref="A81:A83"/>
    <mergeCell ref="B81:B83"/>
    <mergeCell ref="C81:C83"/>
    <mergeCell ref="D81:D83"/>
    <mergeCell ref="E81:E83"/>
    <mergeCell ref="A78:A80"/>
    <mergeCell ref="B78:B80"/>
    <mergeCell ref="C78:C80"/>
    <mergeCell ref="D78:D80"/>
    <mergeCell ref="E84:E86"/>
    <mergeCell ref="C87:F87"/>
    <mergeCell ref="A84:A86"/>
    <mergeCell ref="B84:B86"/>
    <mergeCell ref="C84:C86"/>
    <mergeCell ref="D84:D86"/>
    <mergeCell ref="B88:F88"/>
    <mergeCell ref="B89:T89"/>
    <mergeCell ref="C90:T90"/>
    <mergeCell ref="A91:A93"/>
    <mergeCell ref="B91:B93"/>
    <mergeCell ref="C91:C93"/>
    <mergeCell ref="D91:D93"/>
    <mergeCell ref="E91:E93"/>
    <mergeCell ref="E94:E96"/>
    <mergeCell ref="A94:A96"/>
    <mergeCell ref="B94:B96"/>
    <mergeCell ref="C94:C96"/>
    <mergeCell ref="D94:D96"/>
    <mergeCell ref="C97:F97"/>
    <mergeCell ref="B98:F98"/>
    <mergeCell ref="B99:T99"/>
    <mergeCell ref="C100:T100"/>
    <mergeCell ref="E101:E103"/>
    <mergeCell ref="A101:A103"/>
    <mergeCell ref="B101:B103"/>
    <mergeCell ref="C101:C103"/>
    <mergeCell ref="D101:D103"/>
    <mergeCell ref="E104:E106"/>
    <mergeCell ref="C107:F107"/>
    <mergeCell ref="A104:A106"/>
    <mergeCell ref="B104:B106"/>
    <mergeCell ref="C104:C106"/>
    <mergeCell ref="D104:D106"/>
    <mergeCell ref="B108:F108"/>
    <mergeCell ref="B109:T109"/>
    <mergeCell ref="C110:T110"/>
    <mergeCell ref="A111:A114"/>
    <mergeCell ref="B111:B114"/>
    <mergeCell ref="C111:C114"/>
    <mergeCell ref="D111:D114"/>
    <mergeCell ref="E111:E114"/>
    <mergeCell ref="E115:E117"/>
    <mergeCell ref="A118:A120"/>
    <mergeCell ref="B118:B120"/>
    <mergeCell ref="C118:C120"/>
    <mergeCell ref="D118:D120"/>
    <mergeCell ref="E118:E120"/>
    <mergeCell ref="A115:A117"/>
    <mergeCell ref="B115:B117"/>
    <mergeCell ref="C115:C117"/>
    <mergeCell ref="D115:D117"/>
    <mergeCell ref="C121:F121"/>
    <mergeCell ref="C122:T122"/>
    <mergeCell ref="A123:A128"/>
    <mergeCell ref="B123:B128"/>
    <mergeCell ref="C123:C128"/>
    <mergeCell ref="D123:D128"/>
    <mergeCell ref="E123:E128"/>
    <mergeCell ref="C129:F129"/>
    <mergeCell ref="C130:T130"/>
    <mergeCell ref="A131:A133"/>
    <mergeCell ref="B131:B133"/>
    <mergeCell ref="C131:C133"/>
    <mergeCell ref="D131:D133"/>
    <mergeCell ref="E131:E133"/>
    <mergeCell ref="C134:F134"/>
    <mergeCell ref="C135:T135"/>
    <mergeCell ref="A136:A138"/>
    <mergeCell ref="B136:B138"/>
    <mergeCell ref="C136:C138"/>
    <mergeCell ref="D136:D138"/>
    <mergeCell ref="E136:E138"/>
    <mergeCell ref="E139:E141"/>
    <mergeCell ref="C142:F142"/>
    <mergeCell ref="A139:A141"/>
    <mergeCell ref="B139:B141"/>
    <mergeCell ref="C139:C141"/>
    <mergeCell ref="D139:D141"/>
    <mergeCell ref="C143:T143"/>
    <mergeCell ref="A144:A146"/>
    <mergeCell ref="B144:B146"/>
    <mergeCell ref="C144:C146"/>
    <mergeCell ref="D144:D146"/>
    <mergeCell ref="E144:E146"/>
    <mergeCell ref="C147:F147"/>
    <mergeCell ref="C148:T148"/>
    <mergeCell ref="E149:E151"/>
    <mergeCell ref="A152:A154"/>
    <mergeCell ref="B152:B154"/>
    <mergeCell ref="C152:C154"/>
    <mergeCell ref="D152:D154"/>
    <mergeCell ref="E152:E154"/>
    <mergeCell ref="A149:A151"/>
    <mergeCell ref="B149:B151"/>
    <mergeCell ref="C149:C151"/>
    <mergeCell ref="D149:D151"/>
    <mergeCell ref="E155:E157"/>
    <mergeCell ref="C158:F158"/>
    <mergeCell ref="A155:A157"/>
    <mergeCell ref="B155:B157"/>
    <mergeCell ref="C155:C157"/>
    <mergeCell ref="D155:D157"/>
    <mergeCell ref="C178:F178"/>
    <mergeCell ref="D175:D177"/>
    <mergeCell ref="B159:F159"/>
    <mergeCell ref="B160:T160"/>
    <mergeCell ref="C161:T161"/>
    <mergeCell ref="A162:A164"/>
    <mergeCell ref="B162:B164"/>
    <mergeCell ref="C162:C164"/>
    <mergeCell ref="D162:D164"/>
    <mergeCell ref="E162:E164"/>
    <mergeCell ref="A180:A182"/>
    <mergeCell ref="B180:B182"/>
    <mergeCell ref="C180:C182"/>
    <mergeCell ref="D180:D182"/>
    <mergeCell ref="E180:E182"/>
    <mergeCell ref="C171:F171"/>
    <mergeCell ref="B172:F172"/>
    <mergeCell ref="B173:T173"/>
    <mergeCell ref="C174:T174"/>
    <mergeCell ref="E175:E177"/>
    <mergeCell ref="A215:F215"/>
    <mergeCell ref="E199:E201"/>
    <mergeCell ref="C205:F205"/>
    <mergeCell ref="A199:A201"/>
    <mergeCell ref="B199:B201"/>
    <mergeCell ref="B214:F214"/>
    <mergeCell ref="D199:D201"/>
    <mergeCell ref="B207:T207"/>
    <mergeCell ref="C208:T208"/>
    <mergeCell ref="A209:A212"/>
    <mergeCell ref="A168:A170"/>
    <mergeCell ref="B168:B170"/>
    <mergeCell ref="C168:C170"/>
    <mergeCell ref="D168:D170"/>
    <mergeCell ref="E168:E170"/>
    <mergeCell ref="C183:F183"/>
    <mergeCell ref="A175:A177"/>
    <mergeCell ref="B175:B177"/>
    <mergeCell ref="C175:C177"/>
    <mergeCell ref="C179:T179"/>
    <mergeCell ref="B184:F184"/>
    <mergeCell ref="D187:D190"/>
    <mergeCell ref="A187:A190"/>
    <mergeCell ref="B187:B190"/>
    <mergeCell ref="E187:E190"/>
    <mergeCell ref="C187:C190"/>
    <mergeCell ref="B185:T185"/>
    <mergeCell ref="C186:T186"/>
    <mergeCell ref="D191:D194"/>
    <mergeCell ref="B196:F196"/>
    <mergeCell ref="B197:T197"/>
    <mergeCell ref="C195:F195"/>
    <mergeCell ref="E191:E194"/>
    <mergeCell ref="A191:A194"/>
    <mergeCell ref="B191:B194"/>
    <mergeCell ref="C191:C194"/>
    <mergeCell ref="C213:F213"/>
    <mergeCell ref="B209:B212"/>
    <mergeCell ref="C209:C212"/>
    <mergeCell ref="D209:D212"/>
    <mergeCell ref="E209:E212"/>
    <mergeCell ref="C198:T198"/>
    <mergeCell ref="C199:C201"/>
    <mergeCell ref="B206:F206"/>
  </mergeCells>
  <printOptions/>
  <pageMargins left="0" right="0" top="0.3937007874015748" bottom="0.3937007874015748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2016-12-19T11:26:23Z</cp:lastPrinted>
  <dcterms:created xsi:type="dcterms:W3CDTF">1996-10-14T23:33:28Z</dcterms:created>
  <dcterms:modified xsi:type="dcterms:W3CDTF">2016-12-19T11:35:08Z</dcterms:modified>
  <cp:category/>
  <cp:version/>
  <cp:contentType/>
  <cp:contentStatus/>
</cp:coreProperties>
</file>