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Neringa</author>
  </authors>
  <commentList>
    <comment ref="C36" authorId="0">
      <text>
        <r>
          <rPr>
            <b/>
            <sz val="8"/>
            <rFont val="Tahoma"/>
            <family val="2"/>
          </rPr>
          <t>Neringa: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<sst xmlns="http://schemas.openxmlformats.org/spreadsheetml/2006/main" count="153" uniqueCount="70">
  <si>
    <t>TERITORINIO PLANAVIMO IR TURIZMO PLĖTROS</t>
  </si>
  <si>
    <t xml:space="preserve">                                                                                                  PROGRAMOS                                                                                                     </t>
  </si>
  <si>
    <t>tūkst. Lt.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</si>
  <si>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</si>
  <si>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</si>
  <si>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</si>
  <si>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</si>
  <si>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</si>
  <si>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</si>
  <si>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</si>
  <si>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</si>
  <si>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</si>
  <si>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</si>
  <si>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</si>
  <si>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</si>
  <si>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>02</t>
  </si>
  <si>
    <t>03</t>
  </si>
  <si>
    <t>04</t>
  </si>
  <si>
    <t>05</t>
  </si>
  <si>
    <t>Parengti Rietavo miesto teritorijos šiaurinės dalies ribų pakeitimo planą</t>
  </si>
  <si>
    <t>Parengti Rietavo Oginskių dvaro parko su prieigomis specialųjį planą</t>
  </si>
  <si>
    <t>06</t>
  </si>
  <si>
    <t>Pritaikyti gamtos ir kultūros paveldo objektus turizmo reikmėms</t>
  </si>
  <si>
    <t>Užtikrinti paveldosaugos ir turizmo funkcijų vykdymą</t>
  </si>
  <si>
    <t>Paveldosaugos darbuotojų darbo užmokestis</t>
  </si>
  <si>
    <t>Turizmo darbuotojų darbo užmokestis</t>
  </si>
  <si>
    <t>2013 m. projektas</t>
  </si>
  <si>
    <t>Kt. (ES)</t>
  </si>
  <si>
    <t>VB</t>
  </si>
  <si>
    <t>07</t>
  </si>
  <si>
    <t>08</t>
  </si>
  <si>
    <t>188747184</t>
  </si>
  <si>
    <t>ES</t>
  </si>
  <si>
    <t>Dalies Rietavo Oginskių dvaro sodybos parko sutvarkymas pritaikant turizmo reikmėms</t>
  </si>
  <si>
    <t>Stovyklavietės prie nacionalinio Jūros upės vandens trasos Rietavo savivaldybėje įrengimas</t>
  </si>
  <si>
    <t>Rietavo Oginskių dvaro sodybos parko tvenkinio ant Juodupio ir Jaujupio upelių būklės gerinimas</t>
  </si>
  <si>
    <t>Viso</t>
  </si>
  <si>
    <t>2011 m.išlaidos</t>
  </si>
  <si>
    <t>2012 m. išlaidų projektas</t>
  </si>
  <si>
    <t>2014 m. projektas</t>
  </si>
  <si>
    <t>SB. (pask. Kom.)</t>
  </si>
  <si>
    <t>SB (pask. Kom.)</t>
  </si>
  <si>
    <t>Rietavo savivaldybės teritorijos bendrojo plano keitimas</t>
  </si>
  <si>
    <t>SB (EIB)</t>
  </si>
  <si>
    <t>SB EIB</t>
  </si>
  <si>
    <t>SB (Pask.kom.)</t>
  </si>
  <si>
    <t xml:space="preserve">                                                                                                         Iš viso tiksliui </t>
  </si>
  <si>
    <t xml:space="preserve">                                                                                                   Iš viso programai</t>
  </si>
  <si>
    <t xml:space="preserve">                                                                                                    Iš viso uždaviniui</t>
  </si>
  <si>
    <t>Pritaikyti Oginskių  dvaro karietinę turizmo reikmėms</t>
  </si>
  <si>
    <t>Parengti Rietavo savivaldybės vandens tiekimo ir nuotekų tvarkymo infrastruktūros plėtros specialųjį planą</t>
  </si>
  <si>
    <t>Teritorijų planavimo dokumentais suformuoti naujus žemės sklypus, kitos paskirties objektų statybai</t>
  </si>
  <si>
    <t>2012 m. patvirtinta taryboje</t>
  </si>
  <si>
    <t xml:space="preserve">Modernizuoti ir plėtoti inžinerinę infrastruktūrą, pritaikant ją gyventojų poreikiams </t>
  </si>
  <si>
    <t>Parengti detalų planą, kuriuo numatoma suformuoti sklypus prie daugiabučių gyvenamųjų namų</t>
  </si>
  <si>
    <t>Atlikti sklypų kadastrinius matavimus ir  teisinę registraciją</t>
  </si>
  <si>
    <t>Rietavo savivaldybės gyvenamųjų vietovių (kaimų, gyvenviečių) miesto ir seniūnijų ribų, ploto nustatymo ir patvirtinimo specialiojo plano parengimas</t>
  </si>
  <si>
    <t xml:space="preserve">                                                                                                                                                                                                1 lentelė</t>
  </si>
  <si>
    <t xml:space="preserve">Kt. </t>
  </si>
  <si>
    <t>TIKSLŲ, PROGRAMŲ TIKSLŲ, UŽDAVINIŲ IR PRIEMONIŲ IŠLAIDŲ SUVESTINĖ</t>
  </si>
  <si>
    <t>04 programa - teritorinio planavimo ir turizmo plėtros programa</t>
  </si>
  <si>
    <t>iš viso</t>
  </si>
  <si>
    <t xml:space="preserve">                                                                                    Iš viso uždaviniui</t>
  </si>
  <si>
    <t>01 strateginis tikslas - socialinis saugumas, patogi ir švari gyvenamoji aplinka. 02 strateginis tikslas - verslo skatinimas ir investicijų pritraukimas</t>
  </si>
  <si>
    <t>Mažeikių r. ir Rietavo sav. turizmo informacijos leidinių parengimas ir išleidimas</t>
  </si>
  <si>
    <t>Tobulinti inžinerinės infrastruktūros planavimą, įdiegiant modernias informacines duomenų bazes bei parengiant vystymui būtinus teritorijų planavimo dokumentus</t>
  </si>
  <si>
    <t>Programos koordinatorius</t>
  </si>
  <si>
    <t>Kt. VB</t>
  </si>
  <si>
    <t xml:space="preserve">2012 M. RIETAVO SAVIVALDYBĖS </t>
  </si>
  <si>
    <t>Jonas Varanavičius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</si>
</sst>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[$-427]yyyy\ &quot;m.&quot;\ mmmm\ d\ &quot;d.&quot;"/>
    <numFmt numFmtId="177" formatCode="_(* #,##0.000_);_(* \(#,##0.000\);_(* &quot;-&quot;??_);_(@_)"/>
    <numFmt numFmtId="178" formatCode="0.000"/>
    <numFmt numFmtId="179" formatCode="0.0000"/>
    <numFmt numFmtId="180" formatCode="0.00000"/>
  </numFmts>
  <fonts count="41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8" borderId="1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 wrapText="1"/>
    </xf>
    <xf numFmtId="49" fontId="2" fillId="4" borderId="11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horizontal="center" vertical="top"/>
    </xf>
    <xf numFmtId="49" fontId="5" fillId="8" borderId="13" xfId="0" applyNumberFormat="1" applyFont="1" applyFill="1" applyBorder="1" applyAlignment="1">
      <alignment horizontal="center" vertical="top"/>
    </xf>
    <xf numFmtId="49" fontId="5" fillId="4" borderId="14" xfId="0" applyNumberFormat="1" applyFont="1" applyFill="1" applyBorder="1" applyAlignment="1">
      <alignment horizontal="center" vertical="top"/>
    </xf>
    <xf numFmtId="49" fontId="2" fillId="8" borderId="11" xfId="0" applyNumberFormat="1" applyFont="1" applyFill="1" applyBorder="1" applyAlignment="1">
      <alignment horizontal="center" vertical="top"/>
    </xf>
    <xf numFmtId="0" fontId="2" fillId="20" borderId="11" xfId="0" applyFont="1" applyFill="1" applyBorder="1" applyAlignment="1">
      <alignment horizontal="right" vertical="top" wrapText="1"/>
    </xf>
    <xf numFmtId="49" fontId="2" fillId="8" borderId="15" xfId="0" applyNumberFormat="1" applyFont="1" applyFill="1" applyBorder="1" applyAlignment="1">
      <alignment horizontal="center" vertical="top"/>
    </xf>
    <xf numFmtId="49" fontId="2" fillId="8" borderId="15" xfId="0" applyNumberFormat="1" applyFont="1" applyFill="1" applyBorder="1" applyAlignment="1">
      <alignment vertical="top"/>
    </xf>
    <xf numFmtId="49" fontId="2" fillId="8" borderId="16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172" fontId="8" fillId="0" borderId="0" xfId="0" applyNumberFormat="1" applyFont="1" applyAlignment="1">
      <alignment vertical="top"/>
    </xf>
    <xf numFmtId="2" fontId="1" fillId="0" borderId="0" xfId="0" applyNumberFormat="1" applyFont="1" applyBorder="1" applyAlignment="1">
      <alignment vertical="top"/>
    </xf>
    <xf numFmtId="0" fontId="3" fillId="24" borderId="17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right" vertical="top"/>
    </xf>
    <xf numFmtId="49" fontId="2" fillId="4" borderId="15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172" fontId="1" fillId="0" borderId="0" xfId="0" applyNumberFormat="1" applyFont="1" applyAlignment="1">
      <alignment horizontal="right" vertical="top"/>
    </xf>
    <xf numFmtId="172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172" fontId="1" fillId="0" borderId="11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24" borderId="11" xfId="0" applyNumberFormat="1" applyFont="1" applyFill="1" applyBorder="1" applyAlignment="1">
      <alignment vertical="center"/>
    </xf>
    <xf numFmtId="172" fontId="1" fillId="24" borderId="19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20" borderId="17" xfId="0" applyNumberFormat="1" applyFont="1" applyFill="1" applyBorder="1" applyAlignment="1">
      <alignment vertical="center"/>
    </xf>
    <xf numFmtId="172" fontId="1" fillId="24" borderId="17" xfId="0" applyNumberFormat="1" applyFont="1" applyFill="1" applyBorder="1" applyAlignment="1">
      <alignment vertical="center"/>
    </xf>
    <xf numFmtId="172" fontId="1" fillId="24" borderId="20" xfId="0" applyNumberFormat="1" applyFont="1" applyFill="1" applyBorder="1" applyAlignment="1">
      <alignment vertical="center"/>
    </xf>
    <xf numFmtId="172" fontId="2" fillId="24" borderId="11" xfId="0" applyNumberFormat="1" applyFont="1" applyFill="1" applyBorder="1" applyAlignment="1">
      <alignment vertical="top"/>
    </xf>
    <xf numFmtId="0" fontId="1" fillId="24" borderId="17" xfId="0" applyFont="1" applyFill="1" applyBorder="1" applyAlignment="1">
      <alignment vertical="top" wrapText="1"/>
    </xf>
    <xf numFmtId="172" fontId="1" fillId="0" borderId="17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24" borderId="18" xfId="0" applyNumberFormat="1" applyFont="1" applyFill="1" applyBorder="1" applyAlignment="1">
      <alignment vertical="center"/>
    </xf>
    <xf numFmtId="172" fontId="1" fillId="24" borderId="11" xfId="0" applyNumberFormat="1" applyFont="1" applyFill="1" applyBorder="1" applyAlignment="1">
      <alignment vertical="center"/>
    </xf>
    <xf numFmtId="172" fontId="1" fillId="24" borderId="19" xfId="0" applyNumberFormat="1" applyFont="1" applyFill="1" applyBorder="1" applyAlignment="1">
      <alignment vertical="center"/>
    </xf>
    <xf numFmtId="49" fontId="2" fillId="8" borderId="20" xfId="0" applyNumberFormat="1" applyFont="1" applyFill="1" applyBorder="1" applyAlignment="1">
      <alignment vertical="top"/>
    </xf>
    <xf numFmtId="172" fontId="1" fillId="24" borderId="21" xfId="0" applyNumberFormat="1" applyFont="1" applyFill="1" applyBorder="1" applyAlignment="1">
      <alignment vertical="center"/>
    </xf>
    <xf numFmtId="172" fontId="1" fillId="20" borderId="21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vertical="top"/>
    </xf>
    <xf numFmtId="0" fontId="1" fillId="0" borderId="22" xfId="0" applyFont="1" applyFill="1" applyBorder="1" applyAlignment="1">
      <alignment vertical="top"/>
    </xf>
    <xf numFmtId="0" fontId="1" fillId="24" borderId="19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172" fontId="1" fillId="20" borderId="11" xfId="0" applyNumberFormat="1" applyFont="1" applyFill="1" applyBorder="1" applyAlignment="1">
      <alignment vertical="center"/>
    </xf>
    <xf numFmtId="172" fontId="1" fillId="24" borderId="17" xfId="0" applyNumberFormat="1" applyFont="1" applyFill="1" applyBorder="1" applyAlignment="1">
      <alignment vertical="top" wrapText="1"/>
    </xf>
    <xf numFmtId="0" fontId="2" fillId="24" borderId="17" xfId="0" applyFont="1" applyFill="1" applyBorder="1" applyAlignment="1">
      <alignment vertical="top" wrapText="1"/>
    </xf>
    <xf numFmtId="172" fontId="1" fillId="20" borderId="11" xfId="0" applyNumberFormat="1" applyFont="1" applyFill="1" applyBorder="1" applyAlignment="1">
      <alignment horizontal="right" vertical="center"/>
    </xf>
    <xf numFmtId="172" fontId="1" fillId="24" borderId="11" xfId="0" applyNumberFormat="1" applyFont="1" applyFill="1" applyBorder="1" applyAlignment="1">
      <alignment horizontal="right" vertical="center"/>
    </xf>
    <xf numFmtId="172" fontId="1" fillId="24" borderId="16" xfId="0" applyNumberFormat="1" applyFont="1" applyFill="1" applyBorder="1" applyAlignment="1">
      <alignment vertical="center"/>
    </xf>
    <xf numFmtId="172" fontId="2" fillId="8" borderId="17" xfId="0" applyNumberFormat="1" applyFont="1" applyFill="1" applyBorder="1" applyAlignment="1">
      <alignment vertical="center"/>
    </xf>
    <xf numFmtId="172" fontId="2" fillId="8" borderId="11" xfId="0" applyNumberFormat="1" applyFont="1" applyFill="1" applyBorder="1" applyAlignment="1">
      <alignment vertical="top"/>
    </xf>
    <xf numFmtId="172" fontId="2" fillId="8" borderId="19" xfId="0" applyNumberFormat="1" applyFont="1" applyFill="1" applyBorder="1" applyAlignment="1">
      <alignment vertical="top"/>
    </xf>
    <xf numFmtId="172" fontId="2" fillId="25" borderId="17" xfId="0" applyNumberFormat="1" applyFont="1" applyFill="1" applyBorder="1" applyAlignment="1">
      <alignment vertical="center"/>
    </xf>
    <xf numFmtId="172" fontId="2" fillId="25" borderId="11" xfId="0" applyNumberFormat="1" applyFont="1" applyFill="1" applyBorder="1" applyAlignment="1">
      <alignment vertical="top"/>
    </xf>
    <xf numFmtId="172" fontId="2" fillId="25" borderId="19" xfId="0" applyNumberFormat="1" applyFont="1" applyFill="1" applyBorder="1" applyAlignment="1">
      <alignment vertical="top"/>
    </xf>
    <xf numFmtId="172" fontId="1" fillId="24" borderId="21" xfId="0" applyNumberFormat="1" applyFont="1" applyFill="1" applyBorder="1" applyAlignment="1">
      <alignment vertical="top" wrapText="1"/>
    </xf>
    <xf numFmtId="172" fontId="12" fillId="24" borderId="11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2" fillId="0" borderId="11" xfId="0" applyNumberFormat="1" applyFont="1" applyFill="1" applyBorder="1" applyAlignment="1">
      <alignment vertical="center"/>
    </xf>
    <xf numFmtId="172" fontId="12" fillId="0" borderId="19" xfId="0" applyNumberFormat="1" applyFont="1" applyFill="1" applyBorder="1" applyAlignment="1">
      <alignment vertical="top"/>
    </xf>
    <xf numFmtId="172" fontId="1" fillId="24" borderId="11" xfId="0" applyNumberFormat="1" applyFont="1" applyFill="1" applyBorder="1" applyAlignment="1">
      <alignment vertical="top"/>
    </xf>
    <xf numFmtId="172" fontId="1" fillId="24" borderId="21" xfId="0" applyNumberFormat="1" applyFont="1" applyFill="1" applyBorder="1" applyAlignment="1">
      <alignment vertical="top"/>
    </xf>
    <xf numFmtId="172" fontId="1" fillId="24" borderId="19" xfId="0" applyNumberFormat="1" applyFont="1" applyFill="1" applyBorder="1" applyAlignment="1">
      <alignment vertical="top"/>
    </xf>
    <xf numFmtId="172" fontId="2" fillId="4" borderId="11" xfId="0" applyNumberFormat="1" applyFont="1" applyFill="1" applyBorder="1" applyAlignment="1">
      <alignment vertical="top"/>
    </xf>
    <xf numFmtId="172" fontId="2" fillId="4" borderId="17" xfId="0" applyNumberFormat="1" applyFont="1" applyFill="1" applyBorder="1" applyAlignment="1">
      <alignment vertical="center"/>
    </xf>
    <xf numFmtId="172" fontId="2" fillId="4" borderId="21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top"/>
    </xf>
    <xf numFmtId="0" fontId="32" fillId="0" borderId="0" xfId="0" applyFont="1" applyAlignment="1">
      <alignment vertical="top"/>
    </xf>
    <xf numFmtId="0" fontId="3" fillId="24" borderId="17" xfId="0" applyFont="1" applyFill="1" applyBorder="1" applyAlignment="1">
      <alignment vertical="top" wrapText="1"/>
    </xf>
    <xf numFmtId="2" fontId="1" fillId="24" borderId="11" xfId="0" applyNumberFormat="1" applyFont="1" applyFill="1" applyBorder="1" applyAlignment="1">
      <alignment vertical="center"/>
    </xf>
    <xf numFmtId="172" fontId="1" fillId="0" borderId="11" xfId="0" applyNumberFormat="1" applyFont="1" applyBorder="1" applyAlignment="1">
      <alignment vertical="top"/>
    </xf>
    <xf numFmtId="172" fontId="1" fillId="20" borderId="11" xfId="0" applyNumberFormat="1" applyFont="1" applyFill="1" applyBorder="1" applyAlignment="1">
      <alignment vertical="center"/>
    </xf>
    <xf numFmtId="172" fontId="1" fillId="24" borderId="16" xfId="0" applyNumberFormat="1" applyFont="1" applyFill="1" applyBorder="1" applyAlignment="1">
      <alignment vertical="center"/>
    </xf>
    <xf numFmtId="172" fontId="1" fillId="0" borderId="15" xfId="0" applyNumberFormat="1" applyFont="1" applyBorder="1" applyAlignment="1">
      <alignment vertical="top"/>
    </xf>
    <xf numFmtId="172" fontId="1" fillId="24" borderId="20" xfId="0" applyNumberFormat="1" applyFont="1" applyFill="1" applyBorder="1" applyAlignment="1">
      <alignment vertical="center"/>
    </xf>
    <xf numFmtId="172" fontId="1" fillId="24" borderId="17" xfId="0" applyNumberFormat="1" applyFont="1" applyFill="1" applyBorder="1" applyAlignment="1">
      <alignment vertical="center"/>
    </xf>
    <xf numFmtId="172" fontId="1" fillId="24" borderId="17" xfId="0" applyNumberFormat="1" applyFont="1" applyFill="1" applyBorder="1" applyAlignment="1">
      <alignment horizontal="right" vertical="center"/>
    </xf>
    <xf numFmtId="172" fontId="1" fillId="24" borderId="11" xfId="0" applyNumberFormat="1" applyFont="1" applyFill="1" applyBorder="1" applyAlignment="1">
      <alignment vertical="top"/>
    </xf>
    <xf numFmtId="172" fontId="2" fillId="24" borderId="17" xfId="0" applyNumberFormat="1" applyFont="1" applyFill="1" applyBorder="1" applyAlignment="1">
      <alignment vertical="top"/>
    </xf>
    <xf numFmtId="172" fontId="2" fillId="24" borderId="12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6" fillId="0" borderId="0" xfId="0" applyNumberFormat="1" applyFont="1" applyAlignment="1">
      <alignment horizontal="right" vertical="top"/>
    </xf>
    <xf numFmtId="172" fontId="6" fillId="0" borderId="0" xfId="0" applyNumberFormat="1" applyFont="1" applyAlignment="1">
      <alignment vertical="top"/>
    </xf>
    <xf numFmtId="172" fontId="35" fillId="0" borderId="0" xfId="0" applyNumberFormat="1" applyFont="1" applyAlignment="1">
      <alignment vertical="top"/>
    </xf>
    <xf numFmtId="0" fontId="3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39" fillId="24" borderId="12" xfId="0" applyFont="1" applyFill="1" applyBorder="1" applyAlignment="1">
      <alignment vertical="top" wrapText="1"/>
    </xf>
    <xf numFmtId="0" fontId="39" fillId="0" borderId="22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18" xfId="0" applyFont="1" applyBorder="1" applyAlignment="1">
      <alignment vertical="top" textRotation="90" wrapText="1"/>
    </xf>
    <xf numFmtId="0" fontId="39" fillId="0" borderId="18" xfId="0" applyFont="1" applyFill="1" applyBorder="1" applyAlignment="1">
      <alignment vertical="center" textRotation="90" wrapText="1"/>
    </xf>
    <xf numFmtId="0" fontId="38" fillId="24" borderId="17" xfId="0" applyFont="1" applyFill="1" applyBorder="1" applyAlignment="1">
      <alignment vertical="top" wrapText="1"/>
    </xf>
    <xf numFmtId="172" fontId="2" fillId="0" borderId="0" xfId="0" applyNumberFormat="1" applyFont="1" applyAlignment="1">
      <alignment horizontal="right" vertical="top"/>
    </xf>
    <xf numFmtId="172" fontId="1" fillId="0" borderId="11" xfId="0" applyNumberFormat="1" applyFont="1" applyBorder="1" applyAlignment="1">
      <alignment vertical="top"/>
    </xf>
    <xf numFmtId="172" fontId="6" fillId="0" borderId="0" xfId="0" applyNumberFormat="1" applyFont="1" applyAlignment="1">
      <alignment horizontal="center" vertical="top"/>
    </xf>
    <xf numFmtId="172" fontId="1" fillId="24" borderId="17" xfId="0" applyNumberFormat="1" applyFont="1" applyFill="1" applyBorder="1" applyAlignment="1">
      <alignment vertical="top"/>
    </xf>
    <xf numFmtId="172" fontId="2" fillId="0" borderId="17" xfId="0" applyNumberFormat="1" applyFont="1" applyFill="1" applyBorder="1" applyAlignment="1">
      <alignment vertical="center"/>
    </xf>
    <xf numFmtId="172" fontId="1" fillId="0" borderId="0" xfId="0" applyNumberFormat="1" applyFont="1" applyAlignment="1">
      <alignment vertical="top"/>
    </xf>
    <xf numFmtId="49" fontId="4" fillId="8" borderId="19" xfId="0" applyNumberFormat="1" applyFont="1" applyFill="1" applyBorder="1" applyAlignment="1">
      <alignment horizontal="center" vertical="top"/>
    </xf>
    <xf numFmtId="49" fontId="4" fillId="8" borderId="21" xfId="0" applyNumberFormat="1" applyFont="1" applyFill="1" applyBorder="1" applyAlignment="1">
      <alignment horizontal="center" vertical="top"/>
    </xf>
    <xf numFmtId="49" fontId="4" fillId="8" borderId="17" xfId="0" applyNumberFormat="1" applyFont="1" applyFill="1" applyBorder="1" applyAlignment="1">
      <alignment horizontal="center" vertical="top"/>
    </xf>
    <xf numFmtId="0" fontId="39" fillId="0" borderId="18" xfId="0" applyFont="1" applyFill="1" applyBorder="1" applyAlignment="1">
      <alignment horizontal="left" vertical="top" wrapText="1"/>
    </xf>
    <xf numFmtId="0" fontId="39" fillId="24" borderId="18" xfId="0" applyFont="1" applyFill="1" applyBorder="1" applyAlignment="1">
      <alignment horizontal="left" vertical="top" wrapText="1"/>
    </xf>
    <xf numFmtId="0" fontId="39" fillId="24" borderId="15" xfId="0" applyFont="1" applyFill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32" fillId="0" borderId="11" xfId="0" applyNumberFormat="1" applyFont="1" applyBorder="1" applyAlignment="1">
      <alignment horizontal="left" vertical="top" textRotation="90"/>
    </xf>
    <xf numFmtId="0" fontId="3" fillId="4" borderId="19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  <xf numFmtId="0" fontId="3" fillId="4" borderId="17" xfId="0" applyFont="1" applyFill="1" applyBorder="1" applyAlignment="1">
      <alignment horizontal="left" vertical="top" wrapText="1"/>
    </xf>
    <xf numFmtId="170" fontId="39" fillId="24" borderId="18" xfId="60" applyFont="1" applyFill="1" applyBorder="1" applyAlignment="1">
      <alignment horizontal="left" vertical="top" wrapText="1"/>
    </xf>
    <xf numFmtId="170" fontId="39" fillId="24" borderId="12" xfId="60" applyFont="1" applyFill="1" applyBorder="1" applyAlignment="1">
      <alignment horizontal="left" vertical="top" wrapText="1"/>
    </xf>
    <xf numFmtId="49" fontId="34" fillId="0" borderId="15" xfId="0" applyNumberFormat="1" applyFont="1" applyBorder="1" applyAlignment="1">
      <alignment horizontal="left" vertical="top" textRotation="90"/>
    </xf>
    <xf numFmtId="49" fontId="34" fillId="0" borderId="12" xfId="0" applyNumberFormat="1" applyFont="1" applyBorder="1" applyAlignment="1">
      <alignment horizontal="left" vertical="top" textRotation="90"/>
    </xf>
    <xf numFmtId="0" fontId="4" fillId="4" borderId="19" xfId="0" applyFont="1" applyFill="1" applyBorder="1" applyAlignment="1">
      <alignment horizontal="left" vertical="top" wrapText="1"/>
    </xf>
    <xf numFmtId="0" fontId="4" fillId="4" borderId="21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horizontal="left" vertical="top" wrapText="1"/>
    </xf>
    <xf numFmtId="49" fontId="4" fillId="25" borderId="19" xfId="0" applyNumberFormat="1" applyFont="1" applyFill="1" applyBorder="1" applyAlignment="1">
      <alignment horizontal="center" vertical="top"/>
    </xf>
    <xf numFmtId="49" fontId="4" fillId="25" borderId="21" xfId="0" applyNumberFormat="1" applyFont="1" applyFill="1" applyBorder="1" applyAlignment="1">
      <alignment horizontal="center" vertical="top"/>
    </xf>
    <xf numFmtId="49" fontId="4" fillId="25" borderId="17" xfId="0" applyNumberFormat="1" applyFont="1" applyFill="1" applyBorder="1" applyAlignment="1">
      <alignment horizontal="center" vertical="top"/>
    </xf>
    <xf numFmtId="49" fontId="4" fillId="4" borderId="24" xfId="0" applyNumberFormat="1" applyFont="1" applyFill="1" applyBorder="1" applyAlignment="1">
      <alignment horizontal="center" vertical="top"/>
    </xf>
    <xf numFmtId="49" fontId="4" fillId="4" borderId="21" xfId="0" applyNumberFormat="1" applyFont="1" applyFill="1" applyBorder="1" applyAlignment="1">
      <alignment horizontal="center" vertical="top"/>
    </xf>
    <xf numFmtId="49" fontId="4" fillId="4" borderId="17" xfId="0" applyNumberFormat="1" applyFont="1" applyFill="1" applyBorder="1" applyAlignment="1">
      <alignment horizontal="center" vertical="top"/>
    </xf>
    <xf numFmtId="0" fontId="39" fillId="0" borderId="12" xfId="0" applyFont="1" applyFill="1" applyBorder="1" applyAlignment="1">
      <alignment horizontal="left" vertical="top" wrapText="1"/>
    </xf>
    <xf numFmtId="49" fontId="2" fillId="8" borderId="11" xfId="0" applyNumberFormat="1" applyFont="1" applyFill="1" applyBorder="1" applyAlignment="1">
      <alignment horizontal="center" vertical="top"/>
    </xf>
    <xf numFmtId="49" fontId="2" fillId="4" borderId="11" xfId="0" applyNumberFormat="1" applyFont="1" applyFill="1" applyBorder="1" applyAlignment="1">
      <alignment horizontal="center" vertical="top"/>
    </xf>
    <xf numFmtId="49" fontId="32" fillId="0" borderId="18" xfId="0" applyNumberFormat="1" applyFont="1" applyBorder="1" applyAlignment="1">
      <alignment horizontal="left" vertical="top" textRotation="90"/>
    </xf>
    <xf numFmtId="49" fontId="32" fillId="0" borderId="12" xfId="0" applyNumberFormat="1" applyFont="1" applyBorder="1" applyAlignment="1">
      <alignment horizontal="left" vertical="top" textRotation="90"/>
    </xf>
    <xf numFmtId="0" fontId="37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right" vertical="top"/>
    </xf>
    <xf numFmtId="0" fontId="39" fillId="0" borderId="13" xfId="0" applyFont="1" applyBorder="1" applyAlignment="1">
      <alignment horizontal="center" vertical="top" textRotation="90" wrapText="1"/>
    </xf>
    <xf numFmtId="0" fontId="39" fillId="0" borderId="26" xfId="0" applyFont="1" applyBorder="1" applyAlignment="1">
      <alignment horizontal="center" vertical="top" textRotation="90" wrapText="1"/>
    </xf>
    <xf numFmtId="0" fontId="39" fillId="0" borderId="27" xfId="0" applyFont="1" applyBorder="1" applyAlignment="1">
      <alignment horizontal="center" vertical="top" textRotation="90" wrapText="1"/>
    </xf>
    <xf numFmtId="0" fontId="39" fillId="0" borderId="28" xfId="0" applyFont="1" applyBorder="1" applyAlignment="1">
      <alignment horizontal="center" vertical="top" textRotation="90" wrapText="1"/>
    </xf>
    <xf numFmtId="0" fontId="39" fillId="0" borderId="11" xfId="0" applyFont="1" applyBorder="1" applyAlignment="1">
      <alignment horizontal="center" vertical="top" textRotation="90" wrapText="1"/>
    </xf>
    <xf numFmtId="0" fontId="39" fillId="0" borderId="18" xfId="0" applyFont="1" applyBorder="1" applyAlignment="1">
      <alignment horizontal="center" vertical="top" textRotation="90" wrapText="1"/>
    </xf>
    <xf numFmtId="0" fontId="39" fillId="0" borderId="29" xfId="0" applyFont="1" applyBorder="1" applyAlignment="1">
      <alignment horizontal="center" vertical="top" textRotation="90" wrapText="1"/>
    </xf>
    <xf numFmtId="0" fontId="39" fillId="0" borderId="30" xfId="0" applyFont="1" applyBorder="1" applyAlignment="1">
      <alignment horizontal="center" vertical="top" textRotation="90" wrapText="1"/>
    </xf>
    <xf numFmtId="0" fontId="39" fillId="0" borderId="31" xfId="0" applyFont="1" applyBorder="1" applyAlignment="1">
      <alignment horizontal="center" vertical="top" textRotation="90" wrapText="1"/>
    </xf>
    <xf numFmtId="0" fontId="39" fillId="0" borderId="30" xfId="0" applyFont="1" applyFill="1" applyBorder="1" applyAlignment="1">
      <alignment vertical="top" textRotation="90" wrapText="1"/>
    </xf>
    <xf numFmtId="0" fontId="39" fillId="0" borderId="31" xfId="0" applyFont="1" applyFill="1" applyBorder="1" applyAlignment="1">
      <alignment vertical="top" textRotation="90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9" fillId="0" borderId="33" xfId="0" applyFont="1" applyBorder="1" applyAlignment="1">
      <alignment horizontal="right" vertical="top" textRotation="90" wrapText="1"/>
    </xf>
    <xf numFmtId="0" fontId="39" fillId="0" borderId="34" xfId="0" applyFont="1" applyBorder="1" applyAlignment="1">
      <alignment horizontal="right" vertical="top" textRotation="90" wrapText="1"/>
    </xf>
    <xf numFmtId="0" fontId="39" fillId="0" borderId="33" xfId="0" applyFont="1" applyBorder="1" applyAlignment="1">
      <alignment vertical="top" textRotation="90" wrapText="1"/>
    </xf>
    <xf numFmtId="0" fontId="39" fillId="0" borderId="34" xfId="0" applyFont="1" applyBorder="1" applyAlignment="1">
      <alignment vertical="top" textRotation="90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top"/>
    </xf>
    <xf numFmtId="49" fontId="3" fillId="3" borderId="38" xfId="0" applyNumberFormat="1" applyFont="1" applyFill="1" applyBorder="1" applyAlignment="1">
      <alignment horizontal="left" vertical="top" wrapText="1"/>
    </xf>
    <xf numFmtId="49" fontId="3" fillId="3" borderId="39" xfId="0" applyNumberFormat="1" applyFont="1" applyFill="1" applyBorder="1" applyAlignment="1">
      <alignment horizontal="left" vertical="top" wrapText="1"/>
    </xf>
    <xf numFmtId="0" fontId="3" fillId="25" borderId="38" xfId="0" applyFont="1" applyFill="1" applyBorder="1" applyAlignment="1">
      <alignment horizontal="left" vertical="top" wrapText="1"/>
    </xf>
    <xf numFmtId="0" fontId="3" fillId="25" borderId="39" xfId="0" applyFont="1" applyFill="1" applyBorder="1" applyAlignment="1">
      <alignment horizontal="left" vertical="top" wrapText="1"/>
    </xf>
    <xf numFmtId="0" fontId="3" fillId="8" borderId="40" xfId="0" applyFont="1" applyFill="1" applyBorder="1" applyAlignment="1">
      <alignment horizontal="left" vertical="top" wrapText="1"/>
    </xf>
    <xf numFmtId="0" fontId="3" fillId="8" borderId="39" xfId="0" applyFont="1" applyFill="1" applyBorder="1" applyAlignment="1">
      <alignment horizontal="left" vertical="top" wrapText="1"/>
    </xf>
    <xf numFmtId="0" fontId="3" fillId="8" borderId="25" xfId="0" applyFont="1" applyFill="1" applyBorder="1" applyAlignment="1">
      <alignment horizontal="left" vertical="top" wrapText="1"/>
    </xf>
    <xf numFmtId="0" fontId="39" fillId="0" borderId="41" xfId="0" applyFont="1" applyBorder="1" applyAlignment="1">
      <alignment horizontal="center" vertical="top" wrapText="1"/>
    </xf>
    <xf numFmtId="0" fontId="39" fillId="0" borderId="42" xfId="0" applyFont="1" applyBorder="1" applyAlignment="1">
      <alignment horizontal="center" vertical="top" wrapText="1"/>
    </xf>
    <xf numFmtId="0" fontId="39" fillId="0" borderId="43" xfId="0" applyFont="1" applyBorder="1" applyAlignment="1">
      <alignment horizontal="center" vertical="top" wrapText="1"/>
    </xf>
    <xf numFmtId="0" fontId="39" fillId="0" borderId="35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44" xfId="0" applyFont="1" applyBorder="1" applyAlignment="1">
      <alignment horizontal="center" vertical="top" wrapText="1"/>
    </xf>
    <xf numFmtId="49" fontId="2" fillId="8" borderId="45" xfId="0" applyNumberFormat="1" applyFont="1" applyFill="1" applyBorder="1" applyAlignment="1">
      <alignment horizontal="center" vertical="top"/>
    </xf>
    <xf numFmtId="49" fontId="2" fillId="8" borderId="20" xfId="0" applyNumberFormat="1" applyFont="1" applyFill="1" applyBorder="1" applyAlignment="1">
      <alignment horizontal="center" vertical="top"/>
    </xf>
    <xf numFmtId="49" fontId="2" fillId="8" borderId="16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horizontal="center" vertical="top"/>
    </xf>
    <xf numFmtId="170" fontId="39" fillId="24" borderId="15" xfId="60" applyFont="1" applyFill="1" applyBorder="1" applyAlignment="1">
      <alignment horizontal="left" vertical="top" wrapText="1"/>
    </xf>
    <xf numFmtId="0" fontId="39" fillId="0" borderId="15" xfId="0" applyFont="1" applyFill="1" applyBorder="1" applyAlignment="1">
      <alignment horizontal="left" vertical="top" wrapText="1"/>
    </xf>
    <xf numFmtId="49" fontId="32" fillId="0" borderId="15" xfId="0" applyNumberFormat="1" applyFont="1" applyBorder="1" applyAlignment="1">
      <alignment horizontal="left" vertical="top" textRotation="90"/>
    </xf>
    <xf numFmtId="0" fontId="3" fillId="4" borderId="46" xfId="0" applyFont="1" applyFill="1" applyBorder="1" applyAlignment="1">
      <alignment horizontal="left" vertical="top" wrapText="1"/>
    </xf>
    <xf numFmtId="0" fontId="38" fillId="4" borderId="39" xfId="0" applyFont="1" applyFill="1" applyBorder="1" applyAlignment="1">
      <alignment horizontal="left" vertical="top" wrapText="1"/>
    </xf>
    <xf numFmtId="0" fontId="38" fillId="4" borderId="47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/>
    </xf>
    <xf numFmtId="0" fontId="39" fillId="0" borderId="14" xfId="0" applyFont="1" applyFill="1" applyBorder="1" applyAlignment="1">
      <alignment horizontal="left" vertical="top" wrapText="1"/>
    </xf>
    <xf numFmtId="170" fontId="39" fillId="0" borderId="18" xfId="60" applyFont="1" applyFill="1" applyBorder="1" applyAlignment="1">
      <alignment horizontal="left" vertical="top" wrapText="1"/>
    </xf>
    <xf numFmtId="170" fontId="39" fillId="0" borderId="15" xfId="60" applyFont="1" applyFill="1" applyBorder="1" applyAlignment="1">
      <alignment horizontal="left" vertical="top" wrapText="1"/>
    </xf>
    <xf numFmtId="170" fontId="39" fillId="0" borderId="12" xfId="60" applyFont="1" applyFill="1" applyBorder="1" applyAlignment="1">
      <alignment horizontal="left" vertical="top" wrapText="1"/>
    </xf>
    <xf numFmtId="49" fontId="2" fillId="8" borderId="18" xfId="0" applyNumberFormat="1" applyFont="1" applyFill="1" applyBorder="1" applyAlignment="1">
      <alignment horizontal="center" vertical="top"/>
    </xf>
    <xf numFmtId="49" fontId="2" fillId="8" borderId="15" xfId="0" applyNumberFormat="1" applyFont="1" applyFill="1" applyBorder="1" applyAlignment="1">
      <alignment horizontal="center" vertical="top"/>
    </xf>
    <xf numFmtId="49" fontId="34" fillId="0" borderId="18" xfId="0" applyNumberFormat="1" applyFont="1" applyBorder="1" applyAlignment="1">
      <alignment horizontal="left" vertical="top" textRotation="90"/>
    </xf>
    <xf numFmtId="172" fontId="6" fillId="0" borderId="0" xfId="0" applyNumberFormat="1" applyFont="1" applyAlignment="1">
      <alignment horizontal="center" vertical="top"/>
    </xf>
    <xf numFmtId="178" fontId="39" fillId="0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zoomScalePageLayoutView="0" workbookViewId="0" topLeftCell="C47">
      <selection activeCell="R195" sqref="R195"/>
    </sheetView>
  </sheetViews>
  <sheetFormatPr defaultColWidth="9.140625" defaultRowHeight="12.75"/>
  <cols>
    <col min="1" max="1" width="3.140625" style="1" customWidth="1"/>
    <col min="2" max="2" width="3.28125" style="1" customWidth="1"/>
    <col min="3" max="3" width="2.7109375" style="1" customWidth="1"/>
    <col min="4" max="4" width="31.421875" style="1" customWidth="1"/>
    <col min="5" max="5" width="3.57421875" style="79" customWidth="1"/>
    <col min="6" max="6" width="12.57421875" style="1" customWidth="1"/>
    <col min="7" max="7" width="6.28125" style="29" customWidth="1"/>
    <col min="8" max="8" width="5.8515625" style="1" customWidth="1"/>
    <col min="9" max="9" width="5.57421875" style="1" customWidth="1"/>
    <col min="10" max="10" width="6.57421875" style="1" customWidth="1"/>
    <col min="11" max="11" width="6.140625" style="1" customWidth="1"/>
    <col min="12" max="12" width="5.8515625" style="1" customWidth="1"/>
    <col min="13" max="13" width="5.57421875" style="1" customWidth="1"/>
    <col min="14" max="14" width="6.140625" style="1" customWidth="1"/>
    <col min="15" max="15" width="6.57421875" style="1" customWidth="1"/>
    <col min="16" max="16" width="6.00390625" style="1" customWidth="1"/>
    <col min="17" max="17" width="5.57421875" style="1" customWidth="1"/>
    <col min="18" max="18" width="6.140625" style="1" customWidth="1"/>
    <col min="19" max="19" width="7.57421875" style="1" customWidth="1"/>
    <col min="20" max="20" width="9.28125" style="1" customWidth="1"/>
    <col min="21" max="21" width="2.57421875" style="1" customWidth="1"/>
    <col min="22" max="16384" width="9.140625" style="1" customWidth="1"/>
  </cols>
  <sheetData>
    <row r="1" spans="1:20" s="98" customFormat="1" ht="15.75" customHeight="1">
      <c r="A1" s="160" t="s">
        <v>57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s="99" customFormat="1" ht="15.75" customHeight="1">
      <c r="A2" s="161" t="s">
        <v>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s="99" customFormat="1" ht="14.25" customHeight="1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</row>
    <row r="4" spans="1:20" s="99" customFormat="1" ht="14.25" customHeight="1">
      <c r="A4" s="162" t="s">
        <v>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</row>
    <row r="5" spans="1:20" s="100" customFormat="1" ht="14.25" customHeight="1">
      <c r="A5" s="144" t="s">
        <v>59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</row>
    <row r="6" spans="1:20" ht="10.5" customHeight="1" thickBot="1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</row>
    <row r="7" spans="1:21" s="103" customFormat="1" ht="16.5" customHeight="1">
      <c r="A7" s="146" t="s">
        <v>3</v>
      </c>
      <c r="B7" s="149" t="s">
        <v>4</v>
      </c>
      <c r="C7" s="149" t="s">
        <v>5</v>
      </c>
      <c r="D7" s="157" t="s">
        <v>6</v>
      </c>
      <c r="E7" s="149" t="s">
        <v>7</v>
      </c>
      <c r="F7" s="152" t="s">
        <v>8</v>
      </c>
      <c r="G7" s="167" t="s">
        <v>37</v>
      </c>
      <c r="H7" s="168"/>
      <c r="I7" s="168"/>
      <c r="J7" s="169"/>
      <c r="K7" s="167" t="s">
        <v>38</v>
      </c>
      <c r="L7" s="168"/>
      <c r="M7" s="168"/>
      <c r="N7" s="169"/>
      <c r="O7" s="167" t="s">
        <v>52</v>
      </c>
      <c r="P7" s="168"/>
      <c r="Q7" s="168"/>
      <c r="R7" s="169"/>
      <c r="S7" s="178" t="s">
        <v>26</v>
      </c>
      <c r="T7" s="181" t="s">
        <v>39</v>
      </c>
      <c r="U7" s="102"/>
    </row>
    <row r="8" spans="1:21" s="103" customFormat="1" ht="14.25" customHeight="1">
      <c r="A8" s="147"/>
      <c r="B8" s="150"/>
      <c r="C8" s="150"/>
      <c r="D8" s="158"/>
      <c r="E8" s="150"/>
      <c r="F8" s="153"/>
      <c r="G8" s="163" t="s">
        <v>9</v>
      </c>
      <c r="H8" s="170" t="s">
        <v>10</v>
      </c>
      <c r="I8" s="170"/>
      <c r="J8" s="155" t="s">
        <v>11</v>
      </c>
      <c r="K8" s="165" t="s">
        <v>9</v>
      </c>
      <c r="L8" s="170" t="s">
        <v>10</v>
      </c>
      <c r="M8" s="170"/>
      <c r="N8" s="155" t="s">
        <v>11</v>
      </c>
      <c r="O8" s="165" t="s">
        <v>9</v>
      </c>
      <c r="P8" s="170" t="s">
        <v>10</v>
      </c>
      <c r="Q8" s="170"/>
      <c r="R8" s="155" t="s">
        <v>11</v>
      </c>
      <c r="S8" s="179"/>
      <c r="T8" s="182"/>
      <c r="U8" s="102"/>
    </row>
    <row r="9" spans="1:21" s="103" customFormat="1" ht="87.75" customHeight="1" thickBot="1">
      <c r="A9" s="148"/>
      <c r="B9" s="151"/>
      <c r="C9" s="151"/>
      <c r="D9" s="159"/>
      <c r="E9" s="151"/>
      <c r="F9" s="154"/>
      <c r="G9" s="164"/>
      <c r="H9" s="104" t="s">
        <v>9</v>
      </c>
      <c r="I9" s="105" t="s">
        <v>12</v>
      </c>
      <c r="J9" s="156"/>
      <c r="K9" s="166"/>
      <c r="L9" s="104" t="s">
        <v>9</v>
      </c>
      <c r="M9" s="105" t="s">
        <v>12</v>
      </c>
      <c r="N9" s="156"/>
      <c r="O9" s="166"/>
      <c r="P9" s="104" t="s">
        <v>9</v>
      </c>
      <c r="Q9" s="105" t="s">
        <v>12</v>
      </c>
      <c r="R9" s="156"/>
      <c r="S9" s="180"/>
      <c r="T9" s="183"/>
      <c r="U9" s="102"/>
    </row>
    <row r="10" spans="1:21" ht="15" customHeight="1" thickBot="1">
      <c r="A10" s="171" t="s">
        <v>63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49"/>
    </row>
    <row r="11" spans="1:21" ht="15" customHeight="1" thickBot="1">
      <c r="A11" s="173" t="s">
        <v>60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49"/>
    </row>
    <row r="12" spans="1:21" ht="14.25" customHeight="1" thickBot="1">
      <c r="A12" s="3" t="s">
        <v>13</v>
      </c>
      <c r="B12" s="175" t="s">
        <v>53</v>
      </c>
      <c r="C12" s="176"/>
      <c r="D12" s="176"/>
      <c r="E12" s="176"/>
      <c r="F12" s="176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49"/>
    </row>
    <row r="13" spans="1:21" ht="29.25" customHeight="1" thickBot="1">
      <c r="A13" s="11" t="s">
        <v>13</v>
      </c>
      <c r="B13" s="12" t="s">
        <v>13</v>
      </c>
      <c r="C13" s="193" t="s">
        <v>65</v>
      </c>
      <c r="D13" s="194"/>
      <c r="E13" s="195"/>
      <c r="F13" s="195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49"/>
    </row>
    <row r="14" spans="1:21" ht="15.75" customHeight="1">
      <c r="A14" s="201" t="s">
        <v>13</v>
      </c>
      <c r="B14" s="187" t="s">
        <v>13</v>
      </c>
      <c r="C14" s="196" t="s">
        <v>13</v>
      </c>
      <c r="D14" s="197" t="s">
        <v>50</v>
      </c>
      <c r="E14" s="122" t="s">
        <v>31</v>
      </c>
      <c r="F14" s="8" t="s">
        <v>41</v>
      </c>
      <c r="G14" s="34">
        <v>5.4</v>
      </c>
      <c r="H14" s="30"/>
      <c r="I14" s="30"/>
      <c r="J14" s="30">
        <v>5.4</v>
      </c>
      <c r="K14" s="31">
        <v>0</v>
      </c>
      <c r="M14" s="31"/>
      <c r="N14" s="30">
        <v>0</v>
      </c>
      <c r="O14" s="32"/>
      <c r="P14" s="32"/>
      <c r="Q14" s="32"/>
      <c r="R14" s="33"/>
      <c r="S14" s="70">
        <v>0</v>
      </c>
      <c r="T14" s="71">
        <v>0</v>
      </c>
      <c r="U14" s="49"/>
    </row>
    <row r="15" spans="1:21" ht="15" customHeight="1">
      <c r="A15" s="202"/>
      <c r="B15" s="188"/>
      <c r="C15" s="196"/>
      <c r="D15" s="191"/>
      <c r="E15" s="122"/>
      <c r="F15" s="8" t="s">
        <v>27</v>
      </c>
      <c r="G15" s="30">
        <v>40.8</v>
      </c>
      <c r="H15" s="30"/>
      <c r="I15" s="30"/>
      <c r="J15" s="30">
        <v>40.8</v>
      </c>
      <c r="K15" s="30">
        <v>0</v>
      </c>
      <c r="L15" s="18"/>
      <c r="M15" s="34"/>
      <c r="N15" s="30">
        <v>0</v>
      </c>
      <c r="O15" s="32"/>
      <c r="P15" s="32"/>
      <c r="Q15" s="32"/>
      <c r="R15" s="33"/>
      <c r="S15" s="70">
        <v>0</v>
      </c>
      <c r="T15" s="71">
        <v>0</v>
      </c>
      <c r="U15" s="49"/>
    </row>
    <row r="16" spans="1:21" ht="13.5" customHeight="1">
      <c r="A16" s="202"/>
      <c r="B16" s="188"/>
      <c r="C16" s="196"/>
      <c r="D16" s="139"/>
      <c r="E16" s="122"/>
      <c r="F16" s="14" t="s">
        <v>61</v>
      </c>
      <c r="G16" s="54">
        <f>G15+G14</f>
        <v>46.199999999999996</v>
      </c>
      <c r="H16" s="54">
        <f aca="true" t="shared" si="0" ref="H16:T16">H15+H14</f>
        <v>0</v>
      </c>
      <c r="I16" s="54">
        <f t="shared" si="0"/>
        <v>0</v>
      </c>
      <c r="J16" s="54">
        <f t="shared" si="0"/>
        <v>46.199999999999996</v>
      </c>
      <c r="K16" s="54">
        <f t="shared" si="0"/>
        <v>0</v>
      </c>
      <c r="L16" s="54">
        <f t="shared" si="0"/>
        <v>0</v>
      </c>
      <c r="M16" s="54">
        <f t="shared" si="0"/>
        <v>0</v>
      </c>
      <c r="N16" s="54">
        <f t="shared" si="0"/>
        <v>0</v>
      </c>
      <c r="O16" s="54">
        <f t="shared" si="0"/>
        <v>0</v>
      </c>
      <c r="P16" s="54">
        <f t="shared" si="0"/>
        <v>0</v>
      </c>
      <c r="Q16" s="54">
        <f t="shared" si="0"/>
        <v>0</v>
      </c>
      <c r="R16" s="54">
        <f t="shared" si="0"/>
        <v>0</v>
      </c>
      <c r="S16" s="54">
        <f t="shared" si="0"/>
        <v>0</v>
      </c>
      <c r="T16" s="54">
        <f t="shared" si="0"/>
        <v>0</v>
      </c>
      <c r="U16" s="49"/>
    </row>
    <row r="17" spans="1:21" ht="12.75" customHeight="1">
      <c r="A17" s="202"/>
      <c r="B17" s="188"/>
      <c r="C17" s="119" t="s">
        <v>15</v>
      </c>
      <c r="D17" s="116" t="s">
        <v>19</v>
      </c>
      <c r="E17" s="122" t="s">
        <v>31</v>
      </c>
      <c r="F17" s="8" t="s">
        <v>41</v>
      </c>
      <c r="G17" s="30">
        <v>6.4</v>
      </c>
      <c r="H17" s="36"/>
      <c r="I17" s="36"/>
      <c r="J17" s="36">
        <v>6.4</v>
      </c>
      <c r="K17" s="36">
        <v>0</v>
      </c>
      <c r="L17" s="18"/>
      <c r="M17" s="36"/>
      <c r="N17" s="36">
        <v>0</v>
      </c>
      <c r="O17" s="36"/>
      <c r="P17" s="36"/>
      <c r="Q17" s="36"/>
      <c r="R17" s="36"/>
      <c r="S17" s="36">
        <v>0</v>
      </c>
      <c r="T17" s="46">
        <v>0</v>
      </c>
      <c r="U17" s="49"/>
    </row>
    <row r="18" spans="1:21" ht="12" customHeight="1">
      <c r="A18" s="202"/>
      <c r="B18" s="188"/>
      <c r="C18" s="120"/>
      <c r="D18" s="191"/>
      <c r="E18" s="122"/>
      <c r="F18" s="52" t="s">
        <v>27</v>
      </c>
      <c r="G18" s="30">
        <v>48.2</v>
      </c>
      <c r="H18" s="36"/>
      <c r="I18" s="36"/>
      <c r="J18" s="36">
        <v>48.2</v>
      </c>
      <c r="K18" s="36">
        <v>0</v>
      </c>
      <c r="L18" s="26"/>
      <c r="M18" s="37"/>
      <c r="N18" s="59">
        <v>0</v>
      </c>
      <c r="O18" s="36"/>
      <c r="P18" s="36"/>
      <c r="Q18" s="36"/>
      <c r="R18" s="36"/>
      <c r="S18" s="36">
        <v>0</v>
      </c>
      <c r="T18" s="46">
        <v>0</v>
      </c>
      <c r="U18" s="49"/>
    </row>
    <row r="19" spans="1:21" ht="12" customHeight="1">
      <c r="A19" s="202"/>
      <c r="B19" s="188"/>
      <c r="C19" s="121"/>
      <c r="D19" s="139"/>
      <c r="E19" s="122"/>
      <c r="F19" s="14" t="s">
        <v>61</v>
      </c>
      <c r="G19" s="54">
        <f>SUM(G17:G18)</f>
        <v>54.6</v>
      </c>
      <c r="H19" s="54">
        <f aca="true" t="shared" si="1" ref="H19:T19">SUM(H17:H18)</f>
        <v>0</v>
      </c>
      <c r="I19" s="54">
        <f t="shared" si="1"/>
        <v>0</v>
      </c>
      <c r="J19" s="54">
        <f t="shared" si="1"/>
        <v>54.6</v>
      </c>
      <c r="K19" s="54">
        <f t="shared" si="1"/>
        <v>0</v>
      </c>
      <c r="L19" s="54">
        <f t="shared" si="1"/>
        <v>0</v>
      </c>
      <c r="M19" s="54">
        <f t="shared" si="1"/>
        <v>0</v>
      </c>
      <c r="N19" s="54">
        <f t="shared" si="1"/>
        <v>0</v>
      </c>
      <c r="O19" s="54">
        <f t="shared" si="1"/>
        <v>0</v>
      </c>
      <c r="P19" s="54">
        <f t="shared" si="1"/>
        <v>0</v>
      </c>
      <c r="Q19" s="54">
        <f t="shared" si="1"/>
        <v>0</v>
      </c>
      <c r="R19" s="54">
        <f t="shared" si="1"/>
        <v>0</v>
      </c>
      <c r="S19" s="54">
        <f t="shared" si="1"/>
        <v>0</v>
      </c>
      <c r="T19" s="54">
        <f t="shared" si="1"/>
        <v>0</v>
      </c>
      <c r="U19" s="49"/>
    </row>
    <row r="20" spans="1:21" ht="12.75" customHeight="1">
      <c r="A20" s="202"/>
      <c r="B20" s="188"/>
      <c r="C20" s="119" t="s">
        <v>16</v>
      </c>
      <c r="D20" s="116" t="s">
        <v>54</v>
      </c>
      <c r="E20" s="122" t="s">
        <v>31</v>
      </c>
      <c r="F20" s="8" t="s">
        <v>41</v>
      </c>
      <c r="G20" s="30">
        <v>0</v>
      </c>
      <c r="H20" s="38"/>
      <c r="I20" s="38"/>
      <c r="J20" s="38"/>
      <c r="K20" s="89">
        <v>4.5</v>
      </c>
      <c r="L20" s="18"/>
      <c r="M20" s="90"/>
      <c r="N20" s="89">
        <v>4.5</v>
      </c>
      <c r="O20" s="110"/>
      <c r="P20" s="110"/>
      <c r="Q20" s="110"/>
      <c r="R20" s="110"/>
      <c r="S20" s="38">
        <v>4.5</v>
      </c>
      <c r="T20" s="73">
        <v>0</v>
      </c>
      <c r="U20" s="49"/>
    </row>
    <row r="21" spans="1:21" ht="12.75" customHeight="1">
      <c r="A21" s="202"/>
      <c r="B21" s="188"/>
      <c r="C21" s="120"/>
      <c r="D21" s="191"/>
      <c r="E21" s="122"/>
      <c r="F21" s="8" t="s">
        <v>27</v>
      </c>
      <c r="G21" s="30">
        <v>0</v>
      </c>
      <c r="H21" s="38"/>
      <c r="I21" s="38"/>
      <c r="J21" s="38"/>
      <c r="K21" s="89">
        <v>25.5</v>
      </c>
      <c r="M21" s="91"/>
      <c r="N21" s="89">
        <v>25.5</v>
      </c>
      <c r="O21" s="110">
        <v>25.5</v>
      </c>
      <c r="P21" s="110"/>
      <c r="Q21" s="110"/>
      <c r="R21" s="110">
        <v>25.5</v>
      </c>
      <c r="S21" s="72">
        <v>0</v>
      </c>
      <c r="T21" s="73">
        <v>0</v>
      </c>
      <c r="U21" s="49"/>
    </row>
    <row r="22" spans="1:21" ht="14.25" customHeight="1">
      <c r="A22" s="202"/>
      <c r="B22" s="188"/>
      <c r="C22" s="121"/>
      <c r="D22" s="139"/>
      <c r="E22" s="122"/>
      <c r="F22" s="14" t="s">
        <v>61</v>
      </c>
      <c r="G22" s="54">
        <f>SUM(G20:G21)</f>
        <v>0</v>
      </c>
      <c r="H22" s="54">
        <f aca="true" t="shared" si="2" ref="H22:T22">SUM(H20:H21)</f>
        <v>0</v>
      </c>
      <c r="I22" s="54">
        <f t="shared" si="2"/>
        <v>0</v>
      </c>
      <c r="J22" s="54">
        <f t="shared" si="2"/>
        <v>0</v>
      </c>
      <c r="K22" s="54">
        <f t="shared" si="2"/>
        <v>30</v>
      </c>
      <c r="L22" s="54">
        <f t="shared" si="2"/>
        <v>0</v>
      </c>
      <c r="M22" s="54">
        <f t="shared" si="2"/>
        <v>0</v>
      </c>
      <c r="N22" s="54">
        <f t="shared" si="2"/>
        <v>30</v>
      </c>
      <c r="O22" s="54">
        <f t="shared" si="2"/>
        <v>25.5</v>
      </c>
      <c r="P22" s="54">
        <f t="shared" si="2"/>
        <v>0</v>
      </c>
      <c r="Q22" s="54">
        <f t="shared" si="2"/>
        <v>0</v>
      </c>
      <c r="R22" s="54">
        <f t="shared" si="2"/>
        <v>25.5</v>
      </c>
      <c r="S22" s="54">
        <f t="shared" si="2"/>
        <v>4.5</v>
      </c>
      <c r="T22" s="54">
        <f t="shared" si="2"/>
        <v>0</v>
      </c>
      <c r="U22" s="49"/>
    </row>
    <row r="23" spans="1:21" ht="13.5" customHeight="1">
      <c r="A23" s="202"/>
      <c r="B23" s="188"/>
      <c r="C23" s="119" t="s">
        <v>17</v>
      </c>
      <c r="D23" s="205" t="s">
        <v>55</v>
      </c>
      <c r="E23" s="122" t="s">
        <v>31</v>
      </c>
      <c r="F23" s="8" t="s">
        <v>14</v>
      </c>
      <c r="G23" s="30">
        <v>21.8</v>
      </c>
      <c r="H23" s="30">
        <v>21.8</v>
      </c>
      <c r="I23" s="56"/>
      <c r="J23" s="56"/>
      <c r="K23" s="30">
        <v>15</v>
      </c>
      <c r="L23" s="30">
        <v>15</v>
      </c>
      <c r="M23" s="80"/>
      <c r="N23" s="55"/>
      <c r="O23" s="68">
        <v>15</v>
      </c>
      <c r="P23" s="68">
        <v>15</v>
      </c>
      <c r="Q23" s="21"/>
      <c r="R23" s="21"/>
      <c r="S23" s="30">
        <v>20</v>
      </c>
      <c r="T23" s="30">
        <v>20</v>
      </c>
      <c r="U23" s="49"/>
    </row>
    <row r="24" spans="1:21" ht="12.75" customHeight="1">
      <c r="A24" s="202"/>
      <c r="B24" s="188"/>
      <c r="C24" s="120"/>
      <c r="D24" s="191"/>
      <c r="E24" s="122"/>
      <c r="F24" s="8" t="s">
        <v>58</v>
      </c>
      <c r="G24" s="30">
        <v>0</v>
      </c>
      <c r="H24" s="30">
        <v>0</v>
      </c>
      <c r="I24" s="56"/>
      <c r="J24" s="56"/>
      <c r="K24" s="30"/>
      <c r="L24" s="30"/>
      <c r="M24" s="80"/>
      <c r="N24" s="80"/>
      <c r="O24" s="21"/>
      <c r="P24" s="21"/>
      <c r="Q24" s="21"/>
      <c r="R24" s="21"/>
      <c r="S24" s="55">
        <v>0</v>
      </c>
      <c r="T24" s="66">
        <v>0</v>
      </c>
      <c r="U24" s="49"/>
    </row>
    <row r="25" spans="1:21" ht="12.75" customHeight="1">
      <c r="A25" s="202"/>
      <c r="B25" s="188"/>
      <c r="C25" s="121"/>
      <c r="D25" s="139"/>
      <c r="E25" s="122"/>
      <c r="F25" s="14" t="s">
        <v>61</v>
      </c>
      <c r="G25" s="54">
        <f>SUM(G23:G24)</f>
        <v>21.8</v>
      </c>
      <c r="H25" s="54">
        <f aca="true" t="shared" si="3" ref="H25:T25">SUM(H23:H24)</f>
        <v>21.8</v>
      </c>
      <c r="I25" s="54">
        <f t="shared" si="3"/>
        <v>0</v>
      </c>
      <c r="J25" s="54">
        <f t="shared" si="3"/>
        <v>0</v>
      </c>
      <c r="K25" s="54">
        <f t="shared" si="3"/>
        <v>15</v>
      </c>
      <c r="L25" s="54">
        <f t="shared" si="3"/>
        <v>15</v>
      </c>
      <c r="M25" s="54">
        <f t="shared" si="3"/>
        <v>0</v>
      </c>
      <c r="N25" s="54">
        <f t="shared" si="3"/>
        <v>0</v>
      </c>
      <c r="O25" s="83">
        <f t="shared" si="3"/>
        <v>15</v>
      </c>
      <c r="P25" s="83">
        <f t="shared" si="3"/>
        <v>15</v>
      </c>
      <c r="Q25" s="83">
        <f t="shared" si="3"/>
        <v>0</v>
      </c>
      <c r="R25" s="83">
        <f t="shared" si="3"/>
        <v>0</v>
      </c>
      <c r="S25" s="54">
        <f t="shared" si="3"/>
        <v>20</v>
      </c>
      <c r="T25" s="54">
        <f t="shared" si="3"/>
        <v>20</v>
      </c>
      <c r="U25" s="49"/>
    </row>
    <row r="26" spans="1:21" ht="13.5" customHeight="1">
      <c r="A26" s="202"/>
      <c r="B26" s="188"/>
      <c r="C26" s="119" t="s">
        <v>18</v>
      </c>
      <c r="D26" s="198" t="s">
        <v>20</v>
      </c>
      <c r="E26" s="122" t="s">
        <v>31</v>
      </c>
      <c r="F26" s="8" t="s">
        <v>41</v>
      </c>
      <c r="G26" s="30">
        <v>0</v>
      </c>
      <c r="H26" s="40"/>
      <c r="I26" s="40"/>
      <c r="J26" s="40"/>
      <c r="K26" s="68">
        <v>26.2</v>
      </c>
      <c r="L26" s="18"/>
      <c r="M26" s="40"/>
      <c r="N26" s="40">
        <v>26.2</v>
      </c>
      <c r="O26" s="68">
        <v>0</v>
      </c>
      <c r="P26" s="18"/>
      <c r="Q26" s="40"/>
      <c r="R26" s="40">
        <v>0</v>
      </c>
      <c r="S26" s="111">
        <v>26.5</v>
      </c>
      <c r="T26" s="48">
        <v>0</v>
      </c>
      <c r="U26" s="49"/>
    </row>
    <row r="27" spans="1:21" ht="12.75" customHeight="1">
      <c r="A27" s="202"/>
      <c r="B27" s="188"/>
      <c r="C27" s="120"/>
      <c r="D27" s="199"/>
      <c r="E27" s="122"/>
      <c r="F27" s="8" t="s">
        <v>27</v>
      </c>
      <c r="G27" s="30">
        <v>0</v>
      </c>
      <c r="H27" s="40"/>
      <c r="I27" s="40"/>
      <c r="J27" s="40"/>
      <c r="K27" s="69">
        <v>148.2</v>
      </c>
      <c r="L27" s="26"/>
      <c r="M27" s="41"/>
      <c r="N27" s="40">
        <v>148.2</v>
      </c>
      <c r="O27" s="69">
        <v>148.2</v>
      </c>
      <c r="P27" s="26"/>
      <c r="Q27" s="41"/>
      <c r="R27" s="40">
        <v>148.2</v>
      </c>
      <c r="S27" s="40">
        <v>0</v>
      </c>
      <c r="T27" s="48">
        <v>0</v>
      </c>
      <c r="U27" s="49"/>
    </row>
    <row r="28" spans="1:21" ht="13.5" customHeight="1">
      <c r="A28" s="202"/>
      <c r="B28" s="188"/>
      <c r="C28" s="121"/>
      <c r="D28" s="200"/>
      <c r="E28" s="122"/>
      <c r="F28" s="14" t="s">
        <v>61</v>
      </c>
      <c r="G28" s="54">
        <f>SUM(G26:G27)</f>
        <v>0</v>
      </c>
      <c r="H28" s="54">
        <f aca="true" t="shared" si="4" ref="H28:T28">SUM(H26:H27)</f>
        <v>0</v>
      </c>
      <c r="I28" s="54">
        <f t="shared" si="4"/>
        <v>0</v>
      </c>
      <c r="J28" s="54">
        <f t="shared" si="4"/>
        <v>0</v>
      </c>
      <c r="K28" s="83">
        <f t="shared" si="4"/>
        <v>174.39999999999998</v>
      </c>
      <c r="L28" s="83">
        <f t="shared" si="4"/>
        <v>0</v>
      </c>
      <c r="M28" s="83">
        <f t="shared" si="4"/>
        <v>0</v>
      </c>
      <c r="N28" s="83">
        <f t="shared" si="4"/>
        <v>174.39999999999998</v>
      </c>
      <c r="O28" s="83">
        <f t="shared" si="4"/>
        <v>148.2</v>
      </c>
      <c r="P28" s="83">
        <f t="shared" si="4"/>
        <v>0</v>
      </c>
      <c r="Q28" s="83">
        <f t="shared" si="4"/>
        <v>0</v>
      </c>
      <c r="R28" s="83">
        <f t="shared" si="4"/>
        <v>148.2</v>
      </c>
      <c r="S28" s="54">
        <f t="shared" si="4"/>
        <v>26.5</v>
      </c>
      <c r="T28" s="54">
        <f t="shared" si="4"/>
        <v>0</v>
      </c>
      <c r="U28" s="49"/>
    </row>
    <row r="29" spans="1:21" ht="19.5" customHeight="1">
      <c r="A29" s="15"/>
      <c r="B29" s="188"/>
      <c r="C29" s="119" t="s">
        <v>21</v>
      </c>
      <c r="D29" s="126" t="s">
        <v>51</v>
      </c>
      <c r="E29" s="203" t="s">
        <v>31</v>
      </c>
      <c r="F29" s="8" t="s">
        <v>41</v>
      </c>
      <c r="G29" s="32">
        <v>0</v>
      </c>
      <c r="H29" s="36"/>
      <c r="I29" s="36"/>
      <c r="J29" s="36"/>
      <c r="K29" s="84">
        <v>10</v>
      </c>
      <c r="L29" s="85"/>
      <c r="M29" s="86"/>
      <c r="N29" s="87">
        <v>10</v>
      </c>
      <c r="O29" s="87">
        <v>0</v>
      </c>
      <c r="P29" s="87"/>
      <c r="Q29" s="87"/>
      <c r="R29" s="87">
        <v>0</v>
      </c>
      <c r="S29" s="36">
        <v>0</v>
      </c>
      <c r="T29" s="46">
        <v>0</v>
      </c>
      <c r="U29" s="49"/>
    </row>
    <row r="30" spans="1:21" ht="16.5" customHeight="1">
      <c r="A30" s="16"/>
      <c r="B30" s="188"/>
      <c r="C30" s="121"/>
      <c r="D30" s="127"/>
      <c r="E30" s="129"/>
      <c r="F30" s="14" t="s">
        <v>61</v>
      </c>
      <c r="G30" s="54">
        <f aca="true" t="shared" si="5" ref="G30:T30">SUM(G29:G29)</f>
        <v>0</v>
      </c>
      <c r="H30" s="54">
        <f t="shared" si="5"/>
        <v>0</v>
      </c>
      <c r="I30" s="54">
        <f t="shared" si="5"/>
        <v>0</v>
      </c>
      <c r="J30" s="54">
        <f t="shared" si="5"/>
        <v>0</v>
      </c>
      <c r="K30" s="83">
        <f t="shared" si="5"/>
        <v>10</v>
      </c>
      <c r="L30" s="83">
        <f t="shared" si="5"/>
        <v>0</v>
      </c>
      <c r="M30" s="83">
        <f t="shared" si="5"/>
        <v>0</v>
      </c>
      <c r="N30" s="83">
        <f t="shared" si="5"/>
        <v>10</v>
      </c>
      <c r="O30" s="83">
        <f t="shared" si="5"/>
        <v>0</v>
      </c>
      <c r="P30" s="83">
        <f t="shared" si="5"/>
        <v>0</v>
      </c>
      <c r="Q30" s="83">
        <f t="shared" si="5"/>
        <v>0</v>
      </c>
      <c r="R30" s="83">
        <f t="shared" si="5"/>
        <v>0</v>
      </c>
      <c r="S30" s="54">
        <f t="shared" si="5"/>
        <v>0</v>
      </c>
      <c r="T30" s="54">
        <f t="shared" si="5"/>
        <v>0</v>
      </c>
      <c r="U30" s="49"/>
    </row>
    <row r="31" spans="1:21" ht="14.25" customHeight="1">
      <c r="A31" s="45"/>
      <c r="B31" s="25"/>
      <c r="C31" s="119" t="s">
        <v>29</v>
      </c>
      <c r="D31" s="198" t="s">
        <v>56</v>
      </c>
      <c r="E31" s="122" t="s">
        <v>31</v>
      </c>
      <c r="F31" s="8" t="s">
        <v>27</v>
      </c>
      <c r="G31" s="30">
        <v>0</v>
      </c>
      <c r="H31" s="40"/>
      <c r="I31" s="40"/>
      <c r="J31" s="30">
        <v>0</v>
      </c>
      <c r="K31" s="68">
        <v>42.5</v>
      </c>
      <c r="L31" s="18"/>
      <c r="M31" s="40"/>
      <c r="N31" s="40">
        <v>42.5</v>
      </c>
      <c r="O31" s="40">
        <v>42.5</v>
      </c>
      <c r="P31" s="40"/>
      <c r="Q31" s="40"/>
      <c r="R31" s="40">
        <v>42.5</v>
      </c>
      <c r="S31" s="40">
        <v>0</v>
      </c>
      <c r="T31" s="48">
        <v>0</v>
      </c>
      <c r="U31" s="49"/>
    </row>
    <row r="32" spans="1:21" ht="19.5" customHeight="1">
      <c r="A32" s="45"/>
      <c r="B32" s="25"/>
      <c r="C32" s="120"/>
      <c r="D32" s="199"/>
      <c r="E32" s="122"/>
      <c r="F32" s="8" t="s">
        <v>41</v>
      </c>
      <c r="G32" s="30">
        <v>0</v>
      </c>
      <c r="H32" s="40"/>
      <c r="I32" s="40"/>
      <c r="J32" s="30">
        <v>0</v>
      </c>
      <c r="K32" s="68">
        <v>7.5</v>
      </c>
      <c r="L32" s="18"/>
      <c r="M32" s="40"/>
      <c r="N32" s="40">
        <v>7.5</v>
      </c>
      <c r="O32" s="34">
        <v>0</v>
      </c>
      <c r="P32" s="34"/>
      <c r="Q32" s="34"/>
      <c r="R32" s="34">
        <v>0</v>
      </c>
      <c r="S32" s="111">
        <v>7.5</v>
      </c>
      <c r="T32" s="48">
        <v>0</v>
      </c>
      <c r="U32" s="49"/>
    </row>
    <row r="33" spans="1:21" ht="14.25" customHeight="1">
      <c r="A33" s="45"/>
      <c r="B33" s="25"/>
      <c r="C33" s="121"/>
      <c r="D33" s="200"/>
      <c r="E33" s="122"/>
      <c r="F33" s="14" t="s">
        <v>61</v>
      </c>
      <c r="G33" s="54">
        <f>SUM(G31:G32)</f>
        <v>0</v>
      </c>
      <c r="H33" s="54">
        <f aca="true" t="shared" si="6" ref="H33:T33">SUM(H31:H32)</f>
        <v>0</v>
      </c>
      <c r="I33" s="54">
        <f t="shared" si="6"/>
        <v>0</v>
      </c>
      <c r="J33" s="54">
        <f t="shared" si="6"/>
        <v>0</v>
      </c>
      <c r="K33" s="83">
        <f t="shared" si="6"/>
        <v>50</v>
      </c>
      <c r="L33" s="83">
        <f t="shared" si="6"/>
        <v>0</v>
      </c>
      <c r="M33" s="83">
        <f t="shared" si="6"/>
        <v>0</v>
      </c>
      <c r="N33" s="83">
        <f t="shared" si="6"/>
        <v>50</v>
      </c>
      <c r="O33" s="83">
        <f t="shared" si="6"/>
        <v>42.5</v>
      </c>
      <c r="P33" s="83">
        <f t="shared" si="6"/>
        <v>0</v>
      </c>
      <c r="Q33" s="83">
        <f t="shared" si="6"/>
        <v>0</v>
      </c>
      <c r="R33" s="83">
        <f t="shared" si="6"/>
        <v>42.5</v>
      </c>
      <c r="S33" s="54">
        <f t="shared" si="6"/>
        <v>7.5</v>
      </c>
      <c r="T33" s="54">
        <f t="shared" si="6"/>
        <v>0</v>
      </c>
      <c r="U33" s="49"/>
    </row>
    <row r="34" spans="1:21" ht="12" customHeight="1">
      <c r="A34" s="15"/>
      <c r="B34" s="25"/>
      <c r="C34" s="119" t="s">
        <v>30</v>
      </c>
      <c r="D34" s="126" t="s">
        <v>42</v>
      </c>
      <c r="E34" s="128" t="s">
        <v>31</v>
      </c>
      <c r="F34" s="53" t="s">
        <v>14</v>
      </c>
      <c r="G34" s="58">
        <v>0</v>
      </c>
      <c r="H34" s="36"/>
      <c r="I34" s="36"/>
      <c r="J34" s="36">
        <v>0</v>
      </c>
      <c r="K34" s="88">
        <v>29.6</v>
      </c>
      <c r="L34" s="26"/>
      <c r="M34" s="86"/>
      <c r="N34" s="18">
        <v>29.6</v>
      </c>
      <c r="O34" s="43">
        <v>0</v>
      </c>
      <c r="P34" s="43"/>
      <c r="Q34" s="87"/>
      <c r="R34" s="87">
        <v>0</v>
      </c>
      <c r="S34" s="36">
        <v>0</v>
      </c>
      <c r="T34" s="46">
        <v>0</v>
      </c>
      <c r="U34" s="49"/>
    </row>
    <row r="35" spans="1:21" ht="12.75" customHeight="1">
      <c r="A35" s="16"/>
      <c r="B35" s="25"/>
      <c r="C35" s="121"/>
      <c r="D35" s="127"/>
      <c r="E35" s="129"/>
      <c r="F35" s="14" t="s">
        <v>61</v>
      </c>
      <c r="G35" s="57">
        <f>G34</f>
        <v>0</v>
      </c>
      <c r="H35" s="57">
        <f aca="true" t="shared" si="7" ref="H35:T35">H34</f>
        <v>0</v>
      </c>
      <c r="I35" s="57">
        <f t="shared" si="7"/>
        <v>0</v>
      </c>
      <c r="J35" s="57">
        <f t="shared" si="7"/>
        <v>0</v>
      </c>
      <c r="K35" s="57">
        <f t="shared" si="7"/>
        <v>29.6</v>
      </c>
      <c r="L35" s="57">
        <f t="shared" si="7"/>
        <v>0</v>
      </c>
      <c r="M35" s="57">
        <f t="shared" si="7"/>
        <v>0</v>
      </c>
      <c r="N35" s="57">
        <f t="shared" si="7"/>
        <v>29.6</v>
      </c>
      <c r="O35" s="57">
        <f t="shared" si="7"/>
        <v>0</v>
      </c>
      <c r="P35" s="57">
        <f t="shared" si="7"/>
        <v>0</v>
      </c>
      <c r="Q35" s="57">
        <f t="shared" si="7"/>
        <v>0</v>
      </c>
      <c r="R35" s="57">
        <f t="shared" si="7"/>
        <v>0</v>
      </c>
      <c r="S35" s="57">
        <f t="shared" si="7"/>
        <v>0</v>
      </c>
      <c r="T35" s="57">
        <f t="shared" si="7"/>
        <v>0</v>
      </c>
      <c r="U35" s="49"/>
    </row>
    <row r="36" spans="1:21" ht="14.25" customHeight="1">
      <c r="A36" s="17"/>
      <c r="B36" s="10"/>
      <c r="C36" s="130" t="s">
        <v>62</v>
      </c>
      <c r="D36" s="131"/>
      <c r="E36" s="131"/>
      <c r="F36" s="132"/>
      <c r="G36" s="75">
        <f>G35+G33+G30+G25+G28+G19+G22+G16</f>
        <v>122.6</v>
      </c>
      <c r="H36" s="76">
        <f aca="true" t="shared" si="8" ref="H36:T36">H35+H33+H30+H28+H25+H22+H19+H16</f>
        <v>21.8</v>
      </c>
      <c r="I36" s="76">
        <f t="shared" si="8"/>
        <v>0</v>
      </c>
      <c r="J36" s="76">
        <f t="shared" si="8"/>
        <v>100.8</v>
      </c>
      <c r="K36" s="75">
        <f t="shared" si="8"/>
        <v>309</v>
      </c>
      <c r="L36" s="75">
        <f t="shared" si="8"/>
        <v>15</v>
      </c>
      <c r="M36" s="75">
        <f t="shared" si="8"/>
        <v>0</v>
      </c>
      <c r="N36" s="75">
        <f t="shared" si="8"/>
        <v>294</v>
      </c>
      <c r="O36" s="75">
        <f t="shared" si="8"/>
        <v>231.2</v>
      </c>
      <c r="P36" s="75">
        <f t="shared" si="8"/>
        <v>15</v>
      </c>
      <c r="Q36" s="75">
        <f t="shared" si="8"/>
        <v>0</v>
      </c>
      <c r="R36" s="75">
        <f t="shared" si="8"/>
        <v>216.2</v>
      </c>
      <c r="S36" s="75">
        <f t="shared" si="8"/>
        <v>58.5</v>
      </c>
      <c r="T36" s="75">
        <f t="shared" si="8"/>
        <v>20</v>
      </c>
      <c r="U36" s="50"/>
    </row>
    <row r="37" spans="1:21" ht="14.25" customHeight="1">
      <c r="A37" s="184" t="s">
        <v>13</v>
      </c>
      <c r="B37" s="187" t="s">
        <v>15</v>
      </c>
      <c r="C37" s="123" t="s">
        <v>22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5"/>
      <c r="U37" s="49"/>
    </row>
    <row r="38" spans="1:21" ht="12" customHeight="1">
      <c r="A38" s="185"/>
      <c r="B38" s="188"/>
      <c r="C38" s="119" t="s">
        <v>13</v>
      </c>
      <c r="D38" s="117" t="s">
        <v>49</v>
      </c>
      <c r="E38" s="122" t="s">
        <v>31</v>
      </c>
      <c r="F38" s="52" t="s">
        <v>67</v>
      </c>
      <c r="G38" s="30">
        <v>144</v>
      </c>
      <c r="H38" s="42"/>
      <c r="I38" s="42"/>
      <c r="J38" s="43">
        <v>144</v>
      </c>
      <c r="K38" s="43">
        <v>430</v>
      </c>
      <c r="L38" s="82"/>
      <c r="M38" s="43"/>
      <c r="N38" s="43">
        <v>430</v>
      </c>
      <c r="O38" s="43">
        <v>430</v>
      </c>
      <c r="P38" s="82"/>
      <c r="Q38" s="43"/>
      <c r="R38" s="43">
        <v>430</v>
      </c>
      <c r="S38" s="67">
        <v>0</v>
      </c>
      <c r="T38" s="74">
        <v>0</v>
      </c>
      <c r="U38" s="49"/>
    </row>
    <row r="39" spans="1:21" ht="12" customHeight="1">
      <c r="A39" s="185"/>
      <c r="B39" s="188"/>
      <c r="C39" s="120"/>
      <c r="D39" s="118"/>
      <c r="E39" s="122"/>
      <c r="F39" s="8" t="s">
        <v>43</v>
      </c>
      <c r="G39" s="30">
        <v>339</v>
      </c>
      <c r="H39" s="42"/>
      <c r="I39" s="42"/>
      <c r="J39" s="43">
        <v>339</v>
      </c>
      <c r="K39" s="43">
        <v>1034</v>
      </c>
      <c r="L39" s="82"/>
      <c r="M39" s="43"/>
      <c r="N39" s="43">
        <v>1034</v>
      </c>
      <c r="O39" s="32">
        <v>1099</v>
      </c>
      <c r="P39" s="108"/>
      <c r="Q39" s="32"/>
      <c r="R39" s="32">
        <v>1099</v>
      </c>
      <c r="S39" s="32">
        <v>0</v>
      </c>
      <c r="T39" s="74">
        <v>0</v>
      </c>
      <c r="U39" s="49"/>
    </row>
    <row r="40" spans="1:21" ht="11.25" customHeight="1">
      <c r="A40" s="185"/>
      <c r="B40" s="188"/>
      <c r="C40" s="120"/>
      <c r="D40" s="118"/>
      <c r="E40" s="122"/>
      <c r="F40" s="8" t="s">
        <v>27</v>
      </c>
      <c r="G40" s="30">
        <v>491.5</v>
      </c>
      <c r="H40" s="42"/>
      <c r="I40" s="42"/>
      <c r="J40" s="43">
        <v>491.5</v>
      </c>
      <c r="K40" s="43">
        <v>1466</v>
      </c>
      <c r="L40" s="82"/>
      <c r="M40" s="43"/>
      <c r="N40" s="43">
        <v>1466</v>
      </c>
      <c r="O40" s="43">
        <v>1466</v>
      </c>
      <c r="P40" s="82"/>
      <c r="Q40" s="43"/>
      <c r="R40" s="43">
        <v>1466</v>
      </c>
      <c r="S40" s="43">
        <v>0</v>
      </c>
      <c r="T40" s="74">
        <v>0</v>
      </c>
      <c r="U40" s="49"/>
    </row>
    <row r="41" spans="1:21" ht="11.25" customHeight="1">
      <c r="A41" s="185"/>
      <c r="B41" s="188"/>
      <c r="C41" s="120"/>
      <c r="D41" s="118"/>
      <c r="E41" s="122"/>
      <c r="F41" s="8" t="s">
        <v>14</v>
      </c>
      <c r="G41" s="30"/>
      <c r="H41" s="42"/>
      <c r="I41" s="42"/>
      <c r="J41" s="43"/>
      <c r="K41" s="43"/>
      <c r="L41" s="82"/>
      <c r="M41" s="43"/>
      <c r="N41" s="43"/>
      <c r="O41" s="43">
        <v>513.9</v>
      </c>
      <c r="P41" s="82"/>
      <c r="Q41" s="43"/>
      <c r="R41" s="43">
        <v>513.9</v>
      </c>
      <c r="S41" s="43"/>
      <c r="T41" s="74"/>
      <c r="U41" s="49"/>
    </row>
    <row r="42" spans="1:21" ht="12" customHeight="1">
      <c r="A42" s="185"/>
      <c r="B42" s="188"/>
      <c r="C42" s="120"/>
      <c r="D42" s="118"/>
      <c r="E42" s="122"/>
      <c r="F42" s="8" t="s">
        <v>41</v>
      </c>
      <c r="G42" s="30">
        <v>178.5</v>
      </c>
      <c r="H42" s="42"/>
      <c r="I42" s="42"/>
      <c r="J42" s="43">
        <v>178.5</v>
      </c>
      <c r="K42" s="43">
        <v>975</v>
      </c>
      <c r="L42" s="6"/>
      <c r="M42" s="43"/>
      <c r="N42" s="43">
        <v>975</v>
      </c>
      <c r="O42" s="32">
        <v>119.3</v>
      </c>
      <c r="P42" s="112"/>
      <c r="Q42" s="32"/>
      <c r="R42" s="32">
        <v>119.3</v>
      </c>
      <c r="S42" s="67">
        <v>0</v>
      </c>
      <c r="T42" s="74">
        <v>0</v>
      </c>
      <c r="U42" s="49"/>
    </row>
    <row r="43" spans="1:21" ht="11.25" customHeight="1">
      <c r="A43" s="185"/>
      <c r="B43" s="188"/>
      <c r="C43" s="121"/>
      <c r="D43" s="101"/>
      <c r="E43" s="122"/>
      <c r="F43" s="14" t="s">
        <v>61</v>
      </c>
      <c r="G43" s="54">
        <f aca="true" t="shared" si="9" ref="G43:T43">SUM(G38:G42)</f>
        <v>1153</v>
      </c>
      <c r="H43" s="54">
        <f t="shared" si="9"/>
        <v>0</v>
      </c>
      <c r="I43" s="54">
        <f t="shared" si="9"/>
        <v>0</v>
      </c>
      <c r="J43" s="54">
        <f t="shared" si="9"/>
        <v>1153</v>
      </c>
      <c r="K43" s="54">
        <f t="shared" si="9"/>
        <v>3905</v>
      </c>
      <c r="L43" s="54">
        <f t="shared" si="9"/>
        <v>0</v>
      </c>
      <c r="M43" s="54">
        <f t="shared" si="9"/>
        <v>0</v>
      </c>
      <c r="N43" s="54">
        <f t="shared" si="9"/>
        <v>3905</v>
      </c>
      <c r="O43" s="54">
        <f t="shared" si="9"/>
        <v>3628.2000000000003</v>
      </c>
      <c r="P43" s="54">
        <f t="shared" si="9"/>
        <v>0</v>
      </c>
      <c r="Q43" s="54">
        <f t="shared" si="9"/>
        <v>0</v>
      </c>
      <c r="R43" s="54">
        <f t="shared" si="9"/>
        <v>3628.2000000000003</v>
      </c>
      <c r="S43" s="54">
        <f t="shared" si="9"/>
        <v>0</v>
      </c>
      <c r="T43" s="54">
        <f t="shared" si="9"/>
        <v>0</v>
      </c>
      <c r="U43" s="49"/>
    </row>
    <row r="44" spans="1:21" ht="12.75" customHeight="1">
      <c r="A44" s="185"/>
      <c r="B44" s="188"/>
      <c r="C44" s="120" t="s">
        <v>15</v>
      </c>
      <c r="D44" s="191" t="s">
        <v>34</v>
      </c>
      <c r="E44" s="192" t="s">
        <v>31</v>
      </c>
      <c r="F44" s="8" t="s">
        <v>27</v>
      </c>
      <c r="G44" s="32">
        <v>168.8</v>
      </c>
      <c r="H44" s="21"/>
      <c r="I44" s="21"/>
      <c r="J44" s="32">
        <v>168.8</v>
      </c>
      <c r="K44" s="58"/>
      <c r="L44" s="39"/>
      <c r="M44" s="21"/>
      <c r="N44" s="58"/>
      <c r="O44" s="106"/>
      <c r="P44" s="106"/>
      <c r="Q44" s="106"/>
      <c r="R44" s="106"/>
      <c r="S44" s="36">
        <v>0</v>
      </c>
      <c r="T44" s="46">
        <v>0</v>
      </c>
      <c r="U44" s="49"/>
    </row>
    <row r="45" spans="1:21" ht="11.25" customHeight="1">
      <c r="A45" s="185"/>
      <c r="B45" s="188"/>
      <c r="C45" s="120"/>
      <c r="D45" s="191"/>
      <c r="E45" s="192"/>
      <c r="F45" s="8" t="s">
        <v>41</v>
      </c>
      <c r="G45" s="32">
        <v>3.7</v>
      </c>
      <c r="H45" s="21"/>
      <c r="I45" s="21"/>
      <c r="J45" s="32">
        <v>3.7</v>
      </c>
      <c r="K45" s="58"/>
      <c r="L45" s="39"/>
      <c r="M45" s="21"/>
      <c r="N45" s="58"/>
      <c r="O45" s="21"/>
      <c r="P45" s="21"/>
      <c r="Q45" s="21"/>
      <c r="R45" s="21"/>
      <c r="S45" s="36">
        <v>0</v>
      </c>
      <c r="T45" s="46">
        <v>0</v>
      </c>
      <c r="U45" s="49"/>
    </row>
    <row r="46" spans="1:21" ht="12.75" customHeight="1">
      <c r="A46" s="185"/>
      <c r="B46" s="188"/>
      <c r="C46" s="121"/>
      <c r="D46" s="139"/>
      <c r="E46" s="143"/>
      <c r="F46" s="14" t="s">
        <v>61</v>
      </c>
      <c r="G46" s="54">
        <f>SUM(G44:G45)</f>
        <v>172.5</v>
      </c>
      <c r="H46" s="54">
        <f aca="true" t="shared" si="10" ref="H46:T46">SUM(H44:H45)</f>
        <v>0</v>
      </c>
      <c r="I46" s="54">
        <f t="shared" si="10"/>
        <v>0</v>
      </c>
      <c r="J46" s="54">
        <f t="shared" si="10"/>
        <v>172.5</v>
      </c>
      <c r="K46" s="54">
        <f t="shared" si="10"/>
        <v>0</v>
      </c>
      <c r="L46" s="54">
        <f t="shared" si="10"/>
        <v>0</v>
      </c>
      <c r="M46" s="54">
        <f t="shared" si="10"/>
        <v>0</v>
      </c>
      <c r="N46" s="54">
        <f t="shared" si="10"/>
        <v>0</v>
      </c>
      <c r="O46" s="54">
        <f t="shared" si="10"/>
        <v>0</v>
      </c>
      <c r="P46" s="54">
        <f t="shared" si="10"/>
        <v>0</v>
      </c>
      <c r="Q46" s="54">
        <f t="shared" si="10"/>
        <v>0</v>
      </c>
      <c r="R46" s="54">
        <f t="shared" si="10"/>
        <v>0</v>
      </c>
      <c r="S46" s="54">
        <f t="shared" si="10"/>
        <v>0</v>
      </c>
      <c r="T46" s="54">
        <f t="shared" si="10"/>
        <v>0</v>
      </c>
      <c r="U46" s="49"/>
    </row>
    <row r="47" spans="1:21" ht="12.75" customHeight="1">
      <c r="A47" s="185"/>
      <c r="B47" s="188"/>
      <c r="C47" s="119" t="s">
        <v>16</v>
      </c>
      <c r="D47" s="198" t="s">
        <v>33</v>
      </c>
      <c r="E47" s="122" t="s">
        <v>31</v>
      </c>
      <c r="F47" s="8" t="s">
        <v>40</v>
      </c>
      <c r="G47" s="30">
        <v>32.4</v>
      </c>
      <c r="H47" s="40"/>
      <c r="I47" s="40"/>
      <c r="J47" s="30">
        <v>32.4</v>
      </c>
      <c r="K47" s="68"/>
      <c r="L47" s="18"/>
      <c r="M47" s="40"/>
      <c r="N47" s="68"/>
      <c r="O47" s="40"/>
      <c r="P47" s="40"/>
      <c r="Q47" s="40"/>
      <c r="R47" s="40"/>
      <c r="S47" s="36">
        <v>0</v>
      </c>
      <c r="T47" s="46">
        <v>0</v>
      </c>
      <c r="U47" s="49"/>
    </row>
    <row r="48" spans="1:21" ht="12" customHeight="1">
      <c r="A48" s="185"/>
      <c r="B48" s="188"/>
      <c r="C48" s="120"/>
      <c r="D48" s="199"/>
      <c r="E48" s="122"/>
      <c r="F48" s="8" t="s">
        <v>43</v>
      </c>
      <c r="G48" s="30">
        <v>42.4</v>
      </c>
      <c r="H48" s="40"/>
      <c r="I48" s="40"/>
      <c r="J48" s="30">
        <v>42.4</v>
      </c>
      <c r="K48" s="68"/>
      <c r="L48" s="18"/>
      <c r="M48" s="41"/>
      <c r="N48" s="68"/>
      <c r="O48" s="40"/>
      <c r="P48" s="40"/>
      <c r="Q48" s="40"/>
      <c r="R48" s="40"/>
      <c r="S48" s="36">
        <v>0</v>
      </c>
      <c r="T48" s="46">
        <v>0</v>
      </c>
      <c r="U48" s="49"/>
    </row>
    <row r="49" spans="1:21" ht="12.75" customHeight="1">
      <c r="A49" s="185"/>
      <c r="B49" s="188"/>
      <c r="C49" s="120"/>
      <c r="D49" s="199"/>
      <c r="E49" s="122"/>
      <c r="F49" s="8" t="s">
        <v>27</v>
      </c>
      <c r="G49" s="30">
        <v>399.3</v>
      </c>
      <c r="H49" s="40"/>
      <c r="I49" s="40"/>
      <c r="J49" s="30">
        <v>399.3</v>
      </c>
      <c r="K49" s="69"/>
      <c r="L49" s="26"/>
      <c r="M49" s="41"/>
      <c r="N49" s="69"/>
      <c r="O49" s="40"/>
      <c r="P49" s="40"/>
      <c r="Q49" s="40"/>
      <c r="R49" s="40"/>
      <c r="S49" s="36">
        <v>0</v>
      </c>
      <c r="T49" s="46">
        <v>0</v>
      </c>
      <c r="U49" s="49"/>
    </row>
    <row r="50" spans="1:21" ht="14.25" customHeight="1">
      <c r="A50" s="185"/>
      <c r="B50" s="188"/>
      <c r="C50" s="121"/>
      <c r="D50" s="200"/>
      <c r="E50" s="122"/>
      <c r="F50" s="14" t="s">
        <v>61</v>
      </c>
      <c r="G50" s="54">
        <f>SUM(G47:G49)</f>
        <v>474.1</v>
      </c>
      <c r="H50" s="54">
        <f aca="true" t="shared" si="11" ref="H50:T50">SUM(H47:H49)</f>
        <v>0</v>
      </c>
      <c r="I50" s="54">
        <f t="shared" si="11"/>
        <v>0</v>
      </c>
      <c r="J50" s="54">
        <f t="shared" si="11"/>
        <v>474.1</v>
      </c>
      <c r="K50" s="54">
        <f t="shared" si="11"/>
        <v>0</v>
      </c>
      <c r="L50" s="54">
        <f t="shared" si="11"/>
        <v>0</v>
      </c>
      <c r="M50" s="54">
        <f t="shared" si="11"/>
        <v>0</v>
      </c>
      <c r="N50" s="54">
        <f t="shared" si="11"/>
        <v>0</v>
      </c>
      <c r="O50" s="54">
        <f t="shared" si="11"/>
        <v>0</v>
      </c>
      <c r="P50" s="54">
        <f t="shared" si="11"/>
        <v>0</v>
      </c>
      <c r="Q50" s="54">
        <f t="shared" si="11"/>
        <v>0</v>
      </c>
      <c r="R50" s="54">
        <f t="shared" si="11"/>
        <v>0</v>
      </c>
      <c r="S50" s="54">
        <f t="shared" si="11"/>
        <v>0</v>
      </c>
      <c r="T50" s="54">
        <f t="shared" si="11"/>
        <v>0</v>
      </c>
      <c r="U50" s="49"/>
    </row>
    <row r="51" spans="1:21" ht="15" customHeight="1">
      <c r="A51" s="185"/>
      <c r="B51" s="188"/>
      <c r="C51" s="119" t="s">
        <v>17</v>
      </c>
      <c r="D51" s="198" t="s">
        <v>35</v>
      </c>
      <c r="E51" s="122" t="s">
        <v>31</v>
      </c>
      <c r="F51" s="8" t="s">
        <v>40</v>
      </c>
      <c r="G51" s="32">
        <v>1.6</v>
      </c>
      <c r="H51" s="36"/>
      <c r="I51" s="36"/>
      <c r="J51" s="32">
        <v>1.6</v>
      </c>
      <c r="K51" s="59"/>
      <c r="L51" s="32"/>
      <c r="M51" s="32"/>
      <c r="N51" s="59"/>
      <c r="O51" s="36"/>
      <c r="P51" s="36"/>
      <c r="Q51" s="36"/>
      <c r="R51" s="36"/>
      <c r="S51" s="36">
        <v>0</v>
      </c>
      <c r="T51" s="46">
        <v>0</v>
      </c>
      <c r="U51" s="49"/>
    </row>
    <row r="52" spans="1:21" ht="12" customHeight="1">
      <c r="A52" s="185"/>
      <c r="B52" s="188"/>
      <c r="C52" s="120"/>
      <c r="D52" s="199"/>
      <c r="E52" s="122"/>
      <c r="F52" s="8" t="s">
        <v>43</v>
      </c>
      <c r="G52" s="32">
        <v>2.9</v>
      </c>
      <c r="H52" s="36"/>
      <c r="I52" s="36"/>
      <c r="J52" s="32">
        <v>2.9</v>
      </c>
      <c r="K52" s="59"/>
      <c r="L52" s="32"/>
      <c r="M52" s="32"/>
      <c r="N52" s="59"/>
      <c r="O52" s="36"/>
      <c r="P52" s="36"/>
      <c r="Q52" s="36"/>
      <c r="R52" s="36"/>
      <c r="S52" s="36">
        <v>0</v>
      </c>
      <c r="T52" s="46">
        <v>0</v>
      </c>
      <c r="U52" s="49"/>
    </row>
    <row r="53" spans="1:21" ht="12" customHeight="1">
      <c r="A53" s="185"/>
      <c r="B53" s="188"/>
      <c r="C53" s="120"/>
      <c r="D53" s="199"/>
      <c r="E53" s="122"/>
      <c r="F53" s="8" t="s">
        <v>27</v>
      </c>
      <c r="G53" s="32">
        <v>0</v>
      </c>
      <c r="H53" s="36"/>
      <c r="I53" s="36"/>
      <c r="J53" s="32">
        <v>0</v>
      </c>
      <c r="K53" s="59"/>
      <c r="L53" s="32"/>
      <c r="M53" s="32"/>
      <c r="N53" s="59"/>
      <c r="O53" s="36"/>
      <c r="P53" s="36"/>
      <c r="Q53" s="36"/>
      <c r="R53" s="36"/>
      <c r="S53" s="36">
        <v>0</v>
      </c>
      <c r="T53" s="46">
        <v>0</v>
      </c>
      <c r="U53" s="49"/>
    </row>
    <row r="54" spans="1:21" ht="12" customHeight="1">
      <c r="A54" s="185"/>
      <c r="B54" s="188"/>
      <c r="C54" s="121"/>
      <c r="D54" s="200"/>
      <c r="E54" s="122"/>
      <c r="F54" s="14" t="s">
        <v>61</v>
      </c>
      <c r="G54" s="54">
        <f>SUM(G51:G53)</f>
        <v>4.5</v>
      </c>
      <c r="H54" s="54">
        <f aca="true" t="shared" si="12" ref="H54:T54">SUM(H51:H53)</f>
        <v>0</v>
      </c>
      <c r="I54" s="54">
        <f t="shared" si="12"/>
        <v>0</v>
      </c>
      <c r="J54" s="54">
        <f t="shared" si="12"/>
        <v>4.5</v>
      </c>
      <c r="K54" s="54">
        <f t="shared" si="12"/>
        <v>0</v>
      </c>
      <c r="L54" s="54">
        <f t="shared" si="12"/>
        <v>0</v>
      </c>
      <c r="M54" s="54">
        <f t="shared" si="12"/>
        <v>0</v>
      </c>
      <c r="N54" s="54">
        <f t="shared" si="12"/>
        <v>0</v>
      </c>
      <c r="O54" s="54">
        <f t="shared" si="12"/>
        <v>0</v>
      </c>
      <c r="P54" s="54">
        <f t="shared" si="12"/>
        <v>0</v>
      </c>
      <c r="Q54" s="54">
        <f t="shared" si="12"/>
        <v>0</v>
      </c>
      <c r="R54" s="54">
        <f t="shared" si="12"/>
        <v>0</v>
      </c>
      <c r="S54" s="54">
        <f t="shared" si="12"/>
        <v>0</v>
      </c>
      <c r="T54" s="54">
        <f t="shared" si="12"/>
        <v>0</v>
      </c>
      <c r="U54" s="49"/>
    </row>
    <row r="55" spans="1:21" ht="14.25" customHeight="1">
      <c r="A55" s="185"/>
      <c r="B55" s="188"/>
      <c r="C55" s="119" t="s">
        <v>18</v>
      </c>
      <c r="D55" s="126" t="s">
        <v>64</v>
      </c>
      <c r="E55" s="192" t="s">
        <v>31</v>
      </c>
      <c r="F55" s="8" t="s">
        <v>41</v>
      </c>
      <c r="G55" s="32">
        <v>1.6</v>
      </c>
      <c r="H55" s="36"/>
      <c r="I55" s="36"/>
      <c r="J55" s="36">
        <v>1.6</v>
      </c>
      <c r="K55" s="59">
        <v>12</v>
      </c>
      <c r="L55" s="59"/>
      <c r="M55" s="32"/>
      <c r="N55" s="81">
        <v>12</v>
      </c>
      <c r="O55" s="59">
        <v>6.6</v>
      </c>
      <c r="P55" s="59"/>
      <c r="Q55" s="32"/>
      <c r="R55" s="32">
        <v>6.6</v>
      </c>
      <c r="S55" s="36">
        <v>0</v>
      </c>
      <c r="T55" s="46">
        <v>0</v>
      </c>
      <c r="U55" s="49"/>
    </row>
    <row r="56" spans="1:21" ht="14.25" customHeight="1">
      <c r="A56" s="185"/>
      <c r="B56" s="188"/>
      <c r="C56" s="120"/>
      <c r="D56" s="190"/>
      <c r="E56" s="192"/>
      <c r="F56" s="51" t="s">
        <v>27</v>
      </c>
      <c r="G56" s="32">
        <v>0</v>
      </c>
      <c r="H56" s="36"/>
      <c r="I56" s="36"/>
      <c r="J56" s="36">
        <v>0</v>
      </c>
      <c r="K56" s="36">
        <v>70</v>
      </c>
      <c r="L56" s="36"/>
      <c r="M56" s="32"/>
      <c r="N56" s="32">
        <v>70</v>
      </c>
      <c r="O56" s="36">
        <v>0</v>
      </c>
      <c r="P56" s="36"/>
      <c r="Q56" s="32"/>
      <c r="R56" s="32">
        <v>0</v>
      </c>
      <c r="S56" s="36">
        <v>0</v>
      </c>
      <c r="T56" s="46">
        <v>0</v>
      </c>
      <c r="U56" s="49"/>
    </row>
    <row r="57" spans="1:21" ht="12.75" customHeight="1">
      <c r="A57" s="186"/>
      <c r="B57" s="189"/>
      <c r="C57" s="121"/>
      <c r="D57" s="127"/>
      <c r="E57" s="143"/>
      <c r="F57" s="14" t="s">
        <v>61</v>
      </c>
      <c r="G57" s="54">
        <f aca="true" t="shared" si="13" ref="G57:T57">SUM(G55:G56)</f>
        <v>1.6</v>
      </c>
      <c r="H57" s="54">
        <f t="shared" si="13"/>
        <v>0</v>
      </c>
      <c r="I57" s="54">
        <f t="shared" si="13"/>
        <v>0</v>
      </c>
      <c r="J57" s="54">
        <f t="shared" si="13"/>
        <v>1.6</v>
      </c>
      <c r="K57" s="54">
        <f t="shared" si="13"/>
        <v>82</v>
      </c>
      <c r="L57" s="54">
        <f t="shared" si="13"/>
        <v>0</v>
      </c>
      <c r="M57" s="54">
        <f t="shared" si="13"/>
        <v>0</v>
      </c>
      <c r="N57" s="54">
        <f t="shared" si="13"/>
        <v>82</v>
      </c>
      <c r="O57" s="54">
        <f t="shared" si="13"/>
        <v>6.6</v>
      </c>
      <c r="P57" s="54">
        <f t="shared" si="13"/>
        <v>0</v>
      </c>
      <c r="Q57" s="54">
        <f t="shared" si="13"/>
        <v>0</v>
      </c>
      <c r="R57" s="54">
        <f t="shared" si="13"/>
        <v>6.6</v>
      </c>
      <c r="S57" s="54">
        <f t="shared" si="13"/>
        <v>0</v>
      </c>
      <c r="T57" s="54">
        <f t="shared" si="13"/>
        <v>0</v>
      </c>
      <c r="U57" s="49"/>
    </row>
    <row r="58" spans="1:21" ht="13.5" customHeight="1">
      <c r="A58" s="136" t="s">
        <v>48</v>
      </c>
      <c r="B58" s="137"/>
      <c r="C58" s="137"/>
      <c r="D58" s="137"/>
      <c r="E58" s="137"/>
      <c r="F58" s="138"/>
      <c r="G58" s="76">
        <f>SUM(G57,G54,G50,G46,G43)</f>
        <v>1805.7</v>
      </c>
      <c r="H58" s="76">
        <f aca="true" t="shared" si="14" ref="H58:T58">SUM(H57,H54,H50,H46,H43)</f>
        <v>0</v>
      </c>
      <c r="I58" s="76">
        <f t="shared" si="14"/>
        <v>0</v>
      </c>
      <c r="J58" s="76">
        <f t="shared" si="14"/>
        <v>1805.7</v>
      </c>
      <c r="K58" s="76">
        <f t="shared" si="14"/>
        <v>3987</v>
      </c>
      <c r="L58" s="76">
        <f t="shared" si="14"/>
        <v>0</v>
      </c>
      <c r="M58" s="76">
        <f t="shared" si="14"/>
        <v>0</v>
      </c>
      <c r="N58" s="76">
        <f t="shared" si="14"/>
        <v>3987</v>
      </c>
      <c r="O58" s="76">
        <f t="shared" si="14"/>
        <v>3634.8</v>
      </c>
      <c r="P58" s="76">
        <f t="shared" si="14"/>
        <v>0</v>
      </c>
      <c r="Q58" s="76">
        <f t="shared" si="14"/>
        <v>0</v>
      </c>
      <c r="R58" s="76">
        <f t="shared" si="14"/>
        <v>3634.8</v>
      </c>
      <c r="S58" s="76">
        <f t="shared" si="14"/>
        <v>0</v>
      </c>
      <c r="T58" s="76">
        <f t="shared" si="14"/>
        <v>0</v>
      </c>
      <c r="U58" s="50"/>
    </row>
    <row r="59" spans="1:21" ht="12.75" customHeight="1">
      <c r="A59" s="13" t="s">
        <v>13</v>
      </c>
      <c r="B59" s="9" t="s">
        <v>16</v>
      </c>
      <c r="C59" s="123" t="s">
        <v>23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5"/>
      <c r="U59" s="49"/>
    </row>
    <row r="60" spans="1:21" ht="15.75" customHeight="1">
      <c r="A60" s="140" t="s">
        <v>13</v>
      </c>
      <c r="B60" s="141" t="s">
        <v>16</v>
      </c>
      <c r="C60" s="196" t="s">
        <v>13</v>
      </c>
      <c r="D60" s="117" t="s">
        <v>24</v>
      </c>
      <c r="E60" s="142" t="s">
        <v>31</v>
      </c>
      <c r="F60" s="22" t="s">
        <v>14</v>
      </c>
      <c r="G60" s="34">
        <v>14.9</v>
      </c>
      <c r="H60" s="43">
        <v>14.9</v>
      </c>
      <c r="I60" s="43">
        <v>11.3</v>
      </c>
      <c r="J60" s="43"/>
      <c r="K60" s="43">
        <v>6.8</v>
      </c>
      <c r="L60" s="43">
        <v>6.8</v>
      </c>
      <c r="M60" s="43">
        <v>5.2</v>
      </c>
      <c r="N60" s="43"/>
      <c r="O60" s="43">
        <v>6.8</v>
      </c>
      <c r="P60" s="43">
        <v>6.8</v>
      </c>
      <c r="Q60" s="43">
        <v>5.2</v>
      </c>
      <c r="R60" s="44"/>
      <c r="S60" s="43">
        <v>7</v>
      </c>
      <c r="T60" s="43">
        <v>7.5</v>
      </c>
      <c r="U60" s="49"/>
    </row>
    <row r="61" spans="1:21" ht="12.75" customHeight="1">
      <c r="A61" s="140"/>
      <c r="B61" s="141"/>
      <c r="C61" s="121"/>
      <c r="D61" s="118"/>
      <c r="E61" s="143"/>
      <c r="F61" s="14" t="s">
        <v>61</v>
      </c>
      <c r="G61" s="35">
        <f>SUM(G60)</f>
        <v>14.9</v>
      </c>
      <c r="H61" s="35">
        <f aca="true" t="shared" si="15" ref="H61:T61">SUM(H60)</f>
        <v>14.9</v>
      </c>
      <c r="I61" s="35">
        <f t="shared" si="15"/>
        <v>11.3</v>
      </c>
      <c r="J61" s="35">
        <f t="shared" si="15"/>
        <v>0</v>
      </c>
      <c r="K61" s="35">
        <f t="shared" si="15"/>
        <v>6.8</v>
      </c>
      <c r="L61" s="35">
        <f t="shared" si="15"/>
        <v>6.8</v>
      </c>
      <c r="M61" s="35">
        <f t="shared" si="15"/>
        <v>5.2</v>
      </c>
      <c r="N61" s="35">
        <f t="shared" si="15"/>
        <v>0</v>
      </c>
      <c r="O61" s="35">
        <f t="shared" si="15"/>
        <v>6.8</v>
      </c>
      <c r="P61" s="35">
        <f t="shared" si="15"/>
        <v>6.8</v>
      </c>
      <c r="Q61" s="35">
        <f t="shared" si="15"/>
        <v>5.2</v>
      </c>
      <c r="R61" s="35">
        <f t="shared" si="15"/>
        <v>0</v>
      </c>
      <c r="S61" s="35">
        <f t="shared" si="15"/>
        <v>7</v>
      </c>
      <c r="T61" s="47">
        <f t="shared" si="15"/>
        <v>7.5</v>
      </c>
      <c r="U61" s="49"/>
    </row>
    <row r="62" spans="1:21" ht="15" customHeight="1">
      <c r="A62" s="140"/>
      <c r="B62" s="141"/>
      <c r="C62" s="119" t="s">
        <v>15</v>
      </c>
      <c r="D62" s="116" t="s">
        <v>25</v>
      </c>
      <c r="E62" s="142" t="s">
        <v>31</v>
      </c>
      <c r="F62" s="22" t="s">
        <v>14</v>
      </c>
      <c r="G62" s="34">
        <v>28.3</v>
      </c>
      <c r="H62" s="43">
        <v>26.9</v>
      </c>
      <c r="I62" s="43">
        <v>20.5</v>
      </c>
      <c r="J62" s="43">
        <v>1.4</v>
      </c>
      <c r="K62" s="43">
        <v>19.1</v>
      </c>
      <c r="L62" s="43">
        <v>19.1</v>
      </c>
      <c r="M62" s="43">
        <v>14.6</v>
      </c>
      <c r="N62" s="43"/>
      <c r="O62" s="43">
        <v>19.4</v>
      </c>
      <c r="P62" s="43">
        <v>19.4</v>
      </c>
      <c r="Q62" s="43">
        <v>14.6</v>
      </c>
      <c r="R62" s="44"/>
      <c r="S62" s="43">
        <v>19.5</v>
      </c>
      <c r="T62" s="43">
        <v>20</v>
      </c>
      <c r="U62" s="49"/>
    </row>
    <row r="63" spans="1:21" ht="15" customHeight="1">
      <c r="A63" s="140"/>
      <c r="B63" s="141"/>
      <c r="C63" s="121"/>
      <c r="D63" s="139"/>
      <c r="E63" s="143"/>
      <c r="F63" s="14" t="s">
        <v>61</v>
      </c>
      <c r="G63" s="35">
        <f>SUM(G62)</f>
        <v>28.3</v>
      </c>
      <c r="H63" s="35">
        <f aca="true" t="shared" si="16" ref="H63:T63">SUM(H62)</f>
        <v>26.9</v>
      </c>
      <c r="I63" s="35">
        <f t="shared" si="16"/>
        <v>20.5</v>
      </c>
      <c r="J63" s="35">
        <f t="shared" si="16"/>
        <v>1.4</v>
      </c>
      <c r="K63" s="35">
        <f t="shared" si="16"/>
        <v>19.1</v>
      </c>
      <c r="L63" s="35">
        <f t="shared" si="16"/>
        <v>19.1</v>
      </c>
      <c r="M63" s="35">
        <f t="shared" si="16"/>
        <v>14.6</v>
      </c>
      <c r="N63" s="35">
        <f t="shared" si="16"/>
        <v>0</v>
      </c>
      <c r="O63" s="35">
        <f t="shared" si="16"/>
        <v>19.4</v>
      </c>
      <c r="P63" s="35">
        <f t="shared" si="16"/>
        <v>19.4</v>
      </c>
      <c r="Q63" s="35">
        <f t="shared" si="16"/>
        <v>14.6</v>
      </c>
      <c r="R63" s="35">
        <f t="shared" si="16"/>
        <v>0</v>
      </c>
      <c r="S63" s="35">
        <f t="shared" si="16"/>
        <v>19.5</v>
      </c>
      <c r="T63" s="47">
        <f t="shared" si="16"/>
        <v>20</v>
      </c>
      <c r="U63" s="49"/>
    </row>
    <row r="64" spans="1:34" ht="13.5" customHeight="1">
      <c r="A64" s="136" t="s">
        <v>48</v>
      </c>
      <c r="B64" s="137"/>
      <c r="C64" s="137"/>
      <c r="D64" s="137"/>
      <c r="E64" s="137"/>
      <c r="F64" s="138"/>
      <c r="G64" s="76">
        <f>G61+G63</f>
        <v>43.2</v>
      </c>
      <c r="H64" s="76">
        <f aca="true" t="shared" si="17" ref="H64:T64">H61+H63</f>
        <v>41.8</v>
      </c>
      <c r="I64" s="76">
        <f t="shared" si="17"/>
        <v>31.8</v>
      </c>
      <c r="J64" s="76">
        <f t="shared" si="17"/>
        <v>1.4</v>
      </c>
      <c r="K64" s="76">
        <f t="shared" si="17"/>
        <v>25.900000000000002</v>
      </c>
      <c r="L64" s="76">
        <f t="shared" si="17"/>
        <v>25.900000000000002</v>
      </c>
      <c r="M64" s="76">
        <f t="shared" si="17"/>
        <v>19.8</v>
      </c>
      <c r="N64" s="76">
        <f t="shared" si="17"/>
        <v>0</v>
      </c>
      <c r="O64" s="76">
        <f t="shared" si="17"/>
        <v>26.2</v>
      </c>
      <c r="P64" s="76">
        <f t="shared" si="17"/>
        <v>26.2</v>
      </c>
      <c r="Q64" s="76">
        <f t="shared" si="17"/>
        <v>19.8</v>
      </c>
      <c r="R64" s="76">
        <f t="shared" si="17"/>
        <v>0</v>
      </c>
      <c r="S64" s="76">
        <f t="shared" si="17"/>
        <v>26.5</v>
      </c>
      <c r="T64" s="77">
        <f t="shared" si="17"/>
        <v>27.5</v>
      </c>
      <c r="U64" s="49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2.75">
      <c r="A65" s="113" t="s">
        <v>46</v>
      </c>
      <c r="B65" s="114"/>
      <c r="C65" s="114"/>
      <c r="D65" s="114"/>
      <c r="E65" s="114"/>
      <c r="F65" s="115"/>
      <c r="G65" s="60">
        <f aca="true" t="shared" si="18" ref="G65:T65">G64+G58+G36</f>
        <v>1971.5</v>
      </c>
      <c r="H65" s="60">
        <f t="shared" si="18"/>
        <v>63.599999999999994</v>
      </c>
      <c r="I65" s="60">
        <f t="shared" si="18"/>
        <v>31.8</v>
      </c>
      <c r="J65" s="60">
        <f t="shared" si="18"/>
        <v>1907.9</v>
      </c>
      <c r="K65" s="61">
        <f t="shared" si="18"/>
        <v>4321.9</v>
      </c>
      <c r="L65" s="61">
        <f t="shared" si="18"/>
        <v>40.900000000000006</v>
      </c>
      <c r="M65" s="61">
        <f t="shared" si="18"/>
        <v>19.8</v>
      </c>
      <c r="N65" s="61">
        <f t="shared" si="18"/>
        <v>4281</v>
      </c>
      <c r="O65" s="61">
        <f t="shared" si="18"/>
        <v>3892.2</v>
      </c>
      <c r="P65" s="61">
        <f t="shared" si="18"/>
        <v>41.2</v>
      </c>
      <c r="Q65" s="61">
        <f t="shared" si="18"/>
        <v>19.8</v>
      </c>
      <c r="R65" s="61">
        <f t="shared" si="18"/>
        <v>3851</v>
      </c>
      <c r="S65" s="61">
        <f t="shared" si="18"/>
        <v>85</v>
      </c>
      <c r="T65" s="62">
        <f t="shared" si="18"/>
        <v>47.5</v>
      </c>
      <c r="U65" s="49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21" ht="12.75">
      <c r="A66" s="133" t="s">
        <v>47</v>
      </c>
      <c r="B66" s="134"/>
      <c r="C66" s="134"/>
      <c r="D66" s="134"/>
      <c r="E66" s="134"/>
      <c r="F66" s="135"/>
      <c r="G66" s="63">
        <f aca="true" t="shared" si="19" ref="G66:T66">G65</f>
        <v>1971.5</v>
      </c>
      <c r="H66" s="63">
        <f t="shared" si="19"/>
        <v>63.599999999999994</v>
      </c>
      <c r="I66" s="63">
        <f t="shared" si="19"/>
        <v>31.8</v>
      </c>
      <c r="J66" s="63">
        <f t="shared" si="19"/>
        <v>1907.9</v>
      </c>
      <c r="K66" s="64">
        <f t="shared" si="19"/>
        <v>4321.9</v>
      </c>
      <c r="L66" s="64">
        <f t="shared" si="19"/>
        <v>40.900000000000006</v>
      </c>
      <c r="M66" s="64">
        <f t="shared" si="19"/>
        <v>19.8</v>
      </c>
      <c r="N66" s="64">
        <f t="shared" si="19"/>
        <v>4281</v>
      </c>
      <c r="O66" s="64">
        <f t="shared" si="19"/>
        <v>3892.2</v>
      </c>
      <c r="P66" s="64">
        <f t="shared" si="19"/>
        <v>41.2</v>
      </c>
      <c r="Q66" s="64">
        <f t="shared" si="19"/>
        <v>19.8</v>
      </c>
      <c r="R66" s="64">
        <f t="shared" si="19"/>
        <v>3851</v>
      </c>
      <c r="S66" s="64">
        <f t="shared" si="19"/>
        <v>85</v>
      </c>
      <c r="T66" s="65">
        <f t="shared" si="19"/>
        <v>47.5</v>
      </c>
      <c r="U66" s="49"/>
    </row>
    <row r="67" spans="3:20" ht="12.75">
      <c r="C67" s="4"/>
      <c r="D67" s="5"/>
      <c r="E67" s="78"/>
      <c r="F67" s="24"/>
      <c r="G67" s="27"/>
      <c r="H67" s="6"/>
      <c r="I67" s="6"/>
      <c r="J67" s="6"/>
      <c r="K67" s="19"/>
      <c r="L67" s="19"/>
      <c r="M67" s="6"/>
      <c r="N67" s="6"/>
      <c r="O67" s="6"/>
      <c r="P67" s="6"/>
      <c r="Q67" s="6"/>
      <c r="R67" s="6"/>
      <c r="S67" s="6"/>
      <c r="T67" s="6"/>
    </row>
    <row r="68" spans="3:20" s="92" customFormat="1" ht="12.75">
      <c r="C68" s="93"/>
      <c r="D68" s="93" t="s">
        <v>66</v>
      </c>
      <c r="E68" s="94"/>
      <c r="F68" s="7"/>
      <c r="G68" s="95"/>
      <c r="H68" s="96"/>
      <c r="I68" s="96"/>
      <c r="J68" s="96"/>
      <c r="K68" s="97"/>
      <c r="L68" s="97"/>
      <c r="M68" s="96"/>
      <c r="N68" s="96"/>
      <c r="O68" s="96"/>
      <c r="P68" s="96"/>
      <c r="Q68" s="204" t="s">
        <v>69</v>
      </c>
      <c r="R68" s="204"/>
      <c r="S68" s="204"/>
      <c r="T68" s="204"/>
    </row>
    <row r="69" spans="3:20" s="92" customFormat="1" ht="12.75">
      <c r="C69" s="93"/>
      <c r="D69" s="93"/>
      <c r="E69" s="94"/>
      <c r="F69" s="7"/>
      <c r="G69" s="95"/>
      <c r="H69" s="96"/>
      <c r="I69" s="96"/>
      <c r="J69" s="96"/>
      <c r="K69" s="97"/>
      <c r="L69" s="97"/>
      <c r="M69" s="96"/>
      <c r="N69" s="96"/>
      <c r="O69" s="96"/>
      <c r="P69" s="96"/>
      <c r="Q69" s="109"/>
      <c r="R69" s="109"/>
      <c r="S69" s="109"/>
      <c r="T69" s="109"/>
    </row>
    <row r="70" spans="3:20" s="92" customFormat="1" ht="12.75">
      <c r="C70" s="93"/>
      <c r="D70" s="93"/>
      <c r="E70" s="94"/>
      <c r="F70" s="7"/>
      <c r="G70" s="95"/>
      <c r="H70" s="96"/>
      <c r="I70" s="96"/>
      <c r="J70" s="96"/>
      <c r="K70" s="97"/>
      <c r="L70" s="97"/>
      <c r="M70" s="96"/>
      <c r="N70" s="96"/>
      <c r="O70" s="96"/>
      <c r="P70" s="96"/>
      <c r="Q70" s="109"/>
      <c r="R70" s="109"/>
      <c r="S70" s="109"/>
      <c r="T70" s="109"/>
    </row>
    <row r="71" spans="3:20" s="92" customFormat="1" ht="12.75">
      <c r="C71" s="93"/>
      <c r="D71" s="93"/>
      <c r="E71" s="94"/>
      <c r="F71" s="7"/>
      <c r="G71" s="95"/>
      <c r="H71" s="96"/>
      <c r="I71" s="96"/>
      <c r="J71" s="96"/>
      <c r="K71" s="97"/>
      <c r="L71" s="97"/>
      <c r="M71" s="96"/>
      <c r="N71" s="96"/>
      <c r="O71" s="96"/>
      <c r="P71" s="96"/>
      <c r="Q71" s="109"/>
      <c r="R71" s="109"/>
      <c r="S71" s="109"/>
      <c r="T71" s="109"/>
    </row>
    <row r="72" spans="3:20" s="92" customFormat="1" ht="12.75">
      <c r="C72" s="93"/>
      <c r="D72" s="93"/>
      <c r="E72" s="94"/>
      <c r="F72" s="7"/>
      <c r="G72" s="95"/>
      <c r="H72" s="96"/>
      <c r="I72" s="96"/>
      <c r="J72" s="96"/>
      <c r="K72" s="97"/>
      <c r="L72" s="97"/>
      <c r="M72" s="96"/>
      <c r="N72" s="96"/>
      <c r="O72" s="96"/>
      <c r="P72" s="96"/>
      <c r="Q72" s="109"/>
      <c r="R72" s="109"/>
      <c r="S72" s="109"/>
      <c r="T72" s="109"/>
    </row>
    <row r="73" spans="3:20" s="92" customFormat="1" ht="12.75">
      <c r="C73" s="93"/>
      <c r="D73" s="93"/>
      <c r="E73" s="94"/>
      <c r="F73" s="7"/>
      <c r="G73" s="95"/>
      <c r="H73" s="96"/>
      <c r="I73" s="96"/>
      <c r="J73" s="96"/>
      <c r="K73" s="97"/>
      <c r="L73" s="97"/>
      <c r="M73" s="96"/>
      <c r="N73" s="96"/>
      <c r="O73" s="96"/>
      <c r="P73" s="96"/>
      <c r="Q73" s="109"/>
      <c r="R73" s="109"/>
      <c r="S73" s="109"/>
      <c r="T73" s="109"/>
    </row>
    <row r="74" spans="3:20" s="92" customFormat="1" ht="12.75">
      <c r="C74" s="93"/>
      <c r="D74" s="93"/>
      <c r="E74" s="94"/>
      <c r="F74" s="7"/>
      <c r="G74" s="95"/>
      <c r="H74" s="96"/>
      <c r="I74" s="96"/>
      <c r="J74" s="96"/>
      <c r="K74" s="97"/>
      <c r="L74" s="97"/>
      <c r="M74" s="96"/>
      <c r="N74" s="96"/>
      <c r="O74" s="96"/>
      <c r="P74" s="96"/>
      <c r="Q74" s="109"/>
      <c r="R74" s="109"/>
      <c r="S74" s="109"/>
      <c r="T74" s="109"/>
    </row>
    <row r="75" spans="3:20" s="92" customFormat="1" ht="12.75">
      <c r="C75" s="93"/>
      <c r="D75" s="93"/>
      <c r="E75" s="94"/>
      <c r="F75" s="7"/>
      <c r="G75" s="95"/>
      <c r="H75" s="96"/>
      <c r="I75" s="96"/>
      <c r="J75" s="96"/>
      <c r="K75" s="97"/>
      <c r="L75" s="97"/>
      <c r="M75" s="96"/>
      <c r="N75" s="96"/>
      <c r="O75" s="96"/>
      <c r="P75" s="96"/>
      <c r="Q75" s="109"/>
      <c r="R75" s="109"/>
      <c r="S75" s="109"/>
      <c r="T75" s="109"/>
    </row>
    <row r="76" spans="3:20" s="92" customFormat="1" ht="12.75">
      <c r="C76" s="93"/>
      <c r="D76" s="93"/>
      <c r="E76" s="94"/>
      <c r="F76" s="7"/>
      <c r="G76" s="95"/>
      <c r="H76" s="96"/>
      <c r="I76" s="96"/>
      <c r="J76" s="96"/>
      <c r="K76" s="97"/>
      <c r="L76" s="97"/>
      <c r="M76" s="96"/>
      <c r="N76" s="96"/>
      <c r="O76" s="96"/>
      <c r="P76" s="96"/>
      <c r="Q76" s="109"/>
      <c r="R76" s="109"/>
      <c r="S76" s="109"/>
      <c r="T76" s="109"/>
    </row>
    <row r="77" spans="3:20" s="92" customFormat="1" ht="12.75">
      <c r="C77" s="93"/>
      <c r="D77" s="93"/>
      <c r="E77" s="94"/>
      <c r="F77" s="7"/>
      <c r="G77" s="95"/>
      <c r="H77" s="96"/>
      <c r="I77" s="96"/>
      <c r="J77" s="96"/>
      <c r="K77" s="97"/>
      <c r="L77" s="97"/>
      <c r="M77" s="96"/>
      <c r="N77" s="96"/>
      <c r="O77" s="96"/>
      <c r="P77" s="96"/>
      <c r="Q77" s="109"/>
      <c r="R77" s="109"/>
      <c r="S77" s="109"/>
      <c r="T77" s="109"/>
    </row>
    <row r="78" spans="3:20" s="92" customFormat="1" ht="12.75">
      <c r="C78" s="93"/>
      <c r="D78" s="93"/>
      <c r="E78" s="94"/>
      <c r="F78" s="7"/>
      <c r="G78" s="95"/>
      <c r="H78" s="96"/>
      <c r="I78" s="96"/>
      <c r="J78" s="96"/>
      <c r="K78" s="97"/>
      <c r="L78" s="97"/>
      <c r="M78" s="96"/>
      <c r="N78" s="96"/>
      <c r="O78" s="96"/>
      <c r="P78" s="96"/>
      <c r="Q78" s="109"/>
      <c r="R78" s="109"/>
      <c r="S78" s="109"/>
      <c r="T78" s="109"/>
    </row>
    <row r="79" spans="3:20" s="92" customFormat="1" ht="12.75">
      <c r="C79" s="93"/>
      <c r="D79" s="93"/>
      <c r="E79" s="94"/>
      <c r="F79" s="7"/>
      <c r="G79" s="95"/>
      <c r="H79" s="96"/>
      <c r="I79" s="96"/>
      <c r="J79" s="96"/>
      <c r="K79" s="97"/>
      <c r="L79" s="97"/>
      <c r="M79" s="96"/>
      <c r="N79" s="96"/>
      <c r="O79" s="96"/>
      <c r="P79" s="96"/>
      <c r="Q79" s="109"/>
      <c r="R79" s="109"/>
      <c r="S79" s="109"/>
      <c r="T79" s="109"/>
    </row>
    <row r="80" spans="3:20" s="92" customFormat="1" ht="12.75">
      <c r="C80" s="93"/>
      <c r="D80" s="93"/>
      <c r="E80" s="94"/>
      <c r="F80" s="7"/>
      <c r="G80" s="95"/>
      <c r="H80" s="96"/>
      <c r="I80" s="96"/>
      <c r="J80" s="96"/>
      <c r="K80" s="97"/>
      <c r="L80" s="97"/>
      <c r="M80" s="96"/>
      <c r="N80" s="96"/>
      <c r="O80" s="96"/>
      <c r="P80" s="96"/>
      <c r="Q80" s="109"/>
      <c r="R80" s="109"/>
      <c r="S80" s="109"/>
      <c r="T80" s="109"/>
    </row>
    <row r="81" spans="3:20" s="92" customFormat="1" ht="12.75">
      <c r="C81" s="93"/>
      <c r="D81" s="93"/>
      <c r="E81" s="94"/>
      <c r="F81" s="7"/>
      <c r="G81" s="95"/>
      <c r="H81" s="96"/>
      <c r="I81" s="96"/>
      <c r="J81" s="96"/>
      <c r="K81" s="97"/>
      <c r="L81" s="97"/>
      <c r="M81" s="96"/>
      <c r="N81" s="96"/>
      <c r="O81" s="96"/>
      <c r="P81" s="96"/>
      <c r="Q81" s="109"/>
      <c r="R81" s="109"/>
      <c r="S81" s="109"/>
      <c r="T81" s="109"/>
    </row>
    <row r="82" spans="3:20" s="92" customFormat="1" ht="12.75">
      <c r="C82" s="93"/>
      <c r="D82" s="93"/>
      <c r="E82" s="94"/>
      <c r="F82" s="7"/>
      <c r="G82" s="95"/>
      <c r="H82" s="96"/>
      <c r="I82" s="96"/>
      <c r="J82" s="96"/>
      <c r="K82" s="97"/>
      <c r="L82" s="97"/>
      <c r="M82" s="96"/>
      <c r="N82" s="96"/>
      <c r="O82" s="96"/>
      <c r="P82" s="96"/>
      <c r="Q82" s="109"/>
      <c r="R82" s="109"/>
      <c r="S82" s="109"/>
      <c r="T82" s="109"/>
    </row>
    <row r="83" spans="3:20" s="92" customFormat="1" ht="12.75">
      <c r="C83" s="93"/>
      <c r="D83" s="93"/>
      <c r="E83" s="94"/>
      <c r="F83" s="7"/>
      <c r="G83" s="95"/>
      <c r="H83" s="96"/>
      <c r="I83" s="96"/>
      <c r="J83" s="96"/>
      <c r="K83" s="97"/>
      <c r="L83" s="97"/>
      <c r="M83" s="96"/>
      <c r="N83" s="96"/>
      <c r="O83" s="96"/>
      <c r="P83" s="96"/>
      <c r="Q83" s="109"/>
      <c r="R83" s="109"/>
      <c r="S83" s="109"/>
      <c r="T83" s="109"/>
    </row>
    <row r="84" spans="3:20" s="92" customFormat="1" ht="12.75">
      <c r="C84" s="93"/>
      <c r="D84" s="93"/>
      <c r="E84" s="94"/>
      <c r="F84" s="7"/>
      <c r="G84" s="95"/>
      <c r="H84" s="96"/>
      <c r="I84" s="96"/>
      <c r="J84" s="96"/>
      <c r="K84" s="97"/>
      <c r="L84" s="97"/>
      <c r="M84" s="96"/>
      <c r="N84" s="96"/>
      <c r="O84" s="96"/>
      <c r="P84" s="96"/>
      <c r="Q84" s="109"/>
      <c r="R84" s="109"/>
      <c r="S84" s="109"/>
      <c r="T84" s="109"/>
    </row>
    <row r="85" spans="3:20" s="92" customFormat="1" ht="12.75">
      <c r="C85" s="93"/>
      <c r="D85" s="93"/>
      <c r="E85" s="94"/>
      <c r="F85" s="7"/>
      <c r="G85" s="95"/>
      <c r="H85" s="96"/>
      <c r="I85" s="96"/>
      <c r="J85" s="96"/>
      <c r="K85" s="97"/>
      <c r="L85" s="97"/>
      <c r="M85" s="96"/>
      <c r="N85" s="96"/>
      <c r="O85" s="96"/>
      <c r="P85" s="96"/>
      <c r="Q85" s="109"/>
      <c r="R85" s="109"/>
      <c r="S85" s="109"/>
      <c r="T85" s="109"/>
    </row>
    <row r="86" spans="3:20" s="92" customFormat="1" ht="12.75">
      <c r="C86" s="93"/>
      <c r="D86" s="93"/>
      <c r="E86" s="94"/>
      <c r="F86" s="7"/>
      <c r="G86" s="95"/>
      <c r="H86" s="96"/>
      <c r="I86" s="96"/>
      <c r="J86" s="96"/>
      <c r="K86" s="97"/>
      <c r="L86" s="97"/>
      <c r="M86" s="96"/>
      <c r="N86" s="96"/>
      <c r="O86" s="96"/>
      <c r="P86" s="96"/>
      <c r="Q86" s="109"/>
      <c r="R86" s="109"/>
      <c r="S86" s="109"/>
      <c r="T86" s="109"/>
    </row>
    <row r="87" spans="3:20" s="92" customFormat="1" ht="12.75">
      <c r="C87" s="93"/>
      <c r="D87" s="93"/>
      <c r="E87" s="94"/>
      <c r="F87" s="7"/>
      <c r="G87" s="95"/>
      <c r="H87" s="96"/>
      <c r="I87" s="96"/>
      <c r="J87" s="96"/>
      <c r="K87" s="97"/>
      <c r="L87" s="97"/>
      <c r="M87" s="96"/>
      <c r="N87" s="96"/>
      <c r="O87" s="96"/>
      <c r="P87" s="96"/>
      <c r="Q87" s="109"/>
      <c r="R87" s="109"/>
      <c r="S87" s="109"/>
      <c r="T87" s="109"/>
    </row>
    <row r="88" spans="3:20" s="92" customFormat="1" ht="12.75">
      <c r="C88" s="93"/>
      <c r="D88" s="93"/>
      <c r="E88" s="94"/>
      <c r="F88" s="7"/>
      <c r="G88" s="95"/>
      <c r="H88" s="96"/>
      <c r="I88" s="96"/>
      <c r="J88" s="96"/>
      <c r="K88" s="97"/>
      <c r="L88" s="97"/>
      <c r="M88" s="96"/>
      <c r="N88" s="96"/>
      <c r="O88" s="96"/>
      <c r="P88" s="96"/>
      <c r="Q88" s="109"/>
      <c r="R88" s="109"/>
      <c r="S88" s="109"/>
      <c r="T88" s="109"/>
    </row>
    <row r="89" spans="3:20" s="92" customFormat="1" ht="12.75">
      <c r="C89" s="93"/>
      <c r="D89" s="93"/>
      <c r="E89" s="94"/>
      <c r="F89" s="7"/>
      <c r="G89" s="95"/>
      <c r="H89" s="96"/>
      <c r="I89" s="96"/>
      <c r="J89" s="96"/>
      <c r="K89" s="97"/>
      <c r="L89" s="97"/>
      <c r="M89" s="96"/>
      <c r="N89" s="96"/>
      <c r="O89" s="96"/>
      <c r="P89" s="96"/>
      <c r="Q89" s="109"/>
      <c r="R89" s="109"/>
      <c r="S89" s="109"/>
      <c r="T89" s="109"/>
    </row>
    <row r="90" spans="3:20" s="92" customFormat="1" ht="12.75">
      <c r="C90" s="93"/>
      <c r="D90" s="93"/>
      <c r="E90" s="94"/>
      <c r="F90" s="7"/>
      <c r="G90" s="95"/>
      <c r="H90" s="96"/>
      <c r="I90" s="96"/>
      <c r="J90" s="96"/>
      <c r="K90" s="97"/>
      <c r="L90" s="97"/>
      <c r="M90" s="96"/>
      <c r="N90" s="96"/>
      <c r="O90" s="96"/>
      <c r="P90" s="96"/>
      <c r="Q90" s="109"/>
      <c r="R90" s="109"/>
      <c r="S90" s="109"/>
      <c r="T90" s="109"/>
    </row>
    <row r="91" spans="3:20" s="92" customFormat="1" ht="12.75">
      <c r="C91" s="93"/>
      <c r="D91" s="93"/>
      <c r="E91" s="94"/>
      <c r="F91" s="7"/>
      <c r="G91" s="95"/>
      <c r="H91" s="96"/>
      <c r="I91" s="96"/>
      <c r="J91" s="96"/>
      <c r="K91" s="97"/>
      <c r="L91" s="97"/>
      <c r="M91" s="96"/>
      <c r="N91" s="96"/>
      <c r="O91" s="96"/>
      <c r="P91" s="96"/>
      <c r="Q91" s="109"/>
      <c r="R91" s="109"/>
      <c r="S91" s="109"/>
      <c r="T91" s="109"/>
    </row>
    <row r="92" spans="3:20" s="92" customFormat="1" ht="12.75">
      <c r="C92" s="93"/>
      <c r="D92" s="93"/>
      <c r="E92" s="94"/>
      <c r="F92" s="7"/>
      <c r="G92" s="95"/>
      <c r="H92" s="96"/>
      <c r="I92" s="96"/>
      <c r="J92" s="96"/>
      <c r="K92" s="97"/>
      <c r="L92" s="97"/>
      <c r="M92" s="96"/>
      <c r="N92" s="96"/>
      <c r="O92" s="96"/>
      <c r="P92" s="96"/>
      <c r="Q92" s="109"/>
      <c r="R92" s="109"/>
      <c r="S92" s="109"/>
      <c r="T92" s="109"/>
    </row>
    <row r="93" spans="3:20" s="92" customFormat="1" ht="12.75">
      <c r="C93" s="93"/>
      <c r="D93" s="93"/>
      <c r="E93" s="94"/>
      <c r="F93" s="7"/>
      <c r="G93" s="95"/>
      <c r="H93" s="96"/>
      <c r="I93" s="96"/>
      <c r="J93" s="96"/>
      <c r="K93" s="97"/>
      <c r="L93" s="97"/>
      <c r="M93" s="96"/>
      <c r="N93" s="96"/>
      <c r="O93" s="96"/>
      <c r="P93" s="96"/>
      <c r="Q93" s="109"/>
      <c r="R93" s="109"/>
      <c r="S93" s="109"/>
      <c r="T93" s="109"/>
    </row>
    <row r="94" spans="3:20" s="92" customFormat="1" ht="12.75">
      <c r="C94" s="93"/>
      <c r="D94" s="93"/>
      <c r="E94" s="94"/>
      <c r="F94" s="7"/>
      <c r="G94" s="95"/>
      <c r="H94" s="96"/>
      <c r="I94" s="96"/>
      <c r="J94" s="96"/>
      <c r="K94" s="97"/>
      <c r="L94" s="97"/>
      <c r="M94" s="96"/>
      <c r="N94" s="96"/>
      <c r="O94" s="96"/>
      <c r="P94" s="96"/>
      <c r="Q94" s="109"/>
      <c r="R94" s="109"/>
      <c r="S94" s="109"/>
      <c r="T94" s="109"/>
    </row>
    <row r="95" spans="3:20" s="92" customFormat="1" ht="12.75">
      <c r="C95" s="93"/>
      <c r="D95" s="93"/>
      <c r="E95" s="94"/>
      <c r="F95" s="7"/>
      <c r="G95" s="95"/>
      <c r="H95" s="96"/>
      <c r="I95" s="96"/>
      <c r="J95" s="96"/>
      <c r="K95" s="97"/>
      <c r="L95" s="97"/>
      <c r="M95" s="96"/>
      <c r="N95" s="96"/>
      <c r="O95" s="96"/>
      <c r="P95" s="96"/>
      <c r="Q95" s="109"/>
      <c r="R95" s="109"/>
      <c r="S95" s="109"/>
      <c r="T95" s="109"/>
    </row>
    <row r="96" spans="3:20" s="92" customFormat="1" ht="12.75">
      <c r="C96" s="93"/>
      <c r="D96" s="93"/>
      <c r="E96" s="94"/>
      <c r="F96" s="7"/>
      <c r="G96" s="95"/>
      <c r="H96" s="96"/>
      <c r="I96" s="96"/>
      <c r="J96" s="96"/>
      <c r="K96" s="97"/>
      <c r="L96" s="97"/>
      <c r="M96" s="96"/>
      <c r="N96" s="96"/>
      <c r="O96" s="96"/>
      <c r="P96" s="96"/>
      <c r="Q96" s="109"/>
      <c r="R96" s="109"/>
      <c r="S96" s="109"/>
      <c r="T96" s="109"/>
    </row>
    <row r="97" spans="3:20" s="92" customFormat="1" ht="12.75">
      <c r="C97" s="93"/>
      <c r="D97" s="93"/>
      <c r="E97" s="94"/>
      <c r="F97" s="7"/>
      <c r="G97" s="95"/>
      <c r="H97" s="96"/>
      <c r="I97" s="96"/>
      <c r="J97" s="96"/>
      <c r="K97" s="97"/>
      <c r="L97" s="97"/>
      <c r="M97" s="96"/>
      <c r="N97" s="96"/>
      <c r="O97" s="96"/>
      <c r="P97" s="96"/>
      <c r="Q97" s="109"/>
      <c r="R97" s="109"/>
      <c r="S97" s="109"/>
      <c r="T97" s="109"/>
    </row>
    <row r="98" spans="3:20" s="92" customFormat="1" ht="12.75">
      <c r="C98" s="93"/>
      <c r="D98" s="93"/>
      <c r="E98" s="94"/>
      <c r="F98" s="7"/>
      <c r="G98" s="95"/>
      <c r="H98" s="96"/>
      <c r="I98" s="96"/>
      <c r="J98" s="96"/>
      <c r="K98" s="97"/>
      <c r="L98" s="97"/>
      <c r="M98" s="96"/>
      <c r="N98" s="96"/>
      <c r="O98" s="96"/>
      <c r="P98" s="96"/>
      <c r="Q98" s="109"/>
      <c r="R98" s="109"/>
      <c r="S98" s="109"/>
      <c r="T98" s="109"/>
    </row>
    <row r="99" spans="3:20" s="92" customFormat="1" ht="12.75">
      <c r="C99" s="93"/>
      <c r="D99" s="93"/>
      <c r="E99" s="94"/>
      <c r="F99" s="7"/>
      <c r="G99" s="95"/>
      <c r="H99" s="96"/>
      <c r="I99" s="96"/>
      <c r="J99" s="96"/>
      <c r="K99" s="97"/>
      <c r="L99" s="97"/>
      <c r="M99" s="96"/>
      <c r="N99" s="96"/>
      <c r="O99" s="96"/>
      <c r="P99" s="96"/>
      <c r="Q99" s="109"/>
      <c r="R99" s="109"/>
      <c r="S99" s="109"/>
      <c r="T99" s="109"/>
    </row>
    <row r="100" spans="3:20" s="92" customFormat="1" ht="12.75">
      <c r="C100" s="93"/>
      <c r="D100" s="93"/>
      <c r="E100" s="94"/>
      <c r="F100" s="7"/>
      <c r="G100" s="95"/>
      <c r="H100" s="96"/>
      <c r="I100" s="96"/>
      <c r="J100" s="96"/>
      <c r="K100" s="97"/>
      <c r="L100" s="97"/>
      <c r="M100" s="96"/>
      <c r="N100" s="96"/>
      <c r="O100" s="96"/>
      <c r="P100" s="96"/>
      <c r="Q100" s="109"/>
      <c r="R100" s="109"/>
      <c r="S100" s="109"/>
      <c r="T100" s="109"/>
    </row>
    <row r="101" spans="3:20" s="92" customFormat="1" ht="12.75">
      <c r="C101" s="93"/>
      <c r="D101" s="93"/>
      <c r="E101" s="94"/>
      <c r="F101" s="7"/>
      <c r="G101" s="95"/>
      <c r="H101" s="96"/>
      <c r="I101" s="96"/>
      <c r="J101" s="96"/>
      <c r="K101" s="97"/>
      <c r="L101" s="97"/>
      <c r="M101" s="96"/>
      <c r="N101" s="96"/>
      <c r="O101" s="96"/>
      <c r="P101" s="96"/>
      <c r="Q101" s="109"/>
      <c r="R101" s="109"/>
      <c r="S101" s="109"/>
      <c r="T101" s="109"/>
    </row>
    <row r="102" spans="3:20" s="92" customFormat="1" ht="12.75">
      <c r="C102" s="93"/>
      <c r="D102" s="93"/>
      <c r="E102" s="94"/>
      <c r="F102" s="7"/>
      <c r="G102" s="95"/>
      <c r="H102" s="96"/>
      <c r="I102" s="96"/>
      <c r="J102" s="96"/>
      <c r="K102" s="97"/>
      <c r="L102" s="97"/>
      <c r="M102" s="96"/>
      <c r="N102" s="96"/>
      <c r="O102" s="96"/>
      <c r="P102" s="96"/>
      <c r="Q102" s="109"/>
      <c r="R102" s="109"/>
      <c r="S102" s="109"/>
      <c r="T102" s="109"/>
    </row>
    <row r="103" spans="3:20" s="92" customFormat="1" ht="12.75">
      <c r="C103" s="93"/>
      <c r="D103" s="93"/>
      <c r="E103" s="94"/>
      <c r="F103" s="7"/>
      <c r="G103" s="95"/>
      <c r="H103" s="96"/>
      <c r="I103" s="96"/>
      <c r="J103" s="96"/>
      <c r="K103" s="97"/>
      <c r="L103" s="97"/>
      <c r="M103" s="96"/>
      <c r="N103" s="96"/>
      <c r="O103" s="96"/>
      <c r="P103" s="96"/>
      <c r="Q103" s="109"/>
      <c r="R103" s="109"/>
      <c r="S103" s="109"/>
      <c r="T103" s="109"/>
    </row>
    <row r="104" spans="3:20" s="92" customFormat="1" ht="12.75">
      <c r="C104" s="93"/>
      <c r="D104" s="93"/>
      <c r="E104" s="94"/>
      <c r="F104" s="7"/>
      <c r="G104" s="95"/>
      <c r="H104" s="96"/>
      <c r="I104" s="96"/>
      <c r="J104" s="96"/>
      <c r="K104" s="97"/>
      <c r="L104" s="97"/>
      <c r="M104" s="96"/>
      <c r="N104" s="96"/>
      <c r="O104" s="96"/>
      <c r="P104" s="96"/>
      <c r="Q104" s="109"/>
      <c r="R104" s="109"/>
      <c r="S104" s="109"/>
      <c r="T104" s="109"/>
    </row>
    <row r="105" spans="3:20" s="92" customFormat="1" ht="12.75">
      <c r="C105" s="93"/>
      <c r="D105" s="93"/>
      <c r="E105" s="94"/>
      <c r="F105" s="7"/>
      <c r="G105" s="95"/>
      <c r="H105" s="96"/>
      <c r="I105" s="96"/>
      <c r="J105" s="96"/>
      <c r="K105" s="97"/>
      <c r="L105" s="97"/>
      <c r="M105" s="96"/>
      <c r="N105" s="96"/>
      <c r="O105" s="96"/>
      <c r="P105" s="96"/>
      <c r="Q105" s="109"/>
      <c r="R105" s="109"/>
      <c r="S105" s="109"/>
      <c r="T105" s="109"/>
    </row>
    <row r="106" spans="3:20" s="92" customFormat="1" ht="12.75">
      <c r="C106" s="93"/>
      <c r="D106" s="93"/>
      <c r="E106" s="94"/>
      <c r="F106" s="7"/>
      <c r="G106" s="95"/>
      <c r="H106" s="96"/>
      <c r="I106" s="96"/>
      <c r="J106" s="96"/>
      <c r="K106" s="97"/>
      <c r="L106" s="97"/>
      <c r="M106" s="96"/>
      <c r="N106" s="96"/>
      <c r="O106" s="96"/>
      <c r="P106" s="96"/>
      <c r="Q106" s="109"/>
      <c r="R106" s="109"/>
      <c r="S106" s="109"/>
      <c r="T106" s="109"/>
    </row>
    <row r="107" spans="3:20" s="92" customFormat="1" ht="12.75">
      <c r="C107" s="93"/>
      <c r="D107" s="93"/>
      <c r="E107" s="94"/>
      <c r="F107" s="7"/>
      <c r="G107" s="95"/>
      <c r="H107" s="96"/>
      <c r="I107" s="96"/>
      <c r="J107" s="96"/>
      <c r="K107" s="97"/>
      <c r="L107" s="97"/>
      <c r="M107" s="96"/>
      <c r="N107" s="96"/>
      <c r="O107" s="96"/>
      <c r="P107" s="96"/>
      <c r="Q107" s="109"/>
      <c r="R107" s="109"/>
      <c r="S107" s="109"/>
      <c r="T107" s="109"/>
    </row>
    <row r="108" spans="3:20" s="92" customFormat="1" ht="12.75">
      <c r="C108" s="93"/>
      <c r="D108" s="93"/>
      <c r="E108" s="94"/>
      <c r="F108" s="7"/>
      <c r="G108" s="95"/>
      <c r="H108" s="96"/>
      <c r="I108" s="96"/>
      <c r="J108" s="96"/>
      <c r="K108" s="97"/>
      <c r="L108" s="97"/>
      <c r="M108" s="96"/>
      <c r="N108" s="96"/>
      <c r="O108" s="96"/>
      <c r="P108" s="96"/>
      <c r="Q108" s="109"/>
      <c r="R108" s="109"/>
      <c r="S108" s="109"/>
      <c r="T108" s="109"/>
    </row>
    <row r="109" spans="3:20" s="92" customFormat="1" ht="12.75">
      <c r="C109" s="93"/>
      <c r="D109" s="93"/>
      <c r="E109" s="94"/>
      <c r="F109" s="7"/>
      <c r="G109" s="95"/>
      <c r="H109" s="96"/>
      <c r="I109" s="96"/>
      <c r="J109" s="96"/>
      <c r="K109" s="97"/>
      <c r="L109" s="97"/>
      <c r="M109" s="96"/>
      <c r="N109" s="96"/>
      <c r="O109" s="96"/>
      <c r="P109" s="96"/>
      <c r="Q109" s="109"/>
      <c r="R109" s="109"/>
      <c r="S109" s="109"/>
      <c r="T109" s="109"/>
    </row>
    <row r="110" spans="3:20" s="92" customFormat="1" ht="12.75">
      <c r="C110" s="93"/>
      <c r="D110" s="93"/>
      <c r="E110" s="94"/>
      <c r="F110" s="7"/>
      <c r="G110" s="95"/>
      <c r="H110" s="96"/>
      <c r="I110" s="96"/>
      <c r="J110" s="96"/>
      <c r="K110" s="97"/>
      <c r="L110" s="97"/>
      <c r="M110" s="96"/>
      <c r="N110" s="96"/>
      <c r="O110" s="96"/>
      <c r="P110" s="96"/>
      <c r="Q110" s="109"/>
      <c r="R110" s="109"/>
      <c r="S110" s="109"/>
      <c r="T110" s="109"/>
    </row>
    <row r="111" spans="3:20" s="92" customFormat="1" ht="12.75">
      <c r="C111" s="93"/>
      <c r="D111" s="93"/>
      <c r="E111" s="94"/>
      <c r="F111" s="7"/>
      <c r="G111" s="95"/>
      <c r="H111" s="96"/>
      <c r="I111" s="96"/>
      <c r="J111" s="96"/>
      <c r="K111" s="97"/>
      <c r="L111" s="97"/>
      <c r="M111" s="96"/>
      <c r="N111" s="96"/>
      <c r="O111" s="96"/>
      <c r="P111" s="96"/>
      <c r="Q111" s="109"/>
      <c r="R111" s="109"/>
      <c r="S111" s="109"/>
      <c r="T111" s="109"/>
    </row>
    <row r="112" spans="3:20" s="92" customFormat="1" ht="12.75">
      <c r="C112" s="93"/>
      <c r="D112" s="93"/>
      <c r="E112" s="94"/>
      <c r="F112" s="7"/>
      <c r="G112" s="95"/>
      <c r="H112" s="96"/>
      <c r="I112" s="96"/>
      <c r="J112" s="96"/>
      <c r="K112" s="97"/>
      <c r="L112" s="97"/>
      <c r="M112" s="96"/>
      <c r="N112" s="96"/>
      <c r="O112" s="96"/>
      <c r="P112" s="96"/>
      <c r="Q112" s="109"/>
      <c r="R112" s="109"/>
      <c r="S112" s="109"/>
      <c r="T112" s="109"/>
    </row>
    <row r="113" spans="3:20" s="92" customFormat="1" ht="12.75">
      <c r="C113" s="93"/>
      <c r="D113" s="93"/>
      <c r="E113" s="94"/>
      <c r="F113" s="7"/>
      <c r="G113" s="95"/>
      <c r="H113" s="96"/>
      <c r="I113" s="96"/>
      <c r="J113" s="96"/>
      <c r="K113" s="97"/>
      <c r="L113" s="97"/>
      <c r="M113" s="96"/>
      <c r="N113" s="96"/>
      <c r="O113" s="96"/>
      <c r="P113" s="96"/>
      <c r="Q113" s="109"/>
      <c r="R113" s="109"/>
      <c r="S113" s="109"/>
      <c r="T113" s="109"/>
    </row>
    <row r="114" spans="3:20" s="92" customFormat="1" ht="12.75">
      <c r="C114" s="93"/>
      <c r="D114" s="93"/>
      <c r="E114" s="94"/>
      <c r="F114" s="7"/>
      <c r="G114" s="95"/>
      <c r="H114" s="96"/>
      <c r="I114" s="96"/>
      <c r="J114" s="96"/>
      <c r="K114" s="97"/>
      <c r="L114" s="97"/>
      <c r="M114" s="96"/>
      <c r="N114" s="96"/>
      <c r="O114" s="96"/>
      <c r="P114" s="96"/>
      <c r="Q114" s="109"/>
      <c r="R114" s="109"/>
      <c r="S114" s="109"/>
      <c r="T114" s="109"/>
    </row>
    <row r="115" spans="3:20" s="92" customFormat="1" ht="12.75">
      <c r="C115" s="93"/>
      <c r="D115" s="93"/>
      <c r="E115" s="94"/>
      <c r="F115" s="7"/>
      <c r="G115" s="95"/>
      <c r="H115" s="96"/>
      <c r="I115" s="96"/>
      <c r="J115" s="96"/>
      <c r="K115" s="97"/>
      <c r="L115" s="97"/>
      <c r="M115" s="96"/>
      <c r="N115" s="96"/>
      <c r="O115" s="96"/>
      <c r="P115" s="96"/>
      <c r="Q115" s="109"/>
      <c r="R115" s="109"/>
      <c r="S115" s="109"/>
      <c r="T115" s="109"/>
    </row>
    <row r="116" spans="3:20" s="92" customFormat="1" ht="12.75">
      <c r="C116" s="93"/>
      <c r="D116" s="93"/>
      <c r="E116" s="94"/>
      <c r="F116" s="7"/>
      <c r="G116" s="95"/>
      <c r="H116" s="96"/>
      <c r="I116" s="96"/>
      <c r="J116" s="96"/>
      <c r="K116" s="97"/>
      <c r="L116" s="97"/>
      <c r="M116" s="96"/>
      <c r="N116" s="96"/>
      <c r="O116" s="96"/>
      <c r="P116" s="96"/>
      <c r="Q116" s="109"/>
      <c r="R116" s="109"/>
      <c r="S116" s="109"/>
      <c r="T116" s="109"/>
    </row>
    <row r="117" spans="3:20" s="92" customFormat="1" ht="12.75">
      <c r="C117" s="93"/>
      <c r="D117" s="93"/>
      <c r="E117" s="94"/>
      <c r="F117" s="7"/>
      <c r="G117" s="95"/>
      <c r="H117" s="96"/>
      <c r="I117" s="96"/>
      <c r="J117" s="96"/>
      <c r="K117" s="97"/>
      <c r="L117" s="97"/>
      <c r="M117" s="96"/>
      <c r="N117" s="96"/>
      <c r="O117" s="96"/>
      <c r="P117" s="96"/>
      <c r="Q117" s="109"/>
      <c r="R117" s="109"/>
      <c r="S117" s="109"/>
      <c r="T117" s="109"/>
    </row>
    <row r="118" spans="3:20" s="92" customFormat="1" ht="12.75">
      <c r="C118" s="93"/>
      <c r="D118" s="93"/>
      <c r="E118" s="94"/>
      <c r="F118" s="7"/>
      <c r="G118" s="95"/>
      <c r="H118" s="96"/>
      <c r="I118" s="96"/>
      <c r="J118" s="96"/>
      <c r="K118" s="97"/>
      <c r="L118" s="97"/>
      <c r="M118" s="96"/>
      <c r="N118" s="96"/>
      <c r="O118" s="96"/>
      <c r="P118" s="96"/>
      <c r="Q118" s="109"/>
      <c r="R118" s="109"/>
      <c r="S118" s="109"/>
      <c r="T118" s="109"/>
    </row>
    <row r="119" spans="3:20" s="92" customFormat="1" ht="12.75">
      <c r="C119" s="93"/>
      <c r="D119" s="93"/>
      <c r="E119" s="94"/>
      <c r="F119" s="7"/>
      <c r="G119" s="95"/>
      <c r="H119" s="96"/>
      <c r="I119" s="96"/>
      <c r="J119" s="96"/>
      <c r="K119" s="97"/>
      <c r="L119" s="97"/>
      <c r="M119" s="96"/>
      <c r="N119" s="96"/>
      <c r="O119" s="96"/>
      <c r="P119" s="96"/>
      <c r="Q119" s="109"/>
      <c r="R119" s="109"/>
      <c r="S119" s="109"/>
      <c r="T119" s="109"/>
    </row>
    <row r="120" spans="3:20" s="92" customFormat="1" ht="12.75">
      <c r="C120" s="93"/>
      <c r="D120" s="93"/>
      <c r="E120" s="94"/>
      <c r="F120" s="7"/>
      <c r="G120" s="95"/>
      <c r="H120" s="96"/>
      <c r="I120" s="96"/>
      <c r="J120" s="96"/>
      <c r="K120" s="97"/>
      <c r="L120" s="97"/>
      <c r="M120" s="96"/>
      <c r="N120" s="96"/>
      <c r="O120" s="96"/>
      <c r="P120" s="96"/>
      <c r="Q120" s="109"/>
      <c r="R120" s="109"/>
      <c r="S120" s="109"/>
      <c r="T120" s="109"/>
    </row>
    <row r="121" spans="3:20" s="92" customFormat="1" ht="12.75">
      <c r="C121" s="93"/>
      <c r="D121" s="93"/>
      <c r="E121" s="94"/>
      <c r="F121" s="7"/>
      <c r="G121" s="95"/>
      <c r="H121" s="96"/>
      <c r="I121" s="96"/>
      <c r="J121" s="96"/>
      <c r="K121" s="97"/>
      <c r="L121" s="97"/>
      <c r="M121" s="96"/>
      <c r="N121" s="96"/>
      <c r="O121" s="96"/>
      <c r="P121" s="96"/>
      <c r="Q121" s="109"/>
      <c r="R121" s="109"/>
      <c r="S121" s="109"/>
      <c r="T121" s="109"/>
    </row>
    <row r="122" spans="3:20" s="92" customFormat="1" ht="12.75">
      <c r="C122" s="93"/>
      <c r="D122" s="93"/>
      <c r="E122" s="94"/>
      <c r="F122" s="7"/>
      <c r="G122" s="95"/>
      <c r="H122" s="96"/>
      <c r="I122" s="96"/>
      <c r="J122" s="96"/>
      <c r="K122" s="97"/>
      <c r="L122" s="97"/>
      <c r="M122" s="96"/>
      <c r="N122" s="96"/>
      <c r="O122" s="96"/>
      <c r="P122" s="96"/>
      <c r="Q122" s="109"/>
      <c r="R122" s="109"/>
      <c r="S122" s="109"/>
      <c r="T122" s="109"/>
    </row>
    <row r="123" spans="3:20" s="92" customFormat="1" ht="12.75">
      <c r="C123" s="93"/>
      <c r="D123" s="93"/>
      <c r="E123" s="94"/>
      <c r="F123" s="7"/>
      <c r="G123" s="95"/>
      <c r="H123" s="96"/>
      <c r="I123" s="96"/>
      <c r="J123" s="96"/>
      <c r="K123" s="97"/>
      <c r="L123" s="97"/>
      <c r="M123" s="96"/>
      <c r="N123" s="96"/>
      <c r="O123" s="96"/>
      <c r="P123" s="96"/>
      <c r="Q123" s="109"/>
      <c r="R123" s="109"/>
      <c r="S123" s="109"/>
      <c r="T123" s="109"/>
    </row>
    <row r="124" spans="3:20" s="92" customFormat="1" ht="12.75">
      <c r="C124" s="93"/>
      <c r="D124" s="93"/>
      <c r="E124" s="94"/>
      <c r="F124" s="7"/>
      <c r="G124" s="95"/>
      <c r="H124" s="96"/>
      <c r="I124" s="96"/>
      <c r="J124" s="96"/>
      <c r="K124" s="97"/>
      <c r="L124" s="97"/>
      <c r="M124" s="96"/>
      <c r="N124" s="96"/>
      <c r="O124" s="96"/>
      <c r="P124" s="96"/>
      <c r="Q124" s="109"/>
      <c r="R124" s="109"/>
      <c r="S124" s="109"/>
      <c r="T124" s="109"/>
    </row>
    <row r="125" spans="3:20" s="92" customFormat="1" ht="12.75">
      <c r="C125" s="93"/>
      <c r="D125" s="93"/>
      <c r="E125" s="94"/>
      <c r="F125" s="7"/>
      <c r="G125" s="95"/>
      <c r="H125" s="96"/>
      <c r="I125" s="96"/>
      <c r="J125" s="96"/>
      <c r="K125" s="97"/>
      <c r="L125" s="97"/>
      <c r="M125" s="96"/>
      <c r="N125" s="96"/>
      <c r="O125" s="96"/>
      <c r="P125" s="96"/>
      <c r="Q125" s="109"/>
      <c r="R125" s="109"/>
      <c r="S125" s="109"/>
      <c r="T125" s="109"/>
    </row>
    <row r="126" spans="3:20" s="92" customFormat="1" ht="12.75">
      <c r="C126" s="93"/>
      <c r="D126" s="93"/>
      <c r="E126" s="94"/>
      <c r="F126" s="7"/>
      <c r="G126" s="95"/>
      <c r="H126" s="96"/>
      <c r="I126" s="96"/>
      <c r="J126" s="96"/>
      <c r="K126" s="97"/>
      <c r="L126" s="97"/>
      <c r="M126" s="96"/>
      <c r="N126" s="96"/>
      <c r="O126" s="96"/>
      <c r="P126" s="96"/>
      <c r="Q126" s="109"/>
      <c r="R126" s="109"/>
      <c r="S126" s="109"/>
      <c r="T126" s="109"/>
    </row>
    <row r="127" spans="3:20" s="92" customFormat="1" ht="12.75">
      <c r="C127" s="93"/>
      <c r="D127" s="93"/>
      <c r="E127" s="94"/>
      <c r="F127" s="7"/>
      <c r="G127" s="95"/>
      <c r="H127" s="96"/>
      <c r="I127" s="96"/>
      <c r="J127" s="96"/>
      <c r="K127" s="97"/>
      <c r="L127" s="97"/>
      <c r="M127" s="96"/>
      <c r="N127" s="96"/>
      <c r="O127" s="96"/>
      <c r="P127" s="96"/>
      <c r="Q127" s="109"/>
      <c r="R127" s="109"/>
      <c r="S127" s="109"/>
      <c r="T127" s="109"/>
    </row>
    <row r="128" spans="3:20" s="92" customFormat="1" ht="12.75">
      <c r="C128" s="93"/>
      <c r="D128" s="93"/>
      <c r="E128" s="94"/>
      <c r="F128" s="7"/>
      <c r="G128" s="95"/>
      <c r="H128" s="96"/>
      <c r="I128" s="96"/>
      <c r="J128" s="96"/>
      <c r="K128" s="97"/>
      <c r="L128" s="97"/>
      <c r="M128" s="96"/>
      <c r="N128" s="96"/>
      <c r="O128" s="96"/>
      <c r="P128" s="96"/>
      <c r="Q128" s="109"/>
      <c r="R128" s="109"/>
      <c r="S128" s="109"/>
      <c r="T128" s="109"/>
    </row>
    <row r="129" spans="3:20" s="92" customFormat="1" ht="12.75">
      <c r="C129" s="93"/>
      <c r="D129" s="93"/>
      <c r="E129" s="94"/>
      <c r="F129" s="7"/>
      <c r="G129" s="95"/>
      <c r="H129" s="96"/>
      <c r="I129" s="96"/>
      <c r="J129" s="96"/>
      <c r="K129" s="97"/>
      <c r="L129" s="97"/>
      <c r="M129" s="96"/>
      <c r="N129" s="96"/>
      <c r="O129" s="96"/>
      <c r="P129" s="96"/>
      <c r="Q129" s="109"/>
      <c r="R129" s="109"/>
      <c r="S129" s="109"/>
      <c r="T129" s="109"/>
    </row>
    <row r="130" spans="3:20" s="92" customFormat="1" ht="12.75">
      <c r="C130" s="93"/>
      <c r="D130" s="93"/>
      <c r="E130" s="94"/>
      <c r="F130" s="7"/>
      <c r="G130" s="95"/>
      <c r="H130" s="96"/>
      <c r="I130" s="96"/>
      <c r="J130" s="96"/>
      <c r="K130" s="97"/>
      <c r="L130" s="97"/>
      <c r="M130" s="96"/>
      <c r="N130" s="96"/>
      <c r="O130" s="96"/>
      <c r="P130" s="96"/>
      <c r="Q130" s="109"/>
      <c r="R130" s="109"/>
      <c r="S130" s="109"/>
      <c r="T130" s="109"/>
    </row>
    <row r="131" spans="3:20" s="92" customFormat="1" ht="12.75">
      <c r="C131" s="93"/>
      <c r="D131" s="93"/>
      <c r="E131" s="94"/>
      <c r="F131" s="7"/>
      <c r="G131" s="95"/>
      <c r="H131" s="96"/>
      <c r="I131" s="96"/>
      <c r="J131" s="96"/>
      <c r="K131" s="97"/>
      <c r="L131" s="97"/>
      <c r="M131" s="96"/>
      <c r="N131" s="96"/>
      <c r="O131" s="96"/>
      <c r="P131" s="96"/>
      <c r="Q131" s="109"/>
      <c r="R131" s="109"/>
      <c r="S131" s="109"/>
      <c r="T131" s="109"/>
    </row>
    <row r="132" spans="3:20" s="92" customFormat="1" ht="12.75">
      <c r="C132" s="93"/>
      <c r="D132" s="93"/>
      <c r="E132" s="94"/>
      <c r="F132" s="7"/>
      <c r="G132" s="95"/>
      <c r="H132" s="96"/>
      <c r="I132" s="96"/>
      <c r="J132" s="96"/>
      <c r="K132" s="97"/>
      <c r="L132" s="97"/>
      <c r="M132" s="96"/>
      <c r="N132" s="96"/>
      <c r="O132" s="96"/>
      <c r="P132" s="96"/>
      <c r="Q132" s="109"/>
      <c r="R132" s="109"/>
      <c r="S132" s="109"/>
      <c r="T132" s="109"/>
    </row>
    <row r="133" spans="3:20" s="92" customFormat="1" ht="12.75">
      <c r="C133" s="93"/>
      <c r="D133" s="93"/>
      <c r="E133" s="94"/>
      <c r="F133" s="7"/>
      <c r="G133" s="95"/>
      <c r="H133" s="96"/>
      <c r="I133" s="96"/>
      <c r="J133" s="96"/>
      <c r="K133" s="97"/>
      <c r="L133" s="97"/>
      <c r="M133" s="96"/>
      <c r="N133" s="96"/>
      <c r="O133" s="96"/>
      <c r="P133" s="96"/>
      <c r="Q133" s="109"/>
      <c r="R133" s="109"/>
      <c r="S133" s="109"/>
      <c r="T133" s="109"/>
    </row>
    <row r="134" spans="3:20" s="92" customFormat="1" ht="12.75">
      <c r="C134" s="93"/>
      <c r="D134" s="93"/>
      <c r="E134" s="94"/>
      <c r="F134" s="7"/>
      <c r="G134" s="95"/>
      <c r="H134" s="96"/>
      <c r="I134" s="96"/>
      <c r="J134" s="96"/>
      <c r="K134" s="97"/>
      <c r="L134" s="97"/>
      <c r="M134" s="96"/>
      <c r="N134" s="96"/>
      <c r="O134" s="96"/>
      <c r="P134" s="96"/>
      <c r="Q134" s="109"/>
      <c r="R134" s="109"/>
      <c r="S134" s="109"/>
      <c r="T134" s="109"/>
    </row>
    <row r="135" spans="3:20" s="92" customFormat="1" ht="12.75">
      <c r="C135" s="93"/>
      <c r="D135" s="93"/>
      <c r="E135" s="94"/>
      <c r="F135" s="7"/>
      <c r="G135" s="95"/>
      <c r="H135" s="96"/>
      <c r="I135" s="96"/>
      <c r="J135" s="96"/>
      <c r="K135" s="97"/>
      <c r="L135" s="97"/>
      <c r="M135" s="96"/>
      <c r="N135" s="96"/>
      <c r="O135" s="96"/>
      <c r="P135" s="96"/>
      <c r="Q135" s="109"/>
      <c r="R135" s="109"/>
      <c r="S135" s="109"/>
      <c r="T135" s="109"/>
    </row>
    <row r="136" spans="3:20" s="92" customFormat="1" ht="12.75">
      <c r="C136" s="93"/>
      <c r="D136" s="93"/>
      <c r="E136" s="94"/>
      <c r="F136" s="7"/>
      <c r="G136" s="95"/>
      <c r="H136" s="96"/>
      <c r="I136" s="96"/>
      <c r="J136" s="96"/>
      <c r="K136" s="97"/>
      <c r="L136" s="97"/>
      <c r="M136" s="96"/>
      <c r="N136" s="96"/>
      <c r="O136" s="96"/>
      <c r="P136" s="96"/>
      <c r="Q136" s="109"/>
      <c r="R136" s="109"/>
      <c r="S136" s="109"/>
      <c r="T136" s="109"/>
    </row>
    <row r="137" spans="3:20" s="92" customFormat="1" ht="12.75">
      <c r="C137" s="93"/>
      <c r="D137" s="93"/>
      <c r="E137" s="94"/>
      <c r="F137" s="7"/>
      <c r="G137" s="95"/>
      <c r="H137" s="96"/>
      <c r="I137" s="96"/>
      <c r="J137" s="96"/>
      <c r="K137" s="97"/>
      <c r="L137" s="97"/>
      <c r="M137" s="96"/>
      <c r="N137" s="96"/>
      <c r="O137" s="96"/>
      <c r="P137" s="96"/>
      <c r="Q137" s="109"/>
      <c r="R137" s="109"/>
      <c r="S137" s="109"/>
      <c r="T137" s="109"/>
    </row>
    <row r="138" spans="3:20" s="92" customFormat="1" ht="12.75">
      <c r="C138" s="93"/>
      <c r="D138" s="93"/>
      <c r="E138" s="94"/>
      <c r="F138" s="7"/>
      <c r="G138" s="95"/>
      <c r="H138" s="96"/>
      <c r="I138" s="96"/>
      <c r="J138" s="96"/>
      <c r="K138" s="97"/>
      <c r="L138" s="97"/>
      <c r="M138" s="96"/>
      <c r="N138" s="96"/>
      <c r="O138" s="96"/>
      <c r="P138" s="96"/>
      <c r="Q138" s="109"/>
      <c r="R138" s="109"/>
      <c r="S138" s="109"/>
      <c r="T138" s="109"/>
    </row>
    <row r="139" spans="3:20" s="92" customFormat="1" ht="12.75">
      <c r="C139" s="93"/>
      <c r="D139" s="93"/>
      <c r="E139" s="94"/>
      <c r="F139" s="7"/>
      <c r="G139" s="95"/>
      <c r="H139" s="96"/>
      <c r="I139" s="96"/>
      <c r="J139" s="96"/>
      <c r="K139" s="97"/>
      <c r="L139" s="97"/>
      <c r="M139" s="96"/>
      <c r="N139" s="96"/>
      <c r="O139" s="96"/>
      <c r="P139" s="96"/>
      <c r="Q139" s="109"/>
      <c r="R139" s="109"/>
      <c r="S139" s="109"/>
      <c r="T139" s="109"/>
    </row>
    <row r="140" spans="3:20" s="92" customFormat="1" ht="12.75">
      <c r="C140" s="93"/>
      <c r="D140" s="93"/>
      <c r="E140" s="94"/>
      <c r="F140" s="7"/>
      <c r="G140" s="95"/>
      <c r="H140" s="96"/>
      <c r="I140" s="96"/>
      <c r="J140" s="96"/>
      <c r="K140" s="97"/>
      <c r="L140" s="97"/>
      <c r="M140" s="96"/>
      <c r="N140" s="96"/>
      <c r="O140" s="96"/>
      <c r="P140" s="96"/>
      <c r="Q140" s="109"/>
      <c r="R140" s="109"/>
      <c r="S140" s="109"/>
      <c r="T140" s="109"/>
    </row>
    <row r="141" spans="3:20" s="92" customFormat="1" ht="12.75">
      <c r="C141" s="93"/>
      <c r="D141" s="93"/>
      <c r="E141" s="94"/>
      <c r="F141" s="7"/>
      <c r="G141" s="95"/>
      <c r="H141" s="96"/>
      <c r="I141" s="96"/>
      <c r="J141" s="96"/>
      <c r="K141" s="97"/>
      <c r="L141" s="97"/>
      <c r="M141" s="96"/>
      <c r="N141" s="96"/>
      <c r="O141" s="96"/>
      <c r="P141" s="96"/>
      <c r="Q141" s="109"/>
      <c r="R141" s="109"/>
      <c r="S141" s="109"/>
      <c r="T141" s="109"/>
    </row>
    <row r="142" spans="3:20" s="92" customFormat="1" ht="12.75">
      <c r="C142" s="93"/>
      <c r="D142" s="93"/>
      <c r="E142" s="94"/>
      <c r="F142" s="7"/>
      <c r="G142" s="95"/>
      <c r="H142" s="96"/>
      <c r="I142" s="96"/>
      <c r="J142" s="96"/>
      <c r="K142" s="97"/>
      <c r="L142" s="97"/>
      <c r="M142" s="96"/>
      <c r="N142" s="96"/>
      <c r="O142" s="96"/>
      <c r="P142" s="96"/>
      <c r="Q142" s="109"/>
      <c r="R142" s="109"/>
      <c r="S142" s="109"/>
      <c r="T142" s="109"/>
    </row>
    <row r="143" spans="3:20" s="92" customFormat="1" ht="12.75">
      <c r="C143" s="93"/>
      <c r="D143" s="93"/>
      <c r="E143" s="94"/>
      <c r="F143" s="7"/>
      <c r="G143" s="95"/>
      <c r="H143" s="96"/>
      <c r="I143" s="96"/>
      <c r="J143" s="96"/>
      <c r="K143" s="97"/>
      <c r="L143" s="97"/>
      <c r="M143" s="96"/>
      <c r="N143" s="96"/>
      <c r="O143" s="96"/>
      <c r="P143" s="96"/>
      <c r="Q143" s="109"/>
      <c r="R143" s="109"/>
      <c r="S143" s="109"/>
      <c r="T143" s="109"/>
    </row>
    <row r="144" spans="3:20" s="92" customFormat="1" ht="12.75">
      <c r="C144" s="93"/>
      <c r="D144" s="93"/>
      <c r="E144" s="94"/>
      <c r="F144" s="7"/>
      <c r="G144" s="95"/>
      <c r="H144" s="96"/>
      <c r="I144" s="96"/>
      <c r="J144" s="96"/>
      <c r="K144" s="97"/>
      <c r="L144" s="97"/>
      <c r="M144" s="96"/>
      <c r="N144" s="96"/>
      <c r="O144" s="96"/>
      <c r="P144" s="96"/>
      <c r="Q144" s="109"/>
      <c r="R144" s="109"/>
      <c r="S144" s="109"/>
      <c r="T144" s="109"/>
    </row>
    <row r="145" spans="3:20" s="92" customFormat="1" ht="12.75">
      <c r="C145" s="93"/>
      <c r="D145" s="93"/>
      <c r="E145" s="94"/>
      <c r="F145" s="7"/>
      <c r="G145" s="95"/>
      <c r="H145" s="96"/>
      <c r="I145" s="96"/>
      <c r="J145" s="96"/>
      <c r="K145" s="97"/>
      <c r="L145" s="97"/>
      <c r="M145" s="96"/>
      <c r="N145" s="96"/>
      <c r="O145" s="96"/>
      <c r="P145" s="96"/>
      <c r="Q145" s="109"/>
      <c r="R145" s="109"/>
      <c r="S145" s="109"/>
      <c r="T145" s="109"/>
    </row>
    <row r="146" spans="3:20" s="92" customFormat="1" ht="12.75">
      <c r="C146" s="93"/>
      <c r="D146" s="93"/>
      <c r="E146" s="94"/>
      <c r="F146" s="7"/>
      <c r="G146" s="95"/>
      <c r="H146" s="96"/>
      <c r="I146" s="96"/>
      <c r="J146" s="96"/>
      <c r="K146" s="97"/>
      <c r="L146" s="97"/>
      <c r="M146" s="96"/>
      <c r="N146" s="96"/>
      <c r="O146" s="96"/>
      <c r="P146" s="96"/>
      <c r="Q146" s="109"/>
      <c r="R146" s="109"/>
      <c r="S146" s="109"/>
      <c r="T146" s="109"/>
    </row>
    <row r="147" spans="3:20" s="92" customFormat="1" ht="12.75">
      <c r="C147" s="93"/>
      <c r="D147" s="93"/>
      <c r="E147" s="94"/>
      <c r="F147" s="7"/>
      <c r="G147" s="95"/>
      <c r="H147" s="96"/>
      <c r="I147" s="96"/>
      <c r="J147" s="96"/>
      <c r="K147" s="97"/>
      <c r="L147" s="97"/>
      <c r="M147" s="96"/>
      <c r="N147" s="96"/>
      <c r="O147" s="96"/>
      <c r="P147" s="96"/>
      <c r="Q147" s="109"/>
      <c r="R147" s="109"/>
      <c r="S147" s="109"/>
      <c r="T147" s="109"/>
    </row>
    <row r="148" spans="3:20" s="92" customFormat="1" ht="12.75">
      <c r="C148" s="93"/>
      <c r="D148" s="93"/>
      <c r="E148" s="94"/>
      <c r="F148" s="7"/>
      <c r="G148" s="95"/>
      <c r="H148" s="96"/>
      <c r="I148" s="96"/>
      <c r="J148" s="96"/>
      <c r="K148" s="97"/>
      <c r="L148" s="97"/>
      <c r="M148" s="96"/>
      <c r="N148" s="96"/>
      <c r="O148" s="96"/>
      <c r="P148" s="96"/>
      <c r="Q148" s="109"/>
      <c r="R148" s="109"/>
      <c r="S148" s="109"/>
      <c r="T148" s="109"/>
    </row>
    <row r="149" spans="3:20" s="92" customFormat="1" ht="12.75">
      <c r="C149" s="93"/>
      <c r="D149" s="93"/>
      <c r="E149" s="94"/>
      <c r="F149" s="7"/>
      <c r="G149" s="95"/>
      <c r="H149" s="96"/>
      <c r="I149" s="96"/>
      <c r="J149" s="96"/>
      <c r="K149" s="97"/>
      <c r="L149" s="97"/>
      <c r="M149" s="96"/>
      <c r="N149" s="96"/>
      <c r="O149" s="96"/>
      <c r="P149" s="96"/>
      <c r="Q149" s="109"/>
      <c r="R149" s="109"/>
      <c r="S149" s="109"/>
      <c r="T149" s="109"/>
    </row>
    <row r="150" spans="3:20" s="92" customFormat="1" ht="12.75">
      <c r="C150" s="93"/>
      <c r="D150" s="93"/>
      <c r="E150" s="94"/>
      <c r="F150" s="7"/>
      <c r="G150" s="95"/>
      <c r="H150" s="96"/>
      <c r="I150" s="96"/>
      <c r="J150" s="96"/>
      <c r="K150" s="97"/>
      <c r="L150" s="97"/>
      <c r="M150" s="96"/>
      <c r="N150" s="96"/>
      <c r="O150" s="96"/>
      <c r="P150" s="96"/>
      <c r="Q150" s="109"/>
      <c r="R150" s="109"/>
      <c r="S150" s="109"/>
      <c r="T150" s="109"/>
    </row>
    <row r="151" spans="3:20" s="92" customFormat="1" ht="12.75">
      <c r="C151" s="93"/>
      <c r="D151" s="93"/>
      <c r="E151" s="94"/>
      <c r="F151" s="7"/>
      <c r="G151" s="95"/>
      <c r="H151" s="96"/>
      <c r="I151" s="96"/>
      <c r="J151" s="96"/>
      <c r="K151" s="97"/>
      <c r="L151" s="97"/>
      <c r="M151" s="96"/>
      <c r="N151" s="96"/>
      <c r="O151" s="96"/>
      <c r="P151" s="96"/>
      <c r="Q151" s="109"/>
      <c r="R151" s="109"/>
      <c r="S151" s="109"/>
      <c r="T151" s="109"/>
    </row>
    <row r="152" spans="3:20" s="92" customFormat="1" ht="12.75">
      <c r="C152" s="93"/>
      <c r="D152" s="93"/>
      <c r="E152" s="94"/>
      <c r="F152" s="7"/>
      <c r="G152" s="95"/>
      <c r="H152" s="96"/>
      <c r="I152" s="96"/>
      <c r="J152" s="96"/>
      <c r="K152" s="97"/>
      <c r="L152" s="97"/>
      <c r="M152" s="96"/>
      <c r="N152" s="96"/>
      <c r="O152" s="96"/>
      <c r="P152" s="96"/>
      <c r="Q152" s="109"/>
      <c r="R152" s="109"/>
      <c r="S152" s="109"/>
      <c r="T152" s="109"/>
    </row>
    <row r="153" spans="3:20" s="92" customFormat="1" ht="12.75">
      <c r="C153" s="93"/>
      <c r="D153" s="93"/>
      <c r="E153" s="94"/>
      <c r="F153" s="7"/>
      <c r="G153" s="95"/>
      <c r="H153" s="96"/>
      <c r="I153" s="96"/>
      <c r="J153" s="96"/>
      <c r="K153" s="97"/>
      <c r="L153" s="97"/>
      <c r="M153" s="96"/>
      <c r="N153" s="96"/>
      <c r="O153" s="96"/>
      <c r="P153" s="96"/>
      <c r="Q153" s="109"/>
      <c r="R153" s="109"/>
      <c r="S153" s="109"/>
      <c r="T153" s="109"/>
    </row>
    <row r="154" spans="3:20" s="92" customFormat="1" ht="12.75">
      <c r="C154" s="93"/>
      <c r="D154" s="93"/>
      <c r="E154" s="94"/>
      <c r="F154" s="7"/>
      <c r="G154" s="95"/>
      <c r="H154" s="96"/>
      <c r="I154" s="96"/>
      <c r="J154" s="96"/>
      <c r="K154" s="97"/>
      <c r="L154" s="97"/>
      <c r="M154" s="96"/>
      <c r="N154" s="96"/>
      <c r="O154" s="96"/>
      <c r="P154" s="96"/>
      <c r="Q154" s="109"/>
      <c r="R154" s="109"/>
      <c r="S154" s="109"/>
      <c r="T154" s="109"/>
    </row>
    <row r="155" spans="3:20" s="92" customFormat="1" ht="12.75">
      <c r="C155" s="93"/>
      <c r="D155" s="93"/>
      <c r="E155" s="94"/>
      <c r="F155" s="7"/>
      <c r="G155" s="95"/>
      <c r="H155" s="96"/>
      <c r="I155" s="96"/>
      <c r="J155" s="96"/>
      <c r="K155" s="97"/>
      <c r="L155" s="97"/>
      <c r="M155" s="96"/>
      <c r="N155" s="96"/>
      <c r="O155" s="96"/>
      <c r="P155" s="96"/>
      <c r="Q155" s="109"/>
      <c r="R155" s="109"/>
      <c r="S155" s="109"/>
      <c r="T155" s="109"/>
    </row>
    <row r="156" spans="3:20" s="92" customFormat="1" ht="12.75">
      <c r="C156" s="93"/>
      <c r="D156" s="93"/>
      <c r="E156" s="94"/>
      <c r="F156" s="7"/>
      <c r="G156" s="95"/>
      <c r="H156" s="96"/>
      <c r="I156" s="96"/>
      <c r="J156" s="96"/>
      <c r="K156" s="97"/>
      <c r="L156" s="97"/>
      <c r="M156" s="96"/>
      <c r="N156" s="96"/>
      <c r="O156" s="96"/>
      <c r="P156" s="96"/>
      <c r="Q156" s="109"/>
      <c r="R156" s="109"/>
      <c r="S156" s="109"/>
      <c r="T156" s="109"/>
    </row>
    <row r="157" spans="3:20" s="92" customFormat="1" ht="12.75">
      <c r="C157" s="93"/>
      <c r="D157" s="93"/>
      <c r="E157" s="94"/>
      <c r="F157" s="7"/>
      <c r="G157" s="95"/>
      <c r="H157" s="96"/>
      <c r="I157" s="96"/>
      <c r="J157" s="96"/>
      <c r="K157" s="97"/>
      <c r="L157" s="97"/>
      <c r="M157" s="96"/>
      <c r="N157" s="96"/>
      <c r="O157" s="96"/>
      <c r="P157" s="96"/>
      <c r="Q157" s="109"/>
      <c r="R157" s="109"/>
      <c r="S157" s="109"/>
      <c r="T157" s="109"/>
    </row>
    <row r="158" spans="3:20" s="92" customFormat="1" ht="12.75">
      <c r="C158" s="93"/>
      <c r="D158" s="93"/>
      <c r="E158" s="94"/>
      <c r="F158" s="7"/>
      <c r="G158" s="95"/>
      <c r="H158" s="96"/>
      <c r="I158" s="96"/>
      <c r="J158" s="96"/>
      <c r="K158" s="97"/>
      <c r="L158" s="97"/>
      <c r="M158" s="96"/>
      <c r="N158" s="96"/>
      <c r="O158" s="96"/>
      <c r="P158" s="96"/>
      <c r="Q158" s="109"/>
      <c r="R158" s="109"/>
      <c r="S158" s="109"/>
      <c r="T158" s="109"/>
    </row>
    <row r="159" spans="3:20" s="92" customFormat="1" ht="12.75">
      <c r="C159" s="93"/>
      <c r="D159" s="93"/>
      <c r="E159" s="94"/>
      <c r="F159" s="7"/>
      <c r="G159" s="95"/>
      <c r="H159" s="96"/>
      <c r="I159" s="96"/>
      <c r="J159" s="96"/>
      <c r="K159" s="97"/>
      <c r="L159" s="97"/>
      <c r="M159" s="96"/>
      <c r="N159" s="96"/>
      <c r="O159" s="96"/>
      <c r="P159" s="96"/>
      <c r="Q159" s="109"/>
      <c r="R159" s="109"/>
      <c r="S159" s="109"/>
      <c r="T159" s="109"/>
    </row>
    <row r="160" spans="3:20" s="92" customFormat="1" ht="12.75">
      <c r="C160" s="93"/>
      <c r="D160" s="93"/>
      <c r="E160" s="94"/>
      <c r="F160" s="7"/>
      <c r="G160" s="95"/>
      <c r="H160" s="96"/>
      <c r="I160" s="96"/>
      <c r="J160" s="96"/>
      <c r="K160" s="97"/>
      <c r="L160" s="97"/>
      <c r="M160" s="96"/>
      <c r="N160" s="96"/>
      <c r="O160" s="96"/>
      <c r="P160" s="96"/>
      <c r="Q160" s="109"/>
      <c r="R160" s="109"/>
      <c r="S160" s="109"/>
      <c r="T160" s="109"/>
    </row>
    <row r="161" spans="3:20" s="92" customFormat="1" ht="12.75">
      <c r="C161" s="93"/>
      <c r="D161" s="93"/>
      <c r="E161" s="94"/>
      <c r="F161" s="7"/>
      <c r="G161" s="95"/>
      <c r="H161" s="96"/>
      <c r="I161" s="96"/>
      <c r="J161" s="96"/>
      <c r="K161" s="97"/>
      <c r="L161" s="97"/>
      <c r="M161" s="96"/>
      <c r="N161" s="96"/>
      <c r="O161" s="96"/>
      <c r="P161" s="96"/>
      <c r="Q161" s="109"/>
      <c r="R161" s="109"/>
      <c r="S161" s="109"/>
      <c r="T161" s="109"/>
    </row>
    <row r="162" spans="3:20" s="92" customFormat="1" ht="12.75">
      <c r="C162" s="93"/>
      <c r="D162" s="93"/>
      <c r="E162" s="94"/>
      <c r="F162" s="7"/>
      <c r="G162" s="95"/>
      <c r="H162" s="96"/>
      <c r="I162" s="96"/>
      <c r="J162" s="96"/>
      <c r="K162" s="97"/>
      <c r="L162" s="97"/>
      <c r="M162" s="96"/>
      <c r="N162" s="96"/>
      <c r="O162" s="96"/>
      <c r="P162" s="96"/>
      <c r="Q162" s="109"/>
      <c r="R162" s="109"/>
      <c r="S162" s="109"/>
      <c r="T162" s="109"/>
    </row>
    <row r="163" spans="3:20" s="92" customFormat="1" ht="12.75">
      <c r="C163" s="93"/>
      <c r="D163" s="93"/>
      <c r="E163" s="94"/>
      <c r="F163" s="7"/>
      <c r="G163" s="95"/>
      <c r="H163" s="96"/>
      <c r="I163" s="96"/>
      <c r="J163" s="96"/>
      <c r="K163" s="97"/>
      <c r="L163" s="97"/>
      <c r="M163" s="96"/>
      <c r="N163" s="96"/>
      <c r="O163" s="96"/>
      <c r="P163" s="96"/>
      <c r="Q163" s="109"/>
      <c r="R163" s="109"/>
      <c r="S163" s="109"/>
      <c r="T163" s="109"/>
    </row>
    <row r="164" spans="3:20" s="92" customFormat="1" ht="12.75">
      <c r="C164" s="93"/>
      <c r="D164" s="93"/>
      <c r="E164" s="94"/>
      <c r="F164" s="7"/>
      <c r="G164" s="95"/>
      <c r="H164" s="96"/>
      <c r="I164" s="96"/>
      <c r="J164" s="96"/>
      <c r="K164" s="97"/>
      <c r="L164" s="97"/>
      <c r="M164" s="96"/>
      <c r="N164" s="96"/>
      <c r="O164" s="96"/>
      <c r="P164" s="96"/>
      <c r="Q164" s="109"/>
      <c r="R164" s="109"/>
      <c r="S164" s="109"/>
      <c r="T164" s="109"/>
    </row>
    <row r="165" spans="3:20" s="92" customFormat="1" ht="12.75">
      <c r="C165" s="93"/>
      <c r="D165" s="93"/>
      <c r="E165" s="94"/>
      <c r="F165" s="7"/>
      <c r="G165" s="95"/>
      <c r="H165" s="96"/>
      <c r="I165" s="96"/>
      <c r="J165" s="96"/>
      <c r="K165" s="97"/>
      <c r="L165" s="97"/>
      <c r="M165" s="96"/>
      <c r="N165" s="96"/>
      <c r="O165" s="96"/>
      <c r="P165" s="96"/>
      <c r="Q165" s="109"/>
      <c r="R165" s="109"/>
      <c r="S165" s="109"/>
      <c r="T165" s="109"/>
    </row>
    <row r="166" spans="3:20" s="92" customFormat="1" ht="12.75">
      <c r="C166" s="93"/>
      <c r="D166" s="93"/>
      <c r="E166" s="94"/>
      <c r="F166" s="7"/>
      <c r="G166" s="95"/>
      <c r="H166" s="96"/>
      <c r="I166" s="96"/>
      <c r="J166" s="96"/>
      <c r="K166" s="97"/>
      <c r="L166" s="97"/>
      <c r="M166" s="96"/>
      <c r="N166" s="96"/>
      <c r="O166" s="96"/>
      <c r="P166" s="96"/>
      <c r="Q166" s="109"/>
      <c r="R166" s="109"/>
      <c r="S166" s="109"/>
      <c r="T166" s="109"/>
    </row>
    <row r="167" spans="3:20" s="92" customFormat="1" ht="12.75">
      <c r="C167" s="93"/>
      <c r="D167" s="93"/>
      <c r="E167" s="94"/>
      <c r="F167" s="7"/>
      <c r="G167" s="95"/>
      <c r="H167" s="96"/>
      <c r="I167" s="96"/>
      <c r="J167" s="96"/>
      <c r="K167" s="97"/>
      <c r="L167" s="97"/>
      <c r="M167" s="96"/>
      <c r="N167" s="96"/>
      <c r="O167" s="96"/>
      <c r="P167" s="96"/>
      <c r="Q167" s="109"/>
      <c r="R167" s="109"/>
      <c r="S167" s="109"/>
      <c r="T167" s="109"/>
    </row>
    <row r="168" spans="3:20" s="92" customFormat="1" ht="12.75">
      <c r="C168" s="93"/>
      <c r="D168" s="93"/>
      <c r="E168" s="94"/>
      <c r="F168" s="7"/>
      <c r="G168" s="95"/>
      <c r="H168" s="96"/>
      <c r="I168" s="96"/>
      <c r="J168" s="96"/>
      <c r="K168" s="97"/>
      <c r="L168" s="97"/>
      <c r="M168" s="96"/>
      <c r="N168" s="96"/>
      <c r="O168" s="96"/>
      <c r="P168" s="96"/>
      <c r="Q168" s="109"/>
      <c r="R168" s="109"/>
      <c r="S168" s="109"/>
      <c r="T168" s="109"/>
    </row>
    <row r="169" spans="3:20" s="92" customFormat="1" ht="12.75">
      <c r="C169" s="93"/>
      <c r="D169" s="93"/>
      <c r="E169" s="94"/>
      <c r="F169" s="7"/>
      <c r="G169" s="95"/>
      <c r="H169" s="96"/>
      <c r="I169" s="96"/>
      <c r="J169" s="96"/>
      <c r="K169" s="97"/>
      <c r="L169" s="97"/>
      <c r="M169" s="96"/>
      <c r="N169" s="96"/>
      <c r="O169" s="96"/>
      <c r="P169" s="96"/>
      <c r="Q169" s="109"/>
      <c r="R169" s="109"/>
      <c r="S169" s="109"/>
      <c r="T169" s="109"/>
    </row>
    <row r="170" spans="3:20" s="92" customFormat="1" ht="12.75">
      <c r="C170" s="93"/>
      <c r="D170" s="93"/>
      <c r="E170" s="94"/>
      <c r="F170" s="7"/>
      <c r="G170" s="95"/>
      <c r="H170" s="96"/>
      <c r="I170" s="96"/>
      <c r="J170" s="96"/>
      <c r="K170" s="97"/>
      <c r="L170" s="97"/>
      <c r="M170" s="96"/>
      <c r="N170" s="96"/>
      <c r="O170" s="96"/>
      <c r="P170" s="96"/>
      <c r="Q170" s="109"/>
      <c r="R170" s="109"/>
      <c r="S170" s="109"/>
      <c r="T170" s="109"/>
    </row>
    <row r="171" spans="3:20" s="92" customFormat="1" ht="12.75">
      <c r="C171" s="93"/>
      <c r="D171" s="93"/>
      <c r="E171" s="94"/>
      <c r="F171" s="7"/>
      <c r="G171" s="95"/>
      <c r="H171" s="96"/>
      <c r="I171" s="96"/>
      <c r="J171" s="96"/>
      <c r="K171" s="97"/>
      <c r="L171" s="97"/>
      <c r="M171" s="96"/>
      <c r="N171" s="96"/>
      <c r="O171" s="96"/>
      <c r="P171" s="96"/>
      <c r="Q171" s="109"/>
      <c r="R171" s="109"/>
      <c r="S171" s="109"/>
      <c r="T171" s="109"/>
    </row>
    <row r="172" spans="3:20" s="92" customFormat="1" ht="12.75">
      <c r="C172" s="93"/>
      <c r="D172" s="93"/>
      <c r="E172" s="94"/>
      <c r="F172" s="7"/>
      <c r="G172" s="95"/>
      <c r="H172" s="96"/>
      <c r="I172" s="96"/>
      <c r="J172" s="96"/>
      <c r="K172" s="97"/>
      <c r="L172" s="97"/>
      <c r="M172" s="96"/>
      <c r="N172" s="96"/>
      <c r="O172" s="96"/>
      <c r="P172" s="96"/>
      <c r="Q172" s="109"/>
      <c r="R172" s="109"/>
      <c r="S172" s="109"/>
      <c r="T172" s="109"/>
    </row>
    <row r="173" spans="3:20" s="92" customFormat="1" ht="12.75">
      <c r="C173" s="93"/>
      <c r="D173" s="93"/>
      <c r="E173" s="94"/>
      <c r="F173" s="7"/>
      <c r="G173" s="95"/>
      <c r="H173" s="96"/>
      <c r="I173" s="96"/>
      <c r="J173" s="96"/>
      <c r="K173" s="97"/>
      <c r="L173" s="97"/>
      <c r="M173" s="96"/>
      <c r="N173" s="96"/>
      <c r="O173" s="96"/>
      <c r="P173" s="96"/>
      <c r="Q173" s="109"/>
      <c r="R173" s="109"/>
      <c r="S173" s="109"/>
      <c r="T173" s="109"/>
    </row>
    <row r="174" spans="3:20" s="92" customFormat="1" ht="12.75">
      <c r="C174" s="93"/>
      <c r="D174" s="93"/>
      <c r="E174" s="94"/>
      <c r="F174" s="7"/>
      <c r="G174" s="95"/>
      <c r="H174" s="96"/>
      <c r="I174" s="96"/>
      <c r="J174" s="96"/>
      <c r="K174" s="97"/>
      <c r="L174" s="97"/>
      <c r="M174" s="96"/>
      <c r="N174" s="96"/>
      <c r="O174" s="96"/>
      <c r="P174" s="96"/>
      <c r="Q174" s="109"/>
      <c r="R174" s="109"/>
      <c r="S174" s="109"/>
      <c r="T174" s="109"/>
    </row>
    <row r="175" spans="3:20" s="92" customFormat="1" ht="12.75">
      <c r="C175" s="93"/>
      <c r="D175" s="93"/>
      <c r="E175" s="94"/>
      <c r="F175" s="7"/>
      <c r="G175" s="95"/>
      <c r="H175" s="96"/>
      <c r="I175" s="96"/>
      <c r="J175" s="96"/>
      <c r="K175" s="97"/>
      <c r="L175" s="97"/>
      <c r="M175" s="96"/>
      <c r="N175" s="96"/>
      <c r="O175" s="96"/>
      <c r="P175" s="96"/>
      <c r="Q175" s="109"/>
      <c r="R175" s="109"/>
      <c r="S175" s="109"/>
      <c r="T175" s="109"/>
    </row>
    <row r="176" spans="3:20" s="92" customFormat="1" ht="12.75">
      <c r="C176" s="93"/>
      <c r="D176" s="93"/>
      <c r="E176" s="94"/>
      <c r="F176" s="7"/>
      <c r="G176" s="95"/>
      <c r="H176" s="96"/>
      <c r="I176" s="96"/>
      <c r="J176" s="96"/>
      <c r="K176" s="97"/>
      <c r="L176" s="97"/>
      <c r="M176" s="96"/>
      <c r="N176" s="96"/>
      <c r="O176" s="96"/>
      <c r="P176" s="96"/>
      <c r="Q176" s="109"/>
      <c r="R176" s="109"/>
      <c r="S176" s="109"/>
      <c r="T176" s="109"/>
    </row>
    <row r="177" spans="3:20" s="92" customFormat="1" ht="12.75">
      <c r="C177" s="93"/>
      <c r="D177" s="93"/>
      <c r="E177" s="94"/>
      <c r="F177" s="7"/>
      <c r="G177" s="95"/>
      <c r="H177" s="96"/>
      <c r="I177" s="96"/>
      <c r="J177" s="96"/>
      <c r="K177" s="97"/>
      <c r="L177" s="97"/>
      <c r="M177" s="96"/>
      <c r="N177" s="96"/>
      <c r="O177" s="96"/>
      <c r="P177" s="96"/>
      <c r="Q177" s="109"/>
      <c r="R177" s="109"/>
      <c r="S177" s="109"/>
      <c r="T177" s="109"/>
    </row>
    <row r="178" spans="3:20" s="92" customFormat="1" ht="12.75">
      <c r="C178" s="93"/>
      <c r="D178" s="93"/>
      <c r="E178" s="94"/>
      <c r="F178" s="7"/>
      <c r="G178" s="95"/>
      <c r="H178" s="96"/>
      <c r="I178" s="96"/>
      <c r="J178" s="96"/>
      <c r="K178" s="97"/>
      <c r="L178" s="97"/>
      <c r="M178" s="96"/>
      <c r="N178" s="96"/>
      <c r="O178" s="96"/>
      <c r="P178" s="96"/>
      <c r="Q178" s="109"/>
      <c r="R178" s="109"/>
      <c r="S178" s="109"/>
      <c r="T178" s="109"/>
    </row>
    <row r="179" spans="3:20" s="92" customFormat="1" ht="12.75">
      <c r="C179" s="93"/>
      <c r="D179" s="93"/>
      <c r="E179" s="94"/>
      <c r="F179" s="7"/>
      <c r="G179" s="95"/>
      <c r="H179" s="96"/>
      <c r="I179" s="96"/>
      <c r="J179" s="96"/>
      <c r="K179" s="97"/>
      <c r="L179" s="97"/>
      <c r="M179" s="96"/>
      <c r="N179" s="96"/>
      <c r="O179" s="96"/>
      <c r="P179" s="96"/>
      <c r="Q179" s="109"/>
      <c r="R179" s="109"/>
      <c r="S179" s="109"/>
      <c r="T179" s="109"/>
    </row>
    <row r="180" spans="3:20" s="92" customFormat="1" ht="12.75">
      <c r="C180" s="93"/>
      <c r="D180" s="93"/>
      <c r="E180" s="94"/>
      <c r="F180" s="7"/>
      <c r="G180" s="95"/>
      <c r="H180" s="96"/>
      <c r="I180" s="96"/>
      <c r="J180" s="96"/>
      <c r="K180" s="97"/>
      <c r="L180" s="97"/>
      <c r="M180" s="96"/>
      <c r="N180" s="96"/>
      <c r="O180" s="96"/>
      <c r="P180" s="96"/>
      <c r="Q180" s="109"/>
      <c r="R180" s="109"/>
      <c r="S180" s="109"/>
      <c r="T180" s="109"/>
    </row>
    <row r="181" spans="3:20" s="92" customFormat="1" ht="12.75">
      <c r="C181" s="93"/>
      <c r="D181" s="93"/>
      <c r="E181" s="94"/>
      <c r="F181" s="7"/>
      <c r="G181" s="95"/>
      <c r="H181" s="96"/>
      <c r="I181" s="96"/>
      <c r="J181" s="96"/>
      <c r="K181" s="97"/>
      <c r="L181" s="97"/>
      <c r="M181" s="96"/>
      <c r="N181" s="96"/>
      <c r="O181" s="96"/>
      <c r="P181" s="96"/>
      <c r="Q181" s="109"/>
      <c r="R181" s="109"/>
      <c r="S181" s="109"/>
      <c r="T181" s="109"/>
    </row>
    <row r="182" spans="3:20" s="92" customFormat="1" ht="12.75">
      <c r="C182" s="93"/>
      <c r="D182" s="93"/>
      <c r="E182" s="94"/>
      <c r="F182" s="7"/>
      <c r="G182" s="95"/>
      <c r="H182" s="96"/>
      <c r="I182" s="96"/>
      <c r="J182" s="96"/>
      <c r="K182" s="97"/>
      <c r="L182" s="97"/>
      <c r="M182" s="96"/>
      <c r="N182" s="96"/>
      <c r="O182" s="96"/>
      <c r="P182" s="96"/>
      <c r="Q182" s="109"/>
      <c r="R182" s="109"/>
      <c r="S182" s="109"/>
      <c r="T182" s="109"/>
    </row>
    <row r="183" spans="3:20" s="92" customFormat="1" ht="12.75">
      <c r="C183" s="93"/>
      <c r="D183" s="93"/>
      <c r="E183" s="94"/>
      <c r="F183" s="7"/>
      <c r="G183" s="95"/>
      <c r="H183" s="96"/>
      <c r="I183" s="96"/>
      <c r="J183" s="96"/>
      <c r="K183" s="97"/>
      <c r="L183" s="97"/>
      <c r="M183" s="96"/>
      <c r="N183" s="96"/>
      <c r="O183" s="96"/>
      <c r="P183" s="96"/>
      <c r="Q183" s="109"/>
      <c r="R183" s="109"/>
      <c r="S183" s="109"/>
      <c r="T183" s="109"/>
    </row>
    <row r="184" spans="3:20" s="92" customFormat="1" ht="12.75">
      <c r="C184" s="93"/>
      <c r="D184" s="93"/>
      <c r="E184" s="94"/>
      <c r="F184" s="7"/>
      <c r="G184" s="95"/>
      <c r="H184" s="96"/>
      <c r="I184" s="96"/>
      <c r="J184" s="96"/>
      <c r="K184" s="97"/>
      <c r="L184" s="97"/>
      <c r="M184" s="96"/>
      <c r="N184" s="96"/>
      <c r="O184" s="96"/>
      <c r="P184" s="96"/>
      <c r="Q184" s="109"/>
      <c r="R184" s="109"/>
      <c r="S184" s="109"/>
      <c r="T184" s="109"/>
    </row>
    <row r="185" spans="3:20" s="92" customFormat="1" ht="12.75">
      <c r="C185" s="93"/>
      <c r="D185" s="93"/>
      <c r="E185" s="94"/>
      <c r="F185" s="7"/>
      <c r="G185" s="95"/>
      <c r="H185" s="96"/>
      <c r="I185" s="96"/>
      <c r="J185" s="96"/>
      <c r="K185" s="97"/>
      <c r="L185" s="97"/>
      <c r="M185" s="96"/>
      <c r="N185" s="96"/>
      <c r="O185" s="96"/>
      <c r="P185" s="96"/>
      <c r="Q185" s="109"/>
      <c r="R185" s="109"/>
      <c r="S185" s="109"/>
      <c r="T185" s="109"/>
    </row>
    <row r="186" spans="3:20" s="92" customFormat="1" ht="12.75">
      <c r="C186" s="93"/>
      <c r="D186" s="93"/>
      <c r="E186" s="94"/>
      <c r="F186" s="7"/>
      <c r="G186" s="95"/>
      <c r="H186" s="96"/>
      <c r="I186" s="96"/>
      <c r="J186" s="96"/>
      <c r="K186" s="97"/>
      <c r="L186" s="97"/>
      <c r="M186" s="96"/>
      <c r="N186" s="96"/>
      <c r="O186" s="96"/>
      <c r="P186" s="96"/>
      <c r="Q186" s="109"/>
      <c r="R186" s="109"/>
      <c r="S186" s="109"/>
      <c r="T186" s="109"/>
    </row>
    <row r="187" spans="3:20" s="92" customFormat="1" ht="12.75">
      <c r="C187" s="93"/>
      <c r="D187" s="93"/>
      <c r="E187" s="94"/>
      <c r="F187" s="7"/>
      <c r="G187" s="95"/>
      <c r="H187" s="96"/>
      <c r="I187" s="96"/>
      <c r="J187" s="96"/>
      <c r="K187" s="97"/>
      <c r="L187" s="97"/>
      <c r="M187" s="96"/>
      <c r="N187" s="96"/>
      <c r="O187" s="96"/>
      <c r="P187" s="96"/>
      <c r="Q187" s="109"/>
      <c r="R187" s="109"/>
      <c r="S187" s="109"/>
      <c r="T187" s="109"/>
    </row>
    <row r="188" spans="6:7" ht="11.25">
      <c r="F188" s="29"/>
      <c r="G188" s="1"/>
    </row>
    <row r="189" spans="6:7" ht="11.25">
      <c r="F189" s="29"/>
      <c r="G189" s="1"/>
    </row>
    <row r="190" spans="6:7" ht="11.25">
      <c r="F190" s="29"/>
      <c r="G190" s="1"/>
    </row>
    <row r="191" spans="6:7" ht="11.25">
      <c r="F191" s="29"/>
      <c r="G191" s="1"/>
    </row>
    <row r="192" spans="6:20" ht="11.25">
      <c r="F192" s="20" t="s">
        <v>14</v>
      </c>
      <c r="G192" s="28">
        <f aca="true" t="shared" si="20" ref="G192:N192">SUM(G62,G60,G34,G23)</f>
        <v>65</v>
      </c>
      <c r="H192" s="28">
        <f t="shared" si="20"/>
        <v>63.599999999999994</v>
      </c>
      <c r="I192" s="28">
        <f t="shared" si="20"/>
        <v>31.8</v>
      </c>
      <c r="J192" s="28">
        <f t="shared" si="20"/>
        <v>1.4</v>
      </c>
      <c r="K192" s="28">
        <f t="shared" si="20"/>
        <v>70.5</v>
      </c>
      <c r="L192" s="28">
        <f t="shared" si="20"/>
        <v>40.900000000000006</v>
      </c>
      <c r="M192" s="28">
        <f t="shared" si="20"/>
        <v>19.8</v>
      </c>
      <c r="N192" s="28">
        <f t="shared" si="20"/>
        <v>29.6</v>
      </c>
      <c r="O192" s="28">
        <f aca="true" t="shared" si="21" ref="O192:T192">O23+O34+O60+O62+O41</f>
        <v>555.1</v>
      </c>
      <c r="P192" s="28">
        <f t="shared" si="21"/>
        <v>41.2</v>
      </c>
      <c r="Q192" s="28">
        <f t="shared" si="21"/>
        <v>19.8</v>
      </c>
      <c r="R192" s="28">
        <f t="shared" si="21"/>
        <v>513.9</v>
      </c>
      <c r="S192" s="28">
        <f t="shared" si="21"/>
        <v>46.5</v>
      </c>
      <c r="T192" s="28">
        <f t="shared" si="21"/>
        <v>47.5</v>
      </c>
    </row>
    <row r="193" spans="6:20" ht="11.25">
      <c r="F193" s="1" t="s">
        <v>45</v>
      </c>
      <c r="G193" s="27">
        <f>SUM(G55,G51,G47,G45,G42,G32,G29,G26,G20,G17,G14)</f>
        <v>229.60000000000002</v>
      </c>
      <c r="H193" s="27">
        <f>SUM(H55,H51,H47,H45,H42,H32,H29,H26,H20,H17,H14)</f>
        <v>0</v>
      </c>
      <c r="I193" s="27">
        <f>SUM(I55,I51,I47,I45,I42,I32,I29,I26,I20,I17,I14)</f>
        <v>0</v>
      </c>
      <c r="J193" s="27">
        <f>SUM(J55,J51,J47,J45,J42,J32,J29,J26,J20,J17,J14)</f>
        <v>229.60000000000002</v>
      </c>
      <c r="K193" s="27">
        <f>K55+K42</f>
        <v>987</v>
      </c>
      <c r="L193" s="27">
        <f>L55+L42</f>
        <v>0</v>
      </c>
      <c r="M193" s="27">
        <f>M55+M42</f>
        <v>0</v>
      </c>
      <c r="N193" s="27">
        <f>N55+N42</f>
        <v>987</v>
      </c>
      <c r="O193" s="27">
        <f>O14+O17+O20+O26+O29+O32+O42+O47+O51+O55</f>
        <v>125.89999999999999</v>
      </c>
      <c r="P193" s="27">
        <f>P14+P17+P20+P26+P29+P32+P42+P47+P51+P55</f>
        <v>0</v>
      </c>
      <c r="Q193" s="27">
        <f>Q14+Q17+Q20+Q26+Q29+Q32+Q42+Q47+Q51+Q55</f>
        <v>0</v>
      </c>
      <c r="R193" s="27">
        <f>R14+R17+R20+R26+R29+R32+R42+R47+R51+R55</f>
        <v>125.89999999999999</v>
      </c>
      <c r="S193" s="27">
        <f>S14+S17+S20+S26+S29+S32+S42+S47+S51+S55</f>
        <v>38.5</v>
      </c>
      <c r="T193" s="27">
        <f>T14+T17+T20+T26+T29+T32+T42+T45+T47+T51+T55</f>
        <v>0</v>
      </c>
    </row>
    <row r="194" spans="6:20" ht="11.25">
      <c r="F194" s="1" t="s">
        <v>44</v>
      </c>
      <c r="G194" s="27">
        <f aca="true" t="shared" si="22" ref="G194:N194">SUM(G52,G48,G39)</f>
        <v>384.3</v>
      </c>
      <c r="H194" s="27">
        <f t="shared" si="22"/>
        <v>0</v>
      </c>
      <c r="I194" s="27">
        <f t="shared" si="22"/>
        <v>0</v>
      </c>
      <c r="J194" s="27">
        <f t="shared" si="22"/>
        <v>384.3</v>
      </c>
      <c r="K194" s="27">
        <f t="shared" si="22"/>
        <v>1034</v>
      </c>
      <c r="L194" s="27">
        <f t="shared" si="22"/>
        <v>0</v>
      </c>
      <c r="M194" s="27">
        <f t="shared" si="22"/>
        <v>0</v>
      </c>
      <c r="N194" s="27">
        <f t="shared" si="22"/>
        <v>1034</v>
      </c>
      <c r="O194" s="27">
        <f aca="true" t="shared" si="23" ref="O194:T194">O39+O48+O52</f>
        <v>1099</v>
      </c>
      <c r="P194" s="27">
        <f t="shared" si="23"/>
        <v>0</v>
      </c>
      <c r="Q194" s="27">
        <f t="shared" si="23"/>
        <v>0</v>
      </c>
      <c r="R194" s="27">
        <f t="shared" si="23"/>
        <v>1099</v>
      </c>
      <c r="S194" s="27">
        <f t="shared" si="23"/>
        <v>0</v>
      </c>
      <c r="T194" s="27">
        <f t="shared" si="23"/>
        <v>0</v>
      </c>
    </row>
    <row r="195" spans="7:20" ht="11.25">
      <c r="G195" s="27"/>
      <c r="H195" s="27"/>
      <c r="I195" s="27"/>
      <c r="J195" s="27"/>
      <c r="K195" s="27"/>
      <c r="L195" s="27"/>
      <c r="M195" s="27"/>
      <c r="N195" s="27"/>
      <c r="O195" s="107">
        <f aca="true" t="shared" si="24" ref="O195:T195">SUM(O192:O194)</f>
        <v>1780</v>
      </c>
      <c r="P195" s="107">
        <f t="shared" si="24"/>
        <v>41.2</v>
      </c>
      <c r="Q195" s="107">
        <f t="shared" si="24"/>
        <v>19.8</v>
      </c>
      <c r="R195" s="107">
        <f t="shared" si="24"/>
        <v>1738.8</v>
      </c>
      <c r="S195" s="107">
        <f t="shared" si="24"/>
        <v>85</v>
      </c>
      <c r="T195" s="107">
        <f t="shared" si="24"/>
        <v>47.5</v>
      </c>
    </row>
    <row r="196" spans="6:20" ht="11.25">
      <c r="F196" s="2" t="s">
        <v>32</v>
      </c>
      <c r="G196" s="27">
        <f aca="true" t="shared" si="25" ref="G196:N196">SUM(G56,G53,G49,G44,G40,G31,G27,G24,G21,G18,G15)</f>
        <v>1148.6</v>
      </c>
      <c r="H196" s="27">
        <f t="shared" si="25"/>
        <v>0</v>
      </c>
      <c r="I196" s="27">
        <f t="shared" si="25"/>
        <v>0</v>
      </c>
      <c r="J196" s="27">
        <f t="shared" si="25"/>
        <v>1148.6</v>
      </c>
      <c r="K196" s="27">
        <f t="shared" si="25"/>
        <v>1752.2</v>
      </c>
      <c r="L196" s="27">
        <f t="shared" si="25"/>
        <v>0</v>
      </c>
      <c r="M196" s="27">
        <f t="shared" si="25"/>
        <v>0</v>
      </c>
      <c r="N196" s="27">
        <f t="shared" si="25"/>
        <v>1752.2</v>
      </c>
      <c r="O196" s="27">
        <f aca="true" t="shared" si="26" ref="O196:T196">O15+O18+O21+O27+O31+O40+O44+O49+O53+O56</f>
        <v>1682.2</v>
      </c>
      <c r="P196" s="27">
        <f t="shared" si="26"/>
        <v>0</v>
      </c>
      <c r="Q196" s="27">
        <f t="shared" si="26"/>
        <v>0</v>
      </c>
      <c r="R196" s="27">
        <f t="shared" si="26"/>
        <v>1682.2</v>
      </c>
      <c r="S196" s="27">
        <f t="shared" si="26"/>
        <v>0</v>
      </c>
      <c r="T196" s="27">
        <f t="shared" si="26"/>
        <v>0</v>
      </c>
    </row>
    <row r="197" spans="6:20" ht="11.25">
      <c r="F197" s="1" t="s">
        <v>28</v>
      </c>
      <c r="G197" s="27">
        <f aca="true" t="shared" si="27" ref="G197:N197">SUM(G38)</f>
        <v>144</v>
      </c>
      <c r="H197" s="27">
        <f t="shared" si="27"/>
        <v>0</v>
      </c>
      <c r="I197" s="27">
        <f t="shared" si="27"/>
        <v>0</v>
      </c>
      <c r="J197" s="27">
        <f t="shared" si="27"/>
        <v>144</v>
      </c>
      <c r="K197" s="27">
        <f t="shared" si="27"/>
        <v>430</v>
      </c>
      <c r="L197" s="27">
        <f t="shared" si="27"/>
        <v>0</v>
      </c>
      <c r="M197" s="27">
        <f t="shared" si="27"/>
        <v>0</v>
      </c>
      <c r="N197" s="27">
        <f t="shared" si="27"/>
        <v>430</v>
      </c>
      <c r="O197" s="27">
        <f aca="true" t="shared" si="28" ref="O197:T197">O38</f>
        <v>430</v>
      </c>
      <c r="P197" s="27">
        <f t="shared" si="28"/>
        <v>0</v>
      </c>
      <c r="Q197" s="27">
        <f t="shared" si="28"/>
        <v>0</v>
      </c>
      <c r="R197" s="27">
        <f t="shared" si="28"/>
        <v>430</v>
      </c>
      <c r="S197" s="27">
        <f t="shared" si="28"/>
        <v>0</v>
      </c>
      <c r="T197" s="27">
        <f t="shared" si="28"/>
        <v>0</v>
      </c>
    </row>
    <row r="198" spans="6:20" ht="11.25">
      <c r="F198" s="1" t="s">
        <v>36</v>
      </c>
      <c r="G198" s="27">
        <f aca="true" t="shared" si="29" ref="G198:N198">SUM(G192:G197)</f>
        <v>1971.5</v>
      </c>
      <c r="H198" s="27">
        <f t="shared" si="29"/>
        <v>63.599999999999994</v>
      </c>
      <c r="I198" s="27">
        <f t="shared" si="29"/>
        <v>31.8</v>
      </c>
      <c r="J198" s="27">
        <f t="shared" si="29"/>
        <v>1907.9</v>
      </c>
      <c r="K198" s="27">
        <f t="shared" si="29"/>
        <v>4273.7</v>
      </c>
      <c r="L198" s="27">
        <f t="shared" si="29"/>
        <v>40.900000000000006</v>
      </c>
      <c r="M198" s="27">
        <f t="shared" si="29"/>
        <v>19.8</v>
      </c>
      <c r="N198" s="27">
        <f t="shared" si="29"/>
        <v>4232.8</v>
      </c>
      <c r="O198" s="107">
        <f aca="true" t="shared" si="30" ref="O198:T198">O195+O196+O197</f>
        <v>3892.2</v>
      </c>
      <c r="P198" s="107">
        <f t="shared" si="30"/>
        <v>41.2</v>
      </c>
      <c r="Q198" s="107">
        <f t="shared" si="30"/>
        <v>19.8</v>
      </c>
      <c r="R198" s="107">
        <f t="shared" si="30"/>
        <v>3851</v>
      </c>
      <c r="S198" s="107">
        <f t="shared" si="30"/>
        <v>85</v>
      </c>
      <c r="T198" s="107">
        <f t="shared" si="30"/>
        <v>47.5</v>
      </c>
    </row>
    <row r="199" ht="15.75">
      <c r="F199" s="23"/>
    </row>
    <row r="200" spans="6:7" ht="11.25">
      <c r="F200" s="29"/>
      <c r="G200" s="1"/>
    </row>
  </sheetData>
  <sheetProtection/>
  <mergeCells count="89">
    <mergeCell ref="Q68:T68"/>
    <mergeCell ref="C60:C61"/>
    <mergeCell ref="D17:D19"/>
    <mergeCell ref="E23:E25"/>
    <mergeCell ref="C20:C22"/>
    <mergeCell ref="D20:D22"/>
    <mergeCell ref="C23:C25"/>
    <mergeCell ref="D23:D25"/>
    <mergeCell ref="E20:E22"/>
    <mergeCell ref="E17:E19"/>
    <mergeCell ref="D26:D28"/>
    <mergeCell ref="E26:E28"/>
    <mergeCell ref="D29:D30"/>
    <mergeCell ref="A14:A28"/>
    <mergeCell ref="B14:B30"/>
    <mergeCell ref="C17:C19"/>
    <mergeCell ref="C26:C28"/>
    <mergeCell ref="C29:C30"/>
    <mergeCell ref="E29:E30"/>
    <mergeCell ref="C59:T59"/>
    <mergeCell ref="C31:C33"/>
    <mergeCell ref="D31:D33"/>
    <mergeCell ref="D51:D54"/>
    <mergeCell ref="C34:C35"/>
    <mergeCell ref="E55:E57"/>
    <mergeCell ref="C47:C50"/>
    <mergeCell ref="D47:D50"/>
    <mergeCell ref="E47:E50"/>
    <mergeCell ref="C44:C46"/>
    <mergeCell ref="C13:T13"/>
    <mergeCell ref="E14:E16"/>
    <mergeCell ref="C14:C16"/>
    <mergeCell ref="D14:D16"/>
    <mergeCell ref="A58:F58"/>
    <mergeCell ref="A37:A57"/>
    <mergeCell ref="B37:B57"/>
    <mergeCell ref="C55:C57"/>
    <mergeCell ref="D55:D57"/>
    <mergeCell ref="E38:E43"/>
    <mergeCell ref="D44:D46"/>
    <mergeCell ref="E44:E46"/>
    <mergeCell ref="C51:C54"/>
    <mergeCell ref="E51:E54"/>
    <mergeCell ref="A10:T10"/>
    <mergeCell ref="A11:T11"/>
    <mergeCell ref="B12:T12"/>
    <mergeCell ref="S7:S9"/>
    <mergeCell ref="O8:O9"/>
    <mergeCell ref="P8:Q8"/>
    <mergeCell ref="R8:R9"/>
    <mergeCell ref="O7:R7"/>
    <mergeCell ref="T7:T9"/>
    <mergeCell ref="L8:M8"/>
    <mergeCell ref="G8:G9"/>
    <mergeCell ref="K8:K9"/>
    <mergeCell ref="G7:J7"/>
    <mergeCell ref="K7:N7"/>
    <mergeCell ref="H8:I8"/>
    <mergeCell ref="A1:T1"/>
    <mergeCell ref="A2:T2"/>
    <mergeCell ref="A3:T3"/>
    <mergeCell ref="A4:T4"/>
    <mergeCell ref="A5:T5"/>
    <mergeCell ref="A6:T6"/>
    <mergeCell ref="A7:A9"/>
    <mergeCell ref="B7:B9"/>
    <mergeCell ref="F7:F9"/>
    <mergeCell ref="N8:N9"/>
    <mergeCell ref="C7:C9"/>
    <mergeCell ref="D7:D9"/>
    <mergeCell ref="E7:E9"/>
    <mergeCell ref="J8:J9"/>
    <mergeCell ref="A66:F66"/>
    <mergeCell ref="A64:F64"/>
    <mergeCell ref="A65:F65"/>
    <mergeCell ref="C62:C63"/>
    <mergeCell ref="D62:D63"/>
    <mergeCell ref="A60:A63"/>
    <mergeCell ref="B60:B63"/>
    <mergeCell ref="D60:D61"/>
    <mergeCell ref="E62:E63"/>
    <mergeCell ref="E60:E61"/>
    <mergeCell ref="D38:D42"/>
    <mergeCell ref="C38:C43"/>
    <mergeCell ref="E31:E33"/>
    <mergeCell ref="C37:T37"/>
    <mergeCell ref="D34:D35"/>
    <mergeCell ref="E34:E35"/>
    <mergeCell ref="C36:F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</dc:creator>
  <cp:keywords/>
  <dc:description/>
  <cp:lastModifiedBy>Rietavas</cp:lastModifiedBy>
  <cp:lastPrinted>2012-09-13T07:41:28Z</cp:lastPrinted>
  <dcterms:created xsi:type="dcterms:W3CDTF">1996-10-14T23:33:28Z</dcterms:created>
  <dcterms:modified xsi:type="dcterms:W3CDTF">2012-09-14T07:08:01Z</dcterms:modified>
  <cp:category/>
  <cp:version/>
  <cp:contentType/>
  <cp:contentStatus/>
</cp:coreProperties>
</file>