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<sst xmlns="http://schemas.openxmlformats.org/spreadsheetml/2006/main" count="583" uniqueCount="146">
  <si>
    <t xml:space="preserve">SVEIKATOS, SOCIALINĖS PARAMOS IR PASLAUGŲ ĮGYVENDINIMO </t>
  </si>
  <si>
    <t>PROGRAMOS</t>
  </si>
  <si>
    <t xml:space="preserve">tūkst. Lt.    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</si>
  <si>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</si>
  <si>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</si>
  <si>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</si>
  <si>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</si>
  <si>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</si>
  <si>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</si>
  <si>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</si>
  <si>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</si>
  <si>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</si>
  <si>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</si>
  <si>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</si>
  <si>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Vykdyti valstybės deleguotas funkcijas ir teikti piniginę socialinę paramą nepasiturinčioms šeimoms</t>
  </si>
  <si>
    <t>Teikti piniginę socialinę paramą nepasiturinčioms šeimoms ir vieniems gyvenantiems asmenims, teikti socialinę paramą mirusiojo artimiesiems, teikti socialinę paramą asmenims, nukentėjusiems nuo 1991 m. sausio 11-13 dienos įvykių</t>
  </si>
  <si>
    <t>Mokėti socialines pašalpas socialiai remtiniems asmenims</t>
  </si>
  <si>
    <t>SB (VF)</t>
  </si>
  <si>
    <t>SB</t>
  </si>
  <si>
    <t>Kt.</t>
  </si>
  <si>
    <t>02</t>
  </si>
  <si>
    <t>Kompensuoti būsto šildymo išlaidas</t>
  </si>
  <si>
    <t>03</t>
  </si>
  <si>
    <t>Kompensuoti šalto vandens ir nuotekų išlaidas</t>
  </si>
  <si>
    <t>04</t>
  </si>
  <si>
    <t>Kompensuoti karšto vandens išlaidas</t>
  </si>
  <si>
    <t>05</t>
  </si>
  <si>
    <t>Apskaičiuoti ir išmokėti būsto šildymo kompensacijas (kitoms energijos ir kuro rūšims)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</si>
  <si>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</si>
  <si>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</si>
  <si>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</si>
  <si>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</si>
  <si>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</si>
  <si>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</si>
  <si>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Iš viso tikslui:</t>
  </si>
  <si>
    <t>Mokėti socialines pašalpas išimties tvarka</t>
  </si>
  <si>
    <t>Mokėti būsto šildymo išlaidų ir išlaidų šaltam ir karštam vandeniui kompensacijas išimties tvarka</t>
  </si>
  <si>
    <t>Teikti valstybines šalpos išmokas asmenims, kuriems teikiama valstybės šalpa, teikti transporto išlaidų kompensacijas bei išmokas už komunalines paslaugas nedirbantiems neįgaliesiems, auginantiems vaikus</t>
  </si>
  <si>
    <t>Užtikrinti Savivaldybės gyventojams valstybinių šalpos išmokų, transporto išlaidų kompensacijų bei išmokų neįgaliesiems mokėjimą</t>
  </si>
  <si>
    <t>Mokėti šalpos išmokas</t>
  </si>
  <si>
    <t>Kt. (SADM)</t>
  </si>
  <si>
    <t>Mokėti transporto išlaidų kompensacijas</t>
  </si>
  <si>
    <t>Teikti piniginę paramą šeimoms, auginančioms vaikus</t>
  </si>
  <si>
    <t>Užtikrinti išmokų vaikams skyrimą ir mokėjimą šeimoms, auginančioms vaikus</t>
  </si>
  <si>
    <t>Mokėti vienkartinę išmoką vaikui</t>
  </si>
  <si>
    <t>Mokėti išmokas vaikams</t>
  </si>
  <si>
    <t>Mokėti išmokas privalomosios tarnybos karių vaikams</t>
  </si>
  <si>
    <t>Mokėti globos (rūpybos) išmokas</t>
  </si>
  <si>
    <t>Mokėti vienkartines išmokas būstui įsigyti arba įsikurti</t>
  </si>
  <si>
    <t>Mokėti vienkartines išmokas nėščioms moterims</t>
  </si>
  <si>
    <t>Kt.(SADM)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</si>
  <si>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</si>
  <si>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</si>
  <si>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</si>
  <si>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>Vienkartinė kompensacija asmenims, sužalotiems atliekant būtinąją karinę tarnybą sovietinėje armijoje</t>
  </si>
  <si>
    <t>Organizuoti kokybiškas ir subalansuotas socialines paslaugas specialių poreikių turintiems vaikams ir suaugusiems asmenims</t>
  </si>
  <si>
    <t>Socialinių paslaugų teikimas socialinės rizikos šeimoms</t>
  </si>
  <si>
    <t>Darbuotojų darbo užmokestis</t>
  </si>
  <si>
    <t>Socialinės priežiūros socialinės rizikos šeimų administravimas</t>
  </si>
  <si>
    <t xml:space="preserve">Socialinės priežiūros paslaugų teikimas asmens namuose </t>
  </si>
  <si>
    <t>Darbo priemonėms įsigyti</t>
  </si>
  <si>
    <t>Kt. (2 proc)</t>
  </si>
  <si>
    <t>Kitos išlaidos</t>
  </si>
  <si>
    <t>Transporto paslaugų teikimas neįgaliems žmonėms</t>
  </si>
  <si>
    <t>Transporto išlaidos</t>
  </si>
  <si>
    <t>Organizuoti dienos, trumpalaikės ir ilgalaikės globos paslaugų pirkimą nesavarankiškiems arba dalinai savarankiškiems asmenims</t>
  </si>
  <si>
    <t xml:space="preserve">Numatyti trumpalaikės ir ilgalaikės globos paslaugų poreikį apskričių pavaldumo globos namuose </t>
  </si>
  <si>
    <t>Numatyti ilgalaikės socialinės globos paslaugų poreikį Rietavo parapijos senelių globos namuose</t>
  </si>
  <si>
    <t xml:space="preserve">Organizuoti dienos, trumpalaikės ir ilgalaikės socialinės globos paslaugų pirkimą neįgaliems vaikams, socialinės rizikos vaikams </t>
  </si>
  <si>
    <t>Remti nevyriausybinių organizacijų, teikiančių socialines paslaugas, projektus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</si>
  <si>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</si>
  <si>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</si>
  <si>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Aprūpinti techninėmis pagalbos priemonėmis</t>
  </si>
  <si>
    <t>Pritaikyti būstą žmonėms su negalia</t>
  </si>
  <si>
    <t>Pritaikyti neįgaliesiems gyvenamąjį būstą ir jo aplinką</t>
  </si>
  <si>
    <t>Rūpintis viešosios aplinkos patalpų pritaikymu neįgaliųjų poreikiams</t>
  </si>
  <si>
    <t>09</t>
  </si>
  <si>
    <t>Užtikrinti ortopedinės odontologijos pagalbą Rietavo savivaldybės gyventojams</t>
  </si>
  <si>
    <t>Laiku suteikti ortopedinės odontologijos paslaugas, mažinti žmonių sergamumą virškinamojo trakto ligomis, gerinti jų bendrą savijautą</t>
  </si>
  <si>
    <t>Dantų protezavimo paslaugos</t>
  </si>
  <si>
    <t>Kt. (VLK)</t>
  </si>
  <si>
    <t>10</t>
  </si>
  <si>
    <t>Padėti mokiniams saugoti ir stiprinti sveikatą, organizuojant ir įgyvendinant priemones, susijusias su ligų ir traumų profilaktika</t>
  </si>
  <si>
    <t>Vykdyti moksleivių sveikatos priežiūrą</t>
  </si>
  <si>
    <t>Sveikatos priežiūros mokyklose užtikrinimas</t>
  </si>
  <si>
    <t>11</t>
  </si>
  <si>
    <t xml:space="preserve">Prižiūrėti, modernizuoti ir plėsti būsto fondą </t>
  </si>
  <si>
    <t>Mažinti būsto trūkumą Savivaldybėje</t>
  </si>
  <si>
    <t>Formuoti Savivaldybės butų fondą, kuris padėtų išplėsti socialinio būsto sektorių</t>
  </si>
  <si>
    <t>Kt. (Soc.b.p.p)</t>
  </si>
  <si>
    <t>Socialiai remtiniems asmenims dengti dalį kredito būstui įsigyti arba palūkanų dalį</t>
  </si>
  <si>
    <t xml:space="preserve">SB </t>
  </si>
  <si>
    <t>Kt. (FM)</t>
  </si>
  <si>
    <t>VF</t>
  </si>
  <si>
    <t>Viso</t>
  </si>
  <si>
    <t>SADM</t>
  </si>
  <si>
    <t>FM</t>
  </si>
  <si>
    <t>VLK</t>
  </si>
  <si>
    <t>SBPP</t>
  </si>
  <si>
    <t>Kt 2 pr.</t>
  </si>
  <si>
    <t>Viso kt</t>
  </si>
  <si>
    <t>Mokėti kompensacijas už paimtą kreditą ir palūkanas</t>
  </si>
  <si>
    <t>2013 m. projektas</t>
  </si>
  <si>
    <t>Kitos išlaidos (asmenims su sunkia negalia)</t>
  </si>
  <si>
    <t xml:space="preserve">Vykdyti Savivaldybės savarankiškąją funkciją ir teikti vienkartines pašalpas stichinės nelaimės, gaisro, ligos, skurdo ir kt. atvejais </t>
  </si>
  <si>
    <t>Organizacinės išlaidos</t>
  </si>
  <si>
    <t>SB (ĮP)</t>
  </si>
  <si>
    <t>SP-ĮP</t>
  </si>
  <si>
    <t>Darbuotojų darbo vietos finansavimas</t>
  </si>
  <si>
    <t>Pirkti socialines paslaugas iš nevyriausybinių organizacijų, teikiančių vaikams popamokinį užimtumą (Tverų dienos centras)</t>
  </si>
  <si>
    <t>Organizuoti trumpalaikės globos paslaugas vaikams, laikinai paimtiems iš socialinės rizikos šeimų (laikinoji globos grupė)</t>
  </si>
  <si>
    <t>Pirkti socialinės priežiūros ir socialinės globos paslaugas negalią turintiems vaikams (stacionari vaikų globa)</t>
  </si>
  <si>
    <t>Pirkti trumpalaikės ir ilgalaikės globos paslaugas (stacionari globa asmenims su sunkia negalia)</t>
  </si>
  <si>
    <t>Užtikrinti socialinės globos paslaugų tęstinumą sveikatos priežiūros įstaigose (globos lovos Rietavo PSPC)</t>
  </si>
  <si>
    <t>Socialinių projektų finansavimas (neįgaliųjų organizacijų rėmimas)</t>
  </si>
  <si>
    <t>Sandra Rėkašienė</t>
  </si>
  <si>
    <t>Projektai</t>
  </si>
  <si>
    <t>Kitoms socialinės rūpybos priemonėms (mirusiųjų palaikų grąžinimas į Lietuvą)</t>
  </si>
  <si>
    <t xml:space="preserve">                                                                                 2012 M.  RIETAVO SAVIVALDYBĖS                                                                                       </t>
  </si>
  <si>
    <t>2011 m. išlaidos</t>
  </si>
  <si>
    <t>2012 m. išlaidų projektas</t>
  </si>
  <si>
    <t>2012 m. patvirtinta taryboje</t>
  </si>
  <si>
    <t>2014 m. projektas</t>
  </si>
  <si>
    <t xml:space="preserve">                                                                                                                                                                                         1 lentelė</t>
  </si>
  <si>
    <t>Programos koordinatorė</t>
  </si>
  <si>
    <t>TIKSLŲ, PROGRAMŲ TIKSLŲ, UŽDAVINIŲ IR PRIEMONIŲ IŠLAIDŲ SUVESTINĖ</t>
  </si>
  <si>
    <t>iš viso</t>
  </si>
  <si>
    <t>02 programa  - sveikatos, socialinės paramos ir paslaugų įgyvendinimo programa</t>
  </si>
  <si>
    <t>Iš viso uždaviniui</t>
  </si>
  <si>
    <t>Iš viso tikslui</t>
  </si>
  <si>
    <t>Iš viso programai</t>
  </si>
  <si>
    <t>03 strateginis tikslas - užtikrinti Savivaldybės teritorijos, jos infrastruktūros, ekologiškai švarios ir saugios gyvenamosios ir socialinės aplinkos vystymąsi</t>
  </si>
  <si>
    <t>Mokėti laidojimo pašalpas ir jas administruoti</t>
  </si>
  <si>
    <t>Mokėti kompensacijas nukentėjusiems nuo 1991 m. Sausio 11-13 d. įvykių</t>
  </si>
  <si>
    <t>Administruoti socialinę paramą ir kompensacijas</t>
  </si>
  <si>
    <t>Nemokamas mokinių maitinimas</t>
  </si>
  <si>
    <t>Teikti socialinę paramą gyventojams, atsidūrusiems sunkioje materialinėje padėtyje ir neturintiems lėšų sumokėti už komunalinius patarnavimus (iš SB)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</si>
  <si>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</si>
  <si>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</si>
  <si>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>Administruoti socialines pašalpas ir kompensacijas</t>
  </si>
  <si>
    <t xml:space="preserve">Mokėti išmokas nedirbantiems neįgaliesiems už komunalines paslaugas </t>
  </si>
  <si>
    <t>Administruoti šalpos išmokas</t>
  </si>
  <si>
    <t>Valstybinė parama žuvusių pasipriešinimo 1940-1990 m. okupacijos dalyvių šeimoms ir kariams savanoriams</t>
  </si>
  <si>
    <t>Ilgalaikės socialinės globos paslaugos pirkimas nesavarankiškiems ar iš dalies savarankiškiems asmenims, apgyvendintiems Rietavo parapijos senelių globos namuose</t>
  </si>
  <si>
    <t>Skatinti Savivaldybės nevyriausybines organizacijas dalyvauti teikiant socialines paslaugas</t>
  </si>
  <si>
    <t xml:space="preserve">Kt.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</si>
</sst>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vertical="top"/>
    </xf>
    <xf numFmtId="49" fontId="4" fillId="2" borderId="2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 wrapText="1"/>
    </xf>
    <xf numFmtId="172" fontId="1" fillId="0" borderId="5" xfId="0" applyNumberFormat="1" applyFont="1" applyFill="1" applyBorder="1" applyAlignment="1">
      <alignment horizontal="right" vertical="center"/>
    </xf>
    <xf numFmtId="172" fontId="1" fillId="0" borderId="6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top" wrapText="1"/>
    </xf>
    <xf numFmtId="172" fontId="1" fillId="5" borderId="6" xfId="0" applyNumberFormat="1" applyFont="1" applyFill="1" applyBorder="1" applyAlignment="1">
      <alignment horizontal="right" vertical="center"/>
    </xf>
    <xf numFmtId="172" fontId="1" fillId="5" borderId="5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/>
    </xf>
    <xf numFmtId="172" fontId="2" fillId="5" borderId="6" xfId="0" applyNumberFormat="1" applyFont="1" applyFill="1" applyBorder="1" applyAlignment="1">
      <alignment horizontal="right" vertical="top"/>
    </xf>
    <xf numFmtId="172" fontId="1" fillId="0" borderId="5" xfId="0" applyNumberFormat="1" applyFont="1" applyFill="1" applyBorder="1" applyAlignment="1">
      <alignment horizontal="center" vertical="center"/>
    </xf>
    <xf numFmtId="172" fontId="1" fillId="5" borderId="5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top"/>
    </xf>
    <xf numFmtId="172" fontId="2" fillId="5" borderId="6" xfId="0" applyNumberFormat="1" applyFont="1" applyFill="1" applyBorder="1" applyAlignment="1">
      <alignment horizontal="right" vertical="top"/>
    </xf>
    <xf numFmtId="172" fontId="8" fillId="5" borderId="5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top"/>
    </xf>
    <xf numFmtId="172" fontId="10" fillId="5" borderId="6" xfId="0" applyNumberFormat="1" applyFont="1" applyFill="1" applyBorder="1" applyAlignment="1">
      <alignment horizontal="right" vertical="top"/>
    </xf>
    <xf numFmtId="49" fontId="4" fillId="2" borderId="2" xfId="0" applyNumberFormat="1" applyFont="1" applyFill="1" applyBorder="1" applyAlignment="1">
      <alignment horizontal="center" vertical="top" wrapText="1"/>
    </xf>
    <xf numFmtId="172" fontId="8" fillId="0" borderId="5" xfId="0" applyNumberFormat="1" applyFont="1" applyFill="1" applyBorder="1" applyAlignment="1">
      <alignment horizontal="right" vertical="center"/>
    </xf>
    <xf numFmtId="172" fontId="1" fillId="5" borderId="5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2" fillId="5" borderId="6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horizontal="right" vertical="top"/>
    </xf>
    <xf numFmtId="49" fontId="2" fillId="3" borderId="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2" borderId="2" xfId="0" applyNumberFormat="1" applyFont="1" applyFill="1" applyBorder="1" applyAlignment="1">
      <alignment horizontal="right" vertical="top"/>
    </xf>
    <xf numFmtId="172" fontId="8" fillId="0" borderId="5" xfId="0" applyNumberFormat="1" applyFont="1" applyFill="1" applyBorder="1" applyAlignment="1">
      <alignment vertical="center"/>
    </xf>
    <xf numFmtId="172" fontId="8" fillId="5" borderId="5" xfId="0" applyNumberFormat="1" applyFont="1" applyFill="1" applyBorder="1" applyAlignment="1">
      <alignment vertical="center"/>
    </xf>
    <xf numFmtId="172" fontId="10" fillId="5" borderId="6" xfId="0" applyNumberFormat="1" applyFont="1" applyFill="1" applyBorder="1" applyAlignment="1">
      <alignment vertical="top"/>
    </xf>
    <xf numFmtId="172" fontId="9" fillId="5" borderId="5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vertical="top"/>
    </xf>
    <xf numFmtId="49" fontId="2" fillId="3" borderId="11" xfId="0" applyNumberFormat="1" applyFont="1" applyFill="1" applyBorder="1" applyAlignment="1">
      <alignment horizontal="center" vertical="top"/>
    </xf>
    <xf numFmtId="172" fontId="2" fillId="6" borderId="6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172" fontId="6" fillId="0" borderId="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2" fontId="2" fillId="0" borderId="0" xfId="0" applyNumberFormat="1" applyFont="1" applyAlignment="1">
      <alignment vertical="top"/>
    </xf>
    <xf numFmtId="172" fontId="1" fillId="0" borderId="12" xfId="0" applyNumberFormat="1" applyFont="1" applyFill="1" applyBorder="1" applyAlignment="1">
      <alignment horizontal="right" vertical="top"/>
    </xf>
    <xf numFmtId="172" fontId="1" fillId="0" borderId="13" xfId="0" applyNumberFormat="1" applyFont="1" applyFill="1" applyBorder="1" applyAlignment="1">
      <alignment horizontal="right" vertical="center"/>
    </xf>
    <xf numFmtId="172" fontId="1" fillId="5" borderId="12" xfId="0" applyNumberFormat="1" applyFont="1" applyFill="1" applyBorder="1" applyAlignment="1">
      <alignment horizontal="right" vertical="top"/>
    </xf>
    <xf numFmtId="172" fontId="2" fillId="5" borderId="12" xfId="0" applyNumberFormat="1" applyFont="1" applyFill="1" applyBorder="1" applyAlignment="1">
      <alignment horizontal="right" vertical="top"/>
    </xf>
    <xf numFmtId="172" fontId="1" fillId="0" borderId="13" xfId="0" applyNumberFormat="1" applyFont="1" applyFill="1" applyBorder="1" applyAlignment="1">
      <alignment horizontal="center" vertical="center"/>
    </xf>
    <xf numFmtId="172" fontId="1" fillId="5" borderId="13" xfId="0" applyNumberFormat="1" applyFont="1" applyFill="1" applyBorder="1" applyAlignment="1">
      <alignment horizontal="right" vertical="center"/>
    </xf>
    <xf numFmtId="172" fontId="1" fillId="5" borderId="13" xfId="0" applyNumberFormat="1" applyFont="1" applyFill="1" applyBorder="1" applyAlignment="1">
      <alignment horizontal="center" vertical="center"/>
    </xf>
    <xf numFmtId="172" fontId="2" fillId="5" borderId="12" xfId="0" applyNumberFormat="1" applyFont="1" applyFill="1" applyBorder="1" applyAlignment="1">
      <alignment horizontal="right" vertical="top"/>
    </xf>
    <xf numFmtId="172" fontId="1" fillId="5" borderId="13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2" fillId="5" borderId="12" xfId="0" applyNumberFormat="1" applyFont="1" applyFill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1" xfId="0" applyFont="1" applyBorder="1" applyAlignment="1">
      <alignment horizontal="right" vertical="top"/>
    </xf>
    <xf numFmtId="0" fontId="1" fillId="0" borderId="11" xfId="0" applyFont="1" applyFill="1" applyBorder="1" applyAlignment="1">
      <alignment horizontal="right" vertical="top"/>
    </xf>
    <xf numFmtId="172" fontId="14" fillId="0" borderId="5" xfId="0" applyNumberFormat="1" applyFont="1" applyFill="1" applyBorder="1" applyAlignment="1">
      <alignment horizontal="right" vertical="center"/>
    </xf>
    <xf numFmtId="172" fontId="14" fillId="5" borderId="5" xfId="0" applyNumberFormat="1" applyFont="1" applyFill="1" applyBorder="1" applyAlignment="1">
      <alignment horizontal="right" vertical="center"/>
    </xf>
    <xf numFmtId="172" fontId="9" fillId="5" borderId="13" xfId="0" applyNumberFormat="1" applyFont="1" applyFill="1" applyBorder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0" xfId="0" applyFont="1" applyAlignment="1">
      <alignment vertical="top"/>
    </xf>
    <xf numFmtId="0" fontId="1" fillId="5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72" fontId="9" fillId="0" borderId="5" xfId="0" applyNumberFormat="1" applyFont="1" applyFill="1" applyBorder="1" applyAlignment="1">
      <alignment horizontal="right" vertical="center"/>
    </xf>
    <xf numFmtId="172" fontId="9" fillId="5" borderId="5" xfId="0" applyNumberFormat="1" applyFont="1" applyFill="1" applyBorder="1" applyAlignment="1">
      <alignment horizontal="right" vertical="center"/>
    </xf>
    <xf numFmtId="172" fontId="9" fillId="5" borderId="6" xfId="0" applyNumberFormat="1" applyFont="1" applyFill="1" applyBorder="1" applyAlignment="1">
      <alignment horizontal="right" vertical="center"/>
    </xf>
    <xf numFmtId="172" fontId="1" fillId="0" borderId="11" xfId="0" applyNumberFormat="1" applyFont="1" applyBorder="1" applyAlignment="1">
      <alignment vertical="top"/>
    </xf>
    <xf numFmtId="172" fontId="2" fillId="0" borderId="11" xfId="0" applyNumberFormat="1" applyFont="1" applyBorder="1" applyAlignment="1">
      <alignment vertical="top"/>
    </xf>
    <xf numFmtId="49" fontId="2" fillId="3" borderId="14" xfId="0" applyNumberFormat="1" applyFont="1" applyFill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2" fillId="2" borderId="15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1" fillId="0" borderId="20" xfId="0" applyFont="1" applyFill="1" applyBorder="1" applyAlignment="1">
      <alignment horizontal="center" vertical="top" textRotation="90" wrapText="1"/>
    </xf>
    <xf numFmtId="0" fontId="6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right" vertical="top"/>
    </xf>
    <xf numFmtId="0" fontId="1" fillId="0" borderId="22" xfId="0" applyFont="1" applyBorder="1" applyAlignment="1">
      <alignment horizontal="center" vertical="top" textRotation="90" wrapText="1"/>
    </xf>
    <xf numFmtId="0" fontId="1" fillId="0" borderId="10" xfId="0" applyFont="1" applyBorder="1" applyAlignment="1">
      <alignment horizontal="center" vertical="top" textRotation="90" wrapText="1"/>
    </xf>
    <xf numFmtId="0" fontId="1" fillId="0" borderId="7" xfId="0" applyFont="1" applyBorder="1" applyAlignment="1">
      <alignment horizontal="center" vertical="top" textRotation="90" wrapText="1"/>
    </xf>
    <xf numFmtId="0" fontId="1" fillId="0" borderId="23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top" textRotation="90" wrapText="1"/>
    </xf>
    <xf numFmtId="0" fontId="1" fillId="0" borderId="4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 textRotation="90" wrapText="1"/>
    </xf>
    <xf numFmtId="0" fontId="1" fillId="0" borderId="6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3" fillId="7" borderId="29" xfId="0" applyNumberFormat="1" applyFont="1" applyFill="1" applyBorder="1" applyAlignment="1">
      <alignment horizontal="left" vertical="top" wrapText="1"/>
    </xf>
    <xf numFmtId="49" fontId="3" fillId="7" borderId="30" xfId="0" applyNumberFormat="1" applyFont="1" applyFill="1" applyBorder="1" applyAlignment="1">
      <alignment horizontal="left" vertical="top" wrapText="1"/>
    </xf>
    <xf numFmtId="0" fontId="3" fillId="6" borderId="29" xfId="0" applyFont="1" applyFill="1" applyBorder="1" applyAlignment="1">
      <alignment horizontal="left" vertical="top" wrapText="1"/>
    </xf>
    <xf numFmtId="0" fontId="3" fillId="6" borderId="3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9" xfId="0" applyFont="1" applyBorder="1" applyAlignment="1">
      <alignment horizontal="center" vertical="top" textRotation="90" wrapText="1"/>
    </xf>
    <xf numFmtId="49" fontId="2" fillId="2" borderId="31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horizontal="left" vertical="top" wrapText="1"/>
    </xf>
    <xf numFmtId="0" fontId="5" fillId="3" borderId="30" xfId="0" applyFont="1" applyFill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center" vertical="top"/>
    </xf>
    <xf numFmtId="0" fontId="3" fillId="3" borderId="32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3" borderId="33" xfId="0" applyFont="1" applyFill="1" applyBorder="1" applyAlignment="1">
      <alignment horizontal="left" vertical="top" wrapText="1"/>
    </xf>
    <xf numFmtId="49" fontId="5" fillId="3" borderId="34" xfId="0" applyNumberFormat="1" applyFont="1" applyFill="1" applyBorder="1" applyAlignment="1">
      <alignment horizontal="right" vertical="top"/>
    </xf>
    <xf numFmtId="49" fontId="5" fillId="3" borderId="21" xfId="0" applyNumberFormat="1" applyFont="1" applyFill="1" applyBorder="1" applyAlignment="1">
      <alignment horizontal="right" vertical="top"/>
    </xf>
    <xf numFmtId="49" fontId="5" fillId="3" borderId="35" xfId="0" applyNumberFormat="1" applyFont="1" applyFill="1" applyBorder="1" applyAlignment="1">
      <alignment horizontal="right" vertical="top"/>
    </xf>
    <xf numFmtId="49" fontId="5" fillId="3" borderId="36" xfId="0" applyNumberFormat="1" applyFont="1" applyFill="1" applyBorder="1" applyAlignment="1">
      <alignment horizontal="right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5" fillId="3" borderId="37" xfId="0" applyNumberFormat="1" applyFont="1" applyFill="1" applyBorder="1" applyAlignment="1">
      <alignment horizontal="right" vertical="top"/>
    </xf>
    <xf numFmtId="49" fontId="5" fillId="2" borderId="32" xfId="0" applyNumberFormat="1" applyFont="1" applyFill="1" applyBorder="1" applyAlignment="1">
      <alignment horizontal="right" vertical="top"/>
    </xf>
    <xf numFmtId="49" fontId="5" fillId="2" borderId="30" xfId="0" applyNumberFormat="1" applyFont="1" applyFill="1" applyBorder="1" applyAlignment="1">
      <alignment horizontal="right" vertical="top"/>
    </xf>
    <xf numFmtId="0" fontId="3" fillId="2" borderId="32" xfId="0" applyFont="1" applyFill="1" applyBorder="1" applyAlignment="1">
      <alignment horizontal="left" vertical="top" wrapText="1"/>
    </xf>
    <xf numFmtId="0" fontId="7" fillId="2" borderId="30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  <xf numFmtId="49" fontId="5" fillId="2" borderId="32" xfId="0" applyNumberFormat="1" applyFont="1" applyFill="1" applyBorder="1" applyAlignment="1">
      <alignment horizontal="right" vertical="top"/>
    </xf>
    <xf numFmtId="49" fontId="5" fillId="2" borderId="30" xfId="0" applyNumberFormat="1" applyFont="1" applyFill="1" applyBorder="1" applyAlignment="1">
      <alignment horizontal="right" vertical="top"/>
    </xf>
    <xf numFmtId="0" fontId="7" fillId="2" borderId="30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  <xf numFmtId="0" fontId="3" fillId="3" borderId="2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5" fillId="6" borderId="29" xfId="0" applyFont="1" applyFill="1" applyBorder="1" applyAlignment="1">
      <alignment horizontal="right" vertical="top"/>
    </xf>
    <xf numFmtId="0" fontId="5" fillId="6" borderId="30" xfId="0" applyFont="1" applyFill="1" applyBorder="1" applyAlignment="1">
      <alignment horizontal="right" vertical="top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6"/>
  <sheetViews>
    <sheetView tabSelected="1" workbookViewId="0" topLeftCell="C1">
      <selection activeCell="G8" sqref="G8:G9"/>
    </sheetView>
  </sheetViews>
  <sheetFormatPr defaultColWidth="9.140625" defaultRowHeight="12.75"/>
  <cols>
    <col min="1" max="1" width="2.8515625" style="1" customWidth="1"/>
    <col min="2" max="2" width="3.00390625" style="1" customWidth="1"/>
    <col min="3" max="3" width="2.7109375" style="1" customWidth="1"/>
    <col min="4" max="4" width="29.28125" style="1" customWidth="1"/>
    <col min="5" max="5" width="2.7109375" style="1" customWidth="1"/>
    <col min="6" max="6" width="12.00390625" style="1" customWidth="1"/>
    <col min="7" max="7" width="6.7109375" style="1" customWidth="1"/>
    <col min="8" max="8" width="6.57421875" style="1" customWidth="1"/>
    <col min="9" max="9" width="5.421875" style="1" customWidth="1"/>
    <col min="10" max="10" width="5.7109375" style="1" customWidth="1"/>
    <col min="11" max="11" width="6.7109375" style="50" customWidth="1"/>
    <col min="12" max="12" width="6.57421875" style="1" customWidth="1"/>
    <col min="13" max="13" width="5.57421875" style="1" customWidth="1"/>
    <col min="14" max="14" width="4.8515625" style="1" customWidth="1"/>
    <col min="15" max="15" width="6.7109375" style="1" customWidth="1"/>
    <col min="16" max="16" width="6.57421875" style="1" customWidth="1"/>
    <col min="17" max="17" width="5.57421875" style="1" customWidth="1"/>
    <col min="18" max="18" width="5.7109375" style="1" customWidth="1"/>
    <col min="19" max="19" width="7.57421875" style="1" customWidth="1"/>
    <col min="20" max="20" width="8.57421875" style="1" customWidth="1"/>
    <col min="21" max="16384" width="9.140625" style="1" customWidth="1"/>
  </cols>
  <sheetData>
    <row r="1" spans="1:20" s="76" customFormat="1" ht="15" customHeight="1">
      <c r="A1" s="98" t="s">
        <v>123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s="53" customFormat="1" ht="15.75" customHeight="1">
      <c r="A2" s="98" t="s">
        <v>118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s="53" customFormat="1" ht="15.7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s="53" customFormat="1" ht="13.5" customHeight="1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1:20" s="76" customFormat="1" ht="15" customHeight="1">
      <c r="A5" s="105" t="s">
        <v>125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 ht="12" customHeight="1" thickBot="1">
      <c r="A6" s="106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</row>
    <row r="7" spans="1:20" ht="36" customHeight="1">
      <c r="A7" s="107" t="s">
        <v>3</v>
      </c>
      <c r="B7" s="110" t="s">
        <v>4</v>
      </c>
      <c r="C7" s="110" t="s">
        <v>5</v>
      </c>
      <c r="D7" s="113" t="s">
        <v>6</v>
      </c>
      <c r="E7" s="110" t="s">
        <v>7</v>
      </c>
      <c r="F7" s="116" t="s">
        <v>8</v>
      </c>
      <c r="G7" s="120" t="s">
        <v>119</v>
      </c>
      <c r="H7" s="121"/>
      <c r="I7" s="121"/>
      <c r="J7" s="122"/>
      <c r="K7" s="123" t="s">
        <v>120</v>
      </c>
      <c r="L7" s="124"/>
      <c r="M7" s="124"/>
      <c r="N7" s="125"/>
      <c r="O7" s="123" t="s">
        <v>121</v>
      </c>
      <c r="P7" s="124"/>
      <c r="Q7" s="124"/>
      <c r="R7" s="125"/>
      <c r="S7" s="100" t="s">
        <v>102</v>
      </c>
      <c r="T7" s="100" t="s">
        <v>122</v>
      </c>
    </row>
    <row r="8" spans="1:20" ht="18.75" customHeight="1">
      <c r="A8" s="108"/>
      <c r="B8" s="111"/>
      <c r="C8" s="111"/>
      <c r="D8" s="114"/>
      <c r="E8" s="111"/>
      <c r="F8" s="117"/>
      <c r="G8" s="130" t="s">
        <v>9</v>
      </c>
      <c r="H8" s="119" t="s">
        <v>10</v>
      </c>
      <c r="I8" s="119"/>
      <c r="J8" s="103" t="s">
        <v>11</v>
      </c>
      <c r="K8" s="130" t="s">
        <v>9</v>
      </c>
      <c r="L8" s="119" t="s">
        <v>10</v>
      </c>
      <c r="M8" s="119"/>
      <c r="N8" s="103" t="s">
        <v>11</v>
      </c>
      <c r="O8" s="130" t="s">
        <v>9</v>
      </c>
      <c r="P8" s="119" t="s">
        <v>10</v>
      </c>
      <c r="Q8" s="119"/>
      <c r="R8" s="103" t="s">
        <v>11</v>
      </c>
      <c r="S8" s="101"/>
      <c r="T8" s="101"/>
    </row>
    <row r="9" spans="1:20" ht="82.5" customHeight="1" thickBot="1">
      <c r="A9" s="109"/>
      <c r="B9" s="112"/>
      <c r="C9" s="112"/>
      <c r="D9" s="115"/>
      <c r="E9" s="112"/>
      <c r="F9" s="118"/>
      <c r="G9" s="131"/>
      <c r="H9" s="3" t="s">
        <v>9</v>
      </c>
      <c r="I9" s="4" t="s">
        <v>12</v>
      </c>
      <c r="J9" s="104"/>
      <c r="K9" s="131"/>
      <c r="L9" s="2" t="s">
        <v>9</v>
      </c>
      <c r="M9" s="4" t="s">
        <v>12</v>
      </c>
      <c r="N9" s="104"/>
      <c r="O9" s="131"/>
      <c r="P9" s="2" t="s">
        <v>9</v>
      </c>
      <c r="Q9" s="4" t="s">
        <v>12</v>
      </c>
      <c r="R9" s="104"/>
      <c r="S9" s="102"/>
      <c r="T9" s="102"/>
    </row>
    <row r="10" spans="1:21" ht="30" customHeight="1" thickBot="1">
      <c r="A10" s="126" t="s">
        <v>131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66"/>
    </row>
    <row r="11" spans="1:21" ht="16.5" customHeight="1" thickBot="1">
      <c r="A11" s="128" t="s">
        <v>127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66"/>
    </row>
    <row r="12" spans="1:21" ht="16.5" customHeight="1" thickBot="1">
      <c r="A12" s="6" t="s">
        <v>13</v>
      </c>
      <c r="B12" s="136" t="s">
        <v>14</v>
      </c>
      <c r="C12" s="137"/>
      <c r="D12" s="137"/>
      <c r="E12" s="137"/>
      <c r="F12" s="137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66"/>
    </row>
    <row r="13" spans="1:21" ht="27.75" customHeight="1" thickBot="1">
      <c r="A13" s="7" t="s">
        <v>13</v>
      </c>
      <c r="B13" s="8" t="s">
        <v>13</v>
      </c>
      <c r="C13" s="139" t="s">
        <v>15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66"/>
    </row>
    <row r="14" spans="1:21" ht="14.25" customHeight="1">
      <c r="A14" s="132" t="s">
        <v>13</v>
      </c>
      <c r="B14" s="82" t="s">
        <v>13</v>
      </c>
      <c r="C14" s="133" t="s">
        <v>13</v>
      </c>
      <c r="D14" s="134" t="s">
        <v>16</v>
      </c>
      <c r="E14" s="91"/>
      <c r="F14" s="9" t="s">
        <v>17</v>
      </c>
      <c r="G14" s="10">
        <f>H14+J14</f>
        <v>2145.7</v>
      </c>
      <c r="H14" s="10">
        <v>2145.7</v>
      </c>
      <c r="I14" s="10"/>
      <c r="J14" s="10"/>
      <c r="K14" s="10">
        <f>L14+N14</f>
        <v>1754</v>
      </c>
      <c r="L14" s="10">
        <v>1754</v>
      </c>
      <c r="M14" s="10"/>
      <c r="N14" s="10"/>
      <c r="O14" s="10">
        <f>P14+R14</f>
        <v>1763.6</v>
      </c>
      <c r="P14" s="10">
        <v>1763.6</v>
      </c>
      <c r="Q14" s="10"/>
      <c r="R14" s="10"/>
      <c r="S14" s="11">
        <v>1770</v>
      </c>
      <c r="T14" s="55">
        <v>1800</v>
      </c>
      <c r="U14" s="66"/>
    </row>
    <row r="15" spans="1:21" ht="10.5" customHeight="1">
      <c r="A15" s="132"/>
      <c r="B15" s="82"/>
      <c r="C15" s="133"/>
      <c r="D15" s="134"/>
      <c r="E15" s="91"/>
      <c r="F15" s="9" t="s">
        <v>18</v>
      </c>
      <c r="G15" s="10">
        <f>H15+J15</f>
        <v>0</v>
      </c>
      <c r="H15" s="10">
        <v>0</v>
      </c>
      <c r="I15" s="10"/>
      <c r="J15" s="10"/>
      <c r="K15" s="10">
        <f>L15+N15</f>
        <v>0</v>
      </c>
      <c r="L15" s="10"/>
      <c r="M15" s="10"/>
      <c r="N15" s="10"/>
      <c r="O15" s="10">
        <f>P15+R15</f>
        <v>0</v>
      </c>
      <c r="P15" s="10"/>
      <c r="Q15" s="10"/>
      <c r="R15" s="10"/>
      <c r="S15" s="11"/>
      <c r="T15" s="55"/>
      <c r="U15" s="66"/>
    </row>
    <row r="16" spans="1:21" ht="12" customHeight="1">
      <c r="A16" s="84"/>
      <c r="B16" s="93"/>
      <c r="C16" s="87"/>
      <c r="D16" s="135"/>
      <c r="E16" s="83"/>
      <c r="F16" s="9" t="s">
        <v>19</v>
      </c>
      <c r="G16" s="10">
        <f>H16+J16</f>
        <v>0</v>
      </c>
      <c r="H16" s="10"/>
      <c r="I16" s="10"/>
      <c r="J16" s="10"/>
      <c r="K16" s="10">
        <f>L16+N16</f>
        <v>0</v>
      </c>
      <c r="L16" s="10"/>
      <c r="M16" s="10"/>
      <c r="N16" s="10"/>
      <c r="O16" s="10">
        <f>P16+R16</f>
        <v>0</v>
      </c>
      <c r="P16" s="10"/>
      <c r="Q16" s="10"/>
      <c r="R16" s="10"/>
      <c r="S16" s="11"/>
      <c r="T16" s="55"/>
      <c r="U16" s="66"/>
    </row>
    <row r="17" spans="1:21" ht="12" customHeight="1">
      <c r="A17" s="84"/>
      <c r="B17" s="93"/>
      <c r="C17" s="87"/>
      <c r="D17" s="135"/>
      <c r="E17" s="83"/>
      <c r="F17" s="12" t="s">
        <v>126</v>
      </c>
      <c r="G17" s="10">
        <f>SUM(G14:G16)</f>
        <v>2145.7</v>
      </c>
      <c r="H17" s="10">
        <f>SUM(H14:H16)</f>
        <v>2145.7</v>
      </c>
      <c r="I17" s="10">
        <f>SUM(I14:I16)</f>
        <v>0</v>
      </c>
      <c r="J17" s="10">
        <f>SUM(J14:J16)</f>
        <v>0</v>
      </c>
      <c r="K17" s="10">
        <f aca="true" t="shared" si="0" ref="K17:T17">SUM(K14:K16)</f>
        <v>1754</v>
      </c>
      <c r="L17" s="10">
        <f t="shared" si="0"/>
        <v>1754</v>
      </c>
      <c r="M17" s="10">
        <f t="shared" si="0"/>
        <v>0</v>
      </c>
      <c r="N17" s="10">
        <f t="shared" si="0"/>
        <v>0</v>
      </c>
      <c r="O17" s="10">
        <f>SUM(O14:O16)</f>
        <v>1763.6</v>
      </c>
      <c r="P17" s="10">
        <f>SUM(P14:P16)</f>
        <v>1763.6</v>
      </c>
      <c r="Q17" s="10">
        <f>SUM(Q14:Q16)</f>
        <v>0</v>
      </c>
      <c r="R17" s="10">
        <f>SUM(R14:R16)</f>
        <v>0</v>
      </c>
      <c r="S17" s="10">
        <f t="shared" si="0"/>
        <v>1770</v>
      </c>
      <c r="T17" s="56">
        <f t="shared" si="0"/>
        <v>1800</v>
      </c>
      <c r="U17" s="66"/>
    </row>
    <row r="18" spans="1:21" ht="10.5" customHeight="1">
      <c r="A18" s="84" t="s">
        <v>13</v>
      </c>
      <c r="B18" s="93" t="s">
        <v>13</v>
      </c>
      <c r="C18" s="87" t="s">
        <v>20</v>
      </c>
      <c r="D18" s="88" t="s">
        <v>21</v>
      </c>
      <c r="E18" s="83"/>
      <c r="F18" s="9" t="s">
        <v>17</v>
      </c>
      <c r="G18" s="10">
        <f>H18+J18</f>
        <v>180</v>
      </c>
      <c r="H18" s="10">
        <v>180</v>
      </c>
      <c r="I18" s="10"/>
      <c r="J18" s="10"/>
      <c r="K18" s="10">
        <f>L18+N18</f>
        <v>100</v>
      </c>
      <c r="L18" s="10">
        <v>100</v>
      </c>
      <c r="M18" s="10"/>
      <c r="N18" s="10"/>
      <c r="O18" s="10">
        <f>P18+R18</f>
        <v>90</v>
      </c>
      <c r="P18" s="10">
        <v>90</v>
      </c>
      <c r="Q18" s="10"/>
      <c r="R18" s="10"/>
      <c r="S18" s="13">
        <v>110</v>
      </c>
      <c r="T18" s="57">
        <v>120</v>
      </c>
      <c r="U18" s="66"/>
    </row>
    <row r="19" spans="1:21" ht="13.5" customHeight="1">
      <c r="A19" s="84"/>
      <c r="B19" s="93"/>
      <c r="C19" s="87"/>
      <c r="D19" s="88"/>
      <c r="E19" s="83"/>
      <c r="F19" s="9" t="s">
        <v>18</v>
      </c>
      <c r="G19" s="10">
        <f>H19+J19</f>
        <v>0</v>
      </c>
      <c r="H19" s="10">
        <v>0</v>
      </c>
      <c r="I19" s="10"/>
      <c r="J19" s="10"/>
      <c r="K19" s="10">
        <f>L19+N19</f>
        <v>0</v>
      </c>
      <c r="L19" s="10"/>
      <c r="M19" s="10"/>
      <c r="N19" s="10"/>
      <c r="O19" s="10">
        <f>P19+R19</f>
        <v>0</v>
      </c>
      <c r="P19" s="10"/>
      <c r="Q19" s="10"/>
      <c r="R19" s="10"/>
      <c r="S19" s="13"/>
      <c r="T19" s="57"/>
      <c r="U19" s="66"/>
    </row>
    <row r="20" spans="1:21" ht="12" customHeight="1">
      <c r="A20" s="84"/>
      <c r="B20" s="93"/>
      <c r="C20" s="87"/>
      <c r="D20" s="88"/>
      <c r="E20" s="83"/>
      <c r="F20" s="9" t="s">
        <v>19</v>
      </c>
      <c r="G20" s="10">
        <f>H20+J20</f>
        <v>0</v>
      </c>
      <c r="H20" s="10"/>
      <c r="I20" s="10"/>
      <c r="J20" s="10"/>
      <c r="K20" s="10">
        <f>L20+N20</f>
        <v>0</v>
      </c>
      <c r="L20" s="10"/>
      <c r="M20" s="10"/>
      <c r="N20" s="10"/>
      <c r="O20" s="10">
        <f>P20+R20</f>
        <v>0</v>
      </c>
      <c r="P20" s="10"/>
      <c r="Q20" s="10"/>
      <c r="R20" s="10"/>
      <c r="S20" s="13"/>
      <c r="T20" s="57"/>
      <c r="U20" s="66"/>
    </row>
    <row r="21" spans="1:21" ht="12" customHeight="1">
      <c r="A21" s="84"/>
      <c r="B21" s="93"/>
      <c r="C21" s="87"/>
      <c r="D21" s="88"/>
      <c r="E21" s="83"/>
      <c r="F21" s="12" t="s">
        <v>126</v>
      </c>
      <c r="G21" s="10">
        <f>SUM(G18:G20)</f>
        <v>180</v>
      </c>
      <c r="H21" s="10">
        <f>SUM(H18:H20)</f>
        <v>180</v>
      </c>
      <c r="I21" s="10">
        <f>SUM(I18:I20)</f>
        <v>0</v>
      </c>
      <c r="J21" s="10">
        <f>SUM(J18:J20)</f>
        <v>0</v>
      </c>
      <c r="K21" s="10">
        <f aca="true" t="shared" si="1" ref="K21:T21">SUM(K18:K20)</f>
        <v>100</v>
      </c>
      <c r="L21" s="10">
        <f t="shared" si="1"/>
        <v>100</v>
      </c>
      <c r="M21" s="10">
        <f t="shared" si="1"/>
        <v>0</v>
      </c>
      <c r="N21" s="10">
        <f t="shared" si="1"/>
        <v>0</v>
      </c>
      <c r="O21" s="10">
        <f>SUM(O18:O20)</f>
        <v>90</v>
      </c>
      <c r="P21" s="10">
        <f>SUM(P18:P20)</f>
        <v>90</v>
      </c>
      <c r="Q21" s="10">
        <f>SUM(Q18:Q20)</f>
        <v>0</v>
      </c>
      <c r="R21" s="10">
        <f>SUM(R18:R20)</f>
        <v>0</v>
      </c>
      <c r="S21" s="10">
        <f t="shared" si="1"/>
        <v>110</v>
      </c>
      <c r="T21" s="56">
        <f t="shared" si="1"/>
        <v>120</v>
      </c>
      <c r="U21" s="66"/>
    </row>
    <row r="22" spans="1:21" ht="12.75" customHeight="1">
      <c r="A22" s="84" t="s">
        <v>13</v>
      </c>
      <c r="B22" s="93" t="s">
        <v>13</v>
      </c>
      <c r="C22" s="87" t="s">
        <v>22</v>
      </c>
      <c r="D22" s="88" t="s">
        <v>23</v>
      </c>
      <c r="E22" s="83"/>
      <c r="F22" s="9" t="s">
        <v>17</v>
      </c>
      <c r="G22" s="10">
        <f>H22+J22</f>
        <v>2.5</v>
      </c>
      <c r="H22" s="10">
        <v>2.5</v>
      </c>
      <c r="I22" s="10"/>
      <c r="J22" s="10"/>
      <c r="K22" s="10">
        <f>L22+N22</f>
        <v>3</v>
      </c>
      <c r="L22" s="10">
        <v>3</v>
      </c>
      <c r="M22" s="10"/>
      <c r="N22" s="10"/>
      <c r="O22" s="10">
        <f>P22+R22</f>
        <v>3</v>
      </c>
      <c r="P22" s="10">
        <v>3</v>
      </c>
      <c r="Q22" s="10"/>
      <c r="R22" s="10"/>
      <c r="S22" s="13">
        <v>3</v>
      </c>
      <c r="T22" s="57">
        <v>3</v>
      </c>
      <c r="U22" s="66"/>
    </row>
    <row r="23" spans="1:21" ht="12.75" customHeight="1">
      <c r="A23" s="84"/>
      <c r="B23" s="93"/>
      <c r="C23" s="87"/>
      <c r="D23" s="88"/>
      <c r="E23" s="83"/>
      <c r="F23" s="9" t="s">
        <v>19</v>
      </c>
      <c r="G23" s="10">
        <f>H23+J23</f>
        <v>0</v>
      </c>
      <c r="H23" s="10"/>
      <c r="I23" s="10"/>
      <c r="J23" s="10"/>
      <c r="K23" s="10">
        <f>L23+N23</f>
        <v>0</v>
      </c>
      <c r="L23" s="10"/>
      <c r="M23" s="10"/>
      <c r="N23" s="10"/>
      <c r="O23" s="10">
        <f>P23+R23</f>
        <v>0</v>
      </c>
      <c r="P23" s="10"/>
      <c r="Q23" s="10"/>
      <c r="R23" s="10"/>
      <c r="S23" s="13"/>
      <c r="T23" s="57"/>
      <c r="U23" s="66"/>
    </row>
    <row r="24" spans="1:21" ht="12" customHeight="1">
      <c r="A24" s="84"/>
      <c r="B24" s="93"/>
      <c r="C24" s="87"/>
      <c r="D24" s="88"/>
      <c r="E24" s="83"/>
      <c r="F24" s="12" t="s">
        <v>126</v>
      </c>
      <c r="G24" s="10">
        <f>SUM(G22:G23)</f>
        <v>2.5</v>
      </c>
      <c r="H24" s="10">
        <f>SUM(H22:H23)</f>
        <v>2.5</v>
      </c>
      <c r="I24" s="10">
        <f>SUM(I22:I23)</f>
        <v>0</v>
      </c>
      <c r="J24" s="10">
        <f>SUM(J22:J23)</f>
        <v>0</v>
      </c>
      <c r="K24" s="10">
        <f aca="true" t="shared" si="2" ref="K24:T24">SUM(K22:K23)</f>
        <v>3</v>
      </c>
      <c r="L24" s="10">
        <f t="shared" si="2"/>
        <v>3</v>
      </c>
      <c r="M24" s="10">
        <f t="shared" si="2"/>
        <v>0</v>
      </c>
      <c r="N24" s="10">
        <f t="shared" si="2"/>
        <v>0</v>
      </c>
      <c r="O24" s="10">
        <f>SUM(O22:O23)</f>
        <v>3</v>
      </c>
      <c r="P24" s="10">
        <f>SUM(P22:P23)</f>
        <v>3</v>
      </c>
      <c r="Q24" s="10">
        <f>SUM(Q22:Q23)</f>
        <v>0</v>
      </c>
      <c r="R24" s="10">
        <f>SUM(R22:R23)</f>
        <v>0</v>
      </c>
      <c r="S24" s="10">
        <f t="shared" si="2"/>
        <v>3</v>
      </c>
      <c r="T24" s="56">
        <f t="shared" si="2"/>
        <v>3</v>
      </c>
      <c r="U24" s="66"/>
    </row>
    <row r="25" spans="1:21" ht="12.75" customHeight="1">
      <c r="A25" s="84" t="s">
        <v>13</v>
      </c>
      <c r="B25" s="85" t="s">
        <v>13</v>
      </c>
      <c r="C25" s="87" t="s">
        <v>24</v>
      </c>
      <c r="D25" s="88" t="s">
        <v>25</v>
      </c>
      <c r="E25" s="83"/>
      <c r="F25" s="9" t="s">
        <v>17</v>
      </c>
      <c r="G25" s="10">
        <f>H25+J25</f>
        <v>14</v>
      </c>
      <c r="H25" s="10">
        <v>14</v>
      </c>
      <c r="I25" s="10"/>
      <c r="J25" s="10"/>
      <c r="K25" s="10">
        <f>L25+N25</f>
        <v>14</v>
      </c>
      <c r="L25" s="10">
        <v>14</v>
      </c>
      <c r="M25" s="10"/>
      <c r="N25" s="10"/>
      <c r="O25" s="10">
        <f>P25+R25</f>
        <v>14</v>
      </c>
      <c r="P25" s="10">
        <v>14</v>
      </c>
      <c r="Q25" s="10"/>
      <c r="R25" s="10"/>
      <c r="S25" s="13">
        <v>14</v>
      </c>
      <c r="T25" s="57">
        <v>14</v>
      </c>
      <c r="U25" s="66"/>
    </row>
    <row r="26" spans="1:21" ht="13.5" customHeight="1">
      <c r="A26" s="84"/>
      <c r="B26" s="86"/>
      <c r="C26" s="87"/>
      <c r="D26" s="88"/>
      <c r="E26" s="83"/>
      <c r="F26" s="9" t="s">
        <v>18</v>
      </c>
      <c r="G26" s="10">
        <f>H26+J26</f>
        <v>0</v>
      </c>
      <c r="H26" s="10">
        <v>0</v>
      </c>
      <c r="I26" s="10"/>
      <c r="J26" s="10"/>
      <c r="K26" s="10">
        <f>L26+N26</f>
        <v>0</v>
      </c>
      <c r="L26" s="10"/>
      <c r="M26" s="10"/>
      <c r="N26" s="10"/>
      <c r="O26" s="10">
        <f>P26+R26</f>
        <v>0</v>
      </c>
      <c r="P26" s="10"/>
      <c r="Q26" s="10"/>
      <c r="R26" s="10"/>
      <c r="S26" s="13"/>
      <c r="T26" s="57"/>
      <c r="U26" s="66"/>
    </row>
    <row r="27" spans="1:21" ht="11.25" customHeight="1">
      <c r="A27" s="84"/>
      <c r="B27" s="82"/>
      <c r="C27" s="87"/>
      <c r="D27" s="88"/>
      <c r="E27" s="83"/>
      <c r="F27" s="12" t="s">
        <v>126</v>
      </c>
      <c r="G27" s="10">
        <f>SUM(G25:G26)</f>
        <v>14</v>
      </c>
      <c r="H27" s="10">
        <f>SUM(H25:H26)</f>
        <v>14</v>
      </c>
      <c r="I27" s="10">
        <f>SUM(I25:I26)</f>
        <v>0</v>
      </c>
      <c r="J27" s="10">
        <f>SUM(J25:J26)</f>
        <v>0</v>
      </c>
      <c r="K27" s="10">
        <f aca="true" t="shared" si="3" ref="K27:T27">SUM(K25:K26)</f>
        <v>14</v>
      </c>
      <c r="L27" s="10">
        <f t="shared" si="3"/>
        <v>14</v>
      </c>
      <c r="M27" s="10">
        <f t="shared" si="3"/>
        <v>0</v>
      </c>
      <c r="N27" s="10">
        <f t="shared" si="3"/>
        <v>0</v>
      </c>
      <c r="O27" s="10">
        <f>SUM(O25:O26)</f>
        <v>14</v>
      </c>
      <c r="P27" s="10">
        <f>SUM(P25:P26)</f>
        <v>14</v>
      </c>
      <c r="Q27" s="10">
        <f>SUM(Q25:Q26)</f>
        <v>0</v>
      </c>
      <c r="R27" s="10">
        <f>SUM(R25:R26)</f>
        <v>0</v>
      </c>
      <c r="S27" s="10">
        <f t="shared" si="3"/>
        <v>14</v>
      </c>
      <c r="T27" s="56">
        <f t="shared" si="3"/>
        <v>14</v>
      </c>
      <c r="U27" s="66"/>
    </row>
    <row r="28" spans="1:21" ht="13.5" customHeight="1">
      <c r="A28" s="84" t="s">
        <v>13</v>
      </c>
      <c r="B28" s="93" t="s">
        <v>13</v>
      </c>
      <c r="C28" s="87" t="s">
        <v>26</v>
      </c>
      <c r="D28" s="88" t="s">
        <v>27</v>
      </c>
      <c r="E28" s="83"/>
      <c r="F28" s="9" t="s">
        <v>17</v>
      </c>
      <c r="G28" s="10">
        <f>H28+J28</f>
        <v>122.5</v>
      </c>
      <c r="H28" s="10">
        <v>122.5</v>
      </c>
      <c r="I28" s="10"/>
      <c r="J28" s="10"/>
      <c r="K28" s="10">
        <f>L28+N28</f>
        <v>60</v>
      </c>
      <c r="L28" s="10">
        <v>60</v>
      </c>
      <c r="M28" s="10"/>
      <c r="N28" s="10"/>
      <c r="O28" s="10">
        <f>P28+R28</f>
        <v>70</v>
      </c>
      <c r="P28" s="10">
        <v>70</v>
      </c>
      <c r="Q28" s="77"/>
      <c r="R28" s="10"/>
      <c r="S28" s="13">
        <v>60</v>
      </c>
      <c r="T28" s="57">
        <v>60</v>
      </c>
      <c r="U28" s="66"/>
    </row>
    <row r="29" spans="1:21" ht="13.5" customHeight="1">
      <c r="A29" s="84"/>
      <c r="B29" s="93"/>
      <c r="C29" s="87"/>
      <c r="D29" s="88"/>
      <c r="E29" s="83"/>
      <c r="F29" s="9" t="s">
        <v>18</v>
      </c>
      <c r="G29" s="10">
        <f>H29+J29</f>
        <v>0</v>
      </c>
      <c r="H29" s="10">
        <v>0</v>
      </c>
      <c r="I29" s="10"/>
      <c r="J29" s="10"/>
      <c r="K29" s="10">
        <f>L29+N29</f>
        <v>0</v>
      </c>
      <c r="L29" s="10"/>
      <c r="M29" s="10"/>
      <c r="N29" s="10"/>
      <c r="O29" s="10">
        <f>P29+R29</f>
        <v>0</v>
      </c>
      <c r="P29" s="10"/>
      <c r="Q29" s="10"/>
      <c r="R29" s="10"/>
      <c r="S29" s="13"/>
      <c r="T29" s="57"/>
      <c r="U29" s="66"/>
    </row>
    <row r="30" spans="1:21" ht="13.5" customHeight="1">
      <c r="A30" s="84"/>
      <c r="B30" s="93"/>
      <c r="C30" s="87"/>
      <c r="D30" s="88"/>
      <c r="E30" s="83"/>
      <c r="F30" s="12" t="s">
        <v>126</v>
      </c>
      <c r="G30" s="10">
        <f>SUM(G28:G29)</f>
        <v>122.5</v>
      </c>
      <c r="H30" s="10">
        <f>SUM(H28:H29)</f>
        <v>122.5</v>
      </c>
      <c r="I30" s="10">
        <f>SUM(I28:I29)</f>
        <v>0</v>
      </c>
      <c r="J30" s="10">
        <f>SUM(J28:J29)</f>
        <v>0</v>
      </c>
      <c r="K30" s="10">
        <f aca="true" t="shared" si="4" ref="K30:T30">SUM(K28:K29)</f>
        <v>60</v>
      </c>
      <c r="L30" s="10">
        <f t="shared" si="4"/>
        <v>60</v>
      </c>
      <c r="M30" s="10">
        <f t="shared" si="4"/>
        <v>0</v>
      </c>
      <c r="N30" s="10">
        <f t="shared" si="4"/>
        <v>0</v>
      </c>
      <c r="O30" s="10">
        <f>SUM(O28:O29)</f>
        <v>70</v>
      </c>
      <c r="P30" s="10">
        <f>SUM(P28:P29)</f>
        <v>70</v>
      </c>
      <c r="Q30" s="10">
        <f>SUM(Q28:Q29)</f>
        <v>0</v>
      </c>
      <c r="R30" s="10">
        <f>SUM(R28:R29)</f>
        <v>0</v>
      </c>
      <c r="S30" s="10">
        <f t="shared" si="4"/>
        <v>60</v>
      </c>
      <c r="T30" s="56">
        <f t="shared" si="4"/>
        <v>60</v>
      </c>
      <c r="U30" s="66"/>
    </row>
    <row r="31" spans="1:21" ht="11.25" customHeight="1">
      <c r="A31" s="84" t="s">
        <v>13</v>
      </c>
      <c r="B31" s="93" t="s">
        <v>13</v>
      </c>
      <c r="C31" s="87" t="s">
        <v>28</v>
      </c>
      <c r="D31" s="88" t="s">
        <v>132</v>
      </c>
      <c r="E31" s="83"/>
      <c r="F31" s="9" t="s">
        <v>17</v>
      </c>
      <c r="G31" s="10">
        <f>H31+J31</f>
        <v>130</v>
      </c>
      <c r="H31" s="10">
        <v>130</v>
      </c>
      <c r="I31" s="10">
        <v>0</v>
      </c>
      <c r="J31" s="10"/>
      <c r="K31" s="10">
        <f>L31+N31</f>
        <v>130</v>
      </c>
      <c r="L31" s="10">
        <v>130</v>
      </c>
      <c r="M31" s="10"/>
      <c r="N31" s="10"/>
      <c r="O31" s="10">
        <f>P31+R31</f>
        <v>130</v>
      </c>
      <c r="P31" s="10">
        <v>130</v>
      </c>
      <c r="Q31" s="77"/>
      <c r="R31" s="10"/>
      <c r="S31" s="13">
        <v>140</v>
      </c>
      <c r="T31" s="57">
        <v>150</v>
      </c>
      <c r="U31" s="66"/>
    </row>
    <row r="32" spans="1:21" ht="13.5" customHeight="1">
      <c r="A32" s="84"/>
      <c r="B32" s="93"/>
      <c r="C32" s="87"/>
      <c r="D32" s="88"/>
      <c r="E32" s="83"/>
      <c r="F32" s="9" t="s">
        <v>17</v>
      </c>
      <c r="G32" s="10">
        <f>H32+J32</f>
        <v>6</v>
      </c>
      <c r="H32" s="10">
        <v>6</v>
      </c>
      <c r="I32" s="10">
        <v>3.6</v>
      </c>
      <c r="J32" s="10"/>
      <c r="K32" s="10">
        <f>L32+N32</f>
        <v>3.3</v>
      </c>
      <c r="L32" s="10">
        <v>3.3</v>
      </c>
      <c r="M32" s="10">
        <v>2</v>
      </c>
      <c r="N32" s="10"/>
      <c r="O32" s="10">
        <f>P32+R32</f>
        <v>3.3</v>
      </c>
      <c r="P32" s="10">
        <v>3.3</v>
      </c>
      <c r="Q32" s="10">
        <v>2</v>
      </c>
      <c r="R32" s="10"/>
      <c r="S32" s="13">
        <v>3.3</v>
      </c>
      <c r="T32" s="57">
        <v>3.3</v>
      </c>
      <c r="U32" s="66"/>
    </row>
    <row r="33" spans="1:21" ht="12" customHeight="1">
      <c r="A33" s="84"/>
      <c r="B33" s="93"/>
      <c r="C33" s="87"/>
      <c r="D33" s="88"/>
      <c r="E33" s="83"/>
      <c r="F33" s="12" t="s">
        <v>126</v>
      </c>
      <c r="G33" s="10">
        <f>SUM(G31:G32)</f>
        <v>136</v>
      </c>
      <c r="H33" s="10">
        <f>SUM(H31:H32)</f>
        <v>136</v>
      </c>
      <c r="I33" s="10">
        <f>SUM(I31:I32)</f>
        <v>3.6</v>
      </c>
      <c r="J33" s="10">
        <f>SUM(J31:J32)</f>
        <v>0</v>
      </c>
      <c r="K33" s="10">
        <f aca="true" t="shared" si="5" ref="K33:T33">SUM(K31:K32)</f>
        <v>133.3</v>
      </c>
      <c r="L33" s="10">
        <f t="shared" si="5"/>
        <v>133.3</v>
      </c>
      <c r="M33" s="10">
        <f t="shared" si="5"/>
        <v>2</v>
      </c>
      <c r="N33" s="10">
        <f t="shared" si="5"/>
        <v>0</v>
      </c>
      <c r="O33" s="10">
        <f>SUM(O31:O32)</f>
        <v>133.3</v>
      </c>
      <c r="P33" s="10">
        <f>SUM(P31:P32)</f>
        <v>133.3</v>
      </c>
      <c r="Q33" s="10">
        <f>SUM(Q31:Q32)</f>
        <v>2</v>
      </c>
      <c r="R33" s="10">
        <f>SUM(R31:R32)</f>
        <v>0</v>
      </c>
      <c r="S33" s="10">
        <f>SUM(S31:S32)</f>
        <v>143.3</v>
      </c>
      <c r="T33" s="56">
        <f t="shared" si="5"/>
        <v>153.3</v>
      </c>
      <c r="U33" s="66"/>
    </row>
    <row r="34" spans="1:21" ht="13.5" customHeight="1">
      <c r="A34" s="84" t="s">
        <v>13</v>
      </c>
      <c r="B34" s="93" t="s">
        <v>13</v>
      </c>
      <c r="C34" s="87" t="s">
        <v>29</v>
      </c>
      <c r="D34" s="88" t="s">
        <v>133</v>
      </c>
      <c r="E34" s="83"/>
      <c r="F34" s="9" t="s">
        <v>17</v>
      </c>
      <c r="G34" s="10">
        <f>H34+J34</f>
        <v>1</v>
      </c>
      <c r="H34" s="10">
        <v>1</v>
      </c>
      <c r="I34" s="10"/>
      <c r="J34" s="10"/>
      <c r="K34" s="10">
        <f>L34+N34</f>
        <v>1.5</v>
      </c>
      <c r="L34" s="10">
        <v>1.5</v>
      </c>
      <c r="M34" s="10"/>
      <c r="N34" s="10"/>
      <c r="O34" s="10">
        <f>P34+R34</f>
        <v>1.5</v>
      </c>
      <c r="P34" s="10">
        <v>1.5</v>
      </c>
      <c r="Q34" s="10"/>
      <c r="R34" s="10"/>
      <c r="S34" s="13">
        <v>1.5</v>
      </c>
      <c r="T34" s="57">
        <v>1.5</v>
      </c>
      <c r="U34" s="66"/>
    </row>
    <row r="35" spans="1:21" ht="12" customHeight="1">
      <c r="A35" s="84"/>
      <c r="B35" s="93"/>
      <c r="C35" s="87"/>
      <c r="D35" s="88"/>
      <c r="E35" s="83"/>
      <c r="F35" s="9" t="s">
        <v>19</v>
      </c>
      <c r="G35" s="10">
        <f>H35+J35</f>
        <v>0</v>
      </c>
      <c r="H35" s="10"/>
      <c r="I35" s="10"/>
      <c r="J35" s="10"/>
      <c r="K35" s="10">
        <f>L35+N35</f>
        <v>0</v>
      </c>
      <c r="L35" s="10"/>
      <c r="M35" s="10"/>
      <c r="N35" s="10"/>
      <c r="O35" s="10">
        <f>P35+R35</f>
        <v>0</v>
      </c>
      <c r="P35" s="10"/>
      <c r="Q35" s="10"/>
      <c r="R35" s="10"/>
      <c r="S35" s="13"/>
      <c r="T35" s="57"/>
      <c r="U35" s="66"/>
    </row>
    <row r="36" spans="1:21" ht="12" customHeight="1">
      <c r="A36" s="92"/>
      <c r="B36" s="85"/>
      <c r="C36" s="94"/>
      <c r="D36" s="95"/>
      <c r="E36" s="83"/>
      <c r="F36" s="12" t="s">
        <v>126</v>
      </c>
      <c r="G36" s="10">
        <f>SUM(G34:G35)</f>
        <v>1</v>
      </c>
      <c r="H36" s="10">
        <f>SUM(H34:H35)</f>
        <v>1</v>
      </c>
      <c r="I36" s="10">
        <f>SUM(I34:I35)</f>
        <v>0</v>
      </c>
      <c r="J36" s="10">
        <f>SUM(J34:J35)</f>
        <v>0</v>
      </c>
      <c r="K36" s="10">
        <f aca="true" t="shared" si="6" ref="K36:T36">SUM(K34:K35)</f>
        <v>1.5</v>
      </c>
      <c r="L36" s="10">
        <f t="shared" si="6"/>
        <v>1.5</v>
      </c>
      <c r="M36" s="10">
        <f t="shared" si="6"/>
        <v>0</v>
      </c>
      <c r="N36" s="10">
        <f t="shared" si="6"/>
        <v>0</v>
      </c>
      <c r="O36" s="10">
        <f>SUM(O34:O35)</f>
        <v>1.5</v>
      </c>
      <c r="P36" s="10">
        <f>SUM(P34:P35)</f>
        <v>1.5</v>
      </c>
      <c r="Q36" s="10">
        <f>SUM(Q34:Q35)</f>
        <v>0</v>
      </c>
      <c r="R36" s="10">
        <f>SUM(R34:R35)</f>
        <v>0</v>
      </c>
      <c r="S36" s="10">
        <f t="shared" si="6"/>
        <v>1.5</v>
      </c>
      <c r="T36" s="56">
        <f t="shared" si="6"/>
        <v>1.5</v>
      </c>
      <c r="U36" s="66"/>
    </row>
    <row r="37" spans="1:21" ht="12" customHeight="1">
      <c r="A37" s="84" t="s">
        <v>13</v>
      </c>
      <c r="B37" s="93" t="s">
        <v>13</v>
      </c>
      <c r="C37" s="87" t="s">
        <v>30</v>
      </c>
      <c r="D37" s="95" t="s">
        <v>101</v>
      </c>
      <c r="E37" s="89"/>
      <c r="F37" s="9" t="s">
        <v>17</v>
      </c>
      <c r="G37" s="10">
        <v>2.9</v>
      </c>
      <c r="H37" s="10">
        <v>2.9</v>
      </c>
      <c r="I37" s="10"/>
      <c r="J37" s="10"/>
      <c r="K37" s="10">
        <f>L37+N37</f>
        <v>6</v>
      </c>
      <c r="L37" s="10">
        <v>6</v>
      </c>
      <c r="M37" s="10"/>
      <c r="N37" s="10"/>
      <c r="O37" s="10">
        <f>P37+R37</f>
        <v>6</v>
      </c>
      <c r="P37" s="10">
        <v>6</v>
      </c>
      <c r="Q37" s="10"/>
      <c r="R37" s="10"/>
      <c r="S37" s="13">
        <v>6</v>
      </c>
      <c r="T37" s="57">
        <v>6</v>
      </c>
      <c r="U37" s="66"/>
    </row>
    <row r="38" spans="1:21" ht="12" customHeight="1">
      <c r="A38" s="84"/>
      <c r="B38" s="93"/>
      <c r="C38" s="87"/>
      <c r="D38" s="96"/>
      <c r="E38" s="90"/>
      <c r="F38" s="9" t="s">
        <v>19</v>
      </c>
      <c r="G38" s="10">
        <f>H38+J38</f>
        <v>0</v>
      </c>
      <c r="H38" s="10"/>
      <c r="I38" s="10"/>
      <c r="J38" s="10"/>
      <c r="K38" s="10">
        <f>L38+N38</f>
        <v>0</v>
      </c>
      <c r="L38" s="10"/>
      <c r="M38" s="10"/>
      <c r="N38" s="10"/>
      <c r="O38" s="10">
        <f>P38+R38</f>
        <v>0</v>
      </c>
      <c r="P38" s="10"/>
      <c r="Q38" s="10"/>
      <c r="R38" s="10"/>
      <c r="S38" s="13"/>
      <c r="T38" s="57"/>
      <c r="U38" s="66"/>
    </row>
    <row r="39" spans="1:21" ht="12" customHeight="1">
      <c r="A39" s="92"/>
      <c r="B39" s="85"/>
      <c r="C39" s="94"/>
      <c r="D39" s="97"/>
      <c r="E39" s="91"/>
      <c r="F39" s="12" t="s">
        <v>126</v>
      </c>
      <c r="G39" s="10">
        <f aca="true" t="shared" si="7" ref="G39:N39">SUM(G37:G38)</f>
        <v>2.9</v>
      </c>
      <c r="H39" s="10">
        <f t="shared" si="7"/>
        <v>2.9</v>
      </c>
      <c r="I39" s="10">
        <f t="shared" si="7"/>
        <v>0</v>
      </c>
      <c r="J39" s="10">
        <f t="shared" si="7"/>
        <v>0</v>
      </c>
      <c r="K39" s="10">
        <f t="shared" si="7"/>
        <v>6</v>
      </c>
      <c r="L39" s="10">
        <f t="shared" si="7"/>
        <v>6</v>
      </c>
      <c r="M39" s="10">
        <f t="shared" si="7"/>
        <v>0</v>
      </c>
      <c r="N39" s="10">
        <f t="shared" si="7"/>
        <v>0</v>
      </c>
      <c r="O39" s="10">
        <f aca="true" t="shared" si="8" ref="O39:T39">SUM(O37:O38)</f>
        <v>6</v>
      </c>
      <c r="P39" s="10">
        <f t="shared" si="8"/>
        <v>6</v>
      </c>
      <c r="Q39" s="10">
        <f t="shared" si="8"/>
        <v>0</v>
      </c>
      <c r="R39" s="10">
        <f t="shared" si="8"/>
        <v>0</v>
      </c>
      <c r="S39" s="10">
        <f t="shared" si="8"/>
        <v>6</v>
      </c>
      <c r="T39" s="56">
        <f t="shared" si="8"/>
        <v>6</v>
      </c>
      <c r="U39" s="66"/>
    </row>
    <row r="40" spans="1:21" ht="13.5" customHeight="1">
      <c r="A40" s="142" t="s">
        <v>13</v>
      </c>
      <c r="B40" s="85" t="s">
        <v>13</v>
      </c>
      <c r="C40" s="94" t="s">
        <v>76</v>
      </c>
      <c r="D40" s="95" t="s">
        <v>134</v>
      </c>
      <c r="E40" s="89"/>
      <c r="F40" s="9" t="s">
        <v>17</v>
      </c>
      <c r="G40" s="10">
        <f>H40+J40</f>
        <v>27</v>
      </c>
      <c r="H40" s="10">
        <v>25.8</v>
      </c>
      <c r="I40" s="10">
        <v>17.6</v>
      </c>
      <c r="J40" s="10">
        <v>1.2</v>
      </c>
      <c r="K40" s="10">
        <f>L40+N40</f>
        <v>16.4</v>
      </c>
      <c r="L40" s="10">
        <v>16.4</v>
      </c>
      <c r="M40" s="10">
        <v>10.6</v>
      </c>
      <c r="N40" s="10"/>
      <c r="O40" s="10">
        <f>P40+R40</f>
        <v>16.4</v>
      </c>
      <c r="P40" s="10">
        <v>16.4</v>
      </c>
      <c r="Q40" s="10">
        <v>10.6</v>
      </c>
      <c r="R40" s="10"/>
      <c r="S40" s="13"/>
      <c r="T40" s="57"/>
      <c r="U40" s="66"/>
    </row>
    <row r="41" spans="1:21" ht="11.25" customHeight="1">
      <c r="A41" s="143"/>
      <c r="B41" s="86"/>
      <c r="C41" s="141"/>
      <c r="D41" s="96"/>
      <c r="E41" s="90"/>
      <c r="F41" s="9" t="s">
        <v>17</v>
      </c>
      <c r="G41" s="10">
        <f>H41+J41</f>
        <v>4.4</v>
      </c>
      <c r="H41" s="10">
        <v>3.3</v>
      </c>
      <c r="I41" s="10">
        <v>2.5</v>
      </c>
      <c r="J41" s="10">
        <v>1.1</v>
      </c>
      <c r="K41" s="10">
        <f>L41+N41</f>
        <v>0</v>
      </c>
      <c r="L41" s="10"/>
      <c r="M41" s="10"/>
      <c r="N41" s="10"/>
      <c r="O41" s="10">
        <f>P41+R41</f>
        <v>0</v>
      </c>
      <c r="P41" s="77"/>
      <c r="Q41" s="77"/>
      <c r="R41" s="10"/>
      <c r="S41" s="13"/>
      <c r="T41" s="57"/>
      <c r="U41" s="66"/>
    </row>
    <row r="42" spans="1:21" s="74" customFormat="1" ht="11.25" customHeight="1">
      <c r="A42" s="143"/>
      <c r="B42" s="86"/>
      <c r="C42" s="141"/>
      <c r="D42" s="96"/>
      <c r="E42" s="90"/>
      <c r="F42" s="75" t="s">
        <v>19</v>
      </c>
      <c r="G42" s="70"/>
      <c r="H42" s="70"/>
      <c r="I42" s="70"/>
      <c r="J42" s="70"/>
      <c r="K42" s="10">
        <f>L42+N42</f>
        <v>0</v>
      </c>
      <c r="L42" s="70"/>
      <c r="M42" s="70"/>
      <c r="N42" s="70"/>
      <c r="O42" s="10">
        <f>P42+R42</f>
        <v>0</v>
      </c>
      <c r="P42" s="70"/>
      <c r="Q42" s="70"/>
      <c r="R42" s="70"/>
      <c r="S42" s="71"/>
      <c r="T42" s="72"/>
      <c r="U42" s="73"/>
    </row>
    <row r="43" spans="1:21" ht="12.75" customHeight="1">
      <c r="A43" s="144"/>
      <c r="B43" s="82"/>
      <c r="C43" s="133"/>
      <c r="D43" s="97"/>
      <c r="E43" s="91"/>
      <c r="F43" s="12" t="s">
        <v>126</v>
      </c>
      <c r="G43" s="10">
        <f>SUM(G40:G41)</f>
        <v>31.4</v>
      </c>
      <c r="H43" s="10">
        <f>SUM(H40:H41)</f>
        <v>29.1</v>
      </c>
      <c r="I43" s="10">
        <f>SUM(I40:I41)</f>
        <v>20.1</v>
      </c>
      <c r="J43" s="10">
        <f>SUM(J40:J41)</f>
        <v>2.3</v>
      </c>
      <c r="K43" s="10">
        <f aca="true" t="shared" si="9" ref="K43:T43">SUM(K40:K41)</f>
        <v>16.4</v>
      </c>
      <c r="L43" s="10">
        <f t="shared" si="9"/>
        <v>16.4</v>
      </c>
      <c r="M43" s="10">
        <f t="shared" si="9"/>
        <v>10.6</v>
      </c>
      <c r="N43" s="10">
        <f t="shared" si="9"/>
        <v>0</v>
      </c>
      <c r="O43" s="10">
        <f>SUM(O40:O41)</f>
        <v>16.4</v>
      </c>
      <c r="P43" s="10">
        <f>SUM(P40:P41)</f>
        <v>16.4</v>
      </c>
      <c r="Q43" s="10">
        <f>SUM(Q40:Q41)</f>
        <v>10.6</v>
      </c>
      <c r="R43" s="10">
        <f>SUM(R40:R41)</f>
        <v>0</v>
      </c>
      <c r="S43" s="10">
        <f t="shared" si="9"/>
        <v>0</v>
      </c>
      <c r="T43" s="56">
        <f t="shared" si="9"/>
        <v>0</v>
      </c>
      <c r="U43" s="66"/>
    </row>
    <row r="44" spans="1:21" ht="15" customHeight="1" thickBot="1">
      <c r="A44" s="16" t="s">
        <v>13</v>
      </c>
      <c r="B44" s="17" t="s">
        <v>13</v>
      </c>
      <c r="C44" s="148" t="s">
        <v>128</v>
      </c>
      <c r="D44" s="149"/>
      <c r="E44" s="150"/>
      <c r="F44" s="151"/>
      <c r="G44" s="18">
        <f aca="true" t="shared" si="10" ref="G44:T44">SUM(G17+G21+G24+G27+G30+G33+G36+G39+G43)</f>
        <v>2636</v>
      </c>
      <c r="H44" s="18">
        <f t="shared" si="10"/>
        <v>2633.7</v>
      </c>
      <c r="I44" s="18">
        <f t="shared" si="10"/>
        <v>23.700000000000003</v>
      </c>
      <c r="J44" s="18">
        <f t="shared" si="10"/>
        <v>2.3</v>
      </c>
      <c r="K44" s="22">
        <f t="shared" si="10"/>
        <v>2088.2000000000003</v>
      </c>
      <c r="L44" s="22">
        <f t="shared" si="10"/>
        <v>2088.2000000000003</v>
      </c>
      <c r="M44" s="22">
        <f t="shared" si="10"/>
        <v>12.6</v>
      </c>
      <c r="N44" s="22">
        <f t="shared" si="10"/>
        <v>0</v>
      </c>
      <c r="O44" s="18">
        <f t="shared" si="10"/>
        <v>2097.8</v>
      </c>
      <c r="P44" s="18">
        <f t="shared" si="10"/>
        <v>2097.8</v>
      </c>
      <c r="Q44" s="18">
        <f t="shared" si="10"/>
        <v>12.6</v>
      </c>
      <c r="R44" s="18">
        <f t="shared" si="10"/>
        <v>0</v>
      </c>
      <c r="S44" s="18">
        <f t="shared" si="10"/>
        <v>2107.8</v>
      </c>
      <c r="T44" s="58">
        <f t="shared" si="10"/>
        <v>2157.8</v>
      </c>
      <c r="U44" s="66"/>
    </row>
    <row r="45" spans="1:21" ht="31.5" customHeight="1" thickBot="1">
      <c r="A45" s="7" t="s">
        <v>13</v>
      </c>
      <c r="B45" s="8" t="s">
        <v>20</v>
      </c>
      <c r="C45" s="145" t="s">
        <v>31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7"/>
      <c r="U45" s="66"/>
    </row>
    <row r="46" spans="1:21" ht="13.5" customHeight="1">
      <c r="A46" s="84" t="s">
        <v>13</v>
      </c>
      <c r="B46" s="85" t="s">
        <v>20</v>
      </c>
      <c r="C46" s="87" t="s">
        <v>13</v>
      </c>
      <c r="D46" s="97" t="s">
        <v>135</v>
      </c>
      <c r="E46" s="83"/>
      <c r="F46" s="9" t="s">
        <v>17</v>
      </c>
      <c r="G46" s="10">
        <f>H46+J46</f>
        <v>468.9</v>
      </c>
      <c r="H46" s="10">
        <v>468.9</v>
      </c>
      <c r="I46" s="10"/>
      <c r="J46" s="10"/>
      <c r="K46" s="10">
        <f>L46+N46</f>
        <v>470</v>
      </c>
      <c r="L46" s="10">
        <v>470</v>
      </c>
      <c r="M46" s="10"/>
      <c r="N46" s="10"/>
      <c r="O46" s="10">
        <f>P46+R46</f>
        <v>450</v>
      </c>
      <c r="P46" s="10">
        <v>450</v>
      </c>
      <c r="Q46" s="10"/>
      <c r="R46" s="10"/>
      <c r="S46" s="10">
        <v>480</v>
      </c>
      <c r="T46" s="56">
        <v>480</v>
      </c>
      <c r="U46" s="66"/>
    </row>
    <row r="47" spans="1:21" ht="13.5" customHeight="1">
      <c r="A47" s="84"/>
      <c r="B47" s="86"/>
      <c r="C47" s="87"/>
      <c r="D47" s="97"/>
      <c r="E47" s="83"/>
      <c r="F47" s="9" t="s">
        <v>18</v>
      </c>
      <c r="G47" s="10"/>
      <c r="H47" s="10"/>
      <c r="I47" s="10"/>
      <c r="J47" s="10"/>
      <c r="K47" s="10">
        <f>L47+N47</f>
        <v>0</v>
      </c>
      <c r="L47" s="10"/>
      <c r="M47" s="10"/>
      <c r="N47" s="10"/>
      <c r="O47" s="10">
        <f>P47+R47</f>
        <v>0</v>
      </c>
      <c r="P47" s="10"/>
      <c r="Q47" s="10"/>
      <c r="R47" s="10"/>
      <c r="S47" s="10"/>
      <c r="T47" s="56"/>
      <c r="U47" s="66"/>
    </row>
    <row r="48" spans="1:21" ht="12" customHeight="1">
      <c r="A48" s="84"/>
      <c r="B48" s="86"/>
      <c r="C48" s="87"/>
      <c r="D48" s="88"/>
      <c r="E48" s="83"/>
      <c r="F48" s="9" t="s">
        <v>19</v>
      </c>
      <c r="G48" s="10">
        <f>H48+J48</f>
        <v>0</v>
      </c>
      <c r="H48" s="10"/>
      <c r="I48" s="10"/>
      <c r="J48" s="10"/>
      <c r="K48" s="10">
        <f>L48+N48</f>
        <v>0</v>
      </c>
      <c r="L48" s="10"/>
      <c r="M48" s="10"/>
      <c r="N48" s="10"/>
      <c r="O48" s="10">
        <f>P48+R48</f>
        <v>0</v>
      </c>
      <c r="P48" s="10"/>
      <c r="Q48" s="10"/>
      <c r="R48" s="10"/>
      <c r="S48" s="19"/>
      <c r="T48" s="59"/>
      <c r="U48" s="66"/>
    </row>
    <row r="49" spans="1:21" ht="11.25" customHeight="1">
      <c r="A49" s="84"/>
      <c r="B49" s="82"/>
      <c r="C49" s="87"/>
      <c r="D49" s="88"/>
      <c r="E49" s="83"/>
      <c r="F49" s="12" t="s">
        <v>126</v>
      </c>
      <c r="G49" s="20">
        <f>SUM(G46:G48)</f>
        <v>468.9</v>
      </c>
      <c r="H49" s="20">
        <f>SUM(H46:H48)</f>
        <v>468.9</v>
      </c>
      <c r="I49" s="20">
        <f>SUM(I46:I48)</f>
        <v>0</v>
      </c>
      <c r="J49" s="20">
        <f>SUM(J46:J48)</f>
        <v>0</v>
      </c>
      <c r="K49" s="20">
        <f aca="true" t="shared" si="11" ref="K49:T49">SUM(K46:K48)</f>
        <v>470</v>
      </c>
      <c r="L49" s="20">
        <f t="shared" si="11"/>
        <v>470</v>
      </c>
      <c r="M49" s="20">
        <f t="shared" si="11"/>
        <v>0</v>
      </c>
      <c r="N49" s="20">
        <f t="shared" si="11"/>
        <v>0</v>
      </c>
      <c r="O49" s="20">
        <f>SUM(O46:O48)</f>
        <v>450</v>
      </c>
      <c r="P49" s="20">
        <f>SUM(P46:P48)</f>
        <v>450</v>
      </c>
      <c r="Q49" s="20">
        <f>SUM(Q46:Q48)</f>
        <v>0</v>
      </c>
      <c r="R49" s="20">
        <f>SUM(R46:R48)</f>
        <v>0</v>
      </c>
      <c r="S49" s="20">
        <f t="shared" si="11"/>
        <v>480</v>
      </c>
      <c r="T49" s="60">
        <f t="shared" si="11"/>
        <v>480</v>
      </c>
      <c r="U49" s="66"/>
    </row>
    <row r="50" spans="1:21" ht="13.5" customHeight="1">
      <c r="A50" s="84" t="s">
        <v>13</v>
      </c>
      <c r="B50" s="85" t="s">
        <v>20</v>
      </c>
      <c r="C50" s="87" t="s">
        <v>20</v>
      </c>
      <c r="D50" s="97" t="s">
        <v>32</v>
      </c>
      <c r="E50" s="83"/>
      <c r="F50" s="9" t="s">
        <v>17</v>
      </c>
      <c r="G50" s="20">
        <v>23.3</v>
      </c>
      <c r="H50" s="20">
        <v>17.7</v>
      </c>
      <c r="I50" s="20">
        <v>13.5</v>
      </c>
      <c r="J50" s="20">
        <v>5.6</v>
      </c>
      <c r="K50" s="10">
        <f>L50+N50</f>
        <v>24.2</v>
      </c>
      <c r="L50" s="20">
        <v>24.2</v>
      </c>
      <c r="M50" s="20">
        <v>14.8</v>
      </c>
      <c r="N50" s="20"/>
      <c r="O50" s="10">
        <f>P50+R50</f>
        <v>22.5</v>
      </c>
      <c r="P50" s="20">
        <v>22.5</v>
      </c>
      <c r="Q50" s="20">
        <v>13.8</v>
      </c>
      <c r="R50" s="20"/>
      <c r="S50" s="20">
        <v>25</v>
      </c>
      <c r="T50" s="60">
        <v>26</v>
      </c>
      <c r="U50" s="66"/>
    </row>
    <row r="51" spans="1:21" ht="12" customHeight="1">
      <c r="A51" s="84"/>
      <c r="B51" s="86"/>
      <c r="C51" s="87"/>
      <c r="D51" s="88"/>
      <c r="E51" s="83"/>
      <c r="F51" s="9" t="s">
        <v>19</v>
      </c>
      <c r="G51" s="20">
        <f>H51+J51</f>
        <v>0</v>
      </c>
      <c r="H51" s="20"/>
      <c r="I51" s="20"/>
      <c r="J51" s="20"/>
      <c r="K51" s="10">
        <f>L51+N51</f>
        <v>0</v>
      </c>
      <c r="L51" s="20"/>
      <c r="M51" s="20"/>
      <c r="N51" s="20"/>
      <c r="O51" s="10">
        <f>P51+R51</f>
        <v>0</v>
      </c>
      <c r="P51" s="20"/>
      <c r="Q51" s="20"/>
      <c r="R51" s="20"/>
      <c r="S51" s="14"/>
      <c r="T51" s="61"/>
      <c r="U51" s="66"/>
    </row>
    <row r="52" spans="1:21" ht="13.5" customHeight="1">
      <c r="A52" s="84"/>
      <c r="B52" s="82"/>
      <c r="C52" s="87"/>
      <c r="D52" s="88"/>
      <c r="E52" s="83"/>
      <c r="F52" s="12" t="s">
        <v>126</v>
      </c>
      <c r="G52" s="20">
        <f>SUM(G50:G51)</f>
        <v>23.3</v>
      </c>
      <c r="H52" s="20">
        <f>SUM(H50:H51)</f>
        <v>17.7</v>
      </c>
      <c r="I52" s="20">
        <f>SUM(I50:I51)</f>
        <v>13.5</v>
      </c>
      <c r="J52" s="20">
        <f>SUM(J50:J51)</f>
        <v>5.6</v>
      </c>
      <c r="K52" s="20">
        <f aca="true" t="shared" si="12" ref="K52:T52">SUM(K50:K51)</f>
        <v>24.2</v>
      </c>
      <c r="L52" s="20">
        <f t="shared" si="12"/>
        <v>24.2</v>
      </c>
      <c r="M52" s="20">
        <f t="shared" si="12"/>
        <v>14.8</v>
      </c>
      <c r="N52" s="20">
        <f t="shared" si="12"/>
        <v>0</v>
      </c>
      <c r="O52" s="20">
        <f>SUM(O50:O51)</f>
        <v>22.5</v>
      </c>
      <c r="P52" s="20">
        <f>SUM(P50:P51)</f>
        <v>22.5</v>
      </c>
      <c r="Q52" s="20">
        <f>SUM(Q50:Q51)</f>
        <v>13.8</v>
      </c>
      <c r="R52" s="20">
        <f>SUM(R50:R51)</f>
        <v>0</v>
      </c>
      <c r="S52" s="20">
        <f t="shared" si="12"/>
        <v>25</v>
      </c>
      <c r="T52" s="60">
        <f t="shared" si="12"/>
        <v>26</v>
      </c>
      <c r="U52" s="66"/>
    </row>
    <row r="53" spans="1:21" ht="13.5" customHeight="1">
      <c r="A53" s="132" t="s">
        <v>13</v>
      </c>
      <c r="B53" s="82" t="s">
        <v>20</v>
      </c>
      <c r="C53" s="152" t="s">
        <v>22</v>
      </c>
      <c r="D53" s="88" t="s">
        <v>33</v>
      </c>
      <c r="E53" s="91"/>
      <c r="F53" s="9" t="s">
        <v>17</v>
      </c>
      <c r="G53" s="20">
        <f>H53+J53</f>
        <v>111.6</v>
      </c>
      <c r="H53" s="20">
        <v>111.6</v>
      </c>
      <c r="I53" s="20"/>
      <c r="J53" s="20"/>
      <c r="K53" s="10">
        <f>L53+N53</f>
        <v>112</v>
      </c>
      <c r="L53" s="20">
        <v>112</v>
      </c>
      <c r="M53" s="20"/>
      <c r="N53" s="20"/>
      <c r="O53" s="10">
        <f>P53+R53</f>
        <v>112</v>
      </c>
      <c r="P53" s="20">
        <v>112</v>
      </c>
      <c r="Q53" s="78"/>
      <c r="R53" s="20"/>
      <c r="S53" s="20">
        <v>120</v>
      </c>
      <c r="T53" s="60">
        <v>130</v>
      </c>
      <c r="U53" s="66"/>
    </row>
    <row r="54" spans="1:21" ht="12" customHeight="1">
      <c r="A54" s="84"/>
      <c r="B54" s="93"/>
      <c r="C54" s="153"/>
      <c r="D54" s="88"/>
      <c r="E54" s="83"/>
      <c r="F54" s="9" t="s">
        <v>19</v>
      </c>
      <c r="G54" s="20">
        <f>H54+J54</f>
        <v>0</v>
      </c>
      <c r="H54" s="20"/>
      <c r="I54" s="20"/>
      <c r="J54" s="20"/>
      <c r="K54" s="10">
        <f>L54+N54</f>
        <v>0</v>
      </c>
      <c r="L54" s="20"/>
      <c r="M54" s="13"/>
      <c r="N54" s="20"/>
      <c r="O54" s="10">
        <f>P54+R54</f>
        <v>0</v>
      </c>
      <c r="P54" s="78"/>
      <c r="Q54" s="79"/>
      <c r="R54" s="20"/>
      <c r="S54" s="14"/>
      <c r="T54" s="61"/>
      <c r="U54" s="66"/>
    </row>
    <row r="55" spans="1:21" ht="12" customHeight="1">
      <c r="A55" s="84"/>
      <c r="B55" s="93"/>
      <c r="C55" s="153"/>
      <c r="D55" s="88"/>
      <c r="E55" s="83"/>
      <c r="F55" s="12" t="s">
        <v>126</v>
      </c>
      <c r="G55" s="20">
        <f>SUM(G53:G54)</f>
        <v>111.6</v>
      </c>
      <c r="H55" s="20">
        <f>SUM(H53:H54)</f>
        <v>111.6</v>
      </c>
      <c r="I55" s="20">
        <f>SUM(I53:I54)</f>
        <v>0</v>
      </c>
      <c r="J55" s="20">
        <f>SUM(J53:J54)</f>
        <v>0</v>
      </c>
      <c r="K55" s="20">
        <f aca="true" t="shared" si="13" ref="K55:T55">SUM(K53:K54)</f>
        <v>112</v>
      </c>
      <c r="L55" s="20">
        <f t="shared" si="13"/>
        <v>112</v>
      </c>
      <c r="M55" s="20">
        <f t="shared" si="13"/>
        <v>0</v>
      </c>
      <c r="N55" s="20">
        <f t="shared" si="13"/>
        <v>0</v>
      </c>
      <c r="O55" s="20">
        <f>SUM(O53:O54)</f>
        <v>112</v>
      </c>
      <c r="P55" s="20">
        <f>SUM(P53:P54)</f>
        <v>112</v>
      </c>
      <c r="Q55" s="20">
        <f>SUM(Q53:Q54)</f>
        <v>0</v>
      </c>
      <c r="R55" s="20">
        <f>SUM(R53:R54)</f>
        <v>0</v>
      </c>
      <c r="S55" s="20">
        <f t="shared" si="13"/>
        <v>120</v>
      </c>
      <c r="T55" s="60">
        <f t="shared" si="13"/>
        <v>130</v>
      </c>
      <c r="U55" s="66"/>
    </row>
    <row r="56" spans="1:21" ht="15.75" customHeight="1" thickBot="1">
      <c r="A56" s="16" t="s">
        <v>13</v>
      </c>
      <c r="B56" s="17" t="s">
        <v>20</v>
      </c>
      <c r="C56" s="154" t="s">
        <v>128</v>
      </c>
      <c r="D56" s="150"/>
      <c r="E56" s="150"/>
      <c r="F56" s="150"/>
      <c r="G56" s="18">
        <f>SUM(G49+G52+G55)</f>
        <v>603.8</v>
      </c>
      <c r="H56" s="18">
        <f aca="true" t="shared" si="14" ref="H56:N56">SUM(H49+H52+H55)</f>
        <v>598.1999999999999</v>
      </c>
      <c r="I56" s="18">
        <f t="shared" si="14"/>
        <v>13.5</v>
      </c>
      <c r="J56" s="18">
        <f t="shared" si="14"/>
        <v>5.6</v>
      </c>
      <c r="K56" s="22">
        <f t="shared" si="14"/>
        <v>606.2</v>
      </c>
      <c r="L56" s="22">
        <f t="shared" si="14"/>
        <v>606.2</v>
      </c>
      <c r="M56" s="22">
        <f t="shared" si="14"/>
        <v>14.8</v>
      </c>
      <c r="N56" s="22">
        <f t="shared" si="14"/>
        <v>0</v>
      </c>
      <c r="O56" s="22">
        <f aca="true" t="shared" si="15" ref="O56:T56">SUM(O49+O52+O55)</f>
        <v>584.5</v>
      </c>
      <c r="P56" s="22">
        <f t="shared" si="15"/>
        <v>584.5</v>
      </c>
      <c r="Q56" s="22">
        <f t="shared" si="15"/>
        <v>13.8</v>
      </c>
      <c r="R56" s="22">
        <f t="shared" si="15"/>
        <v>0</v>
      </c>
      <c r="S56" s="18">
        <f t="shared" si="15"/>
        <v>625</v>
      </c>
      <c r="T56" s="58">
        <f t="shared" si="15"/>
        <v>636</v>
      </c>
      <c r="U56" s="67"/>
    </row>
    <row r="57" spans="1:21" ht="16.5" customHeight="1" thickBot="1">
      <c r="A57" s="21" t="s">
        <v>13</v>
      </c>
      <c r="B57" s="155" t="s">
        <v>129</v>
      </c>
      <c r="C57" s="156"/>
      <c r="D57" s="156"/>
      <c r="E57" s="156"/>
      <c r="F57" s="156"/>
      <c r="G57" s="18">
        <f aca="true" t="shared" si="16" ref="G57:T57">SUM(G44+G56)</f>
        <v>3239.8</v>
      </c>
      <c r="H57" s="18">
        <f t="shared" si="16"/>
        <v>3231.8999999999996</v>
      </c>
      <c r="I57" s="18">
        <f t="shared" si="16"/>
        <v>37.2</v>
      </c>
      <c r="J57" s="18">
        <f t="shared" si="16"/>
        <v>7.8999999999999995</v>
      </c>
      <c r="K57" s="22">
        <f t="shared" si="16"/>
        <v>2694.4000000000005</v>
      </c>
      <c r="L57" s="22">
        <f t="shared" si="16"/>
        <v>2694.4000000000005</v>
      </c>
      <c r="M57" s="22">
        <f t="shared" si="16"/>
        <v>27.4</v>
      </c>
      <c r="N57" s="22">
        <f t="shared" si="16"/>
        <v>0</v>
      </c>
      <c r="O57" s="18">
        <f t="shared" si="16"/>
        <v>2682.3</v>
      </c>
      <c r="P57" s="18">
        <f t="shared" si="16"/>
        <v>2682.3</v>
      </c>
      <c r="Q57" s="18">
        <f t="shared" si="16"/>
        <v>26.4</v>
      </c>
      <c r="R57" s="18">
        <f t="shared" si="16"/>
        <v>0</v>
      </c>
      <c r="S57" s="18">
        <f t="shared" si="16"/>
        <v>2732.8</v>
      </c>
      <c r="T57" s="58">
        <f t="shared" si="16"/>
        <v>2793.8</v>
      </c>
      <c r="U57" s="67"/>
    </row>
    <row r="58" spans="1:21" ht="18" customHeight="1" thickBot="1">
      <c r="A58" s="6" t="s">
        <v>20</v>
      </c>
      <c r="B58" s="157" t="s">
        <v>104</v>
      </c>
      <c r="C58" s="158"/>
      <c r="D58" s="158"/>
      <c r="E58" s="158"/>
      <c r="F58" s="158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66"/>
    </row>
    <row r="59" spans="1:21" ht="17.25" customHeight="1" thickBot="1">
      <c r="A59" s="7" t="s">
        <v>20</v>
      </c>
      <c r="B59" s="8" t="s">
        <v>13</v>
      </c>
      <c r="C59" s="145" t="s">
        <v>136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66"/>
    </row>
    <row r="60" spans="1:21" ht="13.5" customHeight="1">
      <c r="A60" s="84" t="s">
        <v>20</v>
      </c>
      <c r="B60" s="85" t="s">
        <v>13</v>
      </c>
      <c r="C60" s="87" t="s">
        <v>13</v>
      </c>
      <c r="D60" s="97" t="s">
        <v>137</v>
      </c>
      <c r="E60" s="83"/>
      <c r="F60" s="9" t="s">
        <v>18</v>
      </c>
      <c r="G60" s="10">
        <f>H60+J60</f>
        <v>16.7</v>
      </c>
      <c r="H60" s="10">
        <v>16.7</v>
      </c>
      <c r="I60" s="10"/>
      <c r="J60" s="10"/>
      <c r="K60" s="10">
        <f>L60+N60</f>
        <v>8</v>
      </c>
      <c r="L60" s="10">
        <v>8</v>
      </c>
      <c r="M60" s="10"/>
      <c r="N60" s="10"/>
      <c r="O60" s="10">
        <f>P60+R60</f>
        <v>8</v>
      </c>
      <c r="P60" s="10">
        <v>8</v>
      </c>
      <c r="Q60" s="10"/>
      <c r="R60" s="10"/>
      <c r="S60" s="10">
        <v>10</v>
      </c>
      <c r="T60" s="56">
        <v>12</v>
      </c>
      <c r="U60" s="66"/>
    </row>
    <row r="61" spans="1:21" ht="13.5" customHeight="1">
      <c r="A61" s="84"/>
      <c r="B61" s="86"/>
      <c r="C61" s="87"/>
      <c r="D61" s="88"/>
      <c r="E61" s="83"/>
      <c r="F61" s="9" t="s">
        <v>19</v>
      </c>
      <c r="G61" s="10">
        <f>H61+J61</f>
        <v>0</v>
      </c>
      <c r="H61" s="10">
        <v>0</v>
      </c>
      <c r="I61" s="10"/>
      <c r="J61" s="10"/>
      <c r="K61" s="10">
        <f>L61+N61</f>
        <v>0</v>
      </c>
      <c r="L61" s="10"/>
      <c r="M61" s="10"/>
      <c r="N61" s="10"/>
      <c r="O61" s="10">
        <f>P61+R61</f>
        <v>0</v>
      </c>
      <c r="P61" s="10"/>
      <c r="Q61" s="10"/>
      <c r="R61" s="10"/>
      <c r="S61" s="19"/>
      <c r="T61" s="59"/>
      <c r="U61" s="66"/>
    </row>
    <row r="62" spans="1:21" ht="12" customHeight="1">
      <c r="A62" s="84"/>
      <c r="B62" s="82"/>
      <c r="C62" s="87"/>
      <c r="D62" s="88"/>
      <c r="E62" s="83"/>
      <c r="F62" s="12" t="s">
        <v>126</v>
      </c>
      <c r="G62" s="20">
        <f>SUM(G60:G61)</f>
        <v>16.7</v>
      </c>
      <c r="H62" s="20">
        <f>SUM(H60:H61)</f>
        <v>16.7</v>
      </c>
      <c r="I62" s="20">
        <f>SUM(I60:I61)</f>
        <v>0</v>
      </c>
      <c r="J62" s="20">
        <f>SUM(J60:J61)</f>
        <v>0</v>
      </c>
      <c r="K62" s="20">
        <f aca="true" t="shared" si="17" ref="K62:T62">SUM(K60:K61)</f>
        <v>8</v>
      </c>
      <c r="L62" s="20">
        <f t="shared" si="17"/>
        <v>8</v>
      </c>
      <c r="M62" s="20">
        <f t="shared" si="17"/>
        <v>0</v>
      </c>
      <c r="N62" s="20">
        <f t="shared" si="17"/>
        <v>0</v>
      </c>
      <c r="O62" s="20">
        <f>SUM(O60:O61)</f>
        <v>8</v>
      </c>
      <c r="P62" s="20">
        <f>SUM(P60:P61)</f>
        <v>8</v>
      </c>
      <c r="Q62" s="20">
        <f>SUM(Q60:Q61)</f>
        <v>0</v>
      </c>
      <c r="R62" s="20">
        <f>SUM(R60:R61)</f>
        <v>0</v>
      </c>
      <c r="S62" s="20">
        <f t="shared" si="17"/>
        <v>10</v>
      </c>
      <c r="T62" s="60">
        <f t="shared" si="17"/>
        <v>12</v>
      </c>
      <c r="U62" s="66"/>
    </row>
    <row r="63" spans="1:21" ht="13.5" customHeight="1">
      <c r="A63" s="84" t="s">
        <v>20</v>
      </c>
      <c r="B63" s="85" t="s">
        <v>13</v>
      </c>
      <c r="C63" s="87" t="s">
        <v>20</v>
      </c>
      <c r="D63" s="88" t="s">
        <v>35</v>
      </c>
      <c r="E63" s="83"/>
      <c r="F63" s="9" t="s">
        <v>18</v>
      </c>
      <c r="G63" s="20">
        <f>H63+J63</f>
        <v>18</v>
      </c>
      <c r="H63" s="20">
        <v>18</v>
      </c>
      <c r="I63" s="20"/>
      <c r="J63" s="20"/>
      <c r="K63" s="10">
        <f>L63+N63</f>
        <v>8</v>
      </c>
      <c r="L63" s="20">
        <v>8</v>
      </c>
      <c r="M63" s="20"/>
      <c r="N63" s="20"/>
      <c r="O63" s="10">
        <f>P63+R63</f>
        <v>8</v>
      </c>
      <c r="P63" s="20">
        <v>8</v>
      </c>
      <c r="Q63" s="20"/>
      <c r="R63" s="20"/>
      <c r="S63" s="20">
        <v>10</v>
      </c>
      <c r="T63" s="60">
        <v>12</v>
      </c>
      <c r="U63" s="66"/>
    </row>
    <row r="64" spans="1:21" ht="12.75" customHeight="1">
      <c r="A64" s="84"/>
      <c r="B64" s="86"/>
      <c r="C64" s="87"/>
      <c r="D64" s="88"/>
      <c r="E64" s="83"/>
      <c r="F64" s="9" t="s">
        <v>19</v>
      </c>
      <c r="G64" s="20">
        <f>H64+J64</f>
        <v>0</v>
      </c>
      <c r="H64" s="20">
        <v>0</v>
      </c>
      <c r="I64" s="20"/>
      <c r="J64" s="20"/>
      <c r="K64" s="10">
        <f>L64+N64</f>
        <v>0</v>
      </c>
      <c r="L64" s="20"/>
      <c r="M64" s="20"/>
      <c r="N64" s="20"/>
      <c r="O64" s="10">
        <f>P64+R64</f>
        <v>0</v>
      </c>
      <c r="P64" s="20"/>
      <c r="Q64" s="20"/>
      <c r="R64" s="20"/>
      <c r="S64" s="14"/>
      <c r="T64" s="61"/>
      <c r="U64" s="66"/>
    </row>
    <row r="65" spans="1:21" ht="12.75" customHeight="1">
      <c r="A65" s="84"/>
      <c r="B65" s="82"/>
      <c r="C65" s="87"/>
      <c r="D65" s="88"/>
      <c r="E65" s="83"/>
      <c r="F65" s="12" t="s">
        <v>126</v>
      </c>
      <c r="G65" s="20">
        <f>SUM(G63:G64)</f>
        <v>18</v>
      </c>
      <c r="H65" s="20">
        <f>SUM(H63:H64)</f>
        <v>18</v>
      </c>
      <c r="I65" s="20">
        <f>SUM(I63:I64)</f>
        <v>0</v>
      </c>
      <c r="J65" s="20">
        <f>SUM(J63:J64)</f>
        <v>0</v>
      </c>
      <c r="K65" s="20">
        <f aca="true" t="shared" si="18" ref="K65:T65">SUM(K63:K64)</f>
        <v>8</v>
      </c>
      <c r="L65" s="20">
        <f t="shared" si="18"/>
        <v>8</v>
      </c>
      <c r="M65" s="20">
        <f t="shared" si="18"/>
        <v>0</v>
      </c>
      <c r="N65" s="20">
        <f t="shared" si="18"/>
        <v>0</v>
      </c>
      <c r="O65" s="20">
        <f>SUM(O63:O64)</f>
        <v>8</v>
      </c>
      <c r="P65" s="20">
        <f>SUM(P63:P64)</f>
        <v>8</v>
      </c>
      <c r="Q65" s="20">
        <f>SUM(Q63:Q64)</f>
        <v>0</v>
      </c>
      <c r="R65" s="20">
        <f>SUM(R63:R64)</f>
        <v>0</v>
      </c>
      <c r="S65" s="20">
        <f t="shared" si="18"/>
        <v>10</v>
      </c>
      <c r="T65" s="60">
        <f t="shared" si="18"/>
        <v>12</v>
      </c>
      <c r="U65" s="66"/>
    </row>
    <row r="66" spans="1:21" ht="13.5" customHeight="1">
      <c r="A66" s="84" t="s">
        <v>20</v>
      </c>
      <c r="B66" s="85" t="s">
        <v>13</v>
      </c>
      <c r="C66" s="87" t="s">
        <v>22</v>
      </c>
      <c r="D66" s="88" t="s">
        <v>36</v>
      </c>
      <c r="E66" s="83"/>
      <c r="F66" s="9" t="s">
        <v>18</v>
      </c>
      <c r="G66" s="20">
        <f>H66+J66</f>
        <v>7</v>
      </c>
      <c r="H66" s="20">
        <v>7</v>
      </c>
      <c r="I66" s="20"/>
      <c r="J66" s="20"/>
      <c r="K66" s="10">
        <f>L66+N66</f>
        <v>3</v>
      </c>
      <c r="L66" s="20">
        <v>3</v>
      </c>
      <c r="M66" s="20"/>
      <c r="N66" s="20"/>
      <c r="O66" s="10">
        <f>P66+R66</f>
        <v>3</v>
      </c>
      <c r="P66" s="20">
        <v>3</v>
      </c>
      <c r="Q66" s="20"/>
      <c r="R66" s="20"/>
      <c r="S66" s="20">
        <v>35</v>
      </c>
      <c r="T66" s="60">
        <v>7</v>
      </c>
      <c r="U66" s="66"/>
    </row>
    <row r="67" spans="1:21" ht="13.5" customHeight="1">
      <c r="A67" s="84"/>
      <c r="B67" s="86"/>
      <c r="C67" s="87"/>
      <c r="D67" s="88"/>
      <c r="E67" s="83"/>
      <c r="F67" s="9" t="s">
        <v>19</v>
      </c>
      <c r="G67" s="20">
        <f>H67+J67</f>
        <v>0</v>
      </c>
      <c r="H67" s="20">
        <v>0</v>
      </c>
      <c r="I67" s="20"/>
      <c r="J67" s="20"/>
      <c r="K67" s="10">
        <f>L67+N67</f>
        <v>0</v>
      </c>
      <c r="L67" s="20"/>
      <c r="M67" s="20"/>
      <c r="N67" s="20"/>
      <c r="O67" s="10">
        <f>P67+R67</f>
        <v>0</v>
      </c>
      <c r="P67" s="20"/>
      <c r="Q67" s="20"/>
      <c r="R67" s="20"/>
      <c r="S67" s="14"/>
      <c r="T67" s="61"/>
      <c r="U67" s="66"/>
    </row>
    <row r="68" spans="1:21" ht="13.5" customHeight="1">
      <c r="A68" s="84"/>
      <c r="B68" s="82"/>
      <c r="C68" s="87"/>
      <c r="D68" s="88"/>
      <c r="E68" s="83"/>
      <c r="F68" s="12" t="s">
        <v>126</v>
      </c>
      <c r="G68" s="20">
        <f>SUM(G66:G67)</f>
        <v>7</v>
      </c>
      <c r="H68" s="20">
        <f>SUM(H66:H67)</f>
        <v>7</v>
      </c>
      <c r="I68" s="20">
        <f>SUM(I66:I67)</f>
        <v>0</v>
      </c>
      <c r="J68" s="20">
        <f>SUM(J66:J67)</f>
        <v>0</v>
      </c>
      <c r="K68" s="20">
        <f aca="true" t="shared" si="19" ref="K68:T68">SUM(K66:K67)</f>
        <v>3</v>
      </c>
      <c r="L68" s="20">
        <f t="shared" si="19"/>
        <v>3</v>
      </c>
      <c r="M68" s="20">
        <f t="shared" si="19"/>
        <v>0</v>
      </c>
      <c r="N68" s="20">
        <f t="shared" si="19"/>
        <v>0</v>
      </c>
      <c r="O68" s="20">
        <f>SUM(O66:O67)</f>
        <v>3</v>
      </c>
      <c r="P68" s="20">
        <f>SUM(P66:P67)</f>
        <v>3</v>
      </c>
      <c r="Q68" s="20">
        <f>SUM(Q66:Q67)</f>
        <v>0</v>
      </c>
      <c r="R68" s="20">
        <f>SUM(R66:R67)</f>
        <v>0</v>
      </c>
      <c r="S68" s="20">
        <f t="shared" si="19"/>
        <v>35</v>
      </c>
      <c r="T68" s="60">
        <f t="shared" si="19"/>
        <v>7</v>
      </c>
      <c r="U68" s="66"/>
    </row>
    <row r="69" spans="1:21" ht="13.5" customHeight="1">
      <c r="A69" s="84" t="s">
        <v>20</v>
      </c>
      <c r="B69" s="85" t="s">
        <v>13</v>
      </c>
      <c r="C69" s="87" t="s">
        <v>24</v>
      </c>
      <c r="D69" s="88" t="s">
        <v>138</v>
      </c>
      <c r="E69" s="83"/>
      <c r="F69" s="9" t="s">
        <v>18</v>
      </c>
      <c r="G69" s="20">
        <f>H69+J69</f>
        <v>7.6</v>
      </c>
      <c r="H69" s="20">
        <v>7.6</v>
      </c>
      <c r="I69" s="20"/>
      <c r="J69" s="20"/>
      <c r="K69" s="10">
        <f>L69+N69</f>
        <v>6</v>
      </c>
      <c r="L69" s="20">
        <v>6</v>
      </c>
      <c r="M69" s="20"/>
      <c r="N69" s="20"/>
      <c r="O69" s="10">
        <f>P69+R69</f>
        <v>6</v>
      </c>
      <c r="P69" s="20">
        <v>6</v>
      </c>
      <c r="Q69" s="20"/>
      <c r="R69" s="20"/>
      <c r="S69" s="20">
        <v>7</v>
      </c>
      <c r="T69" s="60">
        <v>8</v>
      </c>
      <c r="U69" s="66"/>
    </row>
    <row r="70" spans="1:21" ht="12" customHeight="1">
      <c r="A70" s="84"/>
      <c r="B70" s="86"/>
      <c r="C70" s="87"/>
      <c r="D70" s="88"/>
      <c r="E70" s="83"/>
      <c r="F70" s="9" t="s">
        <v>18</v>
      </c>
      <c r="G70" s="20">
        <f>H70+J70</f>
        <v>0</v>
      </c>
      <c r="H70" s="20">
        <v>0</v>
      </c>
      <c r="I70" s="20"/>
      <c r="J70" s="20"/>
      <c r="K70" s="10">
        <f>L70+N70</f>
        <v>0</v>
      </c>
      <c r="L70" s="20"/>
      <c r="M70" s="20"/>
      <c r="N70" s="20"/>
      <c r="O70" s="10">
        <f>P70+R70</f>
        <v>0</v>
      </c>
      <c r="P70" s="20"/>
      <c r="Q70" s="20"/>
      <c r="R70" s="20"/>
      <c r="S70" s="14"/>
      <c r="T70" s="61"/>
      <c r="U70" s="66"/>
    </row>
    <row r="71" spans="1:21" ht="11.25" customHeight="1">
      <c r="A71" s="84"/>
      <c r="B71" s="82"/>
      <c r="C71" s="87"/>
      <c r="D71" s="88"/>
      <c r="E71" s="83"/>
      <c r="F71" s="12" t="s">
        <v>126</v>
      </c>
      <c r="G71" s="20">
        <f>SUM(G69:G70)</f>
        <v>7.6</v>
      </c>
      <c r="H71" s="20">
        <f>SUM(H69:H70)</f>
        <v>7.6</v>
      </c>
      <c r="I71" s="20">
        <f>SUM(I69:I70)</f>
        <v>0</v>
      </c>
      <c r="J71" s="20">
        <f>SUM(J69:J70)</f>
        <v>0</v>
      </c>
      <c r="K71" s="20">
        <f aca="true" t="shared" si="20" ref="K71:T71">SUM(K69:K70)</f>
        <v>6</v>
      </c>
      <c r="L71" s="20">
        <f t="shared" si="20"/>
        <v>6</v>
      </c>
      <c r="M71" s="20">
        <f t="shared" si="20"/>
        <v>0</v>
      </c>
      <c r="N71" s="20">
        <f t="shared" si="20"/>
        <v>0</v>
      </c>
      <c r="O71" s="20">
        <f>SUM(O69:O70)</f>
        <v>6</v>
      </c>
      <c r="P71" s="20">
        <f>SUM(P69:P70)</f>
        <v>6</v>
      </c>
      <c r="Q71" s="20">
        <f>SUM(Q69:Q70)</f>
        <v>0</v>
      </c>
      <c r="R71" s="20">
        <f>SUM(R69:R70)</f>
        <v>0</v>
      </c>
      <c r="S71" s="20">
        <f t="shared" si="20"/>
        <v>7</v>
      </c>
      <c r="T71" s="60">
        <f t="shared" si="20"/>
        <v>8</v>
      </c>
      <c r="U71" s="66"/>
    </row>
    <row r="72" spans="1:21" ht="13.5" customHeight="1">
      <c r="A72" s="84" t="s">
        <v>20</v>
      </c>
      <c r="B72" s="85" t="s">
        <v>13</v>
      </c>
      <c r="C72" s="87" t="s">
        <v>26</v>
      </c>
      <c r="D72" s="88" t="s">
        <v>139</v>
      </c>
      <c r="E72" s="83"/>
      <c r="F72" s="9" t="s">
        <v>18</v>
      </c>
      <c r="G72" s="20">
        <f>H72+J72</f>
        <v>0</v>
      </c>
      <c r="H72" s="20">
        <v>0</v>
      </c>
      <c r="I72" s="20">
        <v>0</v>
      </c>
      <c r="J72" s="20">
        <v>0</v>
      </c>
      <c r="K72" s="10">
        <f>L72+N72</f>
        <v>0</v>
      </c>
      <c r="L72" s="20"/>
      <c r="M72" s="20"/>
      <c r="N72" s="20"/>
      <c r="O72" s="10">
        <f>P72+R72</f>
        <v>0</v>
      </c>
      <c r="P72" s="20"/>
      <c r="Q72" s="20"/>
      <c r="R72" s="20"/>
      <c r="S72" s="20"/>
      <c r="T72" s="60"/>
      <c r="U72" s="66"/>
    </row>
    <row r="73" spans="1:21" ht="13.5" customHeight="1">
      <c r="A73" s="84"/>
      <c r="B73" s="86"/>
      <c r="C73" s="87"/>
      <c r="D73" s="88"/>
      <c r="E73" s="83"/>
      <c r="F73" s="9" t="s">
        <v>19</v>
      </c>
      <c r="G73" s="20">
        <f>H73+J73</f>
        <v>0</v>
      </c>
      <c r="H73" s="20">
        <v>0</v>
      </c>
      <c r="I73" s="20"/>
      <c r="J73" s="20"/>
      <c r="K73" s="10">
        <f>L73+N73</f>
        <v>0</v>
      </c>
      <c r="L73" s="20"/>
      <c r="M73" s="20"/>
      <c r="N73" s="20"/>
      <c r="O73" s="10">
        <f>P73+R73</f>
        <v>0</v>
      </c>
      <c r="P73" s="20"/>
      <c r="Q73" s="20"/>
      <c r="R73" s="20"/>
      <c r="S73" s="20"/>
      <c r="T73" s="60"/>
      <c r="U73" s="66"/>
    </row>
    <row r="74" spans="1:21" ht="12" customHeight="1">
      <c r="A74" s="84"/>
      <c r="B74" s="82"/>
      <c r="C74" s="87"/>
      <c r="D74" s="88"/>
      <c r="E74" s="83"/>
      <c r="F74" s="12" t="s">
        <v>126</v>
      </c>
      <c r="G74" s="20">
        <f>SUM(G72:G73)</f>
        <v>0</v>
      </c>
      <c r="H74" s="20">
        <f>SUM(H72:H73)</f>
        <v>0</v>
      </c>
      <c r="I74" s="20">
        <f>SUM(I72:I73)</f>
        <v>0</v>
      </c>
      <c r="J74" s="20">
        <f>SUM(J72:J73)</f>
        <v>0</v>
      </c>
      <c r="K74" s="20">
        <f aca="true" t="shared" si="21" ref="K74:T74">SUM(K72:K73)</f>
        <v>0</v>
      </c>
      <c r="L74" s="20">
        <f t="shared" si="21"/>
        <v>0</v>
      </c>
      <c r="M74" s="20">
        <f t="shared" si="21"/>
        <v>0</v>
      </c>
      <c r="N74" s="20">
        <f t="shared" si="21"/>
        <v>0</v>
      </c>
      <c r="O74" s="20">
        <f>SUM(O72:O73)</f>
        <v>0</v>
      </c>
      <c r="P74" s="20">
        <f>SUM(P72:P73)</f>
        <v>0</v>
      </c>
      <c r="Q74" s="20">
        <f>SUM(Q72:Q73)</f>
        <v>0</v>
      </c>
      <c r="R74" s="20">
        <f>SUM(R72:R73)</f>
        <v>0</v>
      </c>
      <c r="S74" s="20">
        <f t="shared" si="21"/>
        <v>0</v>
      </c>
      <c r="T74" s="60">
        <f t="shared" si="21"/>
        <v>0</v>
      </c>
      <c r="U74" s="66"/>
    </row>
    <row r="75" spans="1:21" ht="13.5" customHeight="1">
      <c r="A75" s="84" t="s">
        <v>20</v>
      </c>
      <c r="B75" s="85" t="s">
        <v>13</v>
      </c>
      <c r="C75" s="87" t="s">
        <v>28</v>
      </c>
      <c r="D75" s="88" t="s">
        <v>117</v>
      </c>
      <c r="E75" s="83"/>
      <c r="F75" s="9" t="s">
        <v>18</v>
      </c>
      <c r="G75" s="20">
        <v>7</v>
      </c>
      <c r="H75" s="20">
        <v>7</v>
      </c>
      <c r="I75" s="20">
        <v>0</v>
      </c>
      <c r="J75" s="20">
        <v>0</v>
      </c>
      <c r="K75" s="10">
        <f>L75+N75</f>
        <v>0</v>
      </c>
      <c r="L75" s="20"/>
      <c r="M75" s="20"/>
      <c r="N75" s="20"/>
      <c r="O75" s="10">
        <f>P75+R75</f>
        <v>0</v>
      </c>
      <c r="P75" s="20"/>
      <c r="Q75" s="20"/>
      <c r="R75" s="20"/>
      <c r="S75" s="20"/>
      <c r="T75" s="60"/>
      <c r="U75" s="66"/>
    </row>
    <row r="76" spans="1:21" ht="13.5" customHeight="1">
      <c r="A76" s="84"/>
      <c r="B76" s="86"/>
      <c r="C76" s="87"/>
      <c r="D76" s="88"/>
      <c r="E76" s="83"/>
      <c r="F76" s="9" t="s">
        <v>19</v>
      </c>
      <c r="G76" s="20">
        <f>H76+J76</f>
        <v>0</v>
      </c>
      <c r="H76" s="20">
        <v>0</v>
      </c>
      <c r="I76" s="20"/>
      <c r="J76" s="20"/>
      <c r="K76" s="10">
        <f>L76+N76</f>
        <v>0</v>
      </c>
      <c r="L76" s="20"/>
      <c r="M76" s="20"/>
      <c r="N76" s="20"/>
      <c r="O76" s="10">
        <f>P76+R76</f>
        <v>0</v>
      </c>
      <c r="P76" s="20"/>
      <c r="Q76" s="20"/>
      <c r="R76" s="20"/>
      <c r="S76" s="20"/>
      <c r="T76" s="60"/>
      <c r="U76" s="66"/>
    </row>
    <row r="77" spans="1:21" ht="12" customHeight="1">
      <c r="A77" s="84"/>
      <c r="B77" s="82"/>
      <c r="C77" s="87"/>
      <c r="D77" s="88"/>
      <c r="E77" s="83"/>
      <c r="F77" s="12" t="s">
        <v>126</v>
      </c>
      <c r="G77" s="20">
        <f aca="true" t="shared" si="22" ref="G77:T77">SUM(G75:G76)</f>
        <v>7</v>
      </c>
      <c r="H77" s="20">
        <f t="shared" si="22"/>
        <v>7</v>
      </c>
      <c r="I77" s="20">
        <f t="shared" si="22"/>
        <v>0</v>
      </c>
      <c r="J77" s="20">
        <f t="shared" si="22"/>
        <v>0</v>
      </c>
      <c r="K77" s="20">
        <f t="shared" si="22"/>
        <v>0</v>
      </c>
      <c r="L77" s="20">
        <f t="shared" si="22"/>
        <v>0</v>
      </c>
      <c r="M77" s="20">
        <f t="shared" si="22"/>
        <v>0</v>
      </c>
      <c r="N77" s="20">
        <f t="shared" si="22"/>
        <v>0</v>
      </c>
      <c r="O77" s="20">
        <f>SUM(O75:O76)</f>
        <v>0</v>
      </c>
      <c r="P77" s="20">
        <f>SUM(P75:P76)</f>
        <v>0</v>
      </c>
      <c r="Q77" s="20">
        <f>SUM(Q75:Q76)</f>
        <v>0</v>
      </c>
      <c r="R77" s="20">
        <f>SUM(R75:R76)</f>
        <v>0</v>
      </c>
      <c r="S77" s="20">
        <f t="shared" si="22"/>
        <v>0</v>
      </c>
      <c r="T77" s="60">
        <f t="shared" si="22"/>
        <v>0</v>
      </c>
      <c r="U77" s="66"/>
    </row>
    <row r="78" spans="1:21" ht="13.5" thickBot="1">
      <c r="A78" s="16" t="s">
        <v>20</v>
      </c>
      <c r="B78" s="17" t="s">
        <v>13</v>
      </c>
      <c r="C78" s="154" t="s">
        <v>128</v>
      </c>
      <c r="D78" s="150"/>
      <c r="E78" s="150"/>
      <c r="F78" s="150"/>
      <c r="G78" s="22">
        <f>SUM(G62+G65+G68+G71+G74+G77)</f>
        <v>56.300000000000004</v>
      </c>
      <c r="H78" s="22">
        <f aca="true" t="shared" si="23" ref="H78:N78">SUM(H62+H65+H68+H71+H74+H77)</f>
        <v>56.300000000000004</v>
      </c>
      <c r="I78" s="22">
        <f t="shared" si="23"/>
        <v>0</v>
      </c>
      <c r="J78" s="22">
        <f t="shared" si="23"/>
        <v>0</v>
      </c>
      <c r="K78" s="22">
        <f t="shared" si="23"/>
        <v>25</v>
      </c>
      <c r="L78" s="22">
        <f t="shared" si="23"/>
        <v>25</v>
      </c>
      <c r="M78" s="22">
        <f t="shared" si="23"/>
        <v>0</v>
      </c>
      <c r="N78" s="22">
        <f t="shared" si="23"/>
        <v>0</v>
      </c>
      <c r="O78" s="22">
        <f>SUM(O62+O65+O68+O71+O74+O77)</f>
        <v>25</v>
      </c>
      <c r="P78" s="22">
        <f>SUM(P62+P65+P68+P71+P74+P77)</f>
        <v>25</v>
      </c>
      <c r="Q78" s="22">
        <f>SUM(Q62+Q65+Q68+Q71+Q74+Q77)</f>
        <v>0</v>
      </c>
      <c r="R78" s="22">
        <f>SUM(R62+R65+R68+R71+R74+R77)</f>
        <v>0</v>
      </c>
      <c r="S78" s="22">
        <f>SUM(S62+S65+S68+S71+S74)</f>
        <v>62</v>
      </c>
      <c r="T78" s="22">
        <f>SUM(T62+T65+T68+T71+T74)</f>
        <v>39</v>
      </c>
      <c r="U78" s="67"/>
    </row>
    <row r="79" spans="1:21" ht="12" customHeight="1" thickBot="1">
      <c r="A79" s="21" t="s">
        <v>20</v>
      </c>
      <c r="B79" s="160" t="s">
        <v>129</v>
      </c>
      <c r="C79" s="161"/>
      <c r="D79" s="161"/>
      <c r="E79" s="161"/>
      <c r="F79" s="161"/>
      <c r="G79" s="22">
        <f>SUM(G78)</f>
        <v>56.300000000000004</v>
      </c>
      <c r="H79" s="22">
        <f aca="true" t="shared" si="24" ref="H79:N79">SUM(H78)</f>
        <v>56.300000000000004</v>
      </c>
      <c r="I79" s="22">
        <f t="shared" si="24"/>
        <v>0</v>
      </c>
      <c r="J79" s="18">
        <f t="shared" si="24"/>
        <v>0</v>
      </c>
      <c r="K79" s="18">
        <f t="shared" si="24"/>
        <v>25</v>
      </c>
      <c r="L79" s="18">
        <f t="shared" si="24"/>
        <v>25</v>
      </c>
      <c r="M79" s="18">
        <f t="shared" si="24"/>
        <v>0</v>
      </c>
      <c r="N79" s="18">
        <f t="shared" si="24"/>
        <v>0</v>
      </c>
      <c r="O79" s="18">
        <f aca="true" t="shared" si="25" ref="O79:T79">SUM(O78)</f>
        <v>25</v>
      </c>
      <c r="P79" s="18">
        <f t="shared" si="25"/>
        <v>25</v>
      </c>
      <c r="Q79" s="18">
        <f t="shared" si="25"/>
        <v>0</v>
      </c>
      <c r="R79" s="18">
        <f t="shared" si="25"/>
        <v>0</v>
      </c>
      <c r="S79" s="18">
        <f t="shared" si="25"/>
        <v>62</v>
      </c>
      <c r="T79" s="58">
        <f t="shared" si="25"/>
        <v>39</v>
      </c>
      <c r="U79" s="67"/>
    </row>
    <row r="80" spans="1:21" ht="28.5" customHeight="1" thickBot="1">
      <c r="A80" s="6" t="s">
        <v>22</v>
      </c>
      <c r="B80" s="157" t="s">
        <v>37</v>
      </c>
      <c r="C80" s="162"/>
      <c r="D80" s="162"/>
      <c r="E80" s="162"/>
      <c r="F80" s="162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66"/>
    </row>
    <row r="81" spans="1:21" ht="14.25" customHeight="1" thickBot="1">
      <c r="A81" s="7" t="s">
        <v>22</v>
      </c>
      <c r="B81" s="8" t="s">
        <v>13</v>
      </c>
      <c r="C81" s="145" t="s">
        <v>38</v>
      </c>
      <c r="D81" s="146"/>
      <c r="E81" s="146"/>
      <c r="F81" s="146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66"/>
    </row>
    <row r="82" spans="1:21" ht="12.75" customHeight="1">
      <c r="A82" s="132" t="s">
        <v>22</v>
      </c>
      <c r="B82" s="82" t="s">
        <v>13</v>
      </c>
      <c r="C82" s="152" t="s">
        <v>13</v>
      </c>
      <c r="D82" s="88" t="s">
        <v>39</v>
      </c>
      <c r="E82" s="91"/>
      <c r="F82" s="9" t="s">
        <v>18</v>
      </c>
      <c r="G82" s="20">
        <f>H82+J82</f>
        <v>0</v>
      </c>
      <c r="H82" s="20"/>
      <c r="I82" s="20"/>
      <c r="J82" s="20"/>
      <c r="K82" s="10">
        <f>L82+N82</f>
        <v>0</v>
      </c>
      <c r="L82" s="20"/>
      <c r="M82" s="20"/>
      <c r="N82" s="20"/>
      <c r="O82" s="10">
        <f>P82+R82</f>
        <v>0</v>
      </c>
      <c r="P82" s="20"/>
      <c r="Q82" s="20"/>
      <c r="R82" s="20"/>
      <c r="S82" s="20"/>
      <c r="T82" s="60"/>
      <c r="U82" s="66"/>
    </row>
    <row r="83" spans="1:21" ht="12.75" customHeight="1">
      <c r="A83" s="84"/>
      <c r="B83" s="93"/>
      <c r="C83" s="153"/>
      <c r="D83" s="88"/>
      <c r="E83" s="83"/>
      <c r="F83" s="9" t="s">
        <v>40</v>
      </c>
      <c r="G83" s="20">
        <f>H83+J83</f>
        <v>3318.1</v>
      </c>
      <c r="H83" s="20">
        <v>3318.1</v>
      </c>
      <c r="I83" s="20"/>
      <c r="J83" s="20"/>
      <c r="K83" s="10">
        <f>L83+N83</f>
        <v>3351</v>
      </c>
      <c r="L83" s="23">
        <v>3351</v>
      </c>
      <c r="M83" s="20"/>
      <c r="N83" s="20"/>
      <c r="O83" s="10">
        <f>P83+R83</f>
        <v>3151</v>
      </c>
      <c r="P83" s="20">
        <v>3151</v>
      </c>
      <c r="Q83" s="20"/>
      <c r="R83" s="20"/>
      <c r="S83" s="20">
        <v>3418</v>
      </c>
      <c r="T83" s="60">
        <v>3486</v>
      </c>
      <c r="U83" s="66"/>
    </row>
    <row r="84" spans="1:21" ht="10.5" customHeight="1">
      <c r="A84" s="84"/>
      <c r="B84" s="93"/>
      <c r="C84" s="153"/>
      <c r="D84" s="88"/>
      <c r="E84" s="83"/>
      <c r="F84" s="12" t="s">
        <v>126</v>
      </c>
      <c r="G84" s="20">
        <f>SUM(G82:G83)</f>
        <v>3318.1</v>
      </c>
      <c r="H84" s="20">
        <f>SUM(H82:H83)</f>
        <v>3318.1</v>
      </c>
      <c r="I84" s="20">
        <f>SUM(I82:I83)</f>
        <v>0</v>
      </c>
      <c r="J84" s="20">
        <f>SUM(J82:J83)</f>
        <v>0</v>
      </c>
      <c r="K84" s="23">
        <f aca="true" t="shared" si="26" ref="K84:T84">SUM(K82:K83)</f>
        <v>3351</v>
      </c>
      <c r="L84" s="23">
        <f t="shared" si="26"/>
        <v>3351</v>
      </c>
      <c r="M84" s="20">
        <f t="shared" si="26"/>
        <v>0</v>
      </c>
      <c r="N84" s="20">
        <f t="shared" si="26"/>
        <v>0</v>
      </c>
      <c r="O84" s="20">
        <f>SUM(O82:O83)</f>
        <v>3151</v>
      </c>
      <c r="P84" s="20">
        <f>SUM(P82:P83)</f>
        <v>3151</v>
      </c>
      <c r="Q84" s="20">
        <f>SUM(Q82:Q83)</f>
        <v>0</v>
      </c>
      <c r="R84" s="20">
        <f>SUM(R82:R83)</f>
        <v>0</v>
      </c>
      <c r="S84" s="20">
        <f t="shared" si="26"/>
        <v>3418</v>
      </c>
      <c r="T84" s="60">
        <f t="shared" si="26"/>
        <v>3486</v>
      </c>
      <c r="U84" s="66"/>
    </row>
    <row r="85" spans="1:21" ht="12" customHeight="1">
      <c r="A85" s="84" t="s">
        <v>22</v>
      </c>
      <c r="B85" s="85" t="s">
        <v>13</v>
      </c>
      <c r="C85" s="87" t="s">
        <v>20</v>
      </c>
      <c r="D85" s="88" t="s">
        <v>140</v>
      </c>
      <c r="E85" s="83"/>
      <c r="F85" s="9" t="s">
        <v>18</v>
      </c>
      <c r="G85" s="20">
        <f>H85+J85</f>
        <v>0</v>
      </c>
      <c r="H85" s="20"/>
      <c r="I85" s="20"/>
      <c r="J85" s="20"/>
      <c r="K85" s="10">
        <f>L85+N85</f>
        <v>0</v>
      </c>
      <c r="L85" s="23"/>
      <c r="M85" s="20"/>
      <c r="N85" s="20"/>
      <c r="O85" s="10">
        <f>P85+R85</f>
        <v>0</v>
      </c>
      <c r="P85" s="20"/>
      <c r="Q85" s="20"/>
      <c r="R85" s="20"/>
      <c r="S85" s="20"/>
      <c r="T85" s="60"/>
      <c r="U85" s="66"/>
    </row>
    <row r="86" spans="1:21" ht="15.75" customHeight="1">
      <c r="A86" s="84"/>
      <c r="B86" s="86"/>
      <c r="C86" s="87"/>
      <c r="D86" s="88"/>
      <c r="E86" s="83"/>
      <c r="F86" s="9" t="s">
        <v>40</v>
      </c>
      <c r="G86" s="20">
        <v>0</v>
      </c>
      <c r="H86" s="20">
        <v>0</v>
      </c>
      <c r="I86" s="20"/>
      <c r="J86" s="20"/>
      <c r="K86" s="10">
        <f>L86+N86</f>
        <v>0</v>
      </c>
      <c r="L86" s="23">
        <v>0</v>
      </c>
      <c r="M86" s="20"/>
      <c r="N86" s="20"/>
      <c r="O86" s="10">
        <f>P86+R86</f>
        <v>0</v>
      </c>
      <c r="P86" s="20">
        <v>0</v>
      </c>
      <c r="Q86" s="20"/>
      <c r="R86" s="20"/>
      <c r="S86" s="20">
        <v>0</v>
      </c>
      <c r="T86" s="60">
        <v>0</v>
      </c>
      <c r="U86" s="66"/>
    </row>
    <row r="87" spans="1:21" ht="12" customHeight="1">
      <c r="A87" s="84"/>
      <c r="B87" s="82"/>
      <c r="C87" s="87"/>
      <c r="D87" s="88"/>
      <c r="E87" s="83"/>
      <c r="F87" s="12" t="s">
        <v>126</v>
      </c>
      <c r="G87" s="20">
        <f>SUM(G85:G86)</f>
        <v>0</v>
      </c>
      <c r="H87" s="20">
        <f aca="true" t="shared" si="27" ref="H87:T87">SUM(H85:H86)</f>
        <v>0</v>
      </c>
      <c r="I87" s="20">
        <f t="shared" si="27"/>
        <v>0</v>
      </c>
      <c r="J87" s="20">
        <f t="shared" si="27"/>
        <v>0</v>
      </c>
      <c r="K87" s="20">
        <f t="shared" si="27"/>
        <v>0</v>
      </c>
      <c r="L87" s="20">
        <f t="shared" si="27"/>
        <v>0</v>
      </c>
      <c r="M87" s="20">
        <f t="shared" si="27"/>
        <v>0</v>
      </c>
      <c r="N87" s="20">
        <f t="shared" si="27"/>
        <v>0</v>
      </c>
      <c r="O87" s="20">
        <f>SUM(O85:O86)</f>
        <v>0</v>
      </c>
      <c r="P87" s="20">
        <f>SUM(P85:P86)</f>
        <v>0</v>
      </c>
      <c r="Q87" s="20">
        <f>SUM(Q85:Q86)</f>
        <v>0</v>
      </c>
      <c r="R87" s="20">
        <f>SUM(R85:R86)</f>
        <v>0</v>
      </c>
      <c r="S87" s="20">
        <f t="shared" si="27"/>
        <v>0</v>
      </c>
      <c r="T87" s="20">
        <f t="shared" si="27"/>
        <v>0</v>
      </c>
      <c r="U87" s="66"/>
    </row>
    <row r="88" spans="1:21" ht="12" customHeight="1">
      <c r="A88" s="84" t="s">
        <v>22</v>
      </c>
      <c r="B88" s="85" t="s">
        <v>13</v>
      </c>
      <c r="C88" s="87" t="s">
        <v>22</v>
      </c>
      <c r="D88" s="88" t="s">
        <v>41</v>
      </c>
      <c r="E88" s="83"/>
      <c r="F88" s="9" t="s">
        <v>18</v>
      </c>
      <c r="G88" s="20">
        <f>H88+J88</f>
        <v>0</v>
      </c>
      <c r="H88" s="20"/>
      <c r="I88" s="20"/>
      <c r="J88" s="20"/>
      <c r="K88" s="10">
        <f>L88+N88</f>
        <v>0</v>
      </c>
      <c r="L88" s="23"/>
      <c r="M88" s="20"/>
      <c r="N88" s="20"/>
      <c r="O88" s="10">
        <f>P88+R88</f>
        <v>0</v>
      </c>
      <c r="P88" s="20"/>
      <c r="Q88" s="20"/>
      <c r="R88" s="20"/>
      <c r="S88" s="20"/>
      <c r="T88" s="60"/>
      <c r="U88" s="66"/>
    </row>
    <row r="89" spans="1:21" ht="13.5" customHeight="1">
      <c r="A89" s="84"/>
      <c r="B89" s="86"/>
      <c r="C89" s="87"/>
      <c r="D89" s="88"/>
      <c r="E89" s="83"/>
      <c r="F89" s="9" t="s">
        <v>40</v>
      </c>
      <c r="G89" s="20">
        <f>H89+J89</f>
        <v>7.9</v>
      </c>
      <c r="H89" s="20">
        <v>7.9</v>
      </c>
      <c r="I89" s="20"/>
      <c r="J89" s="20"/>
      <c r="K89" s="10">
        <f>L89+N89</f>
        <v>18</v>
      </c>
      <c r="L89" s="23">
        <v>18</v>
      </c>
      <c r="M89" s="20"/>
      <c r="N89" s="20"/>
      <c r="O89" s="10">
        <f>P89+R89</f>
        <v>18</v>
      </c>
      <c r="P89" s="20">
        <v>18</v>
      </c>
      <c r="Q89" s="20"/>
      <c r="R89" s="20"/>
      <c r="S89" s="20">
        <v>18.4</v>
      </c>
      <c r="T89" s="60">
        <v>18.7</v>
      </c>
      <c r="U89" s="66"/>
    </row>
    <row r="90" spans="1:21" ht="12.75" customHeight="1">
      <c r="A90" s="84"/>
      <c r="B90" s="82"/>
      <c r="C90" s="87"/>
      <c r="D90" s="88"/>
      <c r="E90" s="83"/>
      <c r="F90" s="12" t="s">
        <v>126</v>
      </c>
      <c r="G90" s="20">
        <f>SUM(G88:G89)</f>
        <v>7.9</v>
      </c>
      <c r="H90" s="20">
        <f>SUM(H88:H89)</f>
        <v>7.9</v>
      </c>
      <c r="I90" s="20">
        <f>SUM(I88:I89)</f>
        <v>0</v>
      </c>
      <c r="J90" s="20">
        <f>SUM(J88:J89)</f>
        <v>0</v>
      </c>
      <c r="K90" s="23">
        <f aca="true" t="shared" si="28" ref="K90:T90">SUM(K88:K89)</f>
        <v>18</v>
      </c>
      <c r="L90" s="23">
        <f t="shared" si="28"/>
        <v>18</v>
      </c>
      <c r="M90" s="20">
        <f t="shared" si="28"/>
        <v>0</v>
      </c>
      <c r="N90" s="20">
        <f t="shared" si="28"/>
        <v>0</v>
      </c>
      <c r="O90" s="20">
        <f>SUM(O88:O89)</f>
        <v>18</v>
      </c>
      <c r="P90" s="20">
        <f>SUM(P88:P89)</f>
        <v>18</v>
      </c>
      <c r="Q90" s="20">
        <f>SUM(Q88:Q89)</f>
        <v>0</v>
      </c>
      <c r="R90" s="20">
        <f>SUM(R88:R89)</f>
        <v>0</v>
      </c>
      <c r="S90" s="20">
        <f t="shared" si="28"/>
        <v>18.4</v>
      </c>
      <c r="T90" s="60">
        <f t="shared" si="28"/>
        <v>18.7</v>
      </c>
      <c r="U90" s="66"/>
    </row>
    <row r="91" spans="1:21" ht="10.5" customHeight="1">
      <c r="A91" s="84" t="s">
        <v>22</v>
      </c>
      <c r="B91" s="85" t="s">
        <v>13</v>
      </c>
      <c r="C91" s="87" t="s">
        <v>24</v>
      </c>
      <c r="D91" s="88" t="s">
        <v>141</v>
      </c>
      <c r="E91" s="83"/>
      <c r="F91" s="9" t="s">
        <v>18</v>
      </c>
      <c r="G91" s="20">
        <f>H91+J91</f>
        <v>0</v>
      </c>
      <c r="H91" s="20"/>
      <c r="I91" s="20"/>
      <c r="J91" s="20"/>
      <c r="K91" s="10">
        <f>L91+N91</f>
        <v>0</v>
      </c>
      <c r="L91" s="23"/>
      <c r="M91" s="20"/>
      <c r="N91" s="20"/>
      <c r="O91" s="10">
        <f>P91+R91</f>
        <v>0</v>
      </c>
      <c r="P91" s="78"/>
      <c r="Q91" s="20"/>
      <c r="R91" s="20"/>
      <c r="S91" s="20"/>
      <c r="T91" s="60"/>
      <c r="U91" s="66"/>
    </row>
    <row r="92" spans="1:21" ht="13.5" customHeight="1">
      <c r="A92" s="84"/>
      <c r="B92" s="86"/>
      <c r="C92" s="87"/>
      <c r="D92" s="88"/>
      <c r="E92" s="83"/>
      <c r="F92" s="9" t="s">
        <v>40</v>
      </c>
      <c r="G92" s="20">
        <f>H92+J92</f>
        <v>66.7</v>
      </c>
      <c r="H92" s="20">
        <v>66.7</v>
      </c>
      <c r="I92" s="20">
        <v>0</v>
      </c>
      <c r="J92" s="20"/>
      <c r="K92" s="10">
        <f>L92+N92</f>
        <v>67</v>
      </c>
      <c r="L92" s="23">
        <v>67</v>
      </c>
      <c r="M92" s="20">
        <v>35</v>
      </c>
      <c r="N92" s="20"/>
      <c r="O92" s="10">
        <f>P92+R92</f>
        <v>63</v>
      </c>
      <c r="P92" s="20">
        <v>63</v>
      </c>
      <c r="Q92" s="20">
        <v>35</v>
      </c>
      <c r="R92" s="20"/>
      <c r="S92" s="20">
        <v>67</v>
      </c>
      <c r="T92" s="60">
        <v>67</v>
      </c>
      <c r="U92" s="66"/>
    </row>
    <row r="93" spans="1:21" ht="12.75" customHeight="1">
      <c r="A93" s="84"/>
      <c r="B93" s="82"/>
      <c r="C93" s="87"/>
      <c r="D93" s="88"/>
      <c r="E93" s="83"/>
      <c r="F93" s="12" t="s">
        <v>126</v>
      </c>
      <c r="G93" s="20">
        <f aca="true" t="shared" si="29" ref="G93:T93">SUM(G91:G92)</f>
        <v>66.7</v>
      </c>
      <c r="H93" s="20">
        <f t="shared" si="29"/>
        <v>66.7</v>
      </c>
      <c r="I93" s="20">
        <f t="shared" si="29"/>
        <v>0</v>
      </c>
      <c r="J93" s="20">
        <f t="shared" si="29"/>
        <v>0</v>
      </c>
      <c r="K93" s="23">
        <f t="shared" si="29"/>
        <v>67</v>
      </c>
      <c r="L93" s="23">
        <f t="shared" si="29"/>
        <v>67</v>
      </c>
      <c r="M93" s="20">
        <f t="shared" si="29"/>
        <v>35</v>
      </c>
      <c r="N93" s="20">
        <f t="shared" si="29"/>
        <v>0</v>
      </c>
      <c r="O93" s="23">
        <f>SUM(O91:O92)</f>
        <v>63</v>
      </c>
      <c r="P93" s="23">
        <f>SUM(P91:P92)</f>
        <v>63</v>
      </c>
      <c r="Q93" s="20">
        <f>SUM(Q91:Q92)</f>
        <v>35</v>
      </c>
      <c r="R93" s="20">
        <f>SUM(R91:R92)</f>
        <v>0</v>
      </c>
      <c r="S93" s="20">
        <f t="shared" si="29"/>
        <v>67</v>
      </c>
      <c r="T93" s="60">
        <f t="shared" si="29"/>
        <v>67</v>
      </c>
      <c r="U93" s="66"/>
    </row>
    <row r="94" spans="1:21" ht="14.25" customHeight="1" thickBot="1">
      <c r="A94" s="24" t="s">
        <v>22</v>
      </c>
      <c r="B94" s="15" t="s">
        <v>13</v>
      </c>
      <c r="C94" s="154" t="s">
        <v>128</v>
      </c>
      <c r="D94" s="150"/>
      <c r="E94" s="150"/>
      <c r="F94" s="150"/>
      <c r="G94" s="18">
        <f>SUM(G84+G87+G90+G93)</f>
        <v>3392.7</v>
      </c>
      <c r="H94" s="18">
        <f aca="true" t="shared" si="30" ref="H94:T94">SUM(H84+H87+H90+H93)</f>
        <v>3392.7</v>
      </c>
      <c r="I94" s="18">
        <f t="shared" si="30"/>
        <v>0</v>
      </c>
      <c r="J94" s="18">
        <f t="shared" si="30"/>
        <v>0</v>
      </c>
      <c r="K94" s="18">
        <f t="shared" si="30"/>
        <v>3436</v>
      </c>
      <c r="L94" s="18">
        <f t="shared" si="30"/>
        <v>3436</v>
      </c>
      <c r="M94" s="18">
        <f t="shared" si="30"/>
        <v>35</v>
      </c>
      <c r="N94" s="18">
        <f t="shared" si="30"/>
        <v>0</v>
      </c>
      <c r="O94" s="18">
        <f>SUM(O84+O87+O90+O93)</f>
        <v>3232</v>
      </c>
      <c r="P94" s="18">
        <f>SUM(P84+P87+P90+P93)</f>
        <v>3232</v>
      </c>
      <c r="Q94" s="18">
        <f>SUM(Q84+Q87+Q90+Q93)</f>
        <v>35</v>
      </c>
      <c r="R94" s="18">
        <f>SUM(R84+R87+R90+R93)</f>
        <v>0</v>
      </c>
      <c r="S94" s="18">
        <f t="shared" si="30"/>
        <v>3503.4</v>
      </c>
      <c r="T94" s="18">
        <f t="shared" si="30"/>
        <v>3571.7</v>
      </c>
      <c r="U94" s="66"/>
    </row>
    <row r="95" spans="1:21" ht="12.75" customHeight="1" thickBot="1">
      <c r="A95" s="21" t="s">
        <v>22</v>
      </c>
      <c r="B95" s="160" t="s">
        <v>129</v>
      </c>
      <c r="C95" s="161"/>
      <c r="D95" s="161"/>
      <c r="E95" s="161"/>
      <c r="F95" s="161"/>
      <c r="G95" s="18">
        <f>SUM(G94)</f>
        <v>3392.7</v>
      </c>
      <c r="H95" s="18">
        <f aca="true" t="shared" si="31" ref="H95:R95">SUM(H94)</f>
        <v>3392.7</v>
      </c>
      <c r="I95" s="18">
        <f t="shared" si="31"/>
        <v>0</v>
      </c>
      <c r="J95" s="18">
        <f t="shared" si="31"/>
        <v>0</v>
      </c>
      <c r="K95" s="25">
        <f t="shared" si="31"/>
        <v>3436</v>
      </c>
      <c r="L95" s="25">
        <f t="shared" si="31"/>
        <v>3436</v>
      </c>
      <c r="M95" s="18">
        <f t="shared" si="31"/>
        <v>35</v>
      </c>
      <c r="N95" s="18">
        <f t="shared" si="31"/>
        <v>0</v>
      </c>
      <c r="O95" s="18">
        <f t="shared" si="31"/>
        <v>3232</v>
      </c>
      <c r="P95" s="18">
        <f t="shared" si="31"/>
        <v>3232</v>
      </c>
      <c r="Q95" s="18">
        <f t="shared" si="31"/>
        <v>35</v>
      </c>
      <c r="R95" s="18">
        <f t="shared" si="31"/>
        <v>0</v>
      </c>
      <c r="S95" s="18">
        <f>SUM(S85+S88+S91+S94)</f>
        <v>3503.4</v>
      </c>
      <c r="T95" s="58">
        <f>SUM(T85+T88+T91+T94)</f>
        <v>3571.7</v>
      </c>
      <c r="U95" s="67"/>
    </row>
    <row r="96" spans="1:21" ht="15" customHeight="1" thickBot="1">
      <c r="A96" s="26" t="s">
        <v>24</v>
      </c>
      <c r="B96" s="136" t="s">
        <v>42</v>
      </c>
      <c r="C96" s="137"/>
      <c r="D96" s="137"/>
      <c r="E96" s="137"/>
      <c r="F96" s="137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66"/>
    </row>
    <row r="97" spans="1:21" ht="14.25" customHeight="1" thickBot="1">
      <c r="A97" s="7" t="s">
        <v>24</v>
      </c>
      <c r="B97" s="8" t="s">
        <v>13</v>
      </c>
      <c r="C97" s="145" t="s">
        <v>43</v>
      </c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66"/>
    </row>
    <row r="98" spans="1:21" ht="12.75" customHeight="1">
      <c r="A98" s="84" t="s">
        <v>24</v>
      </c>
      <c r="B98" s="85" t="s">
        <v>13</v>
      </c>
      <c r="C98" s="87" t="s">
        <v>13</v>
      </c>
      <c r="D98" s="97" t="s">
        <v>44</v>
      </c>
      <c r="E98" s="83"/>
      <c r="F98" s="9" t="s">
        <v>18</v>
      </c>
      <c r="G98" s="27">
        <f>H98+J98</f>
        <v>0</v>
      </c>
      <c r="H98" s="27"/>
      <c r="I98" s="10"/>
      <c r="J98" s="10"/>
      <c r="K98" s="10">
        <f>L98+N98</f>
        <v>0</v>
      </c>
      <c r="L98" s="27"/>
      <c r="M98" s="10"/>
      <c r="N98" s="10"/>
      <c r="O98" s="10">
        <f>P98+R98</f>
        <v>0</v>
      </c>
      <c r="P98" s="27"/>
      <c r="Q98" s="10"/>
      <c r="R98" s="10"/>
      <c r="S98" s="10"/>
      <c r="T98" s="56"/>
      <c r="U98" s="66"/>
    </row>
    <row r="99" spans="1:21" ht="12.75" customHeight="1">
      <c r="A99" s="84"/>
      <c r="B99" s="86"/>
      <c r="C99" s="87"/>
      <c r="D99" s="88"/>
      <c r="E99" s="83"/>
      <c r="F99" s="9" t="s">
        <v>40</v>
      </c>
      <c r="G99" s="10">
        <f>H99+J99</f>
        <v>134.4</v>
      </c>
      <c r="H99" s="10">
        <v>134.4</v>
      </c>
      <c r="I99" s="10"/>
      <c r="J99" s="10"/>
      <c r="K99" s="10">
        <f>L99+N99</f>
        <v>129.2</v>
      </c>
      <c r="L99" s="27">
        <v>129.2</v>
      </c>
      <c r="M99" s="10"/>
      <c r="N99" s="10"/>
      <c r="O99" s="10">
        <f>P99+R99</f>
        <v>168.4</v>
      </c>
      <c r="P99" s="10">
        <v>168.4</v>
      </c>
      <c r="Q99" s="10"/>
      <c r="R99" s="10"/>
      <c r="S99" s="10">
        <v>129.2</v>
      </c>
      <c r="T99" s="56">
        <v>129.2</v>
      </c>
      <c r="U99" s="66"/>
    </row>
    <row r="100" spans="1:21" ht="13.5" customHeight="1">
      <c r="A100" s="84"/>
      <c r="B100" s="82"/>
      <c r="C100" s="87"/>
      <c r="D100" s="88"/>
      <c r="E100" s="83"/>
      <c r="F100" s="12" t="s">
        <v>126</v>
      </c>
      <c r="G100" s="10">
        <f>SUM(G98:G99)</f>
        <v>134.4</v>
      </c>
      <c r="H100" s="10">
        <f>SUM(H98:H99)</f>
        <v>134.4</v>
      </c>
      <c r="I100" s="10">
        <f>SUM(I98:I99)</f>
        <v>0</v>
      </c>
      <c r="J100" s="10">
        <f>SUM(J98:J99)</f>
        <v>0</v>
      </c>
      <c r="K100" s="27">
        <f aca="true" t="shared" si="32" ref="K100:T100">SUM(K98:K99)</f>
        <v>129.2</v>
      </c>
      <c r="L100" s="27">
        <f t="shared" si="32"/>
        <v>129.2</v>
      </c>
      <c r="M100" s="10">
        <f t="shared" si="32"/>
        <v>0</v>
      </c>
      <c r="N100" s="10">
        <f t="shared" si="32"/>
        <v>0</v>
      </c>
      <c r="O100" s="10">
        <f>SUM(O98:O99)</f>
        <v>168.4</v>
      </c>
      <c r="P100" s="10">
        <f>SUM(P98:P99)</f>
        <v>168.4</v>
      </c>
      <c r="Q100" s="10">
        <f>SUM(Q98:Q99)</f>
        <v>0</v>
      </c>
      <c r="R100" s="10">
        <f>SUM(R98:R99)</f>
        <v>0</v>
      </c>
      <c r="S100" s="10">
        <f t="shared" si="32"/>
        <v>129.2</v>
      </c>
      <c r="T100" s="56">
        <f t="shared" si="32"/>
        <v>129.2</v>
      </c>
      <c r="U100" s="66"/>
    </row>
    <row r="101" spans="1:21" ht="12" customHeight="1">
      <c r="A101" s="132" t="s">
        <v>24</v>
      </c>
      <c r="B101" s="82" t="s">
        <v>13</v>
      </c>
      <c r="C101" s="133" t="s">
        <v>20</v>
      </c>
      <c r="D101" s="97" t="s">
        <v>45</v>
      </c>
      <c r="E101" s="91"/>
      <c r="F101" s="9" t="s">
        <v>18</v>
      </c>
      <c r="G101" s="10">
        <f>H101+J101</f>
        <v>0</v>
      </c>
      <c r="H101" s="10"/>
      <c r="I101" s="10"/>
      <c r="J101" s="10"/>
      <c r="K101" s="10">
        <f>L101+N101</f>
        <v>0</v>
      </c>
      <c r="L101" s="27"/>
      <c r="M101" s="10"/>
      <c r="N101" s="10"/>
      <c r="O101" s="10">
        <f>P101+R101</f>
        <v>0</v>
      </c>
      <c r="P101" s="10"/>
      <c r="Q101" s="10"/>
      <c r="R101" s="10"/>
      <c r="S101" s="20"/>
      <c r="T101" s="60"/>
      <c r="U101" s="66"/>
    </row>
    <row r="102" spans="1:21" ht="12.75" customHeight="1">
      <c r="A102" s="84"/>
      <c r="B102" s="93"/>
      <c r="C102" s="87"/>
      <c r="D102" s="88"/>
      <c r="E102" s="83"/>
      <c r="F102" s="9" t="s">
        <v>40</v>
      </c>
      <c r="G102" s="10">
        <f>H102+J102</f>
        <v>503</v>
      </c>
      <c r="H102" s="10">
        <v>503</v>
      </c>
      <c r="I102" s="10"/>
      <c r="J102" s="10"/>
      <c r="K102" s="10">
        <f>L102+N102</f>
        <v>505.6</v>
      </c>
      <c r="L102" s="27">
        <v>505.6</v>
      </c>
      <c r="M102" s="10"/>
      <c r="N102" s="10"/>
      <c r="O102" s="10">
        <f>P102+R102</f>
        <v>459.4</v>
      </c>
      <c r="P102" s="10">
        <v>459.4</v>
      </c>
      <c r="Q102" s="10"/>
      <c r="R102" s="10"/>
      <c r="S102" s="20">
        <v>505.6</v>
      </c>
      <c r="T102" s="60">
        <v>505.6</v>
      </c>
      <c r="U102" s="66"/>
    </row>
    <row r="103" spans="1:21" ht="12.75" customHeight="1">
      <c r="A103" s="84"/>
      <c r="B103" s="93"/>
      <c r="C103" s="87"/>
      <c r="D103" s="88"/>
      <c r="E103" s="83"/>
      <c r="F103" s="12" t="s">
        <v>126</v>
      </c>
      <c r="G103" s="10">
        <f>SUM(G101:G102)</f>
        <v>503</v>
      </c>
      <c r="H103" s="10">
        <f>SUM(H101:H102)</f>
        <v>503</v>
      </c>
      <c r="I103" s="10">
        <f>SUM(I101:I102)</f>
        <v>0</v>
      </c>
      <c r="J103" s="10">
        <f>SUM(J101:J102)</f>
        <v>0</v>
      </c>
      <c r="K103" s="27">
        <f aca="true" t="shared" si="33" ref="K103:T103">SUM(K101:K102)</f>
        <v>505.6</v>
      </c>
      <c r="L103" s="27">
        <f t="shared" si="33"/>
        <v>505.6</v>
      </c>
      <c r="M103" s="10">
        <f t="shared" si="33"/>
        <v>0</v>
      </c>
      <c r="N103" s="10">
        <f t="shared" si="33"/>
        <v>0</v>
      </c>
      <c r="O103" s="10">
        <f>SUM(O101:O102)</f>
        <v>459.4</v>
      </c>
      <c r="P103" s="10">
        <f>SUM(P101:P102)</f>
        <v>459.4</v>
      </c>
      <c r="Q103" s="10">
        <f>SUM(Q101:Q102)</f>
        <v>0</v>
      </c>
      <c r="R103" s="10">
        <f>SUM(R101:R102)</f>
        <v>0</v>
      </c>
      <c r="S103" s="10">
        <f t="shared" si="33"/>
        <v>505.6</v>
      </c>
      <c r="T103" s="56">
        <f t="shared" si="33"/>
        <v>505.6</v>
      </c>
      <c r="U103" s="66"/>
    </row>
    <row r="104" spans="1:21" ht="12.75" customHeight="1">
      <c r="A104" s="84" t="s">
        <v>24</v>
      </c>
      <c r="B104" s="93" t="s">
        <v>13</v>
      </c>
      <c r="C104" s="87" t="s">
        <v>22</v>
      </c>
      <c r="D104" s="88" t="s">
        <v>46</v>
      </c>
      <c r="E104" s="83"/>
      <c r="F104" s="9" t="s">
        <v>18</v>
      </c>
      <c r="G104" s="10">
        <f>H104+J104</f>
        <v>0</v>
      </c>
      <c r="H104" s="10"/>
      <c r="I104" s="10"/>
      <c r="J104" s="10"/>
      <c r="K104" s="10">
        <f>L104+N104</f>
        <v>0</v>
      </c>
      <c r="L104" s="27"/>
      <c r="M104" s="10"/>
      <c r="N104" s="10"/>
      <c r="O104" s="10">
        <f>P104+R104</f>
        <v>0</v>
      </c>
      <c r="P104" s="10"/>
      <c r="Q104" s="10"/>
      <c r="R104" s="10"/>
      <c r="S104" s="20"/>
      <c r="T104" s="60"/>
      <c r="U104" s="66"/>
    </row>
    <row r="105" spans="1:21" ht="12.75" customHeight="1">
      <c r="A105" s="84"/>
      <c r="B105" s="93"/>
      <c r="C105" s="87"/>
      <c r="D105" s="88"/>
      <c r="E105" s="83"/>
      <c r="F105" s="9" t="s">
        <v>40</v>
      </c>
      <c r="G105" s="10">
        <f>H105+J105</f>
        <v>0</v>
      </c>
      <c r="H105" s="10">
        <v>0</v>
      </c>
      <c r="I105" s="10"/>
      <c r="J105" s="10"/>
      <c r="K105" s="10">
        <f>L105+N105</f>
        <v>4.7</v>
      </c>
      <c r="L105" s="27">
        <v>4.7</v>
      </c>
      <c r="M105" s="10"/>
      <c r="N105" s="10"/>
      <c r="O105" s="10">
        <f>P105+R105</f>
        <v>4.7</v>
      </c>
      <c r="P105" s="10">
        <v>4.7</v>
      </c>
      <c r="Q105" s="10"/>
      <c r="R105" s="10"/>
      <c r="S105" s="20">
        <v>4.7</v>
      </c>
      <c r="T105" s="60">
        <v>4.7</v>
      </c>
      <c r="U105" s="66"/>
    </row>
    <row r="106" spans="1:21" ht="13.5" customHeight="1">
      <c r="A106" s="84"/>
      <c r="B106" s="93"/>
      <c r="C106" s="87"/>
      <c r="D106" s="88"/>
      <c r="E106" s="83"/>
      <c r="F106" s="12" t="s">
        <v>126</v>
      </c>
      <c r="G106" s="10">
        <f>SUM(G104:G105)</f>
        <v>0</v>
      </c>
      <c r="H106" s="10">
        <f>SUM(H104:H105)</f>
        <v>0</v>
      </c>
      <c r="I106" s="10">
        <f>SUM(I104:I105)</f>
        <v>0</v>
      </c>
      <c r="J106" s="10">
        <f>SUM(J104:J105)</f>
        <v>0</v>
      </c>
      <c r="K106" s="27">
        <f aca="true" t="shared" si="34" ref="K106:T106">SUM(K104:K105)</f>
        <v>4.7</v>
      </c>
      <c r="L106" s="27">
        <f t="shared" si="34"/>
        <v>4.7</v>
      </c>
      <c r="M106" s="10">
        <f t="shared" si="34"/>
        <v>0</v>
      </c>
      <c r="N106" s="10">
        <f t="shared" si="34"/>
        <v>0</v>
      </c>
      <c r="O106" s="10">
        <f>SUM(O104:O105)</f>
        <v>4.7</v>
      </c>
      <c r="P106" s="10">
        <f>SUM(P104:P105)</f>
        <v>4.7</v>
      </c>
      <c r="Q106" s="10">
        <f>SUM(Q104:Q105)</f>
        <v>0</v>
      </c>
      <c r="R106" s="10">
        <f>SUM(R104:R105)</f>
        <v>0</v>
      </c>
      <c r="S106" s="10">
        <f t="shared" si="34"/>
        <v>4.7</v>
      </c>
      <c r="T106" s="56">
        <f t="shared" si="34"/>
        <v>4.7</v>
      </c>
      <c r="U106" s="66"/>
    </row>
    <row r="107" spans="1:21" ht="13.5" customHeight="1">
      <c r="A107" s="84" t="s">
        <v>24</v>
      </c>
      <c r="B107" s="85" t="s">
        <v>13</v>
      </c>
      <c r="C107" s="87" t="s">
        <v>24</v>
      </c>
      <c r="D107" s="97" t="s">
        <v>47</v>
      </c>
      <c r="E107" s="83"/>
      <c r="F107" s="9" t="s">
        <v>18</v>
      </c>
      <c r="G107" s="10">
        <f>H107+J107</f>
        <v>0</v>
      </c>
      <c r="H107" s="10"/>
      <c r="I107" s="10"/>
      <c r="J107" s="10"/>
      <c r="K107" s="10">
        <f>L107+N107</f>
        <v>0</v>
      </c>
      <c r="L107" s="27"/>
      <c r="M107" s="10"/>
      <c r="N107" s="10"/>
      <c r="O107" s="10">
        <f>P107+R107</f>
        <v>0</v>
      </c>
      <c r="P107" s="10"/>
      <c r="Q107" s="10"/>
      <c r="R107" s="10"/>
      <c r="S107" s="20"/>
      <c r="T107" s="60"/>
      <c r="U107" s="66"/>
    </row>
    <row r="108" spans="1:21" ht="14.25" customHeight="1">
      <c r="A108" s="84"/>
      <c r="B108" s="86"/>
      <c r="C108" s="87"/>
      <c r="D108" s="88"/>
      <c r="E108" s="83"/>
      <c r="F108" s="9" t="s">
        <v>40</v>
      </c>
      <c r="G108" s="10">
        <f>H108+J108</f>
        <v>166.3</v>
      </c>
      <c r="H108" s="10">
        <v>166.3</v>
      </c>
      <c r="I108" s="10"/>
      <c r="J108" s="10"/>
      <c r="K108" s="10">
        <f>L108+N108</f>
        <v>186</v>
      </c>
      <c r="L108" s="27">
        <v>186</v>
      </c>
      <c r="M108" s="10"/>
      <c r="N108" s="10"/>
      <c r="O108" s="10">
        <f>P108+R108</f>
        <v>193</v>
      </c>
      <c r="P108" s="10">
        <v>193</v>
      </c>
      <c r="Q108" s="10"/>
      <c r="R108" s="10"/>
      <c r="S108" s="20">
        <v>186</v>
      </c>
      <c r="T108" s="60">
        <v>186</v>
      </c>
      <c r="U108" s="66"/>
    </row>
    <row r="109" spans="1:21" ht="13.5" customHeight="1">
      <c r="A109" s="84"/>
      <c r="B109" s="82"/>
      <c r="C109" s="87"/>
      <c r="D109" s="88"/>
      <c r="E109" s="83"/>
      <c r="F109" s="12" t="s">
        <v>126</v>
      </c>
      <c r="G109" s="10">
        <f>SUM(G107:G108)</f>
        <v>166.3</v>
      </c>
      <c r="H109" s="10">
        <f>SUM(H107:H108)</f>
        <v>166.3</v>
      </c>
      <c r="I109" s="10">
        <f>SUM(I107:I108)</f>
        <v>0</v>
      </c>
      <c r="J109" s="10">
        <f>SUM(J107:J108)</f>
        <v>0</v>
      </c>
      <c r="K109" s="27">
        <f aca="true" t="shared" si="35" ref="K109:T109">SUM(K107:K108)</f>
        <v>186</v>
      </c>
      <c r="L109" s="27">
        <f t="shared" si="35"/>
        <v>186</v>
      </c>
      <c r="M109" s="10">
        <f t="shared" si="35"/>
        <v>0</v>
      </c>
      <c r="N109" s="10">
        <f t="shared" si="35"/>
        <v>0</v>
      </c>
      <c r="O109" s="10">
        <f>SUM(O107:O108)</f>
        <v>193</v>
      </c>
      <c r="P109" s="10">
        <f>SUM(P107:P108)</f>
        <v>193</v>
      </c>
      <c r="Q109" s="10">
        <f>SUM(Q107:Q108)</f>
        <v>0</v>
      </c>
      <c r="R109" s="10">
        <f>SUM(R107:R108)</f>
        <v>0</v>
      </c>
      <c r="S109" s="10">
        <f t="shared" si="35"/>
        <v>186</v>
      </c>
      <c r="T109" s="56">
        <f t="shared" si="35"/>
        <v>186</v>
      </c>
      <c r="U109" s="66"/>
    </row>
    <row r="110" spans="1:21" ht="12.75" customHeight="1">
      <c r="A110" s="84" t="s">
        <v>24</v>
      </c>
      <c r="B110" s="93" t="s">
        <v>13</v>
      </c>
      <c r="C110" s="87" t="s">
        <v>26</v>
      </c>
      <c r="D110" s="88" t="s">
        <v>48</v>
      </c>
      <c r="E110" s="83"/>
      <c r="F110" s="9" t="s">
        <v>18</v>
      </c>
      <c r="G110" s="10">
        <f>H110+J110</f>
        <v>0</v>
      </c>
      <c r="H110" s="10"/>
      <c r="I110" s="10"/>
      <c r="J110" s="10"/>
      <c r="K110" s="10">
        <f>L110+N110</f>
        <v>0</v>
      </c>
      <c r="L110" s="27"/>
      <c r="M110" s="10"/>
      <c r="N110" s="10"/>
      <c r="O110" s="10">
        <f>P110+R110</f>
        <v>0</v>
      </c>
      <c r="P110" s="10"/>
      <c r="Q110" s="10"/>
      <c r="R110" s="10"/>
      <c r="S110" s="14"/>
      <c r="T110" s="61"/>
      <c r="U110" s="66"/>
    </row>
    <row r="111" spans="1:21" ht="12.75" customHeight="1">
      <c r="A111" s="84"/>
      <c r="B111" s="93"/>
      <c r="C111" s="87"/>
      <c r="D111" s="88"/>
      <c r="E111" s="83"/>
      <c r="F111" s="9" t="s">
        <v>40</v>
      </c>
      <c r="G111" s="10">
        <f>H111+J111</f>
        <v>24</v>
      </c>
      <c r="H111" s="10">
        <v>24</v>
      </c>
      <c r="I111" s="10"/>
      <c r="J111" s="10"/>
      <c r="K111" s="10">
        <f>L111+N111</f>
        <v>22.1</v>
      </c>
      <c r="L111" s="27">
        <v>22.1</v>
      </c>
      <c r="M111" s="10"/>
      <c r="N111" s="10"/>
      <c r="O111" s="10">
        <f>P111+R111</f>
        <v>22.1</v>
      </c>
      <c r="P111" s="10">
        <v>22.1</v>
      </c>
      <c r="Q111" s="10"/>
      <c r="R111" s="10"/>
      <c r="S111" s="20">
        <v>22.1</v>
      </c>
      <c r="T111" s="60">
        <v>22.1</v>
      </c>
      <c r="U111" s="66"/>
    </row>
    <row r="112" spans="1:21" ht="13.5" customHeight="1">
      <c r="A112" s="84"/>
      <c r="B112" s="93"/>
      <c r="C112" s="87"/>
      <c r="D112" s="88"/>
      <c r="E112" s="83"/>
      <c r="F112" s="12" t="s">
        <v>126</v>
      </c>
      <c r="G112" s="10">
        <f>SUM(G110:G111)</f>
        <v>24</v>
      </c>
      <c r="H112" s="10">
        <f>SUM(H110:H111)</f>
        <v>24</v>
      </c>
      <c r="I112" s="10">
        <f>SUM(I110:I111)</f>
        <v>0</v>
      </c>
      <c r="J112" s="10">
        <f>SUM(J110:J111)</f>
        <v>0</v>
      </c>
      <c r="K112" s="27">
        <f aca="true" t="shared" si="36" ref="K112:T112">SUM(K110:K111)</f>
        <v>22.1</v>
      </c>
      <c r="L112" s="27">
        <f t="shared" si="36"/>
        <v>22.1</v>
      </c>
      <c r="M112" s="10">
        <f t="shared" si="36"/>
        <v>0</v>
      </c>
      <c r="N112" s="10">
        <f t="shared" si="36"/>
        <v>0</v>
      </c>
      <c r="O112" s="10">
        <f>SUM(O110:O111)</f>
        <v>22.1</v>
      </c>
      <c r="P112" s="10">
        <f>SUM(P110:P111)</f>
        <v>22.1</v>
      </c>
      <c r="Q112" s="10">
        <f>SUM(Q110:Q111)</f>
        <v>0</v>
      </c>
      <c r="R112" s="10">
        <f>SUM(R110:R111)</f>
        <v>0</v>
      </c>
      <c r="S112" s="10">
        <f t="shared" si="36"/>
        <v>22.1</v>
      </c>
      <c r="T112" s="56">
        <f t="shared" si="36"/>
        <v>22.1</v>
      </c>
      <c r="U112" s="66"/>
    </row>
    <row r="113" spans="1:21" ht="13.5" customHeight="1">
      <c r="A113" s="84" t="s">
        <v>24</v>
      </c>
      <c r="B113" s="85" t="s">
        <v>13</v>
      </c>
      <c r="C113" s="87" t="s">
        <v>28</v>
      </c>
      <c r="D113" s="97" t="s">
        <v>49</v>
      </c>
      <c r="E113" s="83"/>
      <c r="F113" s="9" t="s">
        <v>18</v>
      </c>
      <c r="G113" s="10">
        <f>H113+J113</f>
        <v>0</v>
      </c>
      <c r="H113" s="10"/>
      <c r="I113" s="10"/>
      <c r="J113" s="10"/>
      <c r="K113" s="10">
        <f>L113+N113</f>
        <v>0</v>
      </c>
      <c r="L113" s="27"/>
      <c r="M113" s="10"/>
      <c r="N113" s="10"/>
      <c r="O113" s="10">
        <f>P113+R113</f>
        <v>0</v>
      </c>
      <c r="P113" s="77"/>
      <c r="Q113" s="10"/>
      <c r="R113" s="10"/>
      <c r="S113" s="20"/>
      <c r="T113" s="60"/>
      <c r="U113" s="66"/>
    </row>
    <row r="114" spans="1:21" ht="13.5" customHeight="1">
      <c r="A114" s="84"/>
      <c r="B114" s="86"/>
      <c r="C114" s="87"/>
      <c r="D114" s="88"/>
      <c r="E114" s="83"/>
      <c r="F114" s="9" t="s">
        <v>50</v>
      </c>
      <c r="G114" s="10">
        <f>H114+J114</f>
        <v>11.5</v>
      </c>
      <c r="H114" s="10">
        <v>11.5</v>
      </c>
      <c r="I114" s="10"/>
      <c r="J114" s="10"/>
      <c r="K114" s="10">
        <f>L114+N114</f>
        <v>10.7</v>
      </c>
      <c r="L114" s="27">
        <v>10.7</v>
      </c>
      <c r="M114" s="10"/>
      <c r="N114" s="10"/>
      <c r="O114" s="10">
        <f>P114+R114</f>
        <v>10.7</v>
      </c>
      <c r="P114" s="10">
        <v>10.7</v>
      </c>
      <c r="Q114" s="10"/>
      <c r="R114" s="10"/>
      <c r="S114" s="28">
        <v>10.7</v>
      </c>
      <c r="T114" s="63">
        <v>10.7</v>
      </c>
      <c r="U114" s="66"/>
    </row>
    <row r="115" spans="1:21" ht="12.75" customHeight="1">
      <c r="A115" s="84"/>
      <c r="B115" s="82"/>
      <c r="C115" s="87"/>
      <c r="D115" s="88"/>
      <c r="E115" s="83"/>
      <c r="F115" s="12" t="s">
        <v>126</v>
      </c>
      <c r="G115" s="10">
        <f>SUM(G113:G114)</f>
        <v>11.5</v>
      </c>
      <c r="H115" s="10">
        <f>SUM(H113:H114)</f>
        <v>11.5</v>
      </c>
      <c r="I115" s="10">
        <f>SUM(I113:I114)</f>
        <v>0</v>
      </c>
      <c r="J115" s="10">
        <f>SUM(J113:J114)</f>
        <v>0</v>
      </c>
      <c r="K115" s="27">
        <f aca="true" t="shared" si="37" ref="K115:T115">SUM(K113:K114)</f>
        <v>10.7</v>
      </c>
      <c r="L115" s="27">
        <f t="shared" si="37"/>
        <v>10.7</v>
      </c>
      <c r="M115" s="10">
        <f t="shared" si="37"/>
        <v>0</v>
      </c>
      <c r="N115" s="10">
        <f t="shared" si="37"/>
        <v>0</v>
      </c>
      <c r="O115" s="10">
        <f>SUM(O113:O114)</f>
        <v>10.7</v>
      </c>
      <c r="P115" s="10">
        <f>SUM(P113:P114)</f>
        <v>10.7</v>
      </c>
      <c r="Q115" s="10">
        <f>SUM(Q113:Q114)</f>
        <v>0</v>
      </c>
      <c r="R115" s="10">
        <f>SUM(R113:R114)</f>
        <v>0</v>
      </c>
      <c r="S115" s="29">
        <f t="shared" si="37"/>
        <v>10.7</v>
      </c>
      <c r="T115" s="64">
        <f t="shared" si="37"/>
        <v>10.7</v>
      </c>
      <c r="U115" s="66"/>
    </row>
    <row r="116" spans="1:21" ht="12.75" customHeight="1">
      <c r="A116" s="84" t="s">
        <v>24</v>
      </c>
      <c r="B116" s="85" t="s">
        <v>13</v>
      </c>
      <c r="C116" s="87" t="s">
        <v>29</v>
      </c>
      <c r="D116" s="97" t="s">
        <v>51</v>
      </c>
      <c r="E116" s="83"/>
      <c r="F116" s="9" t="s">
        <v>18</v>
      </c>
      <c r="G116" s="10">
        <f>H116+J116</f>
        <v>0</v>
      </c>
      <c r="H116" s="10"/>
      <c r="I116" s="10"/>
      <c r="J116" s="10"/>
      <c r="K116" s="10">
        <f>L116+N116</f>
        <v>0</v>
      </c>
      <c r="L116" s="27"/>
      <c r="M116" s="10"/>
      <c r="N116" s="10"/>
      <c r="O116" s="10">
        <f>P116+R116</f>
        <v>0</v>
      </c>
      <c r="P116" s="77"/>
      <c r="Q116" s="10"/>
      <c r="R116" s="10"/>
      <c r="S116" s="28"/>
      <c r="T116" s="63"/>
      <c r="U116" s="66"/>
    </row>
    <row r="117" spans="1:21" ht="12.75" customHeight="1">
      <c r="A117" s="84"/>
      <c r="B117" s="86"/>
      <c r="C117" s="87"/>
      <c r="D117" s="88"/>
      <c r="E117" s="83"/>
      <c r="F117" s="9" t="s">
        <v>40</v>
      </c>
      <c r="G117" s="10">
        <f>H117+J117</f>
        <v>27.7</v>
      </c>
      <c r="H117" s="10">
        <v>27.7</v>
      </c>
      <c r="I117" s="10">
        <v>0</v>
      </c>
      <c r="J117" s="10"/>
      <c r="K117" s="10">
        <f>L117+N117</f>
        <v>27.9</v>
      </c>
      <c r="L117" s="27">
        <v>27.9</v>
      </c>
      <c r="M117" s="10"/>
      <c r="N117" s="10"/>
      <c r="O117" s="10">
        <f>P117+R117</f>
        <v>27.9</v>
      </c>
      <c r="P117" s="10">
        <v>27.9</v>
      </c>
      <c r="Q117" s="10"/>
      <c r="R117" s="10"/>
      <c r="S117" s="28">
        <v>27.9</v>
      </c>
      <c r="T117" s="63">
        <v>27.9</v>
      </c>
      <c r="U117" s="66"/>
    </row>
    <row r="118" spans="1:21" ht="12.75" customHeight="1">
      <c r="A118" s="84"/>
      <c r="B118" s="82"/>
      <c r="C118" s="87"/>
      <c r="D118" s="88"/>
      <c r="E118" s="83"/>
      <c r="F118" s="12" t="s">
        <v>126</v>
      </c>
      <c r="G118" s="10">
        <f>SUM(G116:G117)</f>
        <v>27.7</v>
      </c>
      <c r="H118" s="10">
        <f>SUM(H116:H117)</f>
        <v>27.7</v>
      </c>
      <c r="I118" s="10">
        <f>SUM(I116:I117)</f>
        <v>0</v>
      </c>
      <c r="J118" s="10">
        <f>SUM(J116:J117)</f>
        <v>0</v>
      </c>
      <c r="K118" s="27">
        <f aca="true" t="shared" si="38" ref="K118:T118">SUM(K116:K117)</f>
        <v>27.9</v>
      </c>
      <c r="L118" s="27">
        <f t="shared" si="38"/>
        <v>27.9</v>
      </c>
      <c r="M118" s="10">
        <f t="shared" si="38"/>
        <v>0</v>
      </c>
      <c r="N118" s="10">
        <f t="shared" si="38"/>
        <v>0</v>
      </c>
      <c r="O118" s="27">
        <f>SUM(O116:O117)</f>
        <v>27.9</v>
      </c>
      <c r="P118" s="27">
        <f>SUM(P116:P117)</f>
        <v>27.9</v>
      </c>
      <c r="Q118" s="10">
        <f>SUM(Q116:Q117)</f>
        <v>0</v>
      </c>
      <c r="R118" s="10">
        <f>SUM(R116:R117)</f>
        <v>0</v>
      </c>
      <c r="S118" s="29">
        <f t="shared" si="38"/>
        <v>27.9</v>
      </c>
      <c r="T118" s="64">
        <f t="shared" si="38"/>
        <v>27.9</v>
      </c>
      <c r="U118" s="66"/>
    </row>
    <row r="119" spans="1:21" ht="13.5" customHeight="1" thickBot="1">
      <c r="A119" s="24" t="s">
        <v>24</v>
      </c>
      <c r="B119" s="15" t="s">
        <v>13</v>
      </c>
      <c r="C119" s="154" t="s">
        <v>128</v>
      </c>
      <c r="D119" s="150"/>
      <c r="E119" s="150"/>
      <c r="F119" s="150"/>
      <c r="G119" s="18">
        <f>SUM(G100+G103+G106+G109+G112+G115+G118)</f>
        <v>866.9000000000001</v>
      </c>
      <c r="H119" s="18">
        <f aca="true" t="shared" si="39" ref="H119:N119">SUM(H100+H103+H106+H109+H112+H115+H118)</f>
        <v>866.9000000000001</v>
      </c>
      <c r="I119" s="18">
        <f t="shared" si="39"/>
        <v>0</v>
      </c>
      <c r="J119" s="18">
        <f t="shared" si="39"/>
        <v>0</v>
      </c>
      <c r="K119" s="18">
        <f t="shared" si="39"/>
        <v>886.2</v>
      </c>
      <c r="L119" s="18">
        <f t="shared" si="39"/>
        <v>886.2</v>
      </c>
      <c r="M119" s="18">
        <f t="shared" si="39"/>
        <v>0</v>
      </c>
      <c r="N119" s="18">
        <f t="shared" si="39"/>
        <v>0</v>
      </c>
      <c r="O119" s="18">
        <f aca="true" t="shared" si="40" ref="O119:T119">SUM(O100+O103+O106+O109+O112+O115+O118)</f>
        <v>886.2</v>
      </c>
      <c r="P119" s="18">
        <f t="shared" si="40"/>
        <v>886.2</v>
      </c>
      <c r="Q119" s="18">
        <f t="shared" si="40"/>
        <v>0</v>
      </c>
      <c r="R119" s="18">
        <f t="shared" si="40"/>
        <v>0</v>
      </c>
      <c r="S119" s="30">
        <f t="shared" si="40"/>
        <v>886.2</v>
      </c>
      <c r="T119" s="65">
        <f t="shared" si="40"/>
        <v>886.2</v>
      </c>
      <c r="U119" s="66"/>
    </row>
    <row r="120" spans="1:21" ht="13.5" customHeight="1" thickBot="1">
      <c r="A120" s="21" t="s">
        <v>24</v>
      </c>
      <c r="B120" s="160" t="s">
        <v>129</v>
      </c>
      <c r="C120" s="161"/>
      <c r="D120" s="161"/>
      <c r="E120" s="161"/>
      <c r="F120" s="161"/>
      <c r="G120" s="18">
        <f aca="true" t="shared" si="41" ref="G120:R120">SUM(G119)</f>
        <v>866.9000000000001</v>
      </c>
      <c r="H120" s="18">
        <f t="shared" si="41"/>
        <v>866.9000000000001</v>
      </c>
      <c r="I120" s="18">
        <f t="shared" si="41"/>
        <v>0</v>
      </c>
      <c r="J120" s="18">
        <f t="shared" si="41"/>
        <v>0</v>
      </c>
      <c r="K120" s="18">
        <f t="shared" si="41"/>
        <v>886.2</v>
      </c>
      <c r="L120" s="18">
        <f t="shared" si="41"/>
        <v>886.2</v>
      </c>
      <c r="M120" s="18">
        <f t="shared" si="41"/>
        <v>0</v>
      </c>
      <c r="N120" s="18">
        <f t="shared" si="41"/>
        <v>0</v>
      </c>
      <c r="O120" s="18">
        <f t="shared" si="41"/>
        <v>886.2</v>
      </c>
      <c r="P120" s="18">
        <f t="shared" si="41"/>
        <v>886.2</v>
      </c>
      <c r="Q120" s="18">
        <f t="shared" si="41"/>
        <v>0</v>
      </c>
      <c r="R120" s="18">
        <f t="shared" si="41"/>
        <v>0</v>
      </c>
      <c r="S120" s="30">
        <f>SUM(S119)</f>
        <v>886.2</v>
      </c>
      <c r="T120" s="65">
        <f>SUM(T119)</f>
        <v>886.2</v>
      </c>
      <c r="U120" s="67"/>
    </row>
    <row r="121" spans="1:21" ht="14.25" customHeight="1" thickBot="1">
      <c r="A121" s="6" t="s">
        <v>26</v>
      </c>
      <c r="B121" s="136" t="s">
        <v>52</v>
      </c>
      <c r="C121" s="137"/>
      <c r="D121" s="137"/>
      <c r="E121" s="137"/>
      <c r="F121" s="137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66"/>
    </row>
    <row r="122" spans="1:21" ht="13.5" customHeight="1" thickBot="1">
      <c r="A122" s="7" t="s">
        <v>26</v>
      </c>
      <c r="B122" s="8" t="s">
        <v>13</v>
      </c>
      <c r="C122" s="145" t="s">
        <v>53</v>
      </c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66"/>
    </row>
    <row r="123" spans="1:21" ht="13.5" customHeight="1">
      <c r="A123" s="84" t="s">
        <v>26</v>
      </c>
      <c r="B123" s="93" t="s">
        <v>13</v>
      </c>
      <c r="C123" s="87" t="s">
        <v>13</v>
      </c>
      <c r="D123" s="88" t="s">
        <v>142</v>
      </c>
      <c r="E123" s="83"/>
      <c r="F123" s="165" t="s">
        <v>18</v>
      </c>
      <c r="G123" s="10">
        <f>H123+J123</f>
        <v>0</v>
      </c>
      <c r="H123" s="10"/>
      <c r="I123" s="10"/>
      <c r="J123" s="10"/>
      <c r="K123" s="10">
        <f>L123+N123</f>
        <v>0</v>
      </c>
      <c r="L123" s="10"/>
      <c r="M123" s="10"/>
      <c r="N123" s="10"/>
      <c r="O123" s="10">
        <f>P123+R123</f>
        <v>0</v>
      </c>
      <c r="P123" s="10"/>
      <c r="Q123" s="10"/>
      <c r="R123" s="10"/>
      <c r="S123" s="10"/>
      <c r="T123" s="56"/>
      <c r="U123" s="66"/>
    </row>
    <row r="124" spans="1:21" ht="11.25" customHeight="1">
      <c r="A124" s="84"/>
      <c r="B124" s="93"/>
      <c r="C124" s="87"/>
      <c r="D124" s="88"/>
      <c r="E124" s="83"/>
      <c r="F124" s="165"/>
      <c r="G124" s="10">
        <f>H124+J124</f>
        <v>0</v>
      </c>
      <c r="H124" s="10">
        <v>0</v>
      </c>
      <c r="I124" s="10"/>
      <c r="J124" s="10"/>
      <c r="K124" s="10">
        <f>L124+N124</f>
        <v>0</v>
      </c>
      <c r="L124" s="10"/>
      <c r="M124" s="10"/>
      <c r="N124" s="10"/>
      <c r="O124" s="10">
        <f>P124+R124</f>
        <v>0</v>
      </c>
      <c r="P124" s="10"/>
      <c r="Q124" s="10"/>
      <c r="R124" s="10"/>
      <c r="S124" s="10"/>
      <c r="T124" s="56"/>
      <c r="U124" s="66"/>
    </row>
    <row r="125" spans="1:21" ht="12" customHeight="1">
      <c r="A125" s="84"/>
      <c r="B125" s="93"/>
      <c r="C125" s="87"/>
      <c r="D125" s="88"/>
      <c r="E125" s="83"/>
      <c r="F125" s="12" t="s">
        <v>126</v>
      </c>
      <c r="G125" s="10">
        <f>SUM(G123:G124)</f>
        <v>0</v>
      </c>
      <c r="H125" s="10">
        <f aca="true" t="shared" si="42" ref="H125:N125">SUM(H123:H124)</f>
        <v>0</v>
      </c>
      <c r="I125" s="10">
        <f t="shared" si="42"/>
        <v>0</v>
      </c>
      <c r="J125" s="10">
        <f t="shared" si="42"/>
        <v>0</v>
      </c>
      <c r="K125" s="10">
        <f t="shared" si="42"/>
        <v>0</v>
      </c>
      <c r="L125" s="10">
        <f t="shared" si="42"/>
        <v>0</v>
      </c>
      <c r="M125" s="10">
        <f t="shared" si="42"/>
        <v>0</v>
      </c>
      <c r="N125" s="10">
        <f t="shared" si="42"/>
        <v>0</v>
      </c>
      <c r="O125" s="10">
        <f aca="true" t="shared" si="43" ref="O125:T125">SUM(O123:O124)</f>
        <v>0</v>
      </c>
      <c r="P125" s="10">
        <f t="shared" si="43"/>
        <v>0</v>
      </c>
      <c r="Q125" s="10">
        <f t="shared" si="43"/>
        <v>0</v>
      </c>
      <c r="R125" s="10">
        <f t="shared" si="43"/>
        <v>0</v>
      </c>
      <c r="S125" s="10">
        <f t="shared" si="43"/>
        <v>0</v>
      </c>
      <c r="T125" s="56">
        <f t="shared" si="43"/>
        <v>0</v>
      </c>
      <c r="U125" s="66"/>
    </row>
    <row r="126" spans="1:21" ht="13.5" customHeight="1">
      <c r="A126" s="84" t="s">
        <v>26</v>
      </c>
      <c r="B126" s="85" t="s">
        <v>13</v>
      </c>
      <c r="C126" s="87" t="s">
        <v>20</v>
      </c>
      <c r="D126" s="97" t="s">
        <v>54</v>
      </c>
      <c r="E126" s="83"/>
      <c r="F126" s="9" t="s">
        <v>18</v>
      </c>
      <c r="G126" s="10">
        <f>H126+J126</f>
        <v>0</v>
      </c>
      <c r="H126" s="10"/>
      <c r="I126" s="10"/>
      <c r="J126" s="10"/>
      <c r="K126" s="10">
        <f>L126+N126</f>
        <v>0</v>
      </c>
      <c r="L126" s="10"/>
      <c r="M126" s="10"/>
      <c r="N126" s="10"/>
      <c r="O126" s="10">
        <f>P126+R126</f>
        <v>0</v>
      </c>
      <c r="P126" s="10"/>
      <c r="Q126" s="10"/>
      <c r="R126" s="10"/>
      <c r="S126" s="20"/>
      <c r="T126" s="60"/>
      <c r="U126" s="66"/>
    </row>
    <row r="127" spans="1:21" ht="12" customHeight="1">
      <c r="A127" s="84"/>
      <c r="B127" s="86"/>
      <c r="C127" s="87"/>
      <c r="D127" s="88"/>
      <c r="E127" s="83"/>
      <c r="F127" s="9" t="s">
        <v>19</v>
      </c>
      <c r="G127" s="10">
        <f>H127+J127</f>
        <v>0</v>
      </c>
      <c r="H127" s="10">
        <v>0</v>
      </c>
      <c r="I127" s="10"/>
      <c r="J127" s="10"/>
      <c r="K127" s="10">
        <f>L127+N127</f>
        <v>0</v>
      </c>
      <c r="L127" s="10"/>
      <c r="M127" s="10"/>
      <c r="N127" s="10"/>
      <c r="O127" s="10">
        <f>P127+R127</f>
        <v>0</v>
      </c>
      <c r="P127" s="10"/>
      <c r="Q127" s="10"/>
      <c r="R127" s="10"/>
      <c r="S127" s="20"/>
      <c r="T127" s="60"/>
      <c r="U127" s="66"/>
    </row>
    <row r="128" spans="1:21" ht="12.75" customHeight="1">
      <c r="A128" s="84"/>
      <c r="B128" s="82"/>
      <c r="C128" s="87"/>
      <c r="D128" s="88"/>
      <c r="E128" s="83"/>
      <c r="F128" s="12" t="s">
        <v>126</v>
      </c>
      <c r="G128" s="10">
        <f>SUM(G126:G127)</f>
        <v>0</v>
      </c>
      <c r="H128" s="10">
        <f aca="true" t="shared" si="44" ref="H128:N128">SUM(H126:H127)</f>
        <v>0</v>
      </c>
      <c r="I128" s="10">
        <f t="shared" si="44"/>
        <v>0</v>
      </c>
      <c r="J128" s="10">
        <f t="shared" si="44"/>
        <v>0</v>
      </c>
      <c r="K128" s="10">
        <f t="shared" si="44"/>
        <v>0</v>
      </c>
      <c r="L128" s="10">
        <f t="shared" si="44"/>
        <v>0</v>
      </c>
      <c r="M128" s="10">
        <f t="shared" si="44"/>
        <v>0</v>
      </c>
      <c r="N128" s="10">
        <f t="shared" si="44"/>
        <v>0</v>
      </c>
      <c r="O128" s="10">
        <f aca="true" t="shared" si="45" ref="O128:T128">SUM(O126:O127)</f>
        <v>0</v>
      </c>
      <c r="P128" s="10">
        <f t="shared" si="45"/>
        <v>0</v>
      </c>
      <c r="Q128" s="10">
        <f t="shared" si="45"/>
        <v>0</v>
      </c>
      <c r="R128" s="10">
        <f t="shared" si="45"/>
        <v>0</v>
      </c>
      <c r="S128" s="10">
        <f t="shared" si="45"/>
        <v>0</v>
      </c>
      <c r="T128" s="56">
        <f t="shared" si="45"/>
        <v>0</v>
      </c>
      <c r="U128" s="66"/>
    </row>
    <row r="129" spans="1:21" ht="12.75" customHeight="1" thickBot="1">
      <c r="A129" s="24" t="s">
        <v>26</v>
      </c>
      <c r="B129" s="15" t="s">
        <v>13</v>
      </c>
      <c r="C129" s="154" t="s">
        <v>128</v>
      </c>
      <c r="D129" s="150"/>
      <c r="E129" s="150"/>
      <c r="F129" s="150"/>
      <c r="G129" s="18">
        <f>SUM(G125+G128)</f>
        <v>0</v>
      </c>
      <c r="H129" s="18">
        <f aca="true" t="shared" si="46" ref="H129:N129">SUM(H125+H128)</f>
        <v>0</v>
      </c>
      <c r="I129" s="18">
        <f t="shared" si="46"/>
        <v>0</v>
      </c>
      <c r="J129" s="18">
        <f t="shared" si="46"/>
        <v>0</v>
      </c>
      <c r="K129" s="18">
        <f t="shared" si="46"/>
        <v>0</v>
      </c>
      <c r="L129" s="18">
        <f t="shared" si="46"/>
        <v>0</v>
      </c>
      <c r="M129" s="18">
        <f t="shared" si="46"/>
        <v>0</v>
      </c>
      <c r="N129" s="18">
        <f t="shared" si="46"/>
        <v>0</v>
      </c>
      <c r="O129" s="18">
        <f aca="true" t="shared" si="47" ref="O129:T129">SUM(O125+O128)</f>
        <v>0</v>
      </c>
      <c r="P129" s="18">
        <f t="shared" si="47"/>
        <v>0</v>
      </c>
      <c r="Q129" s="18">
        <f t="shared" si="47"/>
        <v>0</v>
      </c>
      <c r="R129" s="18">
        <f t="shared" si="47"/>
        <v>0</v>
      </c>
      <c r="S129" s="18">
        <f t="shared" si="47"/>
        <v>0</v>
      </c>
      <c r="T129" s="58">
        <f t="shared" si="47"/>
        <v>0</v>
      </c>
      <c r="U129" s="66"/>
    </row>
    <row r="130" spans="1:21" ht="12" customHeight="1" thickBot="1">
      <c r="A130" s="21" t="s">
        <v>26</v>
      </c>
      <c r="B130" s="160" t="s">
        <v>129</v>
      </c>
      <c r="C130" s="161"/>
      <c r="D130" s="161"/>
      <c r="E130" s="161"/>
      <c r="F130" s="161"/>
      <c r="G130" s="18">
        <f>SUM(G129)</f>
        <v>0</v>
      </c>
      <c r="H130" s="18">
        <f aca="true" t="shared" si="48" ref="H130:R130">SUM(H129)</f>
        <v>0</v>
      </c>
      <c r="I130" s="18">
        <f t="shared" si="48"/>
        <v>0</v>
      </c>
      <c r="J130" s="18">
        <f t="shared" si="48"/>
        <v>0</v>
      </c>
      <c r="K130" s="18">
        <f t="shared" si="48"/>
        <v>0</v>
      </c>
      <c r="L130" s="18">
        <f t="shared" si="48"/>
        <v>0</v>
      </c>
      <c r="M130" s="18">
        <f t="shared" si="48"/>
        <v>0</v>
      </c>
      <c r="N130" s="18">
        <f t="shared" si="48"/>
        <v>0</v>
      </c>
      <c r="O130" s="18">
        <f t="shared" si="48"/>
        <v>0</v>
      </c>
      <c r="P130" s="18">
        <f t="shared" si="48"/>
        <v>0</v>
      </c>
      <c r="Q130" s="18">
        <f t="shared" si="48"/>
        <v>0</v>
      </c>
      <c r="R130" s="18">
        <f t="shared" si="48"/>
        <v>0</v>
      </c>
      <c r="S130" s="18">
        <f>SUM(S129)</f>
        <v>0</v>
      </c>
      <c r="T130" s="58">
        <f>SUM(T129)</f>
        <v>0</v>
      </c>
      <c r="U130" s="67"/>
    </row>
    <row r="131" spans="1:21" ht="15" customHeight="1" thickBot="1">
      <c r="A131" s="6" t="s">
        <v>28</v>
      </c>
      <c r="B131" s="136" t="s">
        <v>55</v>
      </c>
      <c r="C131" s="137"/>
      <c r="D131" s="137"/>
      <c r="E131" s="137"/>
      <c r="F131" s="137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66"/>
    </row>
    <row r="132" spans="1:21" ht="14.25" customHeight="1" thickBot="1">
      <c r="A132" s="7" t="s">
        <v>28</v>
      </c>
      <c r="B132" s="8" t="s">
        <v>13</v>
      </c>
      <c r="C132" s="145" t="s">
        <v>56</v>
      </c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66"/>
    </row>
    <row r="133" spans="1:21" ht="12.75" customHeight="1">
      <c r="A133" s="84" t="s">
        <v>28</v>
      </c>
      <c r="B133" s="93" t="s">
        <v>13</v>
      </c>
      <c r="C133" s="87" t="s">
        <v>13</v>
      </c>
      <c r="D133" s="88" t="s">
        <v>108</v>
      </c>
      <c r="E133" s="83"/>
      <c r="F133" s="9" t="s">
        <v>17</v>
      </c>
      <c r="G133" s="20">
        <f>H133+J133</f>
        <v>99.8</v>
      </c>
      <c r="H133" s="20">
        <v>99.8</v>
      </c>
      <c r="I133" s="20">
        <v>0</v>
      </c>
      <c r="J133" s="20"/>
      <c r="K133" s="10">
        <f>L133+N133</f>
        <v>99.8</v>
      </c>
      <c r="L133" s="20">
        <v>99.8</v>
      </c>
      <c r="M133" s="20">
        <v>76.1</v>
      </c>
      <c r="N133" s="20"/>
      <c r="O133" s="10">
        <f>P133+R133</f>
        <v>99.8</v>
      </c>
      <c r="P133" s="20">
        <v>99.8</v>
      </c>
      <c r="Q133" s="20">
        <v>76.1</v>
      </c>
      <c r="R133" s="20"/>
      <c r="S133" s="10">
        <v>99.8</v>
      </c>
      <c r="T133" s="56">
        <v>99.8</v>
      </c>
      <c r="U133" s="66"/>
    </row>
    <row r="134" spans="1:21" ht="11.25" customHeight="1">
      <c r="A134" s="84"/>
      <c r="B134" s="93"/>
      <c r="C134" s="87"/>
      <c r="D134" s="88"/>
      <c r="E134" s="83"/>
      <c r="F134" s="9" t="s">
        <v>17</v>
      </c>
      <c r="G134" s="20">
        <f>H134+J134</f>
        <v>22</v>
      </c>
      <c r="H134" s="20">
        <v>22</v>
      </c>
      <c r="I134" s="20">
        <v>16.8</v>
      </c>
      <c r="J134" s="20"/>
      <c r="K134" s="10">
        <f>L134+N134</f>
        <v>0</v>
      </c>
      <c r="L134" s="20"/>
      <c r="M134" s="20"/>
      <c r="N134" s="20"/>
      <c r="O134" s="10">
        <f>P134+R134</f>
        <v>0</v>
      </c>
      <c r="P134" s="20"/>
      <c r="Q134" s="20"/>
      <c r="R134" s="20"/>
      <c r="S134" s="10"/>
      <c r="T134" s="56"/>
      <c r="U134" s="66"/>
    </row>
    <row r="135" spans="1:21" ht="13.5" customHeight="1">
      <c r="A135" s="84"/>
      <c r="B135" s="93"/>
      <c r="C135" s="87"/>
      <c r="D135" s="88"/>
      <c r="E135" s="83"/>
      <c r="F135" s="12" t="s">
        <v>126</v>
      </c>
      <c r="G135" s="20">
        <f>SUM(G133:G134)</f>
        <v>121.8</v>
      </c>
      <c r="H135" s="20">
        <f>SUM(H133:H134)</f>
        <v>121.8</v>
      </c>
      <c r="I135" s="20">
        <f>SUM(I133:I134)</f>
        <v>16.8</v>
      </c>
      <c r="J135" s="20">
        <f>SUM(J133:J134)</f>
        <v>0</v>
      </c>
      <c r="K135" s="20">
        <f aca="true" t="shared" si="49" ref="K135:T135">SUM(K133:K134)</f>
        <v>99.8</v>
      </c>
      <c r="L135" s="20">
        <f t="shared" si="49"/>
        <v>99.8</v>
      </c>
      <c r="M135" s="20">
        <f t="shared" si="49"/>
        <v>76.1</v>
      </c>
      <c r="N135" s="20">
        <f t="shared" si="49"/>
        <v>0</v>
      </c>
      <c r="O135" s="20">
        <f>SUM(O133:O134)</f>
        <v>99.8</v>
      </c>
      <c r="P135" s="20">
        <f>SUM(P133:P134)</f>
        <v>99.8</v>
      </c>
      <c r="Q135" s="20">
        <f>SUM(Q133:Q134)</f>
        <v>76.1</v>
      </c>
      <c r="R135" s="20">
        <f>SUM(R133:R134)</f>
        <v>0</v>
      </c>
      <c r="S135" s="10">
        <f t="shared" si="49"/>
        <v>99.8</v>
      </c>
      <c r="T135" s="56">
        <f t="shared" si="49"/>
        <v>99.8</v>
      </c>
      <c r="U135" s="66"/>
    </row>
    <row r="136" spans="1:21" ht="13.5" customHeight="1">
      <c r="A136" s="84" t="s">
        <v>28</v>
      </c>
      <c r="B136" s="85" t="s">
        <v>13</v>
      </c>
      <c r="C136" s="87" t="s">
        <v>20</v>
      </c>
      <c r="D136" s="97" t="s">
        <v>103</v>
      </c>
      <c r="E136" s="83"/>
      <c r="F136" s="9" t="s">
        <v>17</v>
      </c>
      <c r="G136" s="20">
        <f>H136+J136</f>
        <v>77.1</v>
      </c>
      <c r="H136" s="20">
        <v>77.1</v>
      </c>
      <c r="I136" s="20"/>
      <c r="J136" s="20"/>
      <c r="K136" s="10">
        <f>L136+N136</f>
        <v>122.5</v>
      </c>
      <c r="L136" s="20">
        <v>122.5</v>
      </c>
      <c r="M136" s="20"/>
      <c r="N136" s="20"/>
      <c r="O136" s="10">
        <f>P136+R136</f>
        <v>87.6</v>
      </c>
      <c r="P136" s="20">
        <v>87.6</v>
      </c>
      <c r="Q136" s="78"/>
      <c r="R136" s="20"/>
      <c r="S136" s="20">
        <v>122.5</v>
      </c>
      <c r="T136" s="60">
        <v>122.5</v>
      </c>
      <c r="U136" s="66"/>
    </row>
    <row r="137" spans="1:21" ht="13.5" customHeight="1">
      <c r="A137" s="84"/>
      <c r="B137" s="86"/>
      <c r="C137" s="87"/>
      <c r="D137" s="88"/>
      <c r="E137" s="83"/>
      <c r="F137" s="9" t="s">
        <v>19</v>
      </c>
      <c r="G137" s="20">
        <f>H137+J137</f>
        <v>0</v>
      </c>
      <c r="H137" s="10"/>
      <c r="I137" s="10"/>
      <c r="J137" s="10"/>
      <c r="K137" s="10">
        <f>L137+N137</f>
        <v>0</v>
      </c>
      <c r="L137" s="10"/>
      <c r="M137" s="10"/>
      <c r="N137" s="10"/>
      <c r="O137" s="10">
        <f>P137+R137</f>
        <v>0</v>
      </c>
      <c r="P137" s="77"/>
      <c r="Q137" s="77"/>
      <c r="R137" s="10"/>
      <c r="S137" s="20"/>
      <c r="T137" s="60"/>
      <c r="U137" s="66"/>
    </row>
    <row r="138" spans="1:21" ht="13.5" customHeight="1">
      <c r="A138" s="84"/>
      <c r="B138" s="82"/>
      <c r="C138" s="87"/>
      <c r="D138" s="88"/>
      <c r="E138" s="83"/>
      <c r="F138" s="12" t="s">
        <v>126</v>
      </c>
      <c r="G138" s="10">
        <f>SUM(G136:G137)</f>
        <v>77.1</v>
      </c>
      <c r="H138" s="10">
        <f>SUM(H136:H137)</f>
        <v>77.1</v>
      </c>
      <c r="I138" s="10">
        <f>SUM(I136:I137)</f>
        <v>0</v>
      </c>
      <c r="J138" s="10">
        <f>SUM(J136:J137)</f>
        <v>0</v>
      </c>
      <c r="K138" s="10">
        <f aca="true" t="shared" si="50" ref="K138:T138">SUM(K136:K137)</f>
        <v>122.5</v>
      </c>
      <c r="L138" s="10">
        <f t="shared" si="50"/>
        <v>122.5</v>
      </c>
      <c r="M138" s="10">
        <f t="shared" si="50"/>
        <v>0</v>
      </c>
      <c r="N138" s="10">
        <f t="shared" si="50"/>
        <v>0</v>
      </c>
      <c r="O138" s="10">
        <f>SUM(O136:O137)</f>
        <v>87.6</v>
      </c>
      <c r="P138" s="10">
        <f>SUM(P136:P137)</f>
        <v>87.6</v>
      </c>
      <c r="Q138" s="10">
        <f>SUM(Q136:Q137)</f>
        <v>0</v>
      </c>
      <c r="R138" s="10">
        <f>SUM(R136:R137)</f>
        <v>0</v>
      </c>
      <c r="S138" s="10">
        <f t="shared" si="50"/>
        <v>122.5</v>
      </c>
      <c r="T138" s="56">
        <f t="shared" si="50"/>
        <v>122.5</v>
      </c>
      <c r="U138" s="66"/>
    </row>
    <row r="139" spans="1:21" ht="13.5" customHeight="1">
      <c r="A139" s="84" t="s">
        <v>28</v>
      </c>
      <c r="B139" s="85" t="s">
        <v>13</v>
      </c>
      <c r="C139" s="87" t="s">
        <v>22</v>
      </c>
      <c r="D139" s="97" t="s">
        <v>58</v>
      </c>
      <c r="E139" s="83"/>
      <c r="F139" s="9" t="s">
        <v>17</v>
      </c>
      <c r="G139" s="20">
        <f>H139+J139</f>
        <v>3.9</v>
      </c>
      <c r="H139" s="20">
        <v>3.9</v>
      </c>
      <c r="I139" s="20">
        <v>3</v>
      </c>
      <c r="J139" s="20"/>
      <c r="K139" s="10">
        <f>L139+N139</f>
        <v>3.7</v>
      </c>
      <c r="L139" s="20">
        <v>3.7</v>
      </c>
      <c r="M139" s="20">
        <v>2.8</v>
      </c>
      <c r="N139" s="20"/>
      <c r="O139" s="10">
        <f>P139+R139</f>
        <v>2.6</v>
      </c>
      <c r="P139" s="20">
        <v>2.6</v>
      </c>
      <c r="Q139" s="20">
        <v>1.9</v>
      </c>
      <c r="R139" s="20"/>
      <c r="S139" s="20">
        <v>3.7</v>
      </c>
      <c r="T139" s="60">
        <v>3.7</v>
      </c>
      <c r="U139" s="66"/>
    </row>
    <row r="140" spans="1:21" ht="13.5" customHeight="1">
      <c r="A140" s="84"/>
      <c r="B140" s="86"/>
      <c r="C140" s="87"/>
      <c r="D140" s="88"/>
      <c r="E140" s="83"/>
      <c r="F140" s="9" t="s">
        <v>18</v>
      </c>
      <c r="G140" s="20">
        <f>H140+J140</f>
        <v>0</v>
      </c>
      <c r="H140" s="10"/>
      <c r="I140" s="10"/>
      <c r="J140" s="10"/>
      <c r="K140" s="10">
        <f>L140+N140</f>
        <v>0</v>
      </c>
      <c r="L140" s="10"/>
      <c r="M140" s="10"/>
      <c r="N140" s="10"/>
      <c r="O140" s="10">
        <f>P140+R140</f>
        <v>0</v>
      </c>
      <c r="P140" s="10"/>
      <c r="Q140" s="10"/>
      <c r="R140" s="10"/>
      <c r="S140" s="20"/>
      <c r="T140" s="60"/>
      <c r="U140" s="66"/>
    </row>
    <row r="141" spans="1:21" ht="13.5" customHeight="1">
      <c r="A141" s="84"/>
      <c r="B141" s="82"/>
      <c r="C141" s="87"/>
      <c r="D141" s="88"/>
      <c r="E141" s="83"/>
      <c r="F141" s="12" t="s">
        <v>126</v>
      </c>
      <c r="G141" s="10">
        <f>SUM(G139:G140)</f>
        <v>3.9</v>
      </c>
      <c r="H141" s="10">
        <f>SUM(H139:H140)</f>
        <v>3.9</v>
      </c>
      <c r="I141" s="10">
        <f>SUM(I139:I140)</f>
        <v>3</v>
      </c>
      <c r="J141" s="10">
        <f>SUM(J139:J140)</f>
        <v>0</v>
      </c>
      <c r="K141" s="10">
        <f aca="true" t="shared" si="51" ref="K141:T141">SUM(K139:K140)</f>
        <v>3.7</v>
      </c>
      <c r="L141" s="10">
        <f t="shared" si="51"/>
        <v>3.7</v>
      </c>
      <c r="M141" s="10">
        <f t="shared" si="51"/>
        <v>2.8</v>
      </c>
      <c r="N141" s="10">
        <f t="shared" si="51"/>
        <v>0</v>
      </c>
      <c r="O141" s="10">
        <f>SUM(O139:O140)</f>
        <v>2.6</v>
      </c>
      <c r="P141" s="10">
        <f>SUM(P139:P140)</f>
        <v>2.6</v>
      </c>
      <c r="Q141" s="10">
        <f>SUM(Q139:Q140)</f>
        <v>1.9</v>
      </c>
      <c r="R141" s="10">
        <f>SUM(R139:R140)</f>
        <v>0</v>
      </c>
      <c r="S141" s="10">
        <f t="shared" si="51"/>
        <v>3.7</v>
      </c>
      <c r="T141" s="56">
        <f t="shared" si="51"/>
        <v>3.7</v>
      </c>
      <c r="U141" s="66"/>
    </row>
    <row r="142" spans="1:21" ht="14.25" customHeight="1" thickBot="1">
      <c r="A142" s="24" t="s">
        <v>28</v>
      </c>
      <c r="B142" s="15" t="s">
        <v>13</v>
      </c>
      <c r="C142" s="154" t="s">
        <v>128</v>
      </c>
      <c r="D142" s="150"/>
      <c r="E142" s="150"/>
      <c r="F142" s="150"/>
      <c r="G142" s="18">
        <f>SUM(G135+G138+G141)</f>
        <v>202.79999999999998</v>
      </c>
      <c r="H142" s="18">
        <f aca="true" t="shared" si="52" ref="H142:R142">SUM(H135+H138+H141)</f>
        <v>202.79999999999998</v>
      </c>
      <c r="I142" s="18">
        <f t="shared" si="52"/>
        <v>19.8</v>
      </c>
      <c r="J142" s="18">
        <f t="shared" si="52"/>
        <v>0</v>
      </c>
      <c r="K142" s="22">
        <f t="shared" si="52"/>
        <v>226</v>
      </c>
      <c r="L142" s="22">
        <f t="shared" si="52"/>
        <v>226</v>
      </c>
      <c r="M142" s="22">
        <f t="shared" si="52"/>
        <v>78.89999999999999</v>
      </c>
      <c r="N142" s="22">
        <f t="shared" si="52"/>
        <v>0</v>
      </c>
      <c r="O142" s="18">
        <f t="shared" si="52"/>
        <v>189.99999999999997</v>
      </c>
      <c r="P142" s="18">
        <f t="shared" si="52"/>
        <v>189.99999999999997</v>
      </c>
      <c r="Q142" s="18">
        <f t="shared" si="52"/>
        <v>78</v>
      </c>
      <c r="R142" s="18">
        <f t="shared" si="52"/>
        <v>0</v>
      </c>
      <c r="S142" s="18">
        <f>SUM(S135+S138+S141)</f>
        <v>226</v>
      </c>
      <c r="T142" s="58">
        <f>SUM(T135+T138+T141)</f>
        <v>226</v>
      </c>
      <c r="U142" s="66"/>
    </row>
    <row r="143" spans="1:21" ht="13.5" customHeight="1" thickBot="1">
      <c r="A143" s="7" t="s">
        <v>28</v>
      </c>
      <c r="B143" s="8" t="s">
        <v>20</v>
      </c>
      <c r="C143" s="145" t="s">
        <v>59</v>
      </c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66"/>
    </row>
    <row r="144" spans="1:21" ht="14.25" customHeight="1">
      <c r="A144" s="84" t="s">
        <v>28</v>
      </c>
      <c r="B144" s="85" t="s">
        <v>20</v>
      </c>
      <c r="C144" s="87" t="s">
        <v>13</v>
      </c>
      <c r="D144" s="97" t="s">
        <v>57</v>
      </c>
      <c r="E144" s="83"/>
      <c r="F144" s="9" t="s">
        <v>18</v>
      </c>
      <c r="G144" s="20">
        <f>H144+J144</f>
        <v>113.1</v>
      </c>
      <c r="H144" s="10">
        <v>113.1</v>
      </c>
      <c r="I144" s="10">
        <v>88.8</v>
      </c>
      <c r="J144" s="10"/>
      <c r="K144" s="10">
        <v>132.5</v>
      </c>
      <c r="L144" s="10">
        <v>132.5</v>
      </c>
      <c r="M144" s="10">
        <v>101.1</v>
      </c>
      <c r="N144" s="10"/>
      <c r="O144" s="10">
        <v>109.1</v>
      </c>
      <c r="P144" s="10">
        <v>109.1</v>
      </c>
      <c r="Q144" s="10">
        <v>83.3</v>
      </c>
      <c r="R144" s="10"/>
      <c r="S144" s="10">
        <v>116.5</v>
      </c>
      <c r="T144" s="56">
        <v>116.5</v>
      </c>
      <c r="U144" s="66"/>
    </row>
    <row r="145" spans="1:21" ht="12.75" customHeight="1">
      <c r="A145" s="84"/>
      <c r="B145" s="86"/>
      <c r="C145" s="87"/>
      <c r="D145" s="88"/>
      <c r="E145" s="83"/>
      <c r="F145" s="9" t="s">
        <v>19</v>
      </c>
      <c r="G145" s="10">
        <f>H145+J145</f>
        <v>0</v>
      </c>
      <c r="H145" s="10">
        <v>0</v>
      </c>
      <c r="I145" s="10">
        <v>0</v>
      </c>
      <c r="J145" s="10"/>
      <c r="K145" s="10">
        <f>L145+N145</f>
        <v>0</v>
      </c>
      <c r="L145" s="10"/>
      <c r="M145" s="10"/>
      <c r="N145" s="10"/>
      <c r="O145" s="10">
        <f>P145+R145</f>
        <v>0</v>
      </c>
      <c r="P145" s="10"/>
      <c r="Q145" s="10"/>
      <c r="R145" s="10"/>
      <c r="S145" s="10"/>
      <c r="T145" s="56"/>
      <c r="U145" s="66"/>
    </row>
    <row r="146" spans="1:21" ht="12.75" customHeight="1">
      <c r="A146" s="84"/>
      <c r="B146" s="82"/>
      <c r="C146" s="87"/>
      <c r="D146" s="88"/>
      <c r="E146" s="83"/>
      <c r="F146" s="12" t="s">
        <v>126</v>
      </c>
      <c r="G146" s="10">
        <f aca="true" t="shared" si="53" ref="G146:L146">SUM(G144:G145)</f>
        <v>113.1</v>
      </c>
      <c r="H146" s="10">
        <f t="shared" si="53"/>
        <v>113.1</v>
      </c>
      <c r="I146" s="10">
        <f t="shared" si="53"/>
        <v>88.8</v>
      </c>
      <c r="J146" s="10">
        <f t="shared" si="53"/>
        <v>0</v>
      </c>
      <c r="K146" s="10">
        <f t="shared" si="53"/>
        <v>132.5</v>
      </c>
      <c r="L146" s="10">
        <f t="shared" si="53"/>
        <v>132.5</v>
      </c>
      <c r="M146" s="10">
        <f aca="true" t="shared" si="54" ref="M146:T146">SUM(M144:M145)</f>
        <v>101.1</v>
      </c>
      <c r="N146" s="10">
        <f t="shared" si="54"/>
        <v>0</v>
      </c>
      <c r="O146" s="10">
        <f>SUM(O144:O145)</f>
        <v>109.1</v>
      </c>
      <c r="P146" s="10">
        <f>SUM(P144:P145)</f>
        <v>109.1</v>
      </c>
      <c r="Q146" s="10">
        <f>SUM(Q144:Q145)</f>
        <v>83.3</v>
      </c>
      <c r="R146" s="10">
        <f>SUM(R144:R145)</f>
        <v>0</v>
      </c>
      <c r="S146" s="10">
        <f t="shared" si="54"/>
        <v>116.5</v>
      </c>
      <c r="T146" s="56">
        <f t="shared" si="54"/>
        <v>116.5</v>
      </c>
      <c r="U146" s="66"/>
    </row>
    <row r="147" spans="1:21" ht="12.75" customHeight="1">
      <c r="A147" s="84" t="s">
        <v>28</v>
      </c>
      <c r="B147" s="93" t="s">
        <v>20</v>
      </c>
      <c r="C147" s="87" t="s">
        <v>20</v>
      </c>
      <c r="D147" s="88" t="s">
        <v>60</v>
      </c>
      <c r="E147" s="83"/>
      <c r="F147" s="9" t="s">
        <v>18</v>
      </c>
      <c r="G147" s="10">
        <f>H147+J147</f>
        <v>0</v>
      </c>
      <c r="H147" s="10">
        <v>0</v>
      </c>
      <c r="I147" s="10"/>
      <c r="J147" s="10"/>
      <c r="K147" s="10">
        <v>25</v>
      </c>
      <c r="L147" s="10">
        <v>25</v>
      </c>
      <c r="M147" s="10"/>
      <c r="N147" s="10"/>
      <c r="O147" s="10">
        <v>25</v>
      </c>
      <c r="P147" s="10">
        <v>25</v>
      </c>
      <c r="Q147" s="77"/>
      <c r="R147" s="10"/>
      <c r="S147" s="20">
        <v>25</v>
      </c>
      <c r="T147" s="60">
        <v>25</v>
      </c>
      <c r="U147" s="66"/>
    </row>
    <row r="148" spans="1:21" ht="12.75" customHeight="1">
      <c r="A148" s="84"/>
      <c r="B148" s="93"/>
      <c r="C148" s="87"/>
      <c r="D148" s="88"/>
      <c r="E148" s="83"/>
      <c r="F148" s="9" t="s">
        <v>106</v>
      </c>
      <c r="G148" s="20">
        <f>H148+J148</f>
        <v>8</v>
      </c>
      <c r="H148" s="10">
        <v>8</v>
      </c>
      <c r="I148" s="10"/>
      <c r="J148" s="10"/>
      <c r="K148" s="10">
        <f>L148+N148</f>
        <v>5</v>
      </c>
      <c r="L148" s="10">
        <v>5</v>
      </c>
      <c r="M148" s="10"/>
      <c r="N148" s="10"/>
      <c r="O148" s="10">
        <f>P148+R148</f>
        <v>5</v>
      </c>
      <c r="P148" s="10">
        <v>5</v>
      </c>
      <c r="Q148" s="77"/>
      <c r="R148" s="10"/>
      <c r="S148" s="20">
        <v>5</v>
      </c>
      <c r="T148" s="60">
        <v>5</v>
      </c>
      <c r="U148" s="66"/>
    </row>
    <row r="149" spans="1:21" ht="12.75" customHeight="1">
      <c r="A149" s="84"/>
      <c r="B149" s="93"/>
      <c r="C149" s="87"/>
      <c r="D149" s="88"/>
      <c r="E149" s="83"/>
      <c r="F149" s="9" t="s">
        <v>61</v>
      </c>
      <c r="G149" s="10">
        <f>H149+J149</f>
        <v>0.4</v>
      </c>
      <c r="H149" s="10">
        <v>0.4</v>
      </c>
      <c r="I149" s="10"/>
      <c r="J149" s="10"/>
      <c r="K149" s="10">
        <f>L149+N149</f>
        <v>0.4</v>
      </c>
      <c r="L149" s="10">
        <v>0.4</v>
      </c>
      <c r="M149" s="10"/>
      <c r="N149" s="10"/>
      <c r="O149" s="10">
        <f>P149+R149</f>
        <v>0.4</v>
      </c>
      <c r="P149" s="10">
        <v>0.4</v>
      </c>
      <c r="Q149" s="77"/>
      <c r="R149" s="10"/>
      <c r="S149" s="20">
        <v>0.4</v>
      </c>
      <c r="T149" s="60">
        <v>0.4</v>
      </c>
      <c r="U149" s="66"/>
    </row>
    <row r="150" spans="1:21" ht="13.5" customHeight="1">
      <c r="A150" s="84"/>
      <c r="B150" s="93"/>
      <c r="C150" s="87"/>
      <c r="D150" s="88"/>
      <c r="E150" s="83"/>
      <c r="F150" s="12" t="s">
        <v>126</v>
      </c>
      <c r="G150" s="10">
        <f>SUM(G147:G149)</f>
        <v>8.4</v>
      </c>
      <c r="H150" s="10">
        <f>SUM(H147:H149)</f>
        <v>8.4</v>
      </c>
      <c r="I150" s="10">
        <f>SUM(I147:I149)</f>
        <v>0</v>
      </c>
      <c r="J150" s="10">
        <f>SUM(J147:J149)</f>
        <v>0</v>
      </c>
      <c r="K150" s="10">
        <f aca="true" t="shared" si="55" ref="K150:T150">SUM(K147:K149)</f>
        <v>30.4</v>
      </c>
      <c r="L150" s="10">
        <f t="shared" si="55"/>
        <v>30.4</v>
      </c>
      <c r="M150" s="10">
        <f t="shared" si="55"/>
        <v>0</v>
      </c>
      <c r="N150" s="10">
        <f t="shared" si="55"/>
        <v>0</v>
      </c>
      <c r="O150" s="10">
        <f>SUM(O147:O149)</f>
        <v>30.4</v>
      </c>
      <c r="P150" s="10">
        <f>SUM(P147:P149)</f>
        <v>30.4</v>
      </c>
      <c r="Q150" s="10">
        <f>SUM(Q147:Q149)</f>
        <v>0</v>
      </c>
      <c r="R150" s="10">
        <f>SUM(R147:R149)</f>
        <v>0</v>
      </c>
      <c r="S150" s="10">
        <f t="shared" si="55"/>
        <v>30.4</v>
      </c>
      <c r="T150" s="56">
        <f t="shared" si="55"/>
        <v>30.4</v>
      </c>
      <c r="U150" s="66"/>
    </row>
    <row r="151" spans="1:21" ht="14.25" customHeight="1">
      <c r="A151" s="84" t="s">
        <v>28</v>
      </c>
      <c r="B151" s="85" t="s">
        <v>20</v>
      </c>
      <c r="C151" s="87" t="s">
        <v>22</v>
      </c>
      <c r="D151" s="97" t="s">
        <v>62</v>
      </c>
      <c r="E151" s="83"/>
      <c r="F151" s="9" t="s">
        <v>18</v>
      </c>
      <c r="G151" s="20">
        <f>H151+J151</f>
        <v>29</v>
      </c>
      <c r="H151" s="10">
        <v>29</v>
      </c>
      <c r="I151" s="10"/>
      <c r="J151" s="10"/>
      <c r="K151" s="10">
        <f>L151+N151</f>
        <v>0</v>
      </c>
      <c r="L151" s="10"/>
      <c r="M151" s="10"/>
      <c r="N151" s="10"/>
      <c r="O151" s="10">
        <f>P151+R151</f>
        <v>0</v>
      </c>
      <c r="P151" s="10"/>
      <c r="Q151" s="10"/>
      <c r="R151" s="10"/>
      <c r="S151" s="20"/>
      <c r="T151" s="60"/>
      <c r="U151" s="66"/>
    </row>
    <row r="152" spans="1:21" ht="12.75" customHeight="1">
      <c r="A152" s="84"/>
      <c r="B152" s="86"/>
      <c r="C152" s="87"/>
      <c r="D152" s="88"/>
      <c r="E152" s="83"/>
      <c r="F152" s="9" t="s">
        <v>145</v>
      </c>
      <c r="G152" s="10">
        <f>H152+J152</f>
        <v>0</v>
      </c>
      <c r="H152" s="10">
        <v>0</v>
      </c>
      <c r="I152" s="10"/>
      <c r="J152" s="10"/>
      <c r="K152" s="10">
        <f>L152+N152</f>
        <v>0</v>
      </c>
      <c r="L152" s="10">
        <v>0</v>
      </c>
      <c r="M152" s="10"/>
      <c r="N152" s="10"/>
      <c r="O152" s="10">
        <f>P152+R152</f>
        <v>0</v>
      </c>
      <c r="P152" s="10"/>
      <c r="Q152" s="10"/>
      <c r="R152" s="10"/>
      <c r="S152" s="20"/>
      <c r="T152" s="60"/>
      <c r="U152" s="66"/>
    </row>
    <row r="153" spans="1:21" ht="12.75" customHeight="1">
      <c r="A153" s="84"/>
      <c r="B153" s="82"/>
      <c r="C153" s="87"/>
      <c r="D153" s="88"/>
      <c r="E153" s="83"/>
      <c r="F153" s="12" t="s">
        <v>126</v>
      </c>
      <c r="G153" s="10">
        <f aca="true" t="shared" si="56" ref="G153:T153">SUM(G151:G152)</f>
        <v>29</v>
      </c>
      <c r="H153" s="10">
        <f t="shared" si="56"/>
        <v>29</v>
      </c>
      <c r="I153" s="10">
        <f t="shared" si="56"/>
        <v>0</v>
      </c>
      <c r="J153" s="10">
        <f t="shared" si="56"/>
        <v>0</v>
      </c>
      <c r="K153" s="10">
        <f t="shared" si="56"/>
        <v>0</v>
      </c>
      <c r="L153" s="10">
        <f t="shared" si="56"/>
        <v>0</v>
      </c>
      <c r="M153" s="10">
        <f t="shared" si="56"/>
        <v>0</v>
      </c>
      <c r="N153" s="10">
        <f t="shared" si="56"/>
        <v>0</v>
      </c>
      <c r="O153" s="10">
        <f>SUM(O151:O152)</f>
        <v>0</v>
      </c>
      <c r="P153" s="10">
        <f>SUM(P151:P152)</f>
        <v>0</v>
      </c>
      <c r="Q153" s="10">
        <f>SUM(Q151:Q152)</f>
        <v>0</v>
      </c>
      <c r="R153" s="10">
        <f>SUM(R151:R152)</f>
        <v>0</v>
      </c>
      <c r="S153" s="10">
        <f t="shared" si="56"/>
        <v>0</v>
      </c>
      <c r="T153" s="56">
        <f t="shared" si="56"/>
        <v>0</v>
      </c>
      <c r="U153" s="66"/>
    </row>
    <row r="154" spans="1:21" ht="14.25" customHeight="1" thickBot="1">
      <c r="A154" s="24" t="s">
        <v>28</v>
      </c>
      <c r="B154" s="15" t="s">
        <v>20</v>
      </c>
      <c r="C154" s="154" t="s">
        <v>128</v>
      </c>
      <c r="D154" s="150"/>
      <c r="E154" s="150"/>
      <c r="F154" s="150"/>
      <c r="G154" s="18">
        <f aca="true" t="shared" si="57" ref="G154:T154">SUM(G146+G150+G153)</f>
        <v>150.5</v>
      </c>
      <c r="H154" s="18">
        <f t="shared" si="57"/>
        <v>150.5</v>
      </c>
      <c r="I154" s="18">
        <f t="shared" si="57"/>
        <v>88.8</v>
      </c>
      <c r="J154" s="18">
        <f t="shared" si="57"/>
        <v>0</v>
      </c>
      <c r="K154" s="18">
        <f t="shared" si="57"/>
        <v>162.9</v>
      </c>
      <c r="L154" s="18">
        <f t="shared" si="57"/>
        <v>162.9</v>
      </c>
      <c r="M154" s="18">
        <f t="shared" si="57"/>
        <v>101.1</v>
      </c>
      <c r="N154" s="18">
        <f t="shared" si="57"/>
        <v>0</v>
      </c>
      <c r="O154" s="18">
        <f t="shared" si="57"/>
        <v>139.5</v>
      </c>
      <c r="P154" s="18">
        <f t="shared" si="57"/>
        <v>139.5</v>
      </c>
      <c r="Q154" s="18">
        <f t="shared" si="57"/>
        <v>83.3</v>
      </c>
      <c r="R154" s="18">
        <f t="shared" si="57"/>
        <v>0</v>
      </c>
      <c r="S154" s="18">
        <f t="shared" si="57"/>
        <v>146.9</v>
      </c>
      <c r="T154" s="58">
        <f t="shared" si="57"/>
        <v>146.9</v>
      </c>
      <c r="U154" s="66"/>
    </row>
    <row r="155" spans="1:21" ht="15.75" customHeight="1" thickBot="1">
      <c r="A155" s="7" t="s">
        <v>28</v>
      </c>
      <c r="B155" s="8" t="s">
        <v>22</v>
      </c>
      <c r="C155" s="145" t="s">
        <v>63</v>
      </c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66"/>
    </row>
    <row r="156" spans="1:21" ht="14.25" customHeight="1">
      <c r="A156" s="84" t="s">
        <v>28</v>
      </c>
      <c r="B156" s="85" t="s">
        <v>22</v>
      </c>
      <c r="C156" s="87" t="s">
        <v>13</v>
      </c>
      <c r="D156" s="97" t="s">
        <v>64</v>
      </c>
      <c r="E156" s="83"/>
      <c r="F156" s="9" t="s">
        <v>18</v>
      </c>
      <c r="G156" s="20">
        <v>8.5</v>
      </c>
      <c r="H156" s="10">
        <v>8.5</v>
      </c>
      <c r="I156" s="10"/>
      <c r="J156" s="10"/>
      <c r="K156" s="10">
        <f>L156+N156</f>
        <v>5.3</v>
      </c>
      <c r="L156" s="10">
        <v>5.3</v>
      </c>
      <c r="M156" s="10"/>
      <c r="N156" s="10"/>
      <c r="O156" s="10">
        <f>P156+R156</f>
        <v>5.3</v>
      </c>
      <c r="P156" s="10">
        <v>5.3</v>
      </c>
      <c r="Q156" s="10"/>
      <c r="R156" s="10"/>
      <c r="S156" s="10">
        <v>6</v>
      </c>
      <c r="T156" s="56">
        <v>7</v>
      </c>
      <c r="U156" s="66"/>
    </row>
    <row r="157" spans="1:21" ht="15" customHeight="1">
      <c r="A157" s="84"/>
      <c r="B157" s="86"/>
      <c r="C157" s="87"/>
      <c r="D157" s="88"/>
      <c r="E157" s="83"/>
      <c r="F157" s="9" t="s">
        <v>19</v>
      </c>
      <c r="G157" s="10"/>
      <c r="H157" s="10"/>
      <c r="I157" s="10"/>
      <c r="J157" s="10"/>
      <c r="K157" s="10">
        <f>L157+N157</f>
        <v>0</v>
      </c>
      <c r="L157" s="10"/>
      <c r="M157" s="10"/>
      <c r="N157" s="10"/>
      <c r="O157" s="10">
        <f>P157+R157</f>
        <v>0</v>
      </c>
      <c r="P157" s="10"/>
      <c r="Q157" s="10"/>
      <c r="R157" s="10"/>
      <c r="S157" s="10"/>
      <c r="T157" s="56"/>
      <c r="U157" s="66"/>
    </row>
    <row r="158" spans="1:21" ht="13.5" customHeight="1">
      <c r="A158" s="84"/>
      <c r="B158" s="82"/>
      <c r="C158" s="87"/>
      <c r="D158" s="88"/>
      <c r="E158" s="83"/>
      <c r="F158" s="12" t="s">
        <v>126</v>
      </c>
      <c r="G158" s="20">
        <f>SUM(G156:G157)</f>
        <v>8.5</v>
      </c>
      <c r="H158" s="20">
        <f aca="true" t="shared" si="58" ref="H158:T158">SUM(H156:H157)</f>
        <v>8.5</v>
      </c>
      <c r="I158" s="20">
        <f t="shared" si="58"/>
        <v>0</v>
      </c>
      <c r="J158" s="20">
        <f t="shared" si="58"/>
        <v>0</v>
      </c>
      <c r="K158" s="20">
        <f t="shared" si="58"/>
        <v>5.3</v>
      </c>
      <c r="L158" s="20">
        <f t="shared" si="58"/>
        <v>5.3</v>
      </c>
      <c r="M158" s="20">
        <f t="shared" si="58"/>
        <v>0</v>
      </c>
      <c r="N158" s="20">
        <f t="shared" si="58"/>
        <v>0</v>
      </c>
      <c r="O158" s="20">
        <f>SUM(O156:O157)</f>
        <v>5.3</v>
      </c>
      <c r="P158" s="20">
        <f>SUM(P156:P157)</f>
        <v>5.3</v>
      </c>
      <c r="Q158" s="20">
        <f>SUM(Q156:Q157)</f>
        <v>0</v>
      </c>
      <c r="R158" s="20">
        <f>SUM(R156:R157)</f>
        <v>0</v>
      </c>
      <c r="S158" s="20">
        <f t="shared" si="58"/>
        <v>6</v>
      </c>
      <c r="T158" s="60">
        <f t="shared" si="58"/>
        <v>7</v>
      </c>
      <c r="U158" s="66"/>
    </row>
    <row r="159" spans="1:21" ht="15.75" customHeight="1" thickBot="1">
      <c r="A159" s="24" t="s">
        <v>28</v>
      </c>
      <c r="B159" s="15" t="s">
        <v>22</v>
      </c>
      <c r="C159" s="154" t="s">
        <v>128</v>
      </c>
      <c r="D159" s="150"/>
      <c r="E159" s="150"/>
      <c r="F159" s="150"/>
      <c r="G159" s="18">
        <f>SUM(G158)</f>
        <v>8.5</v>
      </c>
      <c r="H159" s="18">
        <f aca="true" t="shared" si="59" ref="H159:R159">SUM(H158)</f>
        <v>8.5</v>
      </c>
      <c r="I159" s="18">
        <f t="shared" si="59"/>
        <v>0</v>
      </c>
      <c r="J159" s="18">
        <f t="shared" si="59"/>
        <v>0</v>
      </c>
      <c r="K159" s="18">
        <f t="shared" si="59"/>
        <v>5.3</v>
      </c>
      <c r="L159" s="18">
        <f t="shared" si="59"/>
        <v>5.3</v>
      </c>
      <c r="M159" s="18">
        <f t="shared" si="59"/>
        <v>0</v>
      </c>
      <c r="N159" s="18">
        <f t="shared" si="59"/>
        <v>0</v>
      </c>
      <c r="O159" s="22">
        <f t="shared" si="59"/>
        <v>5.3</v>
      </c>
      <c r="P159" s="22">
        <f t="shared" si="59"/>
        <v>5.3</v>
      </c>
      <c r="Q159" s="22">
        <f t="shared" si="59"/>
        <v>0</v>
      </c>
      <c r="R159" s="22">
        <f t="shared" si="59"/>
        <v>0</v>
      </c>
      <c r="S159" s="18">
        <f>SUM(S158)</f>
        <v>6</v>
      </c>
      <c r="T159" s="58">
        <f>SUM(T158)</f>
        <v>7</v>
      </c>
      <c r="U159" s="66"/>
    </row>
    <row r="160" spans="1:21" ht="15.75" customHeight="1" thickBot="1">
      <c r="A160" s="7" t="s">
        <v>28</v>
      </c>
      <c r="B160" s="8" t="s">
        <v>24</v>
      </c>
      <c r="C160" s="145" t="s">
        <v>65</v>
      </c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66"/>
    </row>
    <row r="161" spans="1:21" ht="15" customHeight="1">
      <c r="A161" s="84" t="s">
        <v>28</v>
      </c>
      <c r="B161" s="85" t="s">
        <v>24</v>
      </c>
      <c r="C161" s="87" t="s">
        <v>13</v>
      </c>
      <c r="D161" s="97" t="s">
        <v>113</v>
      </c>
      <c r="E161" s="83"/>
      <c r="F161" s="9" t="s">
        <v>18</v>
      </c>
      <c r="G161" s="10">
        <f>H161+J161</f>
        <v>66.4</v>
      </c>
      <c r="H161" s="10">
        <v>66.4</v>
      </c>
      <c r="I161" s="10"/>
      <c r="J161" s="10"/>
      <c r="K161" s="10">
        <f>L161+N161</f>
        <v>50</v>
      </c>
      <c r="L161" s="10">
        <v>50</v>
      </c>
      <c r="M161" s="10"/>
      <c r="N161" s="10"/>
      <c r="O161" s="10">
        <f>P161+R161</f>
        <v>50</v>
      </c>
      <c r="P161" s="10">
        <v>50</v>
      </c>
      <c r="Q161" s="10"/>
      <c r="R161" s="10"/>
      <c r="S161" s="10">
        <v>60</v>
      </c>
      <c r="T161" s="56">
        <v>70</v>
      </c>
      <c r="U161" s="66"/>
    </row>
    <row r="162" spans="1:21" ht="15" customHeight="1">
      <c r="A162" s="84"/>
      <c r="B162" s="86"/>
      <c r="C162" s="87"/>
      <c r="D162" s="88"/>
      <c r="E162" s="83"/>
      <c r="F162" s="9" t="s">
        <v>18</v>
      </c>
      <c r="G162" s="10">
        <f>H162+J162</f>
        <v>0</v>
      </c>
      <c r="H162" s="10">
        <v>0</v>
      </c>
      <c r="I162" s="10"/>
      <c r="J162" s="10"/>
      <c r="K162" s="10">
        <f>L162+N162</f>
        <v>0</v>
      </c>
      <c r="L162" s="10"/>
      <c r="M162" s="10"/>
      <c r="N162" s="10"/>
      <c r="O162" s="10">
        <f>P162+R162</f>
        <v>0</v>
      </c>
      <c r="P162" s="10"/>
      <c r="Q162" s="10"/>
      <c r="R162" s="10"/>
      <c r="S162" s="10"/>
      <c r="T162" s="56"/>
      <c r="U162" s="66"/>
    </row>
    <row r="163" spans="1:21" ht="13.5" customHeight="1">
      <c r="A163" s="84"/>
      <c r="B163" s="82"/>
      <c r="C163" s="87"/>
      <c r="D163" s="88"/>
      <c r="E163" s="83"/>
      <c r="F163" s="12" t="s">
        <v>126</v>
      </c>
      <c r="G163" s="10">
        <f>SUM(G161:G162)</f>
        <v>66.4</v>
      </c>
      <c r="H163" s="10">
        <f>SUM(H161:H162)</f>
        <v>66.4</v>
      </c>
      <c r="I163" s="10">
        <f>SUM(I161:I162)</f>
        <v>0</v>
      </c>
      <c r="J163" s="10">
        <f>SUM(J161:J162)</f>
        <v>0</v>
      </c>
      <c r="K163" s="10">
        <f aca="true" t="shared" si="60" ref="K163:T163">SUM(K161:K162)</f>
        <v>50</v>
      </c>
      <c r="L163" s="10">
        <f t="shared" si="60"/>
        <v>50</v>
      </c>
      <c r="M163" s="10">
        <f t="shared" si="60"/>
        <v>0</v>
      </c>
      <c r="N163" s="10">
        <f t="shared" si="60"/>
        <v>0</v>
      </c>
      <c r="O163" s="10">
        <f>SUM(O161:O162)</f>
        <v>50</v>
      </c>
      <c r="P163" s="10">
        <f>SUM(P161:P162)</f>
        <v>50</v>
      </c>
      <c r="Q163" s="10">
        <f>SUM(Q161:Q162)</f>
        <v>0</v>
      </c>
      <c r="R163" s="10">
        <f>SUM(R161:R162)</f>
        <v>0</v>
      </c>
      <c r="S163" s="10">
        <f t="shared" si="60"/>
        <v>60</v>
      </c>
      <c r="T163" s="56">
        <f t="shared" si="60"/>
        <v>70</v>
      </c>
      <c r="U163" s="66"/>
    </row>
    <row r="164" spans="1:21" ht="14.25" customHeight="1">
      <c r="A164" s="84" t="s">
        <v>28</v>
      </c>
      <c r="B164" s="93" t="s">
        <v>24</v>
      </c>
      <c r="C164" s="87" t="s">
        <v>20</v>
      </c>
      <c r="D164" s="88" t="s">
        <v>66</v>
      </c>
      <c r="E164" s="83"/>
      <c r="F164" s="9" t="s">
        <v>17</v>
      </c>
      <c r="G164" s="10">
        <f>H164+J164</f>
        <v>0</v>
      </c>
      <c r="H164" s="20">
        <v>0</v>
      </c>
      <c r="I164" s="10"/>
      <c r="J164" s="10"/>
      <c r="K164" s="10">
        <f>L164+N164</f>
        <v>0</v>
      </c>
      <c r="L164" s="20"/>
      <c r="M164" s="10"/>
      <c r="N164" s="10"/>
      <c r="O164" s="10">
        <f>P164+R164</f>
        <v>0</v>
      </c>
      <c r="P164" s="20"/>
      <c r="Q164" s="10"/>
      <c r="R164" s="10"/>
      <c r="S164" s="20"/>
      <c r="T164" s="60"/>
      <c r="U164" s="66"/>
    </row>
    <row r="165" spans="1:21" ht="12.75" customHeight="1">
      <c r="A165" s="84"/>
      <c r="B165" s="93"/>
      <c r="C165" s="87"/>
      <c r="D165" s="88"/>
      <c r="E165" s="83"/>
      <c r="F165" s="9" t="s">
        <v>18</v>
      </c>
      <c r="G165" s="10">
        <f>H165+J165</f>
        <v>0</v>
      </c>
      <c r="H165" s="10">
        <v>0</v>
      </c>
      <c r="I165" s="10"/>
      <c r="J165" s="10"/>
      <c r="K165" s="10">
        <f>L165+N165</f>
        <v>0</v>
      </c>
      <c r="L165" s="10"/>
      <c r="M165" s="10"/>
      <c r="N165" s="10"/>
      <c r="O165" s="10">
        <f>P165+R165</f>
        <v>0</v>
      </c>
      <c r="P165" s="10"/>
      <c r="Q165" s="10"/>
      <c r="R165" s="10"/>
      <c r="S165" s="20"/>
      <c r="T165" s="60"/>
      <c r="U165" s="66"/>
    </row>
    <row r="166" spans="1:21" ht="12.75" customHeight="1">
      <c r="A166" s="84"/>
      <c r="B166" s="93"/>
      <c r="C166" s="87"/>
      <c r="D166" s="88"/>
      <c r="E166" s="83"/>
      <c r="F166" s="12" t="s">
        <v>126</v>
      </c>
      <c r="G166" s="10">
        <f>SUM(G164:G165)</f>
        <v>0</v>
      </c>
      <c r="H166" s="10">
        <f>SUM(H164:H165)</f>
        <v>0</v>
      </c>
      <c r="I166" s="10">
        <f>SUM(I164:I165)</f>
        <v>0</v>
      </c>
      <c r="J166" s="10">
        <f>SUM(J164:J165)</f>
        <v>0</v>
      </c>
      <c r="K166" s="10">
        <f aca="true" t="shared" si="61" ref="K166:T166">SUM(K164:K165)</f>
        <v>0</v>
      </c>
      <c r="L166" s="10">
        <f t="shared" si="61"/>
        <v>0</v>
      </c>
      <c r="M166" s="10">
        <f t="shared" si="61"/>
        <v>0</v>
      </c>
      <c r="N166" s="10">
        <f t="shared" si="61"/>
        <v>0</v>
      </c>
      <c r="O166" s="10">
        <f>SUM(O164:O165)</f>
        <v>0</v>
      </c>
      <c r="P166" s="10">
        <f>SUM(P164:P165)</f>
        <v>0</v>
      </c>
      <c r="Q166" s="10">
        <f>SUM(Q164:Q165)</f>
        <v>0</v>
      </c>
      <c r="R166" s="10">
        <f>SUM(R164:R165)</f>
        <v>0</v>
      </c>
      <c r="S166" s="10">
        <f t="shared" si="61"/>
        <v>0</v>
      </c>
      <c r="T166" s="56">
        <f t="shared" si="61"/>
        <v>0</v>
      </c>
      <c r="U166" s="66"/>
    </row>
    <row r="167" spans="1:21" ht="14.25" customHeight="1" thickBot="1">
      <c r="A167" s="24" t="s">
        <v>28</v>
      </c>
      <c r="B167" s="15" t="s">
        <v>24</v>
      </c>
      <c r="C167" s="154" t="s">
        <v>128</v>
      </c>
      <c r="D167" s="150"/>
      <c r="E167" s="150"/>
      <c r="F167" s="150"/>
      <c r="G167" s="18">
        <f aca="true" t="shared" si="62" ref="G167:T167">SUM(G163+G166)</f>
        <v>66.4</v>
      </c>
      <c r="H167" s="18">
        <f t="shared" si="62"/>
        <v>66.4</v>
      </c>
      <c r="I167" s="18">
        <f t="shared" si="62"/>
        <v>0</v>
      </c>
      <c r="J167" s="18">
        <f t="shared" si="62"/>
        <v>0</v>
      </c>
      <c r="K167" s="18">
        <f t="shared" si="62"/>
        <v>50</v>
      </c>
      <c r="L167" s="18">
        <f t="shared" si="62"/>
        <v>50</v>
      </c>
      <c r="M167" s="18">
        <f t="shared" si="62"/>
        <v>0</v>
      </c>
      <c r="N167" s="18">
        <f t="shared" si="62"/>
        <v>0</v>
      </c>
      <c r="O167" s="18">
        <f t="shared" si="62"/>
        <v>50</v>
      </c>
      <c r="P167" s="18">
        <f t="shared" si="62"/>
        <v>50</v>
      </c>
      <c r="Q167" s="18">
        <f t="shared" si="62"/>
        <v>0</v>
      </c>
      <c r="R167" s="18">
        <f t="shared" si="62"/>
        <v>0</v>
      </c>
      <c r="S167" s="18">
        <f t="shared" si="62"/>
        <v>60</v>
      </c>
      <c r="T167" s="58">
        <f t="shared" si="62"/>
        <v>70</v>
      </c>
      <c r="U167" s="66"/>
    </row>
    <row r="168" spans="1:21" ht="29.25" customHeight="1" thickBot="1">
      <c r="A168" s="7" t="s">
        <v>28</v>
      </c>
      <c r="B168" s="8" t="s">
        <v>26</v>
      </c>
      <c r="C168" s="145" t="s">
        <v>143</v>
      </c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66"/>
    </row>
    <row r="169" spans="1:21" ht="15" customHeight="1">
      <c r="A169" s="84" t="s">
        <v>28</v>
      </c>
      <c r="B169" s="85" t="s">
        <v>26</v>
      </c>
      <c r="C169" s="87" t="s">
        <v>13</v>
      </c>
      <c r="D169" s="97" t="s">
        <v>67</v>
      </c>
      <c r="E169" s="83"/>
      <c r="F169" s="9" t="s">
        <v>18</v>
      </c>
      <c r="G169" s="10">
        <f>H169+J169</f>
        <v>166.9</v>
      </c>
      <c r="H169" s="10">
        <v>166.9</v>
      </c>
      <c r="I169" s="10"/>
      <c r="J169" s="10"/>
      <c r="K169" s="10">
        <f>L169+N169</f>
        <v>120</v>
      </c>
      <c r="L169" s="10">
        <v>120</v>
      </c>
      <c r="M169" s="10"/>
      <c r="N169" s="10"/>
      <c r="O169" s="10">
        <f>P169+R169</f>
        <v>120</v>
      </c>
      <c r="P169" s="10">
        <v>120</v>
      </c>
      <c r="Q169" s="10"/>
      <c r="R169" s="10"/>
      <c r="S169" s="10">
        <v>150</v>
      </c>
      <c r="T169" s="56">
        <v>170</v>
      </c>
      <c r="U169" s="66"/>
    </row>
    <row r="170" spans="1:21" ht="13.5" customHeight="1">
      <c r="A170" s="84"/>
      <c r="B170" s="86"/>
      <c r="C170" s="87"/>
      <c r="D170" s="88"/>
      <c r="E170" s="83"/>
      <c r="F170" s="9" t="s">
        <v>18</v>
      </c>
      <c r="G170" s="10">
        <f>H170+J170</f>
        <v>0</v>
      </c>
      <c r="H170" s="10">
        <v>0</v>
      </c>
      <c r="I170" s="10"/>
      <c r="J170" s="10"/>
      <c r="K170" s="10">
        <f>L170+N170</f>
        <v>0</v>
      </c>
      <c r="L170" s="10"/>
      <c r="M170" s="10"/>
      <c r="N170" s="10"/>
      <c r="O170" s="10">
        <f>P170+R170</f>
        <v>0</v>
      </c>
      <c r="P170" s="10"/>
      <c r="Q170" s="10"/>
      <c r="R170" s="10"/>
      <c r="S170" s="19"/>
      <c r="T170" s="59"/>
      <c r="U170" s="66"/>
    </row>
    <row r="171" spans="1:21" ht="14.25" customHeight="1">
      <c r="A171" s="84"/>
      <c r="B171" s="82"/>
      <c r="C171" s="87"/>
      <c r="D171" s="88"/>
      <c r="E171" s="83"/>
      <c r="F171" s="12" t="s">
        <v>126</v>
      </c>
      <c r="G171" s="20">
        <f aca="true" t="shared" si="63" ref="G171:N171">SUM(G169:G170)</f>
        <v>166.9</v>
      </c>
      <c r="H171" s="20">
        <f t="shared" si="63"/>
        <v>166.9</v>
      </c>
      <c r="I171" s="20">
        <f t="shared" si="63"/>
        <v>0</v>
      </c>
      <c r="J171" s="20">
        <f t="shared" si="63"/>
        <v>0</v>
      </c>
      <c r="K171" s="20">
        <f t="shared" si="63"/>
        <v>120</v>
      </c>
      <c r="L171" s="20">
        <f t="shared" si="63"/>
        <v>120</v>
      </c>
      <c r="M171" s="20">
        <f t="shared" si="63"/>
        <v>0</v>
      </c>
      <c r="N171" s="20">
        <f t="shared" si="63"/>
        <v>0</v>
      </c>
      <c r="O171" s="20">
        <f aca="true" t="shared" si="64" ref="O171:T171">SUM(O169:O170)</f>
        <v>120</v>
      </c>
      <c r="P171" s="20">
        <f t="shared" si="64"/>
        <v>120</v>
      </c>
      <c r="Q171" s="20">
        <f t="shared" si="64"/>
        <v>0</v>
      </c>
      <c r="R171" s="20">
        <f t="shared" si="64"/>
        <v>0</v>
      </c>
      <c r="S171" s="20">
        <f t="shared" si="64"/>
        <v>150</v>
      </c>
      <c r="T171" s="60">
        <f t="shared" si="64"/>
        <v>170</v>
      </c>
      <c r="U171" s="66"/>
    </row>
    <row r="172" spans="1:21" ht="12.75" customHeight="1" thickBot="1">
      <c r="A172" s="24" t="s">
        <v>28</v>
      </c>
      <c r="B172" s="15" t="s">
        <v>26</v>
      </c>
      <c r="C172" s="154" t="s">
        <v>128</v>
      </c>
      <c r="D172" s="150"/>
      <c r="E172" s="150"/>
      <c r="F172" s="150"/>
      <c r="G172" s="22">
        <f>SUM(G171)</f>
        <v>166.9</v>
      </c>
      <c r="H172" s="22">
        <f>SUM(H171)</f>
        <v>166.9</v>
      </c>
      <c r="I172" s="22">
        <f>SUM(I171)</f>
        <v>0</v>
      </c>
      <c r="J172" s="22">
        <f>SUM(J171)</f>
        <v>0</v>
      </c>
      <c r="K172" s="22">
        <f aca="true" t="shared" si="65" ref="K172:R172">SUM(K171)</f>
        <v>120</v>
      </c>
      <c r="L172" s="22">
        <f t="shared" si="65"/>
        <v>120</v>
      </c>
      <c r="M172" s="22">
        <f t="shared" si="65"/>
        <v>0</v>
      </c>
      <c r="N172" s="22">
        <f t="shared" si="65"/>
        <v>0</v>
      </c>
      <c r="O172" s="22">
        <f t="shared" si="65"/>
        <v>120</v>
      </c>
      <c r="P172" s="22">
        <f t="shared" si="65"/>
        <v>120</v>
      </c>
      <c r="Q172" s="22">
        <f t="shared" si="65"/>
        <v>0</v>
      </c>
      <c r="R172" s="22">
        <f t="shared" si="65"/>
        <v>0</v>
      </c>
      <c r="S172" s="22">
        <f>SUM(S171)</f>
        <v>150</v>
      </c>
      <c r="T172" s="62">
        <f>SUM(T171)</f>
        <v>170</v>
      </c>
      <c r="U172" s="66"/>
    </row>
    <row r="173" spans="1:21" ht="15" customHeight="1" thickBot="1">
      <c r="A173" s="7" t="s">
        <v>28</v>
      </c>
      <c r="B173" s="8" t="s">
        <v>28</v>
      </c>
      <c r="C173" s="145" t="s">
        <v>68</v>
      </c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66"/>
    </row>
    <row r="174" spans="1:21" ht="14.25" customHeight="1">
      <c r="A174" s="84" t="s">
        <v>28</v>
      </c>
      <c r="B174" s="85" t="s">
        <v>28</v>
      </c>
      <c r="C174" s="87" t="s">
        <v>13</v>
      </c>
      <c r="D174" s="97" t="s">
        <v>110</v>
      </c>
      <c r="E174" s="83"/>
      <c r="F174" s="9" t="s">
        <v>18</v>
      </c>
      <c r="G174" s="10">
        <v>0.3</v>
      </c>
      <c r="H174" s="10">
        <v>0.3</v>
      </c>
      <c r="I174" s="10"/>
      <c r="J174" s="10"/>
      <c r="K174" s="10">
        <f>L174+N174</f>
        <v>0</v>
      </c>
      <c r="L174" s="10">
        <v>0</v>
      </c>
      <c r="M174" s="10"/>
      <c r="N174" s="10"/>
      <c r="O174" s="10">
        <f>P174+R174</f>
        <v>0</v>
      </c>
      <c r="P174" s="10">
        <v>0</v>
      </c>
      <c r="Q174" s="10"/>
      <c r="R174" s="10"/>
      <c r="S174" s="10">
        <v>0</v>
      </c>
      <c r="T174" s="56">
        <v>0</v>
      </c>
      <c r="U174" s="66"/>
    </row>
    <row r="175" spans="1:21" ht="14.25" customHeight="1">
      <c r="A175" s="84"/>
      <c r="B175" s="86"/>
      <c r="C175" s="87"/>
      <c r="D175" s="88"/>
      <c r="E175" s="83"/>
      <c r="F175" s="9" t="s">
        <v>19</v>
      </c>
      <c r="G175" s="10">
        <f>H175+J175</f>
        <v>0</v>
      </c>
      <c r="H175" s="10"/>
      <c r="I175" s="10"/>
      <c r="J175" s="10"/>
      <c r="K175" s="10">
        <f>L175+N175</f>
        <v>0</v>
      </c>
      <c r="L175" s="10"/>
      <c r="M175" s="10"/>
      <c r="N175" s="10"/>
      <c r="O175" s="10">
        <f>P175+R175</f>
        <v>0</v>
      </c>
      <c r="P175" s="10"/>
      <c r="Q175" s="10"/>
      <c r="R175" s="10"/>
      <c r="S175" s="10"/>
      <c r="T175" s="56"/>
      <c r="U175" s="66"/>
    </row>
    <row r="176" spans="1:21" ht="15.75" customHeight="1">
      <c r="A176" s="84"/>
      <c r="B176" s="82"/>
      <c r="C176" s="87"/>
      <c r="D176" s="88"/>
      <c r="E176" s="83"/>
      <c r="F176" s="12" t="s">
        <v>126</v>
      </c>
      <c r="G176" s="10">
        <f aca="true" t="shared" si="66" ref="G176:N176">SUM(G174:G175)</f>
        <v>0.3</v>
      </c>
      <c r="H176" s="10">
        <f t="shared" si="66"/>
        <v>0.3</v>
      </c>
      <c r="I176" s="10">
        <f t="shared" si="66"/>
        <v>0</v>
      </c>
      <c r="J176" s="10">
        <f t="shared" si="66"/>
        <v>0</v>
      </c>
      <c r="K176" s="10">
        <f t="shared" si="66"/>
        <v>0</v>
      </c>
      <c r="L176" s="10">
        <f t="shared" si="66"/>
        <v>0</v>
      </c>
      <c r="M176" s="10">
        <f t="shared" si="66"/>
        <v>0</v>
      </c>
      <c r="N176" s="10">
        <f t="shared" si="66"/>
        <v>0</v>
      </c>
      <c r="O176" s="10">
        <f aca="true" t="shared" si="67" ref="O176:T176">SUM(O174:O175)</f>
        <v>0</v>
      </c>
      <c r="P176" s="10">
        <f t="shared" si="67"/>
        <v>0</v>
      </c>
      <c r="Q176" s="10">
        <f t="shared" si="67"/>
        <v>0</v>
      </c>
      <c r="R176" s="10">
        <f t="shared" si="67"/>
        <v>0</v>
      </c>
      <c r="S176" s="10">
        <f t="shared" si="67"/>
        <v>0</v>
      </c>
      <c r="T176" s="56">
        <f t="shared" si="67"/>
        <v>0</v>
      </c>
      <c r="U176" s="66"/>
    </row>
    <row r="177" spans="1:21" ht="13.5" customHeight="1">
      <c r="A177" s="132" t="s">
        <v>28</v>
      </c>
      <c r="B177" s="82" t="s">
        <v>28</v>
      </c>
      <c r="C177" s="133" t="s">
        <v>20</v>
      </c>
      <c r="D177" s="97" t="s">
        <v>112</v>
      </c>
      <c r="E177" s="91"/>
      <c r="F177" s="9" t="s">
        <v>18</v>
      </c>
      <c r="G177" s="10">
        <v>0</v>
      </c>
      <c r="H177" s="10">
        <v>0</v>
      </c>
      <c r="I177" s="10"/>
      <c r="J177" s="10"/>
      <c r="K177" s="10">
        <f>L177+N177</f>
        <v>0</v>
      </c>
      <c r="L177" s="10"/>
      <c r="M177" s="10"/>
      <c r="N177" s="10"/>
      <c r="O177" s="10">
        <f>P177+R177</f>
        <v>0</v>
      </c>
      <c r="P177" s="10"/>
      <c r="Q177" s="10"/>
      <c r="R177" s="10"/>
      <c r="S177" s="20"/>
      <c r="T177" s="60"/>
      <c r="U177" s="66"/>
    </row>
    <row r="178" spans="1:21" ht="12" customHeight="1">
      <c r="A178" s="84"/>
      <c r="B178" s="93"/>
      <c r="C178" s="87"/>
      <c r="D178" s="88"/>
      <c r="E178" s="83"/>
      <c r="F178" s="9" t="s">
        <v>19</v>
      </c>
      <c r="G178" s="10">
        <f>H178+J178</f>
        <v>0</v>
      </c>
      <c r="H178" s="10"/>
      <c r="I178" s="10"/>
      <c r="J178" s="10"/>
      <c r="K178" s="10">
        <f>L178+N178</f>
        <v>0</v>
      </c>
      <c r="L178" s="10"/>
      <c r="M178" s="10"/>
      <c r="N178" s="10"/>
      <c r="O178" s="10">
        <f>P178+R178</f>
        <v>0</v>
      </c>
      <c r="P178" s="10"/>
      <c r="Q178" s="10"/>
      <c r="R178" s="10"/>
      <c r="S178" s="20"/>
      <c r="T178" s="60"/>
      <c r="U178" s="66"/>
    </row>
    <row r="179" spans="1:21" ht="12.75" customHeight="1">
      <c r="A179" s="84"/>
      <c r="B179" s="93"/>
      <c r="C179" s="87"/>
      <c r="D179" s="88"/>
      <c r="E179" s="83"/>
      <c r="F179" s="12" t="s">
        <v>126</v>
      </c>
      <c r="G179" s="10">
        <f aca="true" t="shared" si="68" ref="G179:N179">SUM(G177:G178)</f>
        <v>0</v>
      </c>
      <c r="H179" s="10">
        <f t="shared" si="68"/>
        <v>0</v>
      </c>
      <c r="I179" s="10">
        <f t="shared" si="68"/>
        <v>0</v>
      </c>
      <c r="J179" s="10">
        <f t="shared" si="68"/>
        <v>0</v>
      </c>
      <c r="K179" s="10">
        <f t="shared" si="68"/>
        <v>0</v>
      </c>
      <c r="L179" s="10">
        <f t="shared" si="68"/>
        <v>0</v>
      </c>
      <c r="M179" s="10">
        <f t="shared" si="68"/>
        <v>0</v>
      </c>
      <c r="N179" s="10">
        <f t="shared" si="68"/>
        <v>0</v>
      </c>
      <c r="O179" s="10">
        <f aca="true" t="shared" si="69" ref="O179:T179">SUM(O177:O178)</f>
        <v>0</v>
      </c>
      <c r="P179" s="10">
        <f t="shared" si="69"/>
        <v>0</v>
      </c>
      <c r="Q179" s="10">
        <f t="shared" si="69"/>
        <v>0</v>
      </c>
      <c r="R179" s="10">
        <f t="shared" si="69"/>
        <v>0</v>
      </c>
      <c r="S179" s="10">
        <f t="shared" si="69"/>
        <v>0</v>
      </c>
      <c r="T179" s="56">
        <f t="shared" si="69"/>
        <v>0</v>
      </c>
      <c r="U179" s="66"/>
    </row>
    <row r="180" spans="1:21" ht="12.75" customHeight="1">
      <c r="A180" s="84" t="s">
        <v>28</v>
      </c>
      <c r="B180" s="93" t="s">
        <v>28</v>
      </c>
      <c r="C180" s="87" t="s">
        <v>22</v>
      </c>
      <c r="D180" s="88" t="s">
        <v>109</v>
      </c>
      <c r="E180" s="83"/>
      <c r="F180" s="9" t="s">
        <v>18</v>
      </c>
      <c r="G180" s="10">
        <f>H180+J180</f>
        <v>18</v>
      </c>
      <c r="H180" s="10">
        <v>18</v>
      </c>
      <c r="I180" s="10"/>
      <c r="J180" s="10"/>
      <c r="K180" s="10">
        <f>L180+N180</f>
        <v>15</v>
      </c>
      <c r="L180" s="10">
        <v>15</v>
      </c>
      <c r="M180" s="10"/>
      <c r="N180" s="10"/>
      <c r="O180" s="10">
        <f>P180+R180</f>
        <v>15</v>
      </c>
      <c r="P180" s="10">
        <v>15</v>
      </c>
      <c r="Q180" s="10"/>
      <c r="R180" s="10"/>
      <c r="S180" s="20">
        <v>18</v>
      </c>
      <c r="T180" s="60">
        <v>20</v>
      </c>
      <c r="U180" s="66"/>
    </row>
    <row r="181" spans="1:21" ht="12.75" customHeight="1">
      <c r="A181" s="84"/>
      <c r="B181" s="93"/>
      <c r="C181" s="87"/>
      <c r="D181" s="88"/>
      <c r="E181" s="83"/>
      <c r="F181" s="9" t="s">
        <v>18</v>
      </c>
      <c r="G181" s="10">
        <f>H181+J181</f>
        <v>0</v>
      </c>
      <c r="H181" s="10">
        <v>0</v>
      </c>
      <c r="I181" s="10"/>
      <c r="J181" s="10"/>
      <c r="K181" s="10">
        <f>L181+N181</f>
        <v>0</v>
      </c>
      <c r="L181" s="10"/>
      <c r="M181" s="10"/>
      <c r="N181" s="10"/>
      <c r="O181" s="10">
        <f>P181+R181</f>
        <v>0</v>
      </c>
      <c r="P181" s="10"/>
      <c r="Q181" s="10"/>
      <c r="R181" s="10"/>
      <c r="S181" s="20"/>
      <c r="T181" s="60"/>
      <c r="U181" s="66"/>
    </row>
    <row r="182" spans="1:21" ht="18.75" customHeight="1">
      <c r="A182" s="84"/>
      <c r="B182" s="93"/>
      <c r="C182" s="87"/>
      <c r="D182" s="88"/>
      <c r="E182" s="83"/>
      <c r="F182" s="12" t="s">
        <v>126</v>
      </c>
      <c r="G182" s="10">
        <f aca="true" t="shared" si="70" ref="G182:N182">SUM(G180:G181)</f>
        <v>18</v>
      </c>
      <c r="H182" s="10">
        <f t="shared" si="70"/>
        <v>18</v>
      </c>
      <c r="I182" s="10">
        <f t="shared" si="70"/>
        <v>0</v>
      </c>
      <c r="J182" s="10">
        <f t="shared" si="70"/>
        <v>0</v>
      </c>
      <c r="K182" s="10">
        <f t="shared" si="70"/>
        <v>15</v>
      </c>
      <c r="L182" s="10">
        <f t="shared" si="70"/>
        <v>15</v>
      </c>
      <c r="M182" s="10">
        <f t="shared" si="70"/>
        <v>0</v>
      </c>
      <c r="N182" s="10">
        <f t="shared" si="70"/>
        <v>0</v>
      </c>
      <c r="O182" s="10">
        <f aca="true" t="shared" si="71" ref="O182:T182">SUM(O180:O181)</f>
        <v>15</v>
      </c>
      <c r="P182" s="10">
        <f t="shared" si="71"/>
        <v>15</v>
      </c>
      <c r="Q182" s="10">
        <f t="shared" si="71"/>
        <v>0</v>
      </c>
      <c r="R182" s="10">
        <f t="shared" si="71"/>
        <v>0</v>
      </c>
      <c r="S182" s="10">
        <f t="shared" si="71"/>
        <v>18</v>
      </c>
      <c r="T182" s="56">
        <f t="shared" si="71"/>
        <v>20</v>
      </c>
      <c r="U182" s="66"/>
    </row>
    <row r="183" spans="1:21" ht="13.5" customHeight="1">
      <c r="A183" s="84" t="s">
        <v>28</v>
      </c>
      <c r="B183" s="85" t="s">
        <v>28</v>
      </c>
      <c r="C183" s="87" t="s">
        <v>24</v>
      </c>
      <c r="D183" s="97" t="s">
        <v>111</v>
      </c>
      <c r="E183" s="83"/>
      <c r="F183" s="9" t="s">
        <v>18</v>
      </c>
      <c r="G183" s="10">
        <f>H183+J183</f>
        <v>0</v>
      </c>
      <c r="H183" s="10">
        <v>0</v>
      </c>
      <c r="I183" s="10">
        <v>0</v>
      </c>
      <c r="J183" s="10"/>
      <c r="K183" s="10">
        <f>L183+N183</f>
        <v>20</v>
      </c>
      <c r="L183" s="10">
        <v>20</v>
      </c>
      <c r="M183" s="10"/>
      <c r="N183" s="10"/>
      <c r="O183" s="10">
        <f>P183+R183</f>
        <v>20</v>
      </c>
      <c r="P183" s="10">
        <v>20</v>
      </c>
      <c r="Q183" s="10"/>
      <c r="R183" s="10"/>
      <c r="S183" s="20">
        <v>20</v>
      </c>
      <c r="T183" s="60">
        <v>20</v>
      </c>
      <c r="U183" s="66"/>
    </row>
    <row r="184" spans="1:21" ht="13.5" customHeight="1">
      <c r="A184" s="84"/>
      <c r="B184" s="86"/>
      <c r="C184" s="87"/>
      <c r="D184" s="88"/>
      <c r="E184" s="83"/>
      <c r="F184" s="9" t="s">
        <v>19</v>
      </c>
      <c r="G184" s="10">
        <f>H184+J184</f>
        <v>0</v>
      </c>
      <c r="H184" s="10"/>
      <c r="I184" s="10"/>
      <c r="J184" s="10"/>
      <c r="K184" s="10">
        <f>L184+N184</f>
        <v>0</v>
      </c>
      <c r="L184" s="10"/>
      <c r="M184" s="10"/>
      <c r="N184" s="10"/>
      <c r="O184" s="10">
        <f>P184+R184</f>
        <v>0</v>
      </c>
      <c r="P184" s="10"/>
      <c r="Q184" s="10"/>
      <c r="R184" s="10"/>
      <c r="S184" s="20"/>
      <c r="T184" s="60"/>
      <c r="U184" s="66"/>
    </row>
    <row r="185" spans="1:21" ht="18" customHeight="1">
      <c r="A185" s="84"/>
      <c r="B185" s="82"/>
      <c r="C185" s="87"/>
      <c r="D185" s="88"/>
      <c r="E185" s="83"/>
      <c r="F185" s="12" t="s">
        <v>126</v>
      </c>
      <c r="G185" s="10">
        <f>SUM(G183:G184)</f>
        <v>0</v>
      </c>
      <c r="H185" s="10">
        <f>SUM(H183:H184)</f>
        <v>0</v>
      </c>
      <c r="I185" s="10">
        <f>SUM(I183:I184)</f>
        <v>0</v>
      </c>
      <c r="J185" s="10">
        <f>SUM(J183:J184)</f>
        <v>0</v>
      </c>
      <c r="K185" s="10">
        <f>SUM(K183:K184)</f>
        <v>20</v>
      </c>
      <c r="L185" s="10">
        <v>0</v>
      </c>
      <c r="M185" s="10">
        <f aca="true" t="shared" si="72" ref="M185:T185">SUM(M183:M184)</f>
        <v>0</v>
      </c>
      <c r="N185" s="10">
        <f t="shared" si="72"/>
        <v>0</v>
      </c>
      <c r="O185" s="10">
        <f t="shared" si="72"/>
        <v>20</v>
      </c>
      <c r="P185" s="10">
        <f t="shared" si="72"/>
        <v>20</v>
      </c>
      <c r="Q185" s="10">
        <f t="shared" si="72"/>
        <v>0</v>
      </c>
      <c r="R185" s="10">
        <f t="shared" si="72"/>
        <v>0</v>
      </c>
      <c r="S185" s="10">
        <f t="shared" si="72"/>
        <v>20</v>
      </c>
      <c r="T185" s="56">
        <f t="shared" si="72"/>
        <v>20</v>
      </c>
      <c r="U185" s="66"/>
    </row>
    <row r="186" spans="1:21" ht="14.25" customHeight="1" thickBot="1">
      <c r="A186" s="24" t="s">
        <v>28</v>
      </c>
      <c r="B186" s="15" t="s">
        <v>28</v>
      </c>
      <c r="C186" s="154" t="s">
        <v>128</v>
      </c>
      <c r="D186" s="150"/>
      <c r="E186" s="150"/>
      <c r="F186" s="150"/>
      <c r="G186" s="22">
        <f aca="true" t="shared" si="73" ref="G186:T186">SUM(G176+G179+G182+G185)</f>
        <v>18.3</v>
      </c>
      <c r="H186" s="22">
        <f t="shared" si="73"/>
        <v>18.3</v>
      </c>
      <c r="I186" s="22">
        <f t="shared" si="73"/>
        <v>0</v>
      </c>
      <c r="J186" s="22">
        <f t="shared" si="73"/>
        <v>0</v>
      </c>
      <c r="K186" s="22">
        <f t="shared" si="73"/>
        <v>35</v>
      </c>
      <c r="L186" s="22">
        <f t="shared" si="73"/>
        <v>15</v>
      </c>
      <c r="M186" s="22">
        <f t="shared" si="73"/>
        <v>0</v>
      </c>
      <c r="N186" s="22">
        <f t="shared" si="73"/>
        <v>0</v>
      </c>
      <c r="O186" s="22">
        <f>SUM(O176+O179+O182+O185)</f>
        <v>35</v>
      </c>
      <c r="P186" s="22">
        <f>SUM(P176+P179+P182+P185)</f>
        <v>35</v>
      </c>
      <c r="Q186" s="22">
        <f>SUM(Q176+Q179+Q182+Q185)</f>
        <v>0</v>
      </c>
      <c r="R186" s="22">
        <f>SUM(R176+R179+R182+R185)</f>
        <v>0</v>
      </c>
      <c r="S186" s="22">
        <f t="shared" si="73"/>
        <v>38</v>
      </c>
      <c r="T186" s="62">
        <f t="shared" si="73"/>
        <v>40</v>
      </c>
      <c r="U186" s="66"/>
    </row>
    <row r="187" spans="1:21" ht="15" customHeight="1" thickBot="1">
      <c r="A187" s="21" t="s">
        <v>28</v>
      </c>
      <c r="B187" s="160" t="s">
        <v>129</v>
      </c>
      <c r="C187" s="161"/>
      <c r="D187" s="161"/>
      <c r="E187" s="161"/>
      <c r="F187" s="161"/>
      <c r="G187" s="18">
        <f aca="true" t="shared" si="74" ref="G187:T187">SUM(G142+G154+G159+G167+G172+G186)</f>
        <v>613.3999999999999</v>
      </c>
      <c r="H187" s="18">
        <f t="shared" si="74"/>
        <v>613.3999999999999</v>
      </c>
      <c r="I187" s="18">
        <f t="shared" si="74"/>
        <v>108.6</v>
      </c>
      <c r="J187" s="18">
        <f t="shared" si="74"/>
        <v>0</v>
      </c>
      <c r="K187" s="18">
        <f t="shared" si="74"/>
        <v>599.2</v>
      </c>
      <c r="L187" s="18">
        <f t="shared" si="74"/>
        <v>579.2</v>
      </c>
      <c r="M187" s="18">
        <f t="shared" si="74"/>
        <v>180</v>
      </c>
      <c r="N187" s="18">
        <f t="shared" si="74"/>
        <v>0</v>
      </c>
      <c r="O187" s="18">
        <f t="shared" si="74"/>
        <v>539.8</v>
      </c>
      <c r="P187" s="18">
        <f t="shared" si="74"/>
        <v>539.8</v>
      </c>
      <c r="Q187" s="18">
        <f t="shared" si="74"/>
        <v>161.3</v>
      </c>
      <c r="R187" s="18">
        <f t="shared" si="74"/>
        <v>0</v>
      </c>
      <c r="S187" s="18">
        <f t="shared" si="74"/>
        <v>626.9</v>
      </c>
      <c r="T187" s="18">
        <f t="shared" si="74"/>
        <v>659.9</v>
      </c>
      <c r="U187" s="67"/>
    </row>
    <row r="188" spans="1:21" ht="15" customHeight="1" thickBot="1">
      <c r="A188" s="6" t="s">
        <v>29</v>
      </c>
      <c r="B188" s="136" t="s">
        <v>69</v>
      </c>
      <c r="C188" s="137"/>
      <c r="D188" s="137"/>
      <c r="E188" s="137"/>
      <c r="F188" s="137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66"/>
    </row>
    <row r="189" spans="1:21" ht="18" customHeight="1" thickBot="1">
      <c r="A189" s="7" t="s">
        <v>29</v>
      </c>
      <c r="B189" s="8" t="s">
        <v>13</v>
      </c>
      <c r="C189" s="145" t="s">
        <v>144</v>
      </c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66"/>
    </row>
    <row r="190" spans="1:21" ht="13.5" customHeight="1">
      <c r="A190" s="84" t="s">
        <v>29</v>
      </c>
      <c r="B190" s="85" t="s">
        <v>13</v>
      </c>
      <c r="C190" s="87" t="s">
        <v>13</v>
      </c>
      <c r="D190" s="97" t="s">
        <v>114</v>
      </c>
      <c r="E190" s="83"/>
      <c r="F190" s="9" t="s">
        <v>18</v>
      </c>
      <c r="G190" s="20">
        <v>22</v>
      </c>
      <c r="H190" s="20">
        <v>22</v>
      </c>
      <c r="I190" s="20">
        <v>7</v>
      </c>
      <c r="J190" s="20"/>
      <c r="K190" s="10">
        <f>L190+N190</f>
        <v>18.2</v>
      </c>
      <c r="L190" s="20">
        <v>18.2</v>
      </c>
      <c r="M190" s="20"/>
      <c r="N190" s="20"/>
      <c r="O190" s="10">
        <f>P190+R190</f>
        <v>18.2</v>
      </c>
      <c r="P190" s="20">
        <v>18.2</v>
      </c>
      <c r="Q190" s="20">
        <v>2.9</v>
      </c>
      <c r="R190" s="20"/>
      <c r="S190" s="20">
        <v>19</v>
      </c>
      <c r="T190" s="60">
        <v>20</v>
      </c>
      <c r="U190" s="66"/>
    </row>
    <row r="191" spans="1:21" ht="11.25" customHeight="1">
      <c r="A191" s="84"/>
      <c r="B191" s="86"/>
      <c r="C191" s="87"/>
      <c r="D191" s="88"/>
      <c r="E191" s="83"/>
      <c r="F191" s="9" t="s">
        <v>19</v>
      </c>
      <c r="G191" s="20">
        <v>0</v>
      </c>
      <c r="H191" s="20"/>
      <c r="I191" s="20"/>
      <c r="J191" s="20"/>
      <c r="K191" s="10">
        <f>L191+N191</f>
        <v>0</v>
      </c>
      <c r="L191" s="20"/>
      <c r="M191" s="20"/>
      <c r="N191" s="20"/>
      <c r="O191" s="10">
        <f>P191+R191</f>
        <v>0</v>
      </c>
      <c r="P191" s="20"/>
      <c r="Q191" s="20"/>
      <c r="R191" s="20"/>
      <c r="S191" s="14"/>
      <c r="T191" s="61"/>
      <c r="U191" s="66"/>
    </row>
    <row r="192" spans="1:21" ht="12" customHeight="1">
      <c r="A192" s="84"/>
      <c r="B192" s="82"/>
      <c r="C192" s="87"/>
      <c r="D192" s="88"/>
      <c r="E192" s="83"/>
      <c r="F192" s="12" t="s">
        <v>126</v>
      </c>
      <c r="G192" s="20">
        <f aca="true" t="shared" si="75" ref="G192:T192">SUM(G190:G191)</f>
        <v>22</v>
      </c>
      <c r="H192" s="20">
        <f t="shared" si="75"/>
        <v>22</v>
      </c>
      <c r="I192" s="20">
        <f t="shared" si="75"/>
        <v>7</v>
      </c>
      <c r="J192" s="20">
        <f t="shared" si="75"/>
        <v>0</v>
      </c>
      <c r="K192" s="20">
        <f t="shared" si="75"/>
        <v>18.2</v>
      </c>
      <c r="L192" s="20">
        <f t="shared" si="75"/>
        <v>18.2</v>
      </c>
      <c r="M192" s="20">
        <f t="shared" si="75"/>
        <v>0</v>
      </c>
      <c r="N192" s="20">
        <f t="shared" si="75"/>
        <v>0</v>
      </c>
      <c r="O192" s="20">
        <f>SUM(O190:O191)</f>
        <v>18.2</v>
      </c>
      <c r="P192" s="20">
        <f>SUM(P190:P191)</f>
        <v>18.2</v>
      </c>
      <c r="Q192" s="20">
        <f>SUM(Q190:Q191)</f>
        <v>2.9</v>
      </c>
      <c r="R192" s="20">
        <f>SUM(R190:R191)</f>
        <v>0</v>
      </c>
      <c r="S192" s="20">
        <f t="shared" si="75"/>
        <v>19</v>
      </c>
      <c r="T192" s="60">
        <f t="shared" si="75"/>
        <v>20</v>
      </c>
      <c r="U192" s="66"/>
    </row>
    <row r="193" spans="1:21" ht="13.5" customHeight="1">
      <c r="A193" s="84" t="s">
        <v>29</v>
      </c>
      <c r="B193" s="85" t="s">
        <v>13</v>
      </c>
      <c r="C193" s="87" t="s">
        <v>20</v>
      </c>
      <c r="D193" s="97" t="s">
        <v>105</v>
      </c>
      <c r="E193" s="83"/>
      <c r="F193" s="9" t="s">
        <v>18</v>
      </c>
      <c r="G193" s="20">
        <v>1</v>
      </c>
      <c r="H193" s="20">
        <v>1</v>
      </c>
      <c r="I193" s="20"/>
      <c r="J193" s="20"/>
      <c r="K193" s="10">
        <f>L193+N193</f>
        <v>1</v>
      </c>
      <c r="L193" s="10">
        <v>1</v>
      </c>
      <c r="M193" s="10"/>
      <c r="N193" s="20"/>
      <c r="O193" s="10">
        <f>P193+R193</f>
        <v>1</v>
      </c>
      <c r="P193" s="10">
        <v>1</v>
      </c>
      <c r="Q193" s="10"/>
      <c r="R193" s="20"/>
      <c r="S193" s="20">
        <v>1</v>
      </c>
      <c r="T193" s="60">
        <v>1</v>
      </c>
      <c r="U193" s="66"/>
    </row>
    <row r="194" spans="1:21" ht="11.25" customHeight="1">
      <c r="A194" s="84"/>
      <c r="B194" s="86"/>
      <c r="C194" s="87"/>
      <c r="D194" s="88"/>
      <c r="E194" s="83"/>
      <c r="F194" s="9" t="s">
        <v>19</v>
      </c>
      <c r="G194" s="20">
        <v>0</v>
      </c>
      <c r="H194" s="20"/>
      <c r="I194" s="20"/>
      <c r="J194" s="20"/>
      <c r="K194" s="10">
        <f>L194+N194</f>
        <v>0</v>
      </c>
      <c r="L194" s="20"/>
      <c r="M194" s="20"/>
      <c r="N194" s="20"/>
      <c r="O194" s="10">
        <f>P194+R194</f>
        <v>0</v>
      </c>
      <c r="P194" s="20"/>
      <c r="Q194" s="20"/>
      <c r="R194" s="20"/>
      <c r="S194" s="14"/>
      <c r="T194" s="61"/>
      <c r="U194" s="66"/>
    </row>
    <row r="195" spans="1:21" ht="12" customHeight="1">
      <c r="A195" s="84"/>
      <c r="B195" s="82"/>
      <c r="C195" s="87"/>
      <c r="D195" s="88"/>
      <c r="E195" s="83"/>
      <c r="F195" s="12" t="s">
        <v>126</v>
      </c>
      <c r="G195" s="20">
        <f aca="true" t="shared" si="76" ref="G195:T195">SUM(G193:G194)</f>
        <v>1</v>
      </c>
      <c r="H195" s="20">
        <f t="shared" si="76"/>
        <v>1</v>
      </c>
      <c r="I195" s="20">
        <f t="shared" si="76"/>
        <v>0</v>
      </c>
      <c r="J195" s="20">
        <f t="shared" si="76"/>
        <v>0</v>
      </c>
      <c r="K195" s="20">
        <f t="shared" si="76"/>
        <v>1</v>
      </c>
      <c r="L195" s="20">
        <f t="shared" si="76"/>
        <v>1</v>
      </c>
      <c r="M195" s="20">
        <f t="shared" si="76"/>
        <v>0</v>
      </c>
      <c r="N195" s="20">
        <f t="shared" si="76"/>
        <v>0</v>
      </c>
      <c r="O195" s="20">
        <f>SUM(O193:O194)</f>
        <v>1</v>
      </c>
      <c r="P195" s="20">
        <f>SUM(P193:P194)</f>
        <v>1</v>
      </c>
      <c r="Q195" s="20">
        <f>SUM(Q193:Q194)</f>
        <v>0</v>
      </c>
      <c r="R195" s="20">
        <f>SUM(R193:R194)</f>
        <v>0</v>
      </c>
      <c r="S195" s="20">
        <f t="shared" si="76"/>
        <v>1</v>
      </c>
      <c r="T195" s="60">
        <f t="shared" si="76"/>
        <v>1</v>
      </c>
      <c r="U195" s="66"/>
    </row>
    <row r="196" spans="1:21" s="33" customFormat="1" ht="16.5" customHeight="1" thickBot="1">
      <c r="A196" s="31" t="s">
        <v>29</v>
      </c>
      <c r="B196" s="32" t="s">
        <v>13</v>
      </c>
      <c r="C196" s="154" t="s">
        <v>128</v>
      </c>
      <c r="D196" s="150"/>
      <c r="E196" s="150"/>
      <c r="F196" s="150"/>
      <c r="G196" s="18">
        <f>SUM(G192+G195)</f>
        <v>23</v>
      </c>
      <c r="H196" s="18">
        <f aca="true" t="shared" si="77" ref="H196:T196">SUM(H192+H195)</f>
        <v>23</v>
      </c>
      <c r="I196" s="18">
        <f t="shared" si="77"/>
        <v>7</v>
      </c>
      <c r="J196" s="18">
        <f t="shared" si="77"/>
        <v>0</v>
      </c>
      <c r="K196" s="18">
        <f t="shared" si="77"/>
        <v>19.2</v>
      </c>
      <c r="L196" s="18">
        <f t="shared" si="77"/>
        <v>19.2</v>
      </c>
      <c r="M196" s="18">
        <f t="shared" si="77"/>
        <v>0</v>
      </c>
      <c r="N196" s="18">
        <f t="shared" si="77"/>
        <v>0</v>
      </c>
      <c r="O196" s="22">
        <f>SUM(O192+O195)</f>
        <v>19.2</v>
      </c>
      <c r="P196" s="22">
        <f>SUM(P192+P195)</f>
        <v>19.2</v>
      </c>
      <c r="Q196" s="22">
        <f>SUM(Q192+Q195)</f>
        <v>2.9</v>
      </c>
      <c r="R196" s="18">
        <f>SUM(R192+R195)</f>
        <v>0</v>
      </c>
      <c r="S196" s="18">
        <f t="shared" si="77"/>
        <v>20</v>
      </c>
      <c r="T196" s="18">
        <f t="shared" si="77"/>
        <v>21</v>
      </c>
      <c r="U196" s="68"/>
    </row>
    <row r="197" spans="1:21" s="33" customFormat="1" ht="15.75" customHeight="1" thickBot="1">
      <c r="A197" s="34" t="s">
        <v>29</v>
      </c>
      <c r="B197" s="160" t="s">
        <v>34</v>
      </c>
      <c r="C197" s="161"/>
      <c r="D197" s="161"/>
      <c r="E197" s="161"/>
      <c r="F197" s="161"/>
      <c r="G197" s="18">
        <f>SUM(G196)</f>
        <v>23</v>
      </c>
      <c r="H197" s="18">
        <f aca="true" t="shared" si="78" ref="H197:R197">SUM(H196)</f>
        <v>23</v>
      </c>
      <c r="I197" s="18">
        <f t="shared" si="78"/>
        <v>7</v>
      </c>
      <c r="J197" s="18">
        <f t="shared" si="78"/>
        <v>0</v>
      </c>
      <c r="K197" s="18">
        <f t="shared" si="78"/>
        <v>19.2</v>
      </c>
      <c r="L197" s="18">
        <f t="shared" si="78"/>
        <v>19.2</v>
      </c>
      <c r="M197" s="18">
        <f t="shared" si="78"/>
        <v>0</v>
      </c>
      <c r="N197" s="18">
        <f t="shared" si="78"/>
        <v>0</v>
      </c>
      <c r="O197" s="18">
        <f t="shared" si="78"/>
        <v>19.2</v>
      </c>
      <c r="P197" s="18">
        <f t="shared" si="78"/>
        <v>19.2</v>
      </c>
      <c r="Q197" s="18">
        <f t="shared" si="78"/>
        <v>2.9</v>
      </c>
      <c r="R197" s="18">
        <f t="shared" si="78"/>
        <v>0</v>
      </c>
      <c r="S197" s="18">
        <f>SUM(S196)</f>
        <v>20</v>
      </c>
      <c r="T197" s="58">
        <f>SUM(T196)</f>
        <v>21</v>
      </c>
      <c r="U197" s="69"/>
    </row>
    <row r="198" spans="1:21" ht="15.75" customHeight="1" thickBot="1">
      <c r="A198" s="6" t="s">
        <v>30</v>
      </c>
      <c r="B198" s="136" t="s">
        <v>70</v>
      </c>
      <c r="C198" s="137"/>
      <c r="D198" s="137"/>
      <c r="E198" s="137"/>
      <c r="F198" s="137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138"/>
      <c r="U198" s="66"/>
    </row>
    <row r="199" spans="1:21" ht="15" customHeight="1" thickBot="1">
      <c r="A199" s="7" t="s">
        <v>30</v>
      </c>
      <c r="B199" s="8" t="s">
        <v>13</v>
      </c>
      <c r="C199" s="145" t="s">
        <v>71</v>
      </c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66"/>
    </row>
    <row r="200" spans="1:21" ht="13.5" customHeight="1">
      <c r="A200" s="84" t="s">
        <v>30</v>
      </c>
      <c r="B200" s="85" t="s">
        <v>13</v>
      </c>
      <c r="C200" s="87"/>
      <c r="D200" s="97" t="s">
        <v>72</v>
      </c>
      <c r="E200" s="83"/>
      <c r="F200" s="9" t="s">
        <v>18</v>
      </c>
      <c r="G200" s="10">
        <f>H200+J200</f>
        <v>0</v>
      </c>
      <c r="H200" s="10">
        <v>0</v>
      </c>
      <c r="I200" s="10"/>
      <c r="J200" s="10"/>
      <c r="K200" s="10">
        <f>L200+N200</f>
        <v>0</v>
      </c>
      <c r="L200" s="10"/>
      <c r="M200" s="10"/>
      <c r="N200" s="10"/>
      <c r="O200" s="10">
        <f>P200+R200</f>
        <v>0</v>
      </c>
      <c r="P200" s="10"/>
      <c r="Q200" s="10"/>
      <c r="R200" s="10"/>
      <c r="S200" s="10"/>
      <c r="T200" s="56"/>
      <c r="U200" s="66"/>
    </row>
    <row r="201" spans="1:21" ht="13.5" customHeight="1">
      <c r="A201" s="84"/>
      <c r="B201" s="86"/>
      <c r="C201" s="87"/>
      <c r="D201" s="88"/>
      <c r="E201" s="83"/>
      <c r="F201" s="9" t="s">
        <v>19</v>
      </c>
      <c r="G201" s="10">
        <f>H201+J201</f>
        <v>0</v>
      </c>
      <c r="H201" s="10"/>
      <c r="I201" s="10"/>
      <c r="J201" s="10"/>
      <c r="K201" s="10">
        <f>L201+N201</f>
        <v>0</v>
      </c>
      <c r="L201" s="10"/>
      <c r="M201" s="10"/>
      <c r="N201" s="10"/>
      <c r="O201" s="10">
        <f>P201+R201</f>
        <v>0</v>
      </c>
      <c r="P201" s="10"/>
      <c r="Q201" s="10"/>
      <c r="R201" s="10"/>
      <c r="S201" s="19"/>
      <c r="T201" s="59"/>
      <c r="U201" s="66"/>
    </row>
    <row r="202" spans="1:21" ht="12" customHeight="1">
      <c r="A202" s="84"/>
      <c r="B202" s="82"/>
      <c r="C202" s="87"/>
      <c r="D202" s="88"/>
      <c r="E202" s="83"/>
      <c r="F202" s="12" t="s">
        <v>126</v>
      </c>
      <c r="G202" s="20">
        <f>SUM(G200:G201)</f>
        <v>0</v>
      </c>
      <c r="H202" s="20">
        <f aca="true" t="shared" si="79" ref="H202:N202">SUM(H200:H201)</f>
        <v>0</v>
      </c>
      <c r="I202" s="20">
        <f t="shared" si="79"/>
        <v>0</v>
      </c>
      <c r="J202" s="20">
        <f t="shared" si="79"/>
        <v>0</v>
      </c>
      <c r="K202" s="20">
        <f t="shared" si="79"/>
        <v>0</v>
      </c>
      <c r="L202" s="20">
        <f t="shared" si="79"/>
        <v>0</v>
      </c>
      <c r="M202" s="20">
        <f t="shared" si="79"/>
        <v>0</v>
      </c>
      <c r="N202" s="20">
        <f t="shared" si="79"/>
        <v>0</v>
      </c>
      <c r="O202" s="20">
        <f aca="true" t="shared" si="80" ref="O202:T202">SUM(O200:O201)</f>
        <v>0</v>
      </c>
      <c r="P202" s="20">
        <f t="shared" si="80"/>
        <v>0</v>
      </c>
      <c r="Q202" s="20">
        <f t="shared" si="80"/>
        <v>0</v>
      </c>
      <c r="R202" s="20">
        <f t="shared" si="80"/>
        <v>0</v>
      </c>
      <c r="S202" s="20">
        <f t="shared" si="80"/>
        <v>0</v>
      </c>
      <c r="T202" s="60">
        <f t="shared" si="80"/>
        <v>0</v>
      </c>
      <c r="U202" s="66"/>
    </row>
    <row r="203" spans="1:21" ht="14.25" customHeight="1" thickBot="1">
      <c r="A203" s="24" t="s">
        <v>30</v>
      </c>
      <c r="B203" s="15" t="s">
        <v>13</v>
      </c>
      <c r="C203" s="154" t="s">
        <v>128</v>
      </c>
      <c r="D203" s="150"/>
      <c r="E203" s="150"/>
      <c r="F203" s="150"/>
      <c r="G203" s="18">
        <f>SUM(G202)</f>
        <v>0</v>
      </c>
      <c r="H203" s="18">
        <f aca="true" t="shared" si="81" ref="H203:R203">SUM(H202)</f>
        <v>0</v>
      </c>
      <c r="I203" s="18">
        <f t="shared" si="81"/>
        <v>0</v>
      </c>
      <c r="J203" s="18">
        <f t="shared" si="81"/>
        <v>0</v>
      </c>
      <c r="K203" s="18">
        <f t="shared" si="81"/>
        <v>0</v>
      </c>
      <c r="L203" s="18">
        <f t="shared" si="81"/>
        <v>0</v>
      </c>
      <c r="M203" s="18">
        <f t="shared" si="81"/>
        <v>0</v>
      </c>
      <c r="N203" s="18">
        <f t="shared" si="81"/>
        <v>0</v>
      </c>
      <c r="O203" s="18">
        <f t="shared" si="81"/>
        <v>0</v>
      </c>
      <c r="P203" s="18">
        <f t="shared" si="81"/>
        <v>0</v>
      </c>
      <c r="Q203" s="18">
        <f t="shared" si="81"/>
        <v>0</v>
      </c>
      <c r="R203" s="18">
        <f t="shared" si="81"/>
        <v>0</v>
      </c>
      <c r="S203" s="18">
        <f>SUM(S202)</f>
        <v>0</v>
      </c>
      <c r="T203" s="58">
        <f>SUM(T202)</f>
        <v>0</v>
      </c>
      <c r="U203" s="66"/>
    </row>
    <row r="204" spans="1:21" ht="15" customHeight="1" thickBot="1">
      <c r="A204" s="7" t="s">
        <v>30</v>
      </c>
      <c r="B204" s="8" t="s">
        <v>20</v>
      </c>
      <c r="C204" s="145" t="s">
        <v>73</v>
      </c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66"/>
    </row>
    <row r="205" spans="1:21" ht="13.5" customHeight="1">
      <c r="A205" s="84" t="s">
        <v>30</v>
      </c>
      <c r="B205" s="85" t="s">
        <v>20</v>
      </c>
      <c r="C205" s="87" t="s">
        <v>13</v>
      </c>
      <c r="D205" s="97" t="s">
        <v>74</v>
      </c>
      <c r="E205" s="83"/>
      <c r="F205" s="9" t="s">
        <v>18</v>
      </c>
      <c r="G205" s="10">
        <f>H205+J205</f>
        <v>2</v>
      </c>
      <c r="H205" s="10">
        <v>2</v>
      </c>
      <c r="I205" s="10"/>
      <c r="J205" s="10"/>
      <c r="K205" s="10">
        <f>L205+N205</f>
        <v>5</v>
      </c>
      <c r="L205" s="10">
        <v>5</v>
      </c>
      <c r="M205" s="10"/>
      <c r="N205" s="10"/>
      <c r="O205" s="10">
        <f>P205+R205</f>
        <v>5</v>
      </c>
      <c r="P205" s="10">
        <v>5</v>
      </c>
      <c r="Q205" s="10"/>
      <c r="R205" s="10"/>
      <c r="S205" s="10">
        <v>5</v>
      </c>
      <c r="T205" s="56">
        <v>5</v>
      </c>
      <c r="U205" s="66"/>
    </row>
    <row r="206" spans="1:21" ht="13.5" customHeight="1">
      <c r="A206" s="84"/>
      <c r="B206" s="86"/>
      <c r="C206" s="87"/>
      <c r="D206" s="88"/>
      <c r="E206" s="83"/>
      <c r="F206" s="9" t="s">
        <v>40</v>
      </c>
      <c r="G206" s="10">
        <f>H206+J206</f>
        <v>7.9</v>
      </c>
      <c r="H206" s="10">
        <v>7.9</v>
      </c>
      <c r="I206" s="10"/>
      <c r="J206" s="10"/>
      <c r="K206" s="10">
        <v>0</v>
      </c>
      <c r="L206" s="10">
        <v>0</v>
      </c>
      <c r="M206" s="10"/>
      <c r="N206" s="10"/>
      <c r="O206" s="10">
        <v>0</v>
      </c>
      <c r="P206" s="10">
        <v>0</v>
      </c>
      <c r="Q206" s="10"/>
      <c r="R206" s="10"/>
      <c r="S206" s="10">
        <v>0</v>
      </c>
      <c r="T206" s="56">
        <v>0</v>
      </c>
      <c r="U206" s="66"/>
    </row>
    <row r="207" spans="1:21" ht="12" customHeight="1">
      <c r="A207" s="84"/>
      <c r="B207" s="82"/>
      <c r="C207" s="87"/>
      <c r="D207" s="88"/>
      <c r="E207" s="83"/>
      <c r="F207" s="12" t="s">
        <v>126</v>
      </c>
      <c r="G207" s="20">
        <f aca="true" t="shared" si="82" ref="G207:T207">SUM(G205:G206)</f>
        <v>9.9</v>
      </c>
      <c r="H207" s="20">
        <f t="shared" si="82"/>
        <v>9.9</v>
      </c>
      <c r="I207" s="20">
        <f t="shared" si="82"/>
        <v>0</v>
      </c>
      <c r="J207" s="20">
        <f t="shared" si="82"/>
        <v>0</v>
      </c>
      <c r="K207" s="20">
        <f t="shared" si="82"/>
        <v>5</v>
      </c>
      <c r="L207" s="20">
        <f t="shared" si="82"/>
        <v>5</v>
      </c>
      <c r="M207" s="20">
        <f t="shared" si="82"/>
        <v>0</v>
      </c>
      <c r="N207" s="20">
        <f t="shared" si="82"/>
        <v>0</v>
      </c>
      <c r="O207" s="20">
        <f>SUM(O205:O206)</f>
        <v>5</v>
      </c>
      <c r="P207" s="20">
        <f>SUM(P205:P206)</f>
        <v>5</v>
      </c>
      <c r="Q207" s="20">
        <f>SUM(Q205:Q206)</f>
        <v>0</v>
      </c>
      <c r="R207" s="20">
        <f>SUM(R205:R206)</f>
        <v>0</v>
      </c>
      <c r="S207" s="20">
        <f t="shared" si="82"/>
        <v>5</v>
      </c>
      <c r="T207" s="60">
        <f t="shared" si="82"/>
        <v>5</v>
      </c>
      <c r="U207" s="66"/>
    </row>
    <row r="208" spans="1:21" ht="13.5" customHeight="1">
      <c r="A208" s="84" t="s">
        <v>30</v>
      </c>
      <c r="B208" s="85" t="s">
        <v>20</v>
      </c>
      <c r="C208" s="87" t="s">
        <v>20</v>
      </c>
      <c r="D208" s="97" t="s">
        <v>75</v>
      </c>
      <c r="E208" s="83"/>
      <c r="F208" s="9" t="s">
        <v>18</v>
      </c>
      <c r="G208" s="10">
        <f>H208+J208</f>
        <v>0</v>
      </c>
      <c r="H208" s="20"/>
      <c r="I208" s="20"/>
      <c r="J208" s="20"/>
      <c r="K208" s="10">
        <f>L208+N208</f>
        <v>0</v>
      </c>
      <c r="L208" s="20"/>
      <c r="M208" s="20"/>
      <c r="N208" s="20"/>
      <c r="O208" s="10">
        <f>P208+R208</f>
        <v>0</v>
      </c>
      <c r="P208" s="20"/>
      <c r="Q208" s="20"/>
      <c r="R208" s="20"/>
      <c r="S208" s="20"/>
      <c r="T208" s="60"/>
      <c r="U208" s="66"/>
    </row>
    <row r="209" spans="1:21" ht="13.5" customHeight="1">
      <c r="A209" s="84"/>
      <c r="B209" s="86"/>
      <c r="C209" s="87"/>
      <c r="D209" s="88"/>
      <c r="E209" s="83"/>
      <c r="F209" s="9" t="s">
        <v>19</v>
      </c>
      <c r="G209" s="10">
        <f>H209+J209</f>
        <v>0</v>
      </c>
      <c r="H209" s="20"/>
      <c r="I209" s="20"/>
      <c r="J209" s="20"/>
      <c r="K209" s="10">
        <f>L209+N209</f>
        <v>0</v>
      </c>
      <c r="L209" s="20"/>
      <c r="M209" s="20"/>
      <c r="N209" s="20"/>
      <c r="O209" s="10">
        <f>P209+R209</f>
        <v>0</v>
      </c>
      <c r="P209" s="20"/>
      <c r="Q209" s="20"/>
      <c r="R209" s="20"/>
      <c r="S209" s="20"/>
      <c r="T209" s="60"/>
      <c r="U209" s="66"/>
    </row>
    <row r="210" spans="1:21" ht="12" customHeight="1">
      <c r="A210" s="84"/>
      <c r="B210" s="82"/>
      <c r="C210" s="87"/>
      <c r="D210" s="88"/>
      <c r="E210" s="83"/>
      <c r="F210" s="12" t="s">
        <v>126</v>
      </c>
      <c r="G210" s="20">
        <f aca="true" t="shared" si="83" ref="G210:T210">SUM(G208:G209)</f>
        <v>0</v>
      </c>
      <c r="H210" s="20">
        <f t="shared" si="83"/>
        <v>0</v>
      </c>
      <c r="I210" s="20">
        <f t="shared" si="83"/>
        <v>0</v>
      </c>
      <c r="J210" s="20">
        <f t="shared" si="83"/>
        <v>0</v>
      </c>
      <c r="K210" s="20">
        <f t="shared" si="83"/>
        <v>0</v>
      </c>
      <c r="L210" s="20">
        <f t="shared" si="83"/>
        <v>0</v>
      </c>
      <c r="M210" s="20">
        <f t="shared" si="83"/>
        <v>0</v>
      </c>
      <c r="N210" s="20">
        <f t="shared" si="83"/>
        <v>0</v>
      </c>
      <c r="O210" s="20">
        <f>SUM(O208:O209)</f>
        <v>0</v>
      </c>
      <c r="P210" s="20">
        <f>SUM(P208:P209)</f>
        <v>0</v>
      </c>
      <c r="Q210" s="20">
        <f>SUM(Q208:Q209)</f>
        <v>0</v>
      </c>
      <c r="R210" s="20">
        <f>SUM(R208:R209)</f>
        <v>0</v>
      </c>
      <c r="S210" s="20">
        <f t="shared" si="83"/>
        <v>0</v>
      </c>
      <c r="T210" s="60">
        <f t="shared" si="83"/>
        <v>0</v>
      </c>
      <c r="U210" s="66"/>
    </row>
    <row r="211" spans="1:21" ht="15" customHeight="1" thickBot="1">
      <c r="A211" s="24" t="s">
        <v>30</v>
      </c>
      <c r="B211" s="15" t="s">
        <v>20</v>
      </c>
      <c r="C211" s="154" t="s">
        <v>128</v>
      </c>
      <c r="D211" s="150"/>
      <c r="E211" s="150"/>
      <c r="F211" s="150"/>
      <c r="G211" s="30">
        <f>SUM(G207+G210)</f>
        <v>9.9</v>
      </c>
      <c r="H211" s="30">
        <f aca="true" t="shared" si="84" ref="H211:N211">SUM(H207+H210)</f>
        <v>9.9</v>
      </c>
      <c r="I211" s="30">
        <f t="shared" si="84"/>
        <v>0</v>
      </c>
      <c r="J211" s="30">
        <f t="shared" si="84"/>
        <v>0</v>
      </c>
      <c r="K211" s="18">
        <f t="shared" si="84"/>
        <v>5</v>
      </c>
      <c r="L211" s="30">
        <f t="shared" si="84"/>
        <v>5</v>
      </c>
      <c r="M211" s="30">
        <f t="shared" si="84"/>
        <v>0</v>
      </c>
      <c r="N211" s="30">
        <f t="shared" si="84"/>
        <v>0</v>
      </c>
      <c r="O211" s="18">
        <f aca="true" t="shared" si="85" ref="O211:T211">SUM(O207+O210)</f>
        <v>5</v>
      </c>
      <c r="P211" s="30">
        <f t="shared" si="85"/>
        <v>5</v>
      </c>
      <c r="Q211" s="30">
        <f t="shared" si="85"/>
        <v>0</v>
      </c>
      <c r="R211" s="30">
        <f t="shared" si="85"/>
        <v>0</v>
      </c>
      <c r="S211" s="30">
        <f t="shared" si="85"/>
        <v>5</v>
      </c>
      <c r="T211" s="65">
        <f t="shared" si="85"/>
        <v>5</v>
      </c>
      <c r="U211" s="66"/>
    </row>
    <row r="212" spans="1:21" ht="15" customHeight="1" thickBot="1">
      <c r="A212" s="21" t="s">
        <v>30</v>
      </c>
      <c r="B212" s="160" t="s">
        <v>129</v>
      </c>
      <c r="C212" s="161"/>
      <c r="D212" s="161"/>
      <c r="E212" s="161"/>
      <c r="F212" s="161"/>
      <c r="G212" s="30">
        <f>SUM(G203+G211)</f>
        <v>9.9</v>
      </c>
      <c r="H212" s="30">
        <f aca="true" t="shared" si="86" ref="H212:R212">SUM(H203+H211)</f>
        <v>9.9</v>
      </c>
      <c r="I212" s="30">
        <f t="shared" si="86"/>
        <v>0</v>
      </c>
      <c r="J212" s="30">
        <f t="shared" si="86"/>
        <v>0</v>
      </c>
      <c r="K212" s="18">
        <f t="shared" si="86"/>
        <v>5</v>
      </c>
      <c r="L212" s="30">
        <f t="shared" si="86"/>
        <v>5</v>
      </c>
      <c r="M212" s="30">
        <f t="shared" si="86"/>
        <v>0</v>
      </c>
      <c r="N212" s="30">
        <f t="shared" si="86"/>
        <v>0</v>
      </c>
      <c r="O212" s="30">
        <f t="shared" si="86"/>
        <v>5</v>
      </c>
      <c r="P212" s="30">
        <f t="shared" si="86"/>
        <v>5</v>
      </c>
      <c r="Q212" s="30">
        <f t="shared" si="86"/>
        <v>0</v>
      </c>
      <c r="R212" s="30">
        <f t="shared" si="86"/>
        <v>0</v>
      </c>
      <c r="S212" s="30">
        <f>SUM(S203+S211)</f>
        <v>5</v>
      </c>
      <c r="T212" s="65">
        <f>SUM(T203+T211)</f>
        <v>5</v>
      </c>
      <c r="U212" s="67"/>
    </row>
    <row r="213" spans="1:21" ht="18" customHeight="1" thickBot="1">
      <c r="A213" s="6" t="s">
        <v>76</v>
      </c>
      <c r="B213" s="136" t="s">
        <v>77</v>
      </c>
      <c r="C213" s="137"/>
      <c r="D213" s="137"/>
      <c r="E213" s="137"/>
      <c r="F213" s="137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138"/>
      <c r="U213" s="66"/>
    </row>
    <row r="214" spans="1:21" ht="15" customHeight="1" thickBot="1">
      <c r="A214" s="7" t="s">
        <v>76</v>
      </c>
      <c r="B214" s="8" t="s">
        <v>13</v>
      </c>
      <c r="C214" s="145" t="s">
        <v>78</v>
      </c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66"/>
    </row>
    <row r="215" spans="1:21" ht="13.5" customHeight="1">
      <c r="A215" s="84" t="s">
        <v>76</v>
      </c>
      <c r="B215" s="85" t="s">
        <v>13</v>
      </c>
      <c r="C215" s="87" t="s">
        <v>13</v>
      </c>
      <c r="D215" s="97" t="s">
        <v>79</v>
      </c>
      <c r="E215" s="83"/>
      <c r="F215" s="9" t="s">
        <v>18</v>
      </c>
      <c r="G215" s="10">
        <f>H215+J215</f>
        <v>0</v>
      </c>
      <c r="H215" s="10">
        <v>0</v>
      </c>
      <c r="I215" s="10"/>
      <c r="J215" s="10"/>
      <c r="K215" s="10">
        <f>L215+N215</f>
        <v>0</v>
      </c>
      <c r="L215" s="10"/>
      <c r="M215" s="10"/>
      <c r="N215" s="10"/>
      <c r="O215" s="10">
        <f>P215+R215</f>
        <v>0</v>
      </c>
      <c r="P215" s="10"/>
      <c r="Q215" s="10"/>
      <c r="R215" s="10"/>
      <c r="S215" s="10"/>
      <c r="T215" s="56"/>
      <c r="U215" s="66"/>
    </row>
    <row r="216" spans="1:21" ht="13.5" customHeight="1">
      <c r="A216" s="84"/>
      <c r="B216" s="86"/>
      <c r="C216" s="87"/>
      <c r="D216" s="88"/>
      <c r="E216" s="83"/>
      <c r="F216" s="9" t="s">
        <v>80</v>
      </c>
      <c r="G216" s="10">
        <f>H216+J216</f>
        <v>0</v>
      </c>
      <c r="H216" s="10">
        <v>0</v>
      </c>
      <c r="I216" s="10"/>
      <c r="J216" s="10"/>
      <c r="K216" s="10">
        <f>L216+N216</f>
        <v>0</v>
      </c>
      <c r="L216" s="35">
        <v>0</v>
      </c>
      <c r="M216" s="10"/>
      <c r="N216" s="10"/>
      <c r="O216" s="10">
        <f>P216+R216</f>
        <v>0</v>
      </c>
      <c r="P216" s="35">
        <v>0</v>
      </c>
      <c r="Q216" s="10"/>
      <c r="R216" s="10"/>
      <c r="S216" s="10"/>
      <c r="T216" s="56"/>
      <c r="U216" s="66"/>
    </row>
    <row r="217" spans="1:21" ht="12" customHeight="1">
      <c r="A217" s="84"/>
      <c r="B217" s="82"/>
      <c r="C217" s="87"/>
      <c r="D217" s="88"/>
      <c r="E217" s="83"/>
      <c r="F217" s="12" t="s">
        <v>126</v>
      </c>
      <c r="G217" s="20">
        <f>SUM(G215:G216)</f>
        <v>0</v>
      </c>
      <c r="H217" s="20">
        <f aca="true" t="shared" si="87" ref="H217:N217">SUM(H215:H216)</f>
        <v>0</v>
      </c>
      <c r="I217" s="20">
        <f t="shared" si="87"/>
        <v>0</v>
      </c>
      <c r="J217" s="20">
        <f t="shared" si="87"/>
        <v>0</v>
      </c>
      <c r="K217" s="36">
        <f t="shared" si="87"/>
        <v>0</v>
      </c>
      <c r="L217" s="36">
        <f t="shared" si="87"/>
        <v>0</v>
      </c>
      <c r="M217" s="20">
        <f t="shared" si="87"/>
        <v>0</v>
      </c>
      <c r="N217" s="20">
        <f t="shared" si="87"/>
        <v>0</v>
      </c>
      <c r="O217" s="36">
        <f aca="true" t="shared" si="88" ref="O217:T217">SUM(O215:O216)</f>
        <v>0</v>
      </c>
      <c r="P217" s="36">
        <f t="shared" si="88"/>
        <v>0</v>
      </c>
      <c r="Q217" s="20">
        <f t="shared" si="88"/>
        <v>0</v>
      </c>
      <c r="R217" s="20">
        <f t="shared" si="88"/>
        <v>0</v>
      </c>
      <c r="S217" s="20">
        <f t="shared" si="88"/>
        <v>0</v>
      </c>
      <c r="T217" s="60">
        <f t="shared" si="88"/>
        <v>0</v>
      </c>
      <c r="U217" s="66"/>
    </row>
    <row r="218" spans="1:21" ht="16.5" customHeight="1" thickBot="1">
      <c r="A218" s="24" t="s">
        <v>76</v>
      </c>
      <c r="B218" s="15" t="s">
        <v>13</v>
      </c>
      <c r="C218" s="154" t="s">
        <v>128</v>
      </c>
      <c r="D218" s="150"/>
      <c r="E218" s="150"/>
      <c r="F218" s="150"/>
      <c r="G218" s="18">
        <f>SUM(G217)</f>
        <v>0</v>
      </c>
      <c r="H218" s="18">
        <f aca="true" t="shared" si="89" ref="H218:R219">SUM(H217)</f>
        <v>0</v>
      </c>
      <c r="I218" s="18">
        <f t="shared" si="89"/>
        <v>0</v>
      </c>
      <c r="J218" s="18">
        <f t="shared" si="89"/>
        <v>0</v>
      </c>
      <c r="K218" s="37">
        <f t="shared" si="89"/>
        <v>0</v>
      </c>
      <c r="L218" s="37">
        <f t="shared" si="89"/>
        <v>0</v>
      </c>
      <c r="M218" s="18">
        <f t="shared" si="89"/>
        <v>0</v>
      </c>
      <c r="N218" s="18">
        <f t="shared" si="89"/>
        <v>0</v>
      </c>
      <c r="O218" s="22">
        <f t="shared" si="89"/>
        <v>0</v>
      </c>
      <c r="P218" s="22">
        <f t="shared" si="89"/>
        <v>0</v>
      </c>
      <c r="Q218" s="22">
        <f t="shared" si="89"/>
        <v>0</v>
      </c>
      <c r="R218" s="22">
        <f t="shared" si="89"/>
        <v>0</v>
      </c>
      <c r="S218" s="18">
        <f>SUM(S217)</f>
        <v>0</v>
      </c>
      <c r="T218" s="58">
        <f>SUM(T217)</f>
        <v>0</v>
      </c>
      <c r="U218" s="66"/>
    </row>
    <row r="219" spans="1:21" ht="15" customHeight="1" thickBot="1">
      <c r="A219" s="21" t="s">
        <v>76</v>
      </c>
      <c r="B219" s="160" t="s">
        <v>129</v>
      </c>
      <c r="C219" s="161"/>
      <c r="D219" s="161"/>
      <c r="E219" s="161"/>
      <c r="F219" s="161"/>
      <c r="G219" s="30">
        <f>SUM(G218)</f>
        <v>0</v>
      </c>
      <c r="H219" s="30">
        <f t="shared" si="89"/>
        <v>0</v>
      </c>
      <c r="I219" s="30">
        <f t="shared" si="89"/>
        <v>0</v>
      </c>
      <c r="J219" s="30">
        <f t="shared" si="89"/>
        <v>0</v>
      </c>
      <c r="K219" s="37">
        <f t="shared" si="89"/>
        <v>0</v>
      </c>
      <c r="L219" s="37">
        <f t="shared" si="89"/>
        <v>0</v>
      </c>
      <c r="M219" s="30">
        <f t="shared" si="89"/>
        <v>0</v>
      </c>
      <c r="N219" s="30">
        <f t="shared" si="89"/>
        <v>0</v>
      </c>
      <c r="O219" s="30">
        <f t="shared" si="89"/>
        <v>0</v>
      </c>
      <c r="P219" s="30">
        <f t="shared" si="89"/>
        <v>0</v>
      </c>
      <c r="Q219" s="30">
        <f t="shared" si="89"/>
        <v>0</v>
      </c>
      <c r="R219" s="30">
        <f t="shared" si="89"/>
        <v>0</v>
      </c>
      <c r="S219" s="30">
        <f>SUM(S218)</f>
        <v>0</v>
      </c>
      <c r="T219" s="65">
        <f>SUM(T218)</f>
        <v>0</v>
      </c>
      <c r="U219" s="67"/>
    </row>
    <row r="220" spans="1:21" ht="15.75" customHeight="1" thickBot="1">
      <c r="A220" s="6" t="s">
        <v>81</v>
      </c>
      <c r="B220" s="136" t="s">
        <v>82</v>
      </c>
      <c r="C220" s="137"/>
      <c r="D220" s="137"/>
      <c r="E220" s="137"/>
      <c r="F220" s="137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138"/>
      <c r="U220" s="66"/>
    </row>
    <row r="221" spans="1:21" ht="15.75" customHeight="1" thickBot="1">
      <c r="A221" s="7" t="s">
        <v>81</v>
      </c>
      <c r="B221" s="8" t="s">
        <v>13</v>
      </c>
      <c r="C221" s="145" t="s">
        <v>83</v>
      </c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P221" s="146"/>
      <c r="Q221" s="146"/>
      <c r="R221" s="146"/>
      <c r="S221" s="146"/>
      <c r="T221" s="146"/>
      <c r="U221" s="66"/>
    </row>
    <row r="222" spans="1:21" ht="13.5" customHeight="1">
      <c r="A222" s="84" t="s">
        <v>81</v>
      </c>
      <c r="B222" s="85" t="s">
        <v>13</v>
      </c>
      <c r="C222" s="87" t="s">
        <v>13</v>
      </c>
      <c r="D222" s="97" t="s">
        <v>84</v>
      </c>
      <c r="E222" s="83"/>
      <c r="F222" s="9" t="s">
        <v>18</v>
      </c>
      <c r="G222" s="10">
        <f>H222+J222</f>
        <v>15.3</v>
      </c>
      <c r="H222" s="10">
        <v>15.3</v>
      </c>
      <c r="I222" s="10">
        <v>9</v>
      </c>
      <c r="J222" s="10"/>
      <c r="K222" s="10">
        <f>L222+N222</f>
        <v>15.3</v>
      </c>
      <c r="L222" s="10">
        <v>15.3</v>
      </c>
      <c r="M222" s="10"/>
      <c r="N222" s="10"/>
      <c r="O222" s="10">
        <f>P222+R222</f>
        <v>15.3</v>
      </c>
      <c r="P222" s="10">
        <v>15.3</v>
      </c>
      <c r="Q222" s="10">
        <v>9.4</v>
      </c>
      <c r="R222" s="10"/>
      <c r="S222" s="10">
        <v>15.3</v>
      </c>
      <c r="T222" s="56">
        <v>15.3</v>
      </c>
      <c r="U222" s="66"/>
    </row>
    <row r="223" spans="1:21" ht="13.5" customHeight="1">
      <c r="A223" s="84"/>
      <c r="B223" s="86"/>
      <c r="C223" s="87"/>
      <c r="D223" s="88"/>
      <c r="E223" s="83"/>
      <c r="F223" s="9" t="s">
        <v>80</v>
      </c>
      <c r="G223" s="10">
        <f>H223+J223</f>
        <v>30.5</v>
      </c>
      <c r="H223" s="10">
        <v>30.5</v>
      </c>
      <c r="I223" s="10"/>
      <c r="J223" s="10"/>
      <c r="K223" s="10">
        <v>30.5</v>
      </c>
      <c r="L223" s="10">
        <v>30.5</v>
      </c>
      <c r="M223" s="10"/>
      <c r="N223" s="10"/>
      <c r="O223" s="10">
        <v>30</v>
      </c>
      <c r="P223" s="10">
        <v>30</v>
      </c>
      <c r="Q223" s="10"/>
      <c r="R223" s="10"/>
      <c r="S223" s="10">
        <v>30.5</v>
      </c>
      <c r="T223" s="56">
        <v>30.5</v>
      </c>
      <c r="U223" s="66"/>
    </row>
    <row r="224" spans="1:21" ht="13.5" customHeight="1">
      <c r="A224" s="84"/>
      <c r="B224" s="82"/>
      <c r="C224" s="87"/>
      <c r="D224" s="88"/>
      <c r="E224" s="83"/>
      <c r="F224" s="12" t="s">
        <v>126</v>
      </c>
      <c r="G224" s="20">
        <f>SUM(G222:G223)</f>
        <v>45.8</v>
      </c>
      <c r="H224" s="20">
        <f aca="true" t="shared" si="90" ref="H224:N224">SUM(H222:H223)</f>
        <v>45.8</v>
      </c>
      <c r="I224" s="20">
        <f t="shared" si="90"/>
        <v>9</v>
      </c>
      <c r="J224" s="20">
        <f t="shared" si="90"/>
        <v>0</v>
      </c>
      <c r="K224" s="20">
        <f t="shared" si="90"/>
        <v>45.8</v>
      </c>
      <c r="L224" s="20">
        <f t="shared" si="90"/>
        <v>45.8</v>
      </c>
      <c r="M224" s="20">
        <f t="shared" si="90"/>
        <v>0</v>
      </c>
      <c r="N224" s="20">
        <f t="shared" si="90"/>
        <v>0</v>
      </c>
      <c r="O224" s="20">
        <f aca="true" t="shared" si="91" ref="O224:T224">SUM(O222:O223)</f>
        <v>45.3</v>
      </c>
      <c r="P224" s="20">
        <f t="shared" si="91"/>
        <v>45.3</v>
      </c>
      <c r="Q224" s="20">
        <f t="shared" si="91"/>
        <v>9.4</v>
      </c>
      <c r="R224" s="20">
        <f t="shared" si="91"/>
        <v>0</v>
      </c>
      <c r="S224" s="20">
        <f t="shared" si="91"/>
        <v>45.8</v>
      </c>
      <c r="T224" s="60">
        <f t="shared" si="91"/>
        <v>45.8</v>
      </c>
      <c r="U224" s="66"/>
    </row>
    <row r="225" spans="1:21" ht="15.75" customHeight="1" thickBot="1">
      <c r="A225" s="24" t="s">
        <v>81</v>
      </c>
      <c r="B225" s="15" t="s">
        <v>13</v>
      </c>
      <c r="C225" s="154" t="s">
        <v>128</v>
      </c>
      <c r="D225" s="150"/>
      <c r="E225" s="150"/>
      <c r="F225" s="150"/>
      <c r="G225" s="18">
        <f>SUM(G224)</f>
        <v>45.8</v>
      </c>
      <c r="H225" s="18">
        <f aca="true" t="shared" si="92" ref="H225:R226">SUM(H224)</f>
        <v>45.8</v>
      </c>
      <c r="I225" s="18">
        <f t="shared" si="92"/>
        <v>9</v>
      </c>
      <c r="J225" s="18">
        <f t="shared" si="92"/>
        <v>0</v>
      </c>
      <c r="K225" s="18">
        <f t="shared" si="92"/>
        <v>45.8</v>
      </c>
      <c r="L225" s="18">
        <f t="shared" si="92"/>
        <v>45.8</v>
      </c>
      <c r="M225" s="18">
        <f t="shared" si="92"/>
        <v>0</v>
      </c>
      <c r="N225" s="18">
        <f t="shared" si="92"/>
        <v>0</v>
      </c>
      <c r="O225" s="18">
        <f aca="true" t="shared" si="93" ref="O225:T225">SUM(O224)</f>
        <v>45.3</v>
      </c>
      <c r="P225" s="18">
        <f t="shared" si="93"/>
        <v>45.3</v>
      </c>
      <c r="Q225" s="18">
        <f t="shared" si="93"/>
        <v>9.4</v>
      </c>
      <c r="R225" s="18">
        <f t="shared" si="93"/>
        <v>0</v>
      </c>
      <c r="S225" s="18">
        <f t="shared" si="93"/>
        <v>45.8</v>
      </c>
      <c r="T225" s="58">
        <f t="shared" si="93"/>
        <v>45.8</v>
      </c>
      <c r="U225" s="66"/>
    </row>
    <row r="226" spans="1:21" ht="15.75" customHeight="1" thickBot="1">
      <c r="A226" s="21" t="s">
        <v>81</v>
      </c>
      <c r="B226" s="160" t="s">
        <v>129</v>
      </c>
      <c r="C226" s="161"/>
      <c r="D226" s="161"/>
      <c r="E226" s="161"/>
      <c r="F226" s="161"/>
      <c r="G226" s="18">
        <f>SUM(G225)</f>
        <v>45.8</v>
      </c>
      <c r="H226" s="18">
        <f t="shared" si="92"/>
        <v>45.8</v>
      </c>
      <c r="I226" s="18">
        <f t="shared" si="92"/>
        <v>9</v>
      </c>
      <c r="J226" s="18">
        <f t="shared" si="92"/>
        <v>0</v>
      </c>
      <c r="K226" s="18">
        <f t="shared" si="92"/>
        <v>45.8</v>
      </c>
      <c r="L226" s="18">
        <f t="shared" si="92"/>
        <v>45.8</v>
      </c>
      <c r="M226" s="18">
        <f t="shared" si="92"/>
        <v>0</v>
      </c>
      <c r="N226" s="18">
        <f t="shared" si="92"/>
        <v>0</v>
      </c>
      <c r="O226" s="18">
        <f t="shared" si="92"/>
        <v>45.3</v>
      </c>
      <c r="P226" s="18">
        <f t="shared" si="92"/>
        <v>45.3</v>
      </c>
      <c r="Q226" s="18">
        <f t="shared" si="92"/>
        <v>9.4</v>
      </c>
      <c r="R226" s="18">
        <f t="shared" si="92"/>
        <v>0</v>
      </c>
      <c r="S226" s="18">
        <f>SUM(S225)</f>
        <v>45.8</v>
      </c>
      <c r="T226" s="58">
        <f>SUM(T225)</f>
        <v>45.8</v>
      </c>
      <c r="U226" s="67"/>
    </row>
    <row r="227" spans="1:21" ht="14.25" customHeight="1" thickBot="1">
      <c r="A227" s="6" t="s">
        <v>85</v>
      </c>
      <c r="B227" s="136" t="s">
        <v>86</v>
      </c>
      <c r="C227" s="137"/>
      <c r="D227" s="137"/>
      <c r="E227" s="137"/>
      <c r="F227" s="137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138"/>
      <c r="U227" s="66"/>
    </row>
    <row r="228" spans="1:21" ht="15" customHeight="1" thickBot="1">
      <c r="A228" s="7" t="s">
        <v>85</v>
      </c>
      <c r="B228" s="8" t="s">
        <v>13</v>
      </c>
      <c r="C228" s="145" t="s">
        <v>87</v>
      </c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66"/>
    </row>
    <row r="229" spans="1:21" ht="12.75" customHeight="1">
      <c r="A229" s="84" t="s">
        <v>85</v>
      </c>
      <c r="B229" s="85" t="s">
        <v>13</v>
      </c>
      <c r="C229" s="87" t="s">
        <v>13</v>
      </c>
      <c r="D229" s="97" t="s">
        <v>88</v>
      </c>
      <c r="E229" s="83"/>
      <c r="F229" s="9" t="s">
        <v>18</v>
      </c>
      <c r="G229" s="10">
        <f>H229+J229</f>
        <v>0</v>
      </c>
      <c r="H229" s="29">
        <v>0</v>
      </c>
      <c r="I229" s="29"/>
      <c r="J229" s="29"/>
      <c r="K229" s="10">
        <f>L229+N229</f>
        <v>0</v>
      </c>
      <c r="L229" s="35"/>
      <c r="M229" s="35"/>
      <c r="N229" s="29"/>
      <c r="O229" s="10">
        <f>P229+R229</f>
        <v>0</v>
      </c>
      <c r="P229" s="35"/>
      <c r="Q229" s="35"/>
      <c r="R229" s="29"/>
      <c r="S229" s="10"/>
      <c r="T229" s="56"/>
      <c r="U229" s="66"/>
    </row>
    <row r="230" spans="1:21" ht="12.75" customHeight="1">
      <c r="A230" s="84"/>
      <c r="B230" s="86"/>
      <c r="C230" s="87"/>
      <c r="D230" s="88"/>
      <c r="E230" s="83"/>
      <c r="F230" s="9" t="s">
        <v>89</v>
      </c>
      <c r="G230" s="10">
        <f>H230+J230</f>
        <v>0</v>
      </c>
      <c r="H230" s="29"/>
      <c r="I230" s="29"/>
      <c r="J230" s="29">
        <v>0</v>
      </c>
      <c r="K230" s="10">
        <f>L230+N230</f>
        <v>0</v>
      </c>
      <c r="L230" s="35">
        <v>0</v>
      </c>
      <c r="M230" s="35"/>
      <c r="N230" s="29"/>
      <c r="O230" s="10">
        <f>P230+R230</f>
        <v>37</v>
      </c>
      <c r="P230" s="35">
        <v>0</v>
      </c>
      <c r="Q230" s="35"/>
      <c r="R230" s="29">
        <v>37</v>
      </c>
      <c r="S230" s="10">
        <v>0</v>
      </c>
      <c r="T230" s="56">
        <v>0</v>
      </c>
      <c r="U230" s="66"/>
    </row>
    <row r="231" spans="1:21" ht="12.75" customHeight="1">
      <c r="A231" s="84"/>
      <c r="B231" s="86"/>
      <c r="C231" s="87"/>
      <c r="D231" s="88"/>
      <c r="E231" s="83"/>
      <c r="F231" s="9" t="s">
        <v>18</v>
      </c>
      <c r="G231" s="10">
        <f>H231+J231</f>
        <v>0</v>
      </c>
      <c r="H231" s="29"/>
      <c r="I231" s="29"/>
      <c r="J231" s="29"/>
      <c r="K231" s="10">
        <f>L231+N231</f>
        <v>0</v>
      </c>
      <c r="L231" s="35"/>
      <c r="M231" s="35"/>
      <c r="N231" s="29"/>
      <c r="O231" s="10">
        <f>P231+R231</f>
        <v>0</v>
      </c>
      <c r="P231" s="35"/>
      <c r="Q231" s="35"/>
      <c r="R231" s="29"/>
      <c r="S231" s="10"/>
      <c r="T231" s="56"/>
      <c r="U231" s="66"/>
    </row>
    <row r="232" spans="1:21" ht="12.75" customHeight="1">
      <c r="A232" s="84"/>
      <c r="B232" s="82"/>
      <c r="C232" s="87"/>
      <c r="D232" s="88"/>
      <c r="E232" s="83"/>
      <c r="F232" s="12" t="s">
        <v>126</v>
      </c>
      <c r="G232" s="29">
        <f>SUM(G229:G231)</f>
        <v>0</v>
      </c>
      <c r="H232" s="29">
        <f aca="true" t="shared" si="94" ref="H232:T232">SUM(H229:H231)</f>
        <v>0</v>
      </c>
      <c r="I232" s="29">
        <f t="shared" si="94"/>
        <v>0</v>
      </c>
      <c r="J232" s="29">
        <f t="shared" si="94"/>
        <v>0</v>
      </c>
      <c r="K232" s="29">
        <f t="shared" si="94"/>
        <v>0</v>
      </c>
      <c r="L232" s="29">
        <f t="shared" si="94"/>
        <v>0</v>
      </c>
      <c r="M232" s="29">
        <f t="shared" si="94"/>
        <v>0</v>
      </c>
      <c r="N232" s="29">
        <f t="shared" si="94"/>
        <v>0</v>
      </c>
      <c r="O232" s="29">
        <f>SUM(O229:O231)</f>
        <v>37</v>
      </c>
      <c r="P232" s="29">
        <f>SUM(P229:P231)</f>
        <v>0</v>
      </c>
      <c r="Q232" s="29">
        <f>SUM(Q229:Q231)</f>
        <v>0</v>
      </c>
      <c r="R232" s="29">
        <f>SUM(R229:R231)</f>
        <v>37</v>
      </c>
      <c r="S232" s="10">
        <f t="shared" si="94"/>
        <v>0</v>
      </c>
      <c r="T232" s="56">
        <f t="shared" si="94"/>
        <v>0</v>
      </c>
      <c r="U232" s="66"/>
    </row>
    <row r="233" spans="1:21" ht="12.75" customHeight="1">
      <c r="A233" s="84" t="s">
        <v>85</v>
      </c>
      <c r="B233" s="85" t="s">
        <v>13</v>
      </c>
      <c r="C233" s="87" t="s">
        <v>20</v>
      </c>
      <c r="D233" s="97" t="s">
        <v>90</v>
      </c>
      <c r="E233" s="83"/>
      <c r="F233" s="9" t="s">
        <v>91</v>
      </c>
      <c r="G233" s="10">
        <f>H233+J233</f>
        <v>0</v>
      </c>
      <c r="H233" s="29"/>
      <c r="I233" s="29"/>
      <c r="J233" s="29"/>
      <c r="K233" s="10">
        <f>L233+N233</f>
        <v>0</v>
      </c>
      <c r="L233" s="29"/>
      <c r="M233" s="29"/>
      <c r="N233" s="29"/>
      <c r="O233" s="10">
        <f>P233+R233</f>
        <v>0</v>
      </c>
      <c r="P233" s="29"/>
      <c r="Q233" s="29"/>
      <c r="R233" s="29"/>
      <c r="S233" s="10"/>
      <c r="T233" s="56"/>
      <c r="U233" s="66"/>
    </row>
    <row r="234" spans="1:21" ht="12.75" customHeight="1">
      <c r="A234" s="84"/>
      <c r="B234" s="86"/>
      <c r="C234" s="87"/>
      <c r="D234" s="88"/>
      <c r="E234" s="83"/>
      <c r="F234" s="9" t="s">
        <v>92</v>
      </c>
      <c r="G234" s="29">
        <f>H234+J234</f>
        <v>1</v>
      </c>
      <c r="H234" s="28">
        <v>1</v>
      </c>
      <c r="I234" s="28"/>
      <c r="J234" s="28"/>
      <c r="K234" s="10">
        <f>L234+N234</f>
        <v>1</v>
      </c>
      <c r="L234" s="28">
        <v>1</v>
      </c>
      <c r="M234" s="38"/>
      <c r="N234" s="28"/>
      <c r="O234" s="10">
        <f>P234+R234</f>
        <v>1</v>
      </c>
      <c r="P234" s="28">
        <v>1</v>
      </c>
      <c r="Q234" s="38"/>
      <c r="R234" s="28"/>
      <c r="S234" s="20">
        <v>0.9</v>
      </c>
      <c r="T234" s="60">
        <v>0.9</v>
      </c>
      <c r="U234" s="66"/>
    </row>
    <row r="235" spans="1:21" ht="12.75" customHeight="1">
      <c r="A235" s="84"/>
      <c r="B235" s="82"/>
      <c r="C235" s="87"/>
      <c r="D235" s="88"/>
      <c r="E235" s="83"/>
      <c r="F235" s="12" t="s">
        <v>126</v>
      </c>
      <c r="G235" s="29">
        <f aca="true" t="shared" si="95" ref="G235:T235">SUM(G233:G234)</f>
        <v>1</v>
      </c>
      <c r="H235" s="29">
        <f t="shared" si="95"/>
        <v>1</v>
      </c>
      <c r="I235" s="29">
        <f t="shared" si="95"/>
        <v>0</v>
      </c>
      <c r="J235" s="29">
        <f t="shared" si="95"/>
        <v>0</v>
      </c>
      <c r="K235" s="28">
        <f t="shared" si="95"/>
        <v>1</v>
      </c>
      <c r="L235" s="28">
        <f t="shared" si="95"/>
        <v>1</v>
      </c>
      <c r="M235" s="28">
        <f t="shared" si="95"/>
        <v>0</v>
      </c>
      <c r="N235" s="28">
        <f t="shared" si="95"/>
        <v>0</v>
      </c>
      <c r="O235" s="28">
        <f>SUM(O233:O234)</f>
        <v>1</v>
      </c>
      <c r="P235" s="28">
        <f>SUM(P233:P234)</f>
        <v>1</v>
      </c>
      <c r="Q235" s="28">
        <f>SUM(Q233:Q234)</f>
        <v>0</v>
      </c>
      <c r="R235" s="28">
        <f>SUM(R233:R234)</f>
        <v>0</v>
      </c>
      <c r="S235" s="20">
        <f t="shared" si="95"/>
        <v>0.9</v>
      </c>
      <c r="T235" s="60">
        <f t="shared" si="95"/>
        <v>0.9</v>
      </c>
      <c r="U235" s="66"/>
    </row>
    <row r="236" spans="1:21" ht="14.25" customHeight="1" thickBot="1">
      <c r="A236" s="39" t="s">
        <v>85</v>
      </c>
      <c r="B236" s="40" t="s">
        <v>13</v>
      </c>
      <c r="C236" s="154" t="s">
        <v>128</v>
      </c>
      <c r="D236" s="150"/>
      <c r="E236" s="150"/>
      <c r="F236" s="150"/>
      <c r="G236" s="30">
        <f aca="true" t="shared" si="96" ref="G236:N236">SUM(G232+G235)</f>
        <v>1</v>
      </c>
      <c r="H236" s="30">
        <f t="shared" si="96"/>
        <v>1</v>
      </c>
      <c r="I236" s="30">
        <f t="shared" si="96"/>
        <v>0</v>
      </c>
      <c r="J236" s="30">
        <f t="shared" si="96"/>
        <v>0</v>
      </c>
      <c r="K236" s="30">
        <f t="shared" si="96"/>
        <v>1</v>
      </c>
      <c r="L236" s="30">
        <f t="shared" si="96"/>
        <v>1</v>
      </c>
      <c r="M236" s="30">
        <f t="shared" si="96"/>
        <v>0</v>
      </c>
      <c r="N236" s="30">
        <f t="shared" si="96"/>
        <v>0</v>
      </c>
      <c r="O236" s="30">
        <f aca="true" t="shared" si="97" ref="O236:T236">SUM(O232+O235)</f>
        <v>38</v>
      </c>
      <c r="P236" s="30">
        <f t="shared" si="97"/>
        <v>1</v>
      </c>
      <c r="Q236" s="30">
        <f t="shared" si="97"/>
        <v>0</v>
      </c>
      <c r="R236" s="30">
        <f t="shared" si="97"/>
        <v>37</v>
      </c>
      <c r="S236" s="30">
        <f t="shared" si="97"/>
        <v>0.9</v>
      </c>
      <c r="T236" s="65">
        <f t="shared" si="97"/>
        <v>0.9</v>
      </c>
      <c r="U236" s="66"/>
    </row>
    <row r="237" spans="1:21" ht="13.5" thickBot="1">
      <c r="A237" s="21" t="s">
        <v>85</v>
      </c>
      <c r="B237" s="160" t="s">
        <v>129</v>
      </c>
      <c r="C237" s="161"/>
      <c r="D237" s="161"/>
      <c r="E237" s="161"/>
      <c r="F237" s="161"/>
      <c r="G237" s="30">
        <f aca="true" t="shared" si="98" ref="G237:N237">SUM(G236)</f>
        <v>1</v>
      </c>
      <c r="H237" s="30">
        <f t="shared" si="98"/>
        <v>1</v>
      </c>
      <c r="I237" s="30">
        <f t="shared" si="98"/>
        <v>0</v>
      </c>
      <c r="J237" s="30">
        <f t="shared" si="98"/>
        <v>0</v>
      </c>
      <c r="K237" s="30">
        <f t="shared" si="98"/>
        <v>1</v>
      </c>
      <c r="L237" s="30">
        <f t="shared" si="98"/>
        <v>1</v>
      </c>
      <c r="M237" s="30">
        <f t="shared" si="98"/>
        <v>0</v>
      </c>
      <c r="N237" s="30">
        <f t="shared" si="98"/>
        <v>0</v>
      </c>
      <c r="O237" s="30">
        <f aca="true" t="shared" si="99" ref="O237:T237">SUM(O236)</f>
        <v>38</v>
      </c>
      <c r="P237" s="30">
        <f t="shared" si="99"/>
        <v>1</v>
      </c>
      <c r="Q237" s="30">
        <f t="shared" si="99"/>
        <v>0</v>
      </c>
      <c r="R237" s="30">
        <f t="shared" si="99"/>
        <v>37</v>
      </c>
      <c r="S237" s="30">
        <f t="shared" si="99"/>
        <v>0.9</v>
      </c>
      <c r="T237" s="65">
        <f t="shared" si="99"/>
        <v>0.9</v>
      </c>
      <c r="U237" s="67"/>
    </row>
    <row r="238" spans="1:34" ht="13.5" thickBot="1">
      <c r="A238" s="166" t="s">
        <v>130</v>
      </c>
      <c r="B238" s="167"/>
      <c r="C238" s="167"/>
      <c r="D238" s="167"/>
      <c r="E238" s="167"/>
      <c r="F238" s="167"/>
      <c r="G238" s="41">
        <f>SUM(G57+G79+G95+G120+G130+G187+G197+G212+G219+G226+G237)</f>
        <v>8248.8</v>
      </c>
      <c r="H238" s="41">
        <f aca="true" t="shared" si="100" ref="H238:T238">SUM(H57+H79+H95+H120+H130+H187+H197+H212+H219+H226+H237)</f>
        <v>8240.899999999998</v>
      </c>
      <c r="I238" s="41">
        <f t="shared" si="100"/>
        <v>161.8</v>
      </c>
      <c r="J238" s="41">
        <f t="shared" si="100"/>
        <v>7.8999999999999995</v>
      </c>
      <c r="K238" s="41">
        <f t="shared" si="100"/>
        <v>7711.8</v>
      </c>
      <c r="L238" s="41">
        <f t="shared" si="100"/>
        <v>7691.8</v>
      </c>
      <c r="M238" s="41">
        <f t="shared" si="100"/>
        <v>242.4</v>
      </c>
      <c r="N238" s="41">
        <f t="shared" si="100"/>
        <v>0</v>
      </c>
      <c r="O238" s="41">
        <f t="shared" si="100"/>
        <v>7472.8</v>
      </c>
      <c r="P238" s="41">
        <f t="shared" si="100"/>
        <v>7435.8</v>
      </c>
      <c r="Q238" s="41">
        <f t="shared" si="100"/>
        <v>235.00000000000003</v>
      </c>
      <c r="R238" s="41">
        <f t="shared" si="100"/>
        <v>37</v>
      </c>
      <c r="S238" s="41">
        <f t="shared" si="100"/>
        <v>7883</v>
      </c>
      <c r="T238" s="41">
        <f t="shared" si="100"/>
        <v>8023.299999999999</v>
      </c>
      <c r="U238" s="67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20" s="45" customFormat="1" ht="12.75" customHeight="1">
      <c r="A239" s="42"/>
      <c r="B239" s="42"/>
      <c r="C239" s="43"/>
      <c r="D239" s="44"/>
      <c r="E239" s="43"/>
      <c r="P239" s="46"/>
      <c r="Q239" s="46"/>
      <c r="R239" s="46"/>
      <c r="S239" s="46"/>
      <c r="T239" s="47"/>
    </row>
    <row r="240" spans="1:34" ht="12.75">
      <c r="A240" s="5"/>
      <c r="B240" s="5"/>
      <c r="C240" s="5"/>
      <c r="D240" s="48" t="s">
        <v>124</v>
      </c>
      <c r="E240" s="49"/>
      <c r="P240" s="49"/>
      <c r="Q240" s="49"/>
      <c r="R240" s="49"/>
      <c r="S240" s="51" t="s">
        <v>115</v>
      </c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ht="12.75">
      <c r="A241" s="5"/>
      <c r="B241" s="5"/>
      <c r="C241" s="5"/>
      <c r="D241" s="48"/>
      <c r="E241" s="49"/>
      <c r="P241" s="49"/>
      <c r="Q241" s="49"/>
      <c r="R241" s="49"/>
      <c r="S241" s="51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ht="12.75">
      <c r="A242" s="5"/>
      <c r="B242" s="5"/>
      <c r="C242" s="5"/>
      <c r="D242" s="48"/>
      <c r="E242" s="49"/>
      <c r="P242" s="49"/>
      <c r="Q242" s="49"/>
      <c r="R242" s="49"/>
      <c r="S242" s="51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ht="12.75">
      <c r="A243" s="5"/>
      <c r="B243" s="5"/>
      <c r="C243" s="5"/>
      <c r="D243" s="48"/>
      <c r="E243" s="49"/>
      <c r="P243" s="49"/>
      <c r="Q243" s="49"/>
      <c r="R243" s="49"/>
      <c r="S243" s="51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ht="12.75">
      <c r="A244" s="5"/>
      <c r="B244" s="5"/>
      <c r="C244" s="5"/>
      <c r="D244" s="48"/>
      <c r="E244" s="49"/>
      <c r="P244" s="49"/>
      <c r="Q244" s="49"/>
      <c r="R244" s="49"/>
      <c r="S244" s="51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 ht="12.75">
      <c r="A245" s="5"/>
      <c r="B245" s="5"/>
      <c r="C245" s="5"/>
      <c r="D245" s="48"/>
      <c r="E245" s="49"/>
      <c r="P245" s="49"/>
      <c r="Q245" s="49"/>
      <c r="R245" s="49"/>
      <c r="S245" s="51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ht="12.75">
      <c r="A246" s="5"/>
      <c r="B246" s="5"/>
      <c r="C246" s="5"/>
      <c r="D246" s="48"/>
      <c r="E246" s="49"/>
      <c r="P246" s="49"/>
      <c r="Q246" s="49"/>
      <c r="R246" s="49"/>
      <c r="S246" s="51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4" ht="12.75">
      <c r="A247" s="5"/>
      <c r="B247" s="5"/>
      <c r="C247" s="5"/>
      <c r="D247" s="48"/>
      <c r="E247" s="49"/>
      <c r="P247" s="49"/>
      <c r="Q247" s="49"/>
      <c r="R247" s="49"/>
      <c r="S247" s="51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:34" ht="12.75">
      <c r="A248" s="5"/>
      <c r="B248" s="5"/>
      <c r="C248" s="5"/>
      <c r="D248" s="48"/>
      <c r="E248" s="49"/>
      <c r="P248" s="49"/>
      <c r="Q248" s="49"/>
      <c r="R248" s="49"/>
      <c r="S248" s="51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spans="1:34" ht="12.75">
      <c r="A249" s="5"/>
      <c r="B249" s="5"/>
      <c r="C249" s="5"/>
      <c r="D249" s="48"/>
      <c r="E249" s="49"/>
      <c r="P249" s="49"/>
      <c r="Q249" s="49"/>
      <c r="R249" s="49"/>
      <c r="S249" s="51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:34" ht="12.75">
      <c r="A250" s="5"/>
      <c r="B250" s="5"/>
      <c r="C250" s="5"/>
      <c r="D250" s="48"/>
      <c r="E250" s="49"/>
      <c r="P250" s="49"/>
      <c r="Q250" s="49"/>
      <c r="R250" s="49"/>
      <c r="S250" s="51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 spans="1:34" ht="12.75">
      <c r="A251" s="5"/>
      <c r="B251" s="5"/>
      <c r="C251" s="5"/>
      <c r="D251" s="48"/>
      <c r="E251" s="49"/>
      <c r="P251" s="49"/>
      <c r="Q251" s="49"/>
      <c r="R251" s="49"/>
      <c r="S251" s="51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:34" ht="12.75">
      <c r="A252" s="5"/>
      <c r="B252" s="5"/>
      <c r="C252" s="5"/>
      <c r="D252" s="48"/>
      <c r="E252" s="49"/>
      <c r="P252" s="49"/>
      <c r="Q252" s="49"/>
      <c r="R252" s="49"/>
      <c r="S252" s="51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:34" ht="12.75">
      <c r="A253" s="5"/>
      <c r="B253" s="5"/>
      <c r="C253" s="5"/>
      <c r="D253" s="48"/>
      <c r="E253" s="49"/>
      <c r="P253" s="49"/>
      <c r="Q253" s="49"/>
      <c r="R253" s="49"/>
      <c r="S253" s="51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:34" ht="12.75">
      <c r="A254" s="5"/>
      <c r="B254" s="5"/>
      <c r="C254" s="5"/>
      <c r="D254" s="48"/>
      <c r="E254" s="49"/>
      <c r="P254" s="49"/>
      <c r="Q254" s="49"/>
      <c r="R254" s="49"/>
      <c r="S254" s="51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1:34" ht="12.75">
      <c r="A255" s="5"/>
      <c r="B255" s="5"/>
      <c r="C255" s="5"/>
      <c r="D255" s="48"/>
      <c r="E255" s="49"/>
      <c r="P255" s="49"/>
      <c r="Q255" s="49"/>
      <c r="R255" s="49"/>
      <c r="S255" s="51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 spans="1:34" ht="12.75">
      <c r="A256" s="5"/>
      <c r="B256" s="5"/>
      <c r="C256" s="5"/>
      <c r="D256" s="48"/>
      <c r="E256" s="49"/>
      <c r="P256" s="49"/>
      <c r="Q256" s="49"/>
      <c r="R256" s="49"/>
      <c r="S256" s="51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 spans="1:34" ht="12.75">
      <c r="A257" s="5"/>
      <c r="B257" s="5"/>
      <c r="C257" s="5"/>
      <c r="D257" s="48"/>
      <c r="E257" s="49"/>
      <c r="P257" s="49"/>
      <c r="Q257" s="49"/>
      <c r="R257" s="49"/>
      <c r="S257" s="51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 spans="1:34" ht="12.75">
      <c r="A258" s="5"/>
      <c r="B258" s="5"/>
      <c r="C258" s="5"/>
      <c r="D258" s="48"/>
      <c r="E258" s="49"/>
      <c r="P258" s="49"/>
      <c r="Q258" s="49"/>
      <c r="R258" s="49"/>
      <c r="S258" s="51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:34" ht="12.75">
      <c r="A259" s="5"/>
      <c r="B259" s="5"/>
      <c r="C259" s="5"/>
      <c r="D259" s="48"/>
      <c r="E259" s="49"/>
      <c r="P259" s="49"/>
      <c r="Q259" s="49"/>
      <c r="R259" s="49"/>
      <c r="S259" s="51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:34" ht="12.75">
      <c r="A260" s="5"/>
      <c r="B260" s="5"/>
      <c r="C260" s="5"/>
      <c r="D260" s="48"/>
      <c r="E260" s="49"/>
      <c r="P260" s="49"/>
      <c r="Q260" s="49"/>
      <c r="R260" s="49"/>
      <c r="S260" s="51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 ht="12.75">
      <c r="A261" s="5"/>
      <c r="B261" s="5"/>
      <c r="C261" s="5"/>
      <c r="D261" s="48"/>
      <c r="E261" s="49"/>
      <c r="P261" s="49"/>
      <c r="Q261" s="49"/>
      <c r="R261" s="49"/>
      <c r="S261" s="51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ht="12.75">
      <c r="A262" s="5"/>
      <c r="B262" s="5"/>
      <c r="C262" s="5"/>
      <c r="D262" s="48"/>
      <c r="E262" s="49"/>
      <c r="P262" s="49"/>
      <c r="Q262" s="49"/>
      <c r="R262" s="49"/>
      <c r="S262" s="51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ht="12.75">
      <c r="A263" s="5"/>
      <c r="B263" s="5"/>
      <c r="C263" s="5"/>
      <c r="D263" s="48"/>
      <c r="E263" s="49"/>
      <c r="P263" s="49"/>
      <c r="Q263" s="49"/>
      <c r="R263" s="49"/>
      <c r="S263" s="51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ht="12.75">
      <c r="A264" s="5"/>
      <c r="B264" s="5"/>
      <c r="C264" s="5"/>
      <c r="D264" s="48"/>
      <c r="E264" s="49"/>
      <c r="P264" s="49"/>
      <c r="Q264" s="49"/>
      <c r="R264" s="49"/>
      <c r="S264" s="51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 ht="12.75">
      <c r="A265" s="5"/>
      <c r="B265" s="5"/>
      <c r="C265" s="5"/>
      <c r="D265" s="48"/>
      <c r="E265" s="49"/>
      <c r="P265" s="49"/>
      <c r="Q265" s="49"/>
      <c r="R265" s="49"/>
      <c r="S265" s="51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:34" ht="12.75">
      <c r="A266" s="5"/>
      <c r="B266" s="5"/>
      <c r="C266" s="5"/>
      <c r="D266" s="48"/>
      <c r="E266" s="49"/>
      <c r="P266" s="49"/>
      <c r="Q266" s="49"/>
      <c r="R266" s="49"/>
      <c r="S266" s="51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34" ht="12.75">
      <c r="A267" s="5"/>
      <c r="B267" s="5"/>
      <c r="C267" s="5"/>
      <c r="D267" s="48"/>
      <c r="E267" s="49"/>
      <c r="P267" s="49"/>
      <c r="Q267" s="49"/>
      <c r="R267" s="49"/>
      <c r="S267" s="51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 ht="12.75">
      <c r="A268" s="5"/>
      <c r="B268" s="5"/>
      <c r="C268" s="5"/>
      <c r="D268" s="48"/>
      <c r="E268" s="49"/>
      <c r="P268" s="49"/>
      <c r="Q268" s="49"/>
      <c r="R268" s="49"/>
      <c r="S268" s="51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34" ht="12.75">
      <c r="A269" s="5"/>
      <c r="B269" s="5"/>
      <c r="C269" s="5"/>
      <c r="D269" s="48"/>
      <c r="E269" s="49"/>
      <c r="P269" s="49"/>
      <c r="Q269" s="49"/>
      <c r="R269" s="49"/>
      <c r="S269" s="51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 ht="12.75">
      <c r="A270" s="5"/>
      <c r="B270" s="5"/>
      <c r="C270" s="5"/>
      <c r="D270" s="48"/>
      <c r="E270" s="49"/>
      <c r="P270" s="49"/>
      <c r="Q270" s="49"/>
      <c r="R270" s="49"/>
      <c r="S270" s="51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 spans="1:34" ht="12.75">
      <c r="A271" s="5"/>
      <c r="B271" s="5"/>
      <c r="C271" s="5"/>
      <c r="D271" s="48"/>
      <c r="E271" s="49"/>
      <c r="P271" s="49"/>
      <c r="Q271" s="49"/>
      <c r="R271" s="49"/>
      <c r="S271" s="51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34" ht="12.75">
      <c r="A272" s="5"/>
      <c r="B272" s="5"/>
      <c r="C272" s="5"/>
      <c r="D272" s="48"/>
      <c r="E272" s="49"/>
      <c r="P272" s="49"/>
      <c r="Q272" s="49"/>
      <c r="R272" s="49"/>
      <c r="S272" s="51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:34" ht="12.75">
      <c r="A273" s="5"/>
      <c r="B273" s="5"/>
      <c r="C273" s="5"/>
      <c r="D273" s="48"/>
      <c r="E273" s="49"/>
      <c r="P273" s="49"/>
      <c r="Q273" s="49"/>
      <c r="R273" s="49"/>
      <c r="S273" s="51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34" ht="12.75">
      <c r="A274" s="5"/>
      <c r="B274" s="5"/>
      <c r="C274" s="5"/>
      <c r="D274" s="48"/>
      <c r="E274" s="49"/>
      <c r="P274" s="49"/>
      <c r="Q274" s="49"/>
      <c r="R274" s="49"/>
      <c r="S274" s="51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:34" ht="12.75">
      <c r="A275" s="5"/>
      <c r="B275" s="5"/>
      <c r="C275" s="5"/>
      <c r="D275" s="48"/>
      <c r="E275" s="49"/>
      <c r="P275" s="49"/>
      <c r="Q275" s="49"/>
      <c r="R275" s="49"/>
      <c r="S275" s="51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:34" ht="12.75">
      <c r="A276" s="5"/>
      <c r="B276" s="5"/>
      <c r="C276" s="5"/>
      <c r="D276" s="48"/>
      <c r="E276" s="49"/>
      <c r="P276" s="49"/>
      <c r="Q276" s="49"/>
      <c r="R276" s="49"/>
      <c r="S276" s="51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 spans="1:34" ht="12.75">
      <c r="A277" s="5"/>
      <c r="B277" s="5"/>
      <c r="C277" s="5"/>
      <c r="D277" s="48"/>
      <c r="E277" s="49"/>
      <c r="P277" s="49"/>
      <c r="Q277" s="49"/>
      <c r="R277" s="49"/>
      <c r="S277" s="51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:34" ht="12.75">
      <c r="A278" s="5"/>
      <c r="B278" s="5"/>
      <c r="C278" s="5"/>
      <c r="D278" s="48"/>
      <c r="E278" s="49"/>
      <c r="P278" s="49"/>
      <c r="Q278" s="49"/>
      <c r="R278" s="49"/>
      <c r="S278" s="5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 spans="1:34" ht="12.75">
      <c r="A279" s="5"/>
      <c r="B279" s="5"/>
      <c r="C279" s="5"/>
      <c r="D279" s="48"/>
      <c r="E279" s="49"/>
      <c r="P279" s="49"/>
      <c r="Q279" s="49"/>
      <c r="R279" s="49"/>
      <c r="S279" s="51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 spans="1:34" ht="12.75">
      <c r="A280" s="5"/>
      <c r="B280" s="5"/>
      <c r="C280" s="5"/>
      <c r="D280" s="48"/>
      <c r="E280" s="49"/>
      <c r="P280" s="49"/>
      <c r="Q280" s="49"/>
      <c r="R280" s="49"/>
      <c r="S280" s="51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 spans="1:34" ht="12.75">
      <c r="A281" s="5"/>
      <c r="B281" s="5"/>
      <c r="C281" s="5"/>
      <c r="D281" s="48"/>
      <c r="E281" s="49"/>
      <c r="P281" s="49"/>
      <c r="Q281" s="49"/>
      <c r="R281" s="49"/>
      <c r="S281" s="51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 spans="1:34" ht="12.75">
      <c r="A282" s="5"/>
      <c r="B282" s="5"/>
      <c r="C282" s="5"/>
      <c r="D282" s="48"/>
      <c r="E282" s="49"/>
      <c r="P282" s="49"/>
      <c r="Q282" s="49"/>
      <c r="R282" s="49"/>
      <c r="S282" s="51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 spans="1:34" ht="12.75">
      <c r="A283" s="5"/>
      <c r="B283" s="5"/>
      <c r="C283" s="5"/>
      <c r="D283" s="48"/>
      <c r="E283" s="49"/>
      <c r="P283" s="49"/>
      <c r="Q283" s="49"/>
      <c r="R283" s="49"/>
      <c r="S283" s="51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 spans="1:34" ht="12.75">
      <c r="A284" s="5"/>
      <c r="B284" s="5"/>
      <c r="C284" s="5"/>
      <c r="D284" s="48"/>
      <c r="E284" s="49"/>
      <c r="P284" s="49"/>
      <c r="Q284" s="49"/>
      <c r="R284" s="49"/>
      <c r="S284" s="51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 spans="1:34" ht="12.75">
      <c r="A285" s="5"/>
      <c r="B285" s="5"/>
      <c r="C285" s="5"/>
      <c r="D285" s="48"/>
      <c r="E285" s="49"/>
      <c r="P285" s="49"/>
      <c r="Q285" s="49"/>
      <c r="R285" s="49"/>
      <c r="S285" s="51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 spans="1:34" ht="12.75">
      <c r="A286" s="5"/>
      <c r="B286" s="5"/>
      <c r="C286" s="5"/>
      <c r="D286" s="48"/>
      <c r="E286" s="49"/>
      <c r="P286" s="49"/>
      <c r="Q286" s="49"/>
      <c r="R286" s="49"/>
      <c r="S286" s="51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 spans="1:34" ht="12.75">
      <c r="A287" s="5"/>
      <c r="B287" s="5"/>
      <c r="C287" s="5"/>
      <c r="D287" s="48"/>
      <c r="E287" s="49"/>
      <c r="P287" s="49"/>
      <c r="Q287" s="49"/>
      <c r="R287" s="49"/>
      <c r="S287" s="51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 spans="1:34" ht="12.75">
      <c r="A288" s="5"/>
      <c r="B288" s="5"/>
      <c r="C288" s="5"/>
      <c r="D288" s="48"/>
      <c r="E288" s="49"/>
      <c r="P288" s="49"/>
      <c r="Q288" s="49"/>
      <c r="R288" s="49"/>
      <c r="S288" s="51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:34" ht="12.75">
      <c r="A289" s="5"/>
      <c r="B289" s="5"/>
      <c r="C289" s="5"/>
      <c r="D289" s="48"/>
      <c r="E289" s="49"/>
      <c r="P289" s="49"/>
      <c r="Q289" s="49"/>
      <c r="R289" s="49"/>
      <c r="S289" s="51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:34" ht="12.75">
      <c r="A290" s="5"/>
      <c r="B290" s="5"/>
      <c r="C290" s="5"/>
      <c r="D290" s="48"/>
      <c r="E290" s="49"/>
      <c r="P290" s="49"/>
      <c r="Q290" s="49"/>
      <c r="R290" s="49"/>
      <c r="S290" s="51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 spans="1:34" ht="12.75">
      <c r="A291" s="5"/>
      <c r="B291" s="5"/>
      <c r="C291" s="5"/>
      <c r="D291" s="48"/>
      <c r="E291" s="49"/>
      <c r="P291" s="49"/>
      <c r="Q291" s="49"/>
      <c r="R291" s="49"/>
      <c r="S291" s="51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:34" ht="12.75">
      <c r="A292" s="5"/>
      <c r="B292" s="5"/>
      <c r="C292" s="5"/>
      <c r="D292" s="48"/>
      <c r="E292" s="49"/>
      <c r="P292" s="49"/>
      <c r="Q292" s="49"/>
      <c r="R292" s="49"/>
      <c r="S292" s="51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:34" ht="12.75">
      <c r="A293" s="5"/>
      <c r="B293" s="5"/>
      <c r="C293" s="5"/>
      <c r="D293" s="48"/>
      <c r="E293" s="49"/>
      <c r="P293" s="49"/>
      <c r="Q293" s="49"/>
      <c r="R293" s="49"/>
      <c r="S293" s="51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 spans="1:34" ht="12.75">
      <c r="A294" s="5"/>
      <c r="B294" s="5"/>
      <c r="C294" s="5"/>
      <c r="D294" s="48"/>
      <c r="E294" s="49"/>
      <c r="P294" s="49"/>
      <c r="Q294" s="49"/>
      <c r="R294" s="49"/>
      <c r="S294" s="51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 spans="1:34" ht="12.75">
      <c r="A295" s="5"/>
      <c r="B295" s="5"/>
      <c r="C295" s="5"/>
      <c r="D295" s="48"/>
      <c r="E295" s="49"/>
      <c r="P295" s="49"/>
      <c r="Q295" s="49"/>
      <c r="R295" s="49"/>
      <c r="S295" s="51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 spans="1:34" ht="12.75">
      <c r="A296" s="5"/>
      <c r="B296" s="5"/>
      <c r="C296" s="5"/>
      <c r="D296" s="48"/>
      <c r="E296" s="49"/>
      <c r="P296" s="49"/>
      <c r="Q296" s="49"/>
      <c r="R296" s="49"/>
      <c r="S296" s="51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 spans="1:34" ht="12.75">
      <c r="A297" s="5"/>
      <c r="B297" s="5"/>
      <c r="C297" s="5"/>
      <c r="D297" s="48"/>
      <c r="E297" s="49"/>
      <c r="P297" s="49"/>
      <c r="Q297" s="49"/>
      <c r="R297" s="49"/>
      <c r="S297" s="51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 spans="1:34" ht="12.75">
      <c r="A298" s="5"/>
      <c r="B298" s="5"/>
      <c r="C298" s="5"/>
      <c r="D298" s="48"/>
      <c r="E298" s="49"/>
      <c r="P298" s="49"/>
      <c r="Q298" s="49"/>
      <c r="R298" s="49"/>
      <c r="S298" s="51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:34" ht="12.75">
      <c r="A299" s="5"/>
      <c r="B299" s="5"/>
      <c r="C299" s="5"/>
      <c r="D299" s="48"/>
      <c r="E299" s="49"/>
      <c r="P299" s="49"/>
      <c r="Q299" s="49"/>
      <c r="R299" s="49"/>
      <c r="S299" s="51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spans="1:34" ht="12.75">
      <c r="A300" s="5"/>
      <c r="B300" s="5"/>
      <c r="C300" s="5"/>
      <c r="D300" s="48"/>
      <c r="E300" s="49"/>
      <c r="P300" s="49"/>
      <c r="Q300" s="49"/>
      <c r="R300" s="49"/>
      <c r="S300" s="51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34" ht="12.75">
      <c r="A301" s="5"/>
      <c r="B301" s="5"/>
      <c r="C301" s="5"/>
      <c r="D301" s="48"/>
      <c r="E301" s="49"/>
      <c r="P301" s="49"/>
      <c r="Q301" s="49"/>
      <c r="R301" s="49"/>
      <c r="S301" s="51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 ht="12.75">
      <c r="A302" s="5"/>
      <c r="B302" s="5"/>
      <c r="C302" s="5"/>
      <c r="D302" s="48"/>
      <c r="E302" s="49"/>
      <c r="P302" s="49"/>
      <c r="Q302" s="49"/>
      <c r="R302" s="49"/>
      <c r="S302" s="51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34" ht="12.75">
      <c r="A303" s="5"/>
      <c r="B303" s="5"/>
      <c r="C303" s="5"/>
      <c r="D303" s="48"/>
      <c r="E303" s="49"/>
      <c r="P303" s="49"/>
      <c r="Q303" s="49"/>
      <c r="R303" s="49"/>
      <c r="S303" s="51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 spans="1:34" ht="12.75">
      <c r="A304" s="5"/>
      <c r="B304" s="5"/>
      <c r="C304" s="5"/>
      <c r="D304" s="48"/>
      <c r="E304" s="49"/>
      <c r="P304" s="49"/>
      <c r="Q304" s="49"/>
      <c r="R304" s="49"/>
      <c r="S304" s="51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 spans="1:34" ht="12.75">
      <c r="A305" s="5"/>
      <c r="B305" s="5"/>
      <c r="C305" s="5"/>
      <c r="D305" s="48"/>
      <c r="E305" s="49"/>
      <c r="P305" s="49"/>
      <c r="Q305" s="49"/>
      <c r="R305" s="49"/>
      <c r="S305" s="51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spans="1:34" ht="12.75">
      <c r="A306" s="5"/>
      <c r="B306" s="5"/>
      <c r="C306" s="5"/>
      <c r="D306" s="48"/>
      <c r="E306" s="49"/>
      <c r="P306" s="49"/>
      <c r="Q306" s="49"/>
      <c r="R306" s="49"/>
      <c r="S306" s="51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spans="1:34" ht="12.75">
      <c r="A307" s="5"/>
      <c r="B307" s="5"/>
      <c r="C307" s="5"/>
      <c r="D307" s="48"/>
      <c r="E307" s="49"/>
      <c r="P307" s="49"/>
      <c r="Q307" s="49"/>
      <c r="R307" s="49"/>
      <c r="S307" s="51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spans="1:34" ht="12.75">
      <c r="A308" s="5"/>
      <c r="B308" s="5"/>
      <c r="C308" s="5"/>
      <c r="D308" s="48"/>
      <c r="E308" s="49"/>
      <c r="P308" s="49"/>
      <c r="Q308" s="49"/>
      <c r="R308" s="49"/>
      <c r="S308" s="51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spans="1:34" ht="12.75">
      <c r="A309" s="5"/>
      <c r="B309" s="5"/>
      <c r="C309" s="5"/>
      <c r="D309" s="48"/>
      <c r="E309" s="49"/>
      <c r="P309" s="49"/>
      <c r="Q309" s="49"/>
      <c r="R309" s="49"/>
      <c r="S309" s="51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spans="1:34" ht="12.75">
      <c r="A310" s="5"/>
      <c r="B310" s="5"/>
      <c r="C310" s="5"/>
      <c r="D310" s="48"/>
      <c r="E310" s="49"/>
      <c r="P310" s="49"/>
      <c r="Q310" s="49"/>
      <c r="R310" s="49"/>
      <c r="S310" s="51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:34" ht="12.75">
      <c r="A311" s="5"/>
      <c r="B311" s="5"/>
      <c r="C311" s="5"/>
      <c r="D311" s="48"/>
      <c r="E311" s="49"/>
      <c r="P311" s="49"/>
      <c r="Q311" s="49"/>
      <c r="R311" s="49"/>
      <c r="S311" s="51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:34" ht="12.75">
      <c r="A312" s="5"/>
      <c r="B312" s="5"/>
      <c r="C312" s="5"/>
      <c r="D312" s="48"/>
      <c r="E312" s="49"/>
      <c r="P312" s="49"/>
      <c r="Q312" s="49"/>
      <c r="R312" s="49"/>
      <c r="S312" s="51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:34" ht="12.75">
      <c r="A313" s="5"/>
      <c r="B313" s="5"/>
      <c r="C313" s="5"/>
      <c r="D313" s="48"/>
      <c r="E313" s="49"/>
      <c r="P313" s="49"/>
      <c r="Q313" s="49"/>
      <c r="R313" s="49"/>
      <c r="S313" s="51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:34" ht="12.75">
      <c r="A314" s="5"/>
      <c r="B314" s="5"/>
      <c r="C314" s="5"/>
      <c r="D314" s="48"/>
      <c r="E314" s="49"/>
      <c r="P314" s="49"/>
      <c r="Q314" s="49"/>
      <c r="R314" s="49"/>
      <c r="S314" s="51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:34" ht="12.75">
      <c r="A315" s="5"/>
      <c r="B315" s="5"/>
      <c r="C315" s="5"/>
      <c r="D315" s="48"/>
      <c r="E315" s="49"/>
      <c r="P315" s="49"/>
      <c r="Q315" s="49"/>
      <c r="R315" s="49"/>
      <c r="S315" s="51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:34" ht="12.75">
      <c r="A316" s="5"/>
      <c r="B316" s="5"/>
      <c r="C316" s="5"/>
      <c r="D316" s="48"/>
      <c r="E316" s="49"/>
      <c r="P316" s="49"/>
      <c r="Q316" s="49"/>
      <c r="R316" s="49"/>
      <c r="S316" s="51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:34" ht="12.75">
      <c r="A317" s="5"/>
      <c r="B317" s="5"/>
      <c r="C317" s="5"/>
      <c r="D317" s="48"/>
      <c r="E317" s="49"/>
      <c r="P317" s="49"/>
      <c r="Q317" s="49"/>
      <c r="R317" s="49"/>
      <c r="S317" s="51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:34" ht="12.75">
      <c r="A318" s="5"/>
      <c r="B318" s="5"/>
      <c r="C318" s="5"/>
      <c r="D318" s="48"/>
      <c r="E318" s="49"/>
      <c r="P318" s="49"/>
      <c r="Q318" s="49"/>
      <c r="R318" s="49"/>
      <c r="S318" s="51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:34" ht="12.75">
      <c r="A319" s="5"/>
      <c r="B319" s="5"/>
      <c r="C319" s="5"/>
      <c r="D319" s="48"/>
      <c r="E319" s="49"/>
      <c r="P319" s="49"/>
      <c r="Q319" s="49"/>
      <c r="R319" s="49"/>
      <c r="S319" s="51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spans="1:34" ht="12.75">
      <c r="A320" s="5"/>
      <c r="B320" s="5"/>
      <c r="C320" s="5"/>
      <c r="D320" s="48"/>
      <c r="E320" s="49"/>
      <c r="P320" s="49"/>
      <c r="Q320" s="49"/>
      <c r="R320" s="49"/>
      <c r="S320" s="51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spans="1:34" ht="12.75">
      <c r="A321" s="5"/>
      <c r="B321" s="5"/>
      <c r="C321" s="5"/>
      <c r="D321" s="48"/>
      <c r="E321" s="49"/>
      <c r="P321" s="49"/>
      <c r="Q321" s="49"/>
      <c r="R321" s="49"/>
      <c r="S321" s="51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spans="1:34" ht="12.75">
      <c r="A322" s="5"/>
      <c r="B322" s="5"/>
      <c r="C322" s="5"/>
      <c r="D322" s="48"/>
      <c r="E322" s="49"/>
      <c r="P322" s="49"/>
      <c r="Q322" s="49"/>
      <c r="R322" s="49"/>
      <c r="S322" s="51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spans="1:34" ht="12.75">
      <c r="A323" s="5"/>
      <c r="B323" s="5"/>
      <c r="C323" s="5"/>
      <c r="D323" s="48"/>
      <c r="E323" s="49"/>
      <c r="P323" s="49"/>
      <c r="Q323" s="49"/>
      <c r="R323" s="49"/>
      <c r="S323" s="51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:34" ht="12.75">
      <c r="A324" s="5"/>
      <c r="B324" s="5"/>
      <c r="C324" s="5"/>
      <c r="D324" s="48"/>
      <c r="E324" s="49"/>
      <c r="P324" s="49"/>
      <c r="Q324" s="49"/>
      <c r="R324" s="49"/>
      <c r="S324" s="51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:34" ht="12.75">
      <c r="A325" s="5"/>
      <c r="B325" s="5"/>
      <c r="C325" s="5"/>
      <c r="D325" s="48"/>
      <c r="E325" s="49"/>
      <c r="P325" s="49"/>
      <c r="Q325" s="49"/>
      <c r="R325" s="49"/>
      <c r="S325" s="51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:34" ht="12.75">
      <c r="A326" s="5"/>
      <c r="B326" s="5"/>
      <c r="C326" s="5"/>
      <c r="D326" s="48"/>
      <c r="E326" s="49"/>
      <c r="P326" s="49"/>
      <c r="Q326" s="49"/>
      <c r="R326" s="49"/>
      <c r="S326" s="51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:34" ht="12.75">
      <c r="A327" s="5"/>
      <c r="B327" s="5"/>
      <c r="C327" s="5"/>
      <c r="D327" s="48"/>
      <c r="E327" s="49"/>
      <c r="P327" s="49"/>
      <c r="Q327" s="49"/>
      <c r="R327" s="49"/>
      <c r="S327" s="51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spans="1:34" ht="12.75">
      <c r="A328" s="5"/>
      <c r="B328" s="5"/>
      <c r="C328" s="5"/>
      <c r="D328" s="48"/>
      <c r="E328" s="49"/>
      <c r="P328" s="49"/>
      <c r="Q328" s="49"/>
      <c r="R328" s="49"/>
      <c r="S328" s="51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:34" ht="12.75">
      <c r="A329" s="5"/>
      <c r="B329" s="5"/>
      <c r="C329" s="5"/>
      <c r="D329" s="48"/>
      <c r="E329" s="49"/>
      <c r="P329" s="49"/>
      <c r="Q329" s="49"/>
      <c r="R329" s="49"/>
      <c r="S329" s="51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:34" ht="12.75">
      <c r="A330" s="5"/>
      <c r="B330" s="5"/>
      <c r="C330" s="5"/>
      <c r="D330" s="48"/>
      <c r="E330" s="49"/>
      <c r="P330" s="49"/>
      <c r="Q330" s="49"/>
      <c r="R330" s="49"/>
      <c r="S330" s="51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:34" ht="12.75">
      <c r="A331" s="5"/>
      <c r="B331" s="5"/>
      <c r="C331" s="5"/>
      <c r="D331" s="48"/>
      <c r="E331" s="49"/>
      <c r="P331" s="49"/>
      <c r="Q331" s="49"/>
      <c r="R331" s="49"/>
      <c r="S331" s="51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:34" ht="12.75">
      <c r="A332" s="5"/>
      <c r="B332" s="5"/>
      <c r="C332" s="5"/>
      <c r="D332" s="48"/>
      <c r="E332" s="49"/>
      <c r="P332" s="49"/>
      <c r="Q332" s="49"/>
      <c r="R332" s="49"/>
      <c r="S332" s="51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:34" ht="12.75">
      <c r="A333" s="5"/>
      <c r="B333" s="5"/>
      <c r="C333" s="5"/>
      <c r="D333" s="48"/>
      <c r="E333" s="49"/>
      <c r="P333" s="49"/>
      <c r="Q333" s="49"/>
      <c r="R333" s="49"/>
      <c r="S333" s="51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spans="1:34" ht="12.75">
      <c r="A334" s="5"/>
      <c r="B334" s="5"/>
      <c r="C334" s="5"/>
      <c r="D334" s="48"/>
      <c r="E334" s="49"/>
      <c r="P334" s="49"/>
      <c r="Q334" s="49"/>
      <c r="R334" s="49"/>
      <c r="S334" s="51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 spans="1:34" ht="12.75">
      <c r="A335" s="5"/>
      <c r="B335" s="5"/>
      <c r="C335" s="5"/>
      <c r="D335" s="48"/>
      <c r="E335" s="49"/>
      <c r="P335" s="49"/>
      <c r="Q335" s="49"/>
      <c r="R335" s="49"/>
      <c r="S335" s="51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 spans="1:34" ht="12.75">
      <c r="A336" s="5"/>
      <c r="B336" s="5"/>
      <c r="C336" s="5"/>
      <c r="D336" s="48"/>
      <c r="E336" s="49"/>
      <c r="P336" s="49"/>
      <c r="Q336" s="49"/>
      <c r="R336" s="49"/>
      <c r="S336" s="51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 spans="1:34" ht="12.75">
      <c r="A337" s="5"/>
      <c r="B337" s="5"/>
      <c r="C337" s="5"/>
      <c r="D337" s="48"/>
      <c r="E337" s="49"/>
      <c r="P337" s="49"/>
      <c r="Q337" s="49"/>
      <c r="R337" s="49"/>
      <c r="S337" s="51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 spans="1:34" ht="12.75">
      <c r="A338" s="5"/>
      <c r="B338" s="5"/>
      <c r="C338" s="5"/>
      <c r="D338" s="48"/>
      <c r="E338" s="49"/>
      <c r="P338" s="49"/>
      <c r="Q338" s="49"/>
      <c r="R338" s="49"/>
      <c r="S338" s="51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 spans="1:34" ht="12.75">
      <c r="A339" s="5"/>
      <c r="B339" s="5"/>
      <c r="C339" s="5"/>
      <c r="D339" s="48"/>
      <c r="E339" s="49"/>
      <c r="P339" s="49"/>
      <c r="Q339" s="49"/>
      <c r="R339" s="49"/>
      <c r="S339" s="51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spans="1:34" ht="12.75">
      <c r="A340" s="5"/>
      <c r="B340" s="5"/>
      <c r="C340" s="5"/>
      <c r="D340" s="48"/>
      <c r="E340" s="49"/>
      <c r="P340" s="49"/>
      <c r="Q340" s="49"/>
      <c r="R340" s="49"/>
      <c r="S340" s="51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 ht="12.75">
      <c r="A341" s="5"/>
      <c r="B341" s="5"/>
      <c r="C341" s="5"/>
      <c r="D341" s="48"/>
      <c r="E341" s="49"/>
      <c r="P341" s="49"/>
      <c r="Q341" s="49"/>
      <c r="R341" s="49"/>
      <c r="S341" s="51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 spans="1:34" ht="12.75">
      <c r="A342" s="5"/>
      <c r="B342" s="5"/>
      <c r="C342" s="5"/>
      <c r="D342" s="48"/>
      <c r="E342" s="49"/>
      <c r="P342" s="49"/>
      <c r="Q342" s="49"/>
      <c r="R342" s="49"/>
      <c r="S342" s="51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spans="1:34" ht="12.75">
      <c r="A343" s="5"/>
      <c r="B343" s="5"/>
      <c r="C343" s="5"/>
      <c r="D343" s="48"/>
      <c r="E343" s="49"/>
      <c r="P343" s="49"/>
      <c r="Q343" s="49"/>
      <c r="R343" s="49"/>
      <c r="S343" s="51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 ht="12.75">
      <c r="A344" s="5"/>
      <c r="B344" s="5"/>
      <c r="C344" s="5"/>
      <c r="D344" s="48"/>
      <c r="E344" s="49"/>
      <c r="P344" s="49"/>
      <c r="Q344" s="49"/>
      <c r="R344" s="49"/>
      <c r="S344" s="51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 spans="1:34" ht="12.75">
      <c r="A345" s="5"/>
      <c r="B345" s="5"/>
      <c r="C345" s="5"/>
      <c r="D345" s="48"/>
      <c r="E345" s="49"/>
      <c r="P345" s="49"/>
      <c r="Q345" s="49"/>
      <c r="R345" s="49"/>
      <c r="S345" s="51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 spans="1:34" ht="12.75">
      <c r="A346" s="5"/>
      <c r="B346" s="5"/>
      <c r="C346" s="5"/>
      <c r="D346" s="48"/>
      <c r="E346" s="49"/>
      <c r="P346" s="49"/>
      <c r="Q346" s="49"/>
      <c r="R346" s="49"/>
      <c r="S346" s="51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 spans="1:34" ht="12.75">
      <c r="A347" s="5"/>
      <c r="B347" s="5"/>
      <c r="C347" s="5"/>
      <c r="D347" s="48"/>
      <c r="E347" s="49"/>
      <c r="P347" s="49"/>
      <c r="Q347" s="49"/>
      <c r="R347" s="49"/>
      <c r="S347" s="51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 spans="1:34" ht="12.75">
      <c r="A348" s="5"/>
      <c r="B348" s="5"/>
      <c r="C348" s="5"/>
      <c r="D348" s="48"/>
      <c r="E348" s="49"/>
      <c r="P348" s="49"/>
      <c r="Q348" s="49"/>
      <c r="R348" s="49"/>
      <c r="S348" s="51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 spans="1:34" ht="12.75">
      <c r="A349" s="5"/>
      <c r="B349" s="5"/>
      <c r="C349" s="5"/>
      <c r="D349" s="48"/>
      <c r="E349" s="49"/>
      <c r="P349" s="49"/>
      <c r="Q349" s="49"/>
      <c r="R349" s="49"/>
      <c r="S349" s="51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spans="1:34" ht="12.75">
      <c r="A350" s="5"/>
      <c r="B350" s="5"/>
      <c r="C350" s="5"/>
      <c r="D350" s="48"/>
      <c r="E350" s="49"/>
      <c r="P350" s="49"/>
      <c r="Q350" s="49"/>
      <c r="R350" s="49"/>
      <c r="S350" s="51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 spans="1:34" ht="12.75">
      <c r="A351" s="5"/>
      <c r="B351" s="5"/>
      <c r="C351" s="5"/>
      <c r="D351" s="48"/>
      <c r="E351" s="49"/>
      <c r="P351" s="49"/>
      <c r="Q351" s="49"/>
      <c r="R351" s="49"/>
      <c r="S351" s="51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:34" ht="12.75">
      <c r="A352" s="5"/>
      <c r="B352" s="5"/>
      <c r="C352" s="5"/>
      <c r="D352" s="48"/>
      <c r="E352" s="49"/>
      <c r="P352" s="49"/>
      <c r="Q352" s="49"/>
      <c r="R352" s="49"/>
      <c r="S352" s="51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spans="1:34" ht="12.75">
      <c r="A353" s="5"/>
      <c r="B353" s="5"/>
      <c r="C353" s="5"/>
      <c r="D353" s="48"/>
      <c r="E353" s="49"/>
      <c r="P353" s="49"/>
      <c r="Q353" s="49"/>
      <c r="R353" s="49"/>
      <c r="S353" s="51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spans="1:34" ht="12.75">
      <c r="A354" s="5"/>
      <c r="B354" s="5"/>
      <c r="C354" s="5"/>
      <c r="D354" s="48"/>
      <c r="E354" s="49"/>
      <c r="P354" s="49"/>
      <c r="Q354" s="49"/>
      <c r="R354" s="49"/>
      <c r="S354" s="51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 spans="1:34" ht="12.75">
      <c r="A355" s="5"/>
      <c r="B355" s="5"/>
      <c r="C355" s="5"/>
      <c r="D355" s="48"/>
      <c r="E355" s="49"/>
      <c r="P355" s="49"/>
      <c r="Q355" s="49"/>
      <c r="R355" s="49"/>
      <c r="S355" s="51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:34" ht="12.75">
      <c r="A356" s="5"/>
      <c r="B356" s="5"/>
      <c r="C356" s="5"/>
      <c r="D356" s="48"/>
      <c r="E356" s="49"/>
      <c r="P356" s="49"/>
      <c r="Q356" s="49"/>
      <c r="R356" s="49"/>
      <c r="S356" s="51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spans="1:34" ht="12.75">
      <c r="A357" s="5"/>
      <c r="B357" s="5"/>
      <c r="C357" s="5"/>
      <c r="D357" s="48"/>
      <c r="E357" s="49"/>
      <c r="P357" s="49"/>
      <c r="Q357" s="49"/>
      <c r="R357" s="49"/>
      <c r="S357" s="51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:34" ht="12.75">
      <c r="A358" s="5"/>
      <c r="B358" s="5"/>
      <c r="C358" s="5"/>
      <c r="D358" s="48"/>
      <c r="E358" s="49"/>
      <c r="P358" s="49"/>
      <c r="Q358" s="49"/>
      <c r="R358" s="49"/>
      <c r="S358" s="51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:34" ht="12.75">
      <c r="A359" s="5"/>
      <c r="B359" s="5"/>
      <c r="C359" s="5"/>
      <c r="D359" s="48"/>
      <c r="E359" s="49"/>
      <c r="P359" s="49"/>
      <c r="Q359" s="49"/>
      <c r="R359" s="49"/>
      <c r="S359" s="51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spans="1:34" ht="12.75">
      <c r="A360" s="5"/>
      <c r="B360" s="5"/>
      <c r="C360" s="5"/>
      <c r="D360" s="48"/>
      <c r="E360" s="49"/>
      <c r="P360" s="49"/>
      <c r="Q360" s="49"/>
      <c r="R360" s="49"/>
      <c r="S360" s="51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 spans="1:34" ht="12.75">
      <c r="A361" s="5"/>
      <c r="B361" s="5"/>
      <c r="C361" s="5"/>
      <c r="D361" s="48"/>
      <c r="E361" s="49"/>
      <c r="P361" s="49"/>
      <c r="Q361" s="49"/>
      <c r="R361" s="49"/>
      <c r="S361" s="51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spans="1:34" ht="12.75">
      <c r="A362" s="5"/>
      <c r="B362" s="5"/>
      <c r="C362" s="5"/>
      <c r="D362" s="48"/>
      <c r="E362" s="49"/>
      <c r="P362" s="49"/>
      <c r="Q362" s="49"/>
      <c r="R362" s="49"/>
      <c r="S362" s="51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 spans="1:34" ht="12.75">
      <c r="A363" s="5"/>
      <c r="B363" s="5"/>
      <c r="C363" s="5"/>
      <c r="D363" s="48"/>
      <c r="E363" s="49"/>
      <c r="P363" s="49"/>
      <c r="Q363" s="49"/>
      <c r="R363" s="49"/>
      <c r="S363" s="51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spans="1:34" ht="12.75">
      <c r="A364" s="5"/>
      <c r="B364" s="5"/>
      <c r="C364" s="5"/>
      <c r="D364" s="48"/>
      <c r="E364" s="49"/>
      <c r="P364" s="49"/>
      <c r="Q364" s="49"/>
      <c r="R364" s="49"/>
      <c r="S364" s="51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spans="1:34" ht="12.75">
      <c r="A365" s="5"/>
      <c r="B365" s="5"/>
      <c r="C365" s="5"/>
      <c r="D365" s="48"/>
      <c r="E365" s="49"/>
      <c r="P365" s="49"/>
      <c r="Q365" s="49"/>
      <c r="R365" s="49"/>
      <c r="S365" s="51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 spans="1:34" ht="12.75">
      <c r="A366" s="5"/>
      <c r="B366" s="5"/>
      <c r="C366" s="5"/>
      <c r="D366" s="48"/>
      <c r="E366" s="49"/>
      <c r="P366" s="49"/>
      <c r="Q366" s="49"/>
      <c r="R366" s="49"/>
      <c r="S366" s="51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spans="1:34" ht="12.75">
      <c r="A367" s="5"/>
      <c r="B367" s="5"/>
      <c r="C367" s="5"/>
      <c r="D367" s="48"/>
      <c r="E367" s="49"/>
      <c r="P367" s="49"/>
      <c r="Q367" s="49"/>
      <c r="R367" s="49"/>
      <c r="S367" s="51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spans="1:34" ht="12.75">
      <c r="A368" s="5"/>
      <c r="B368" s="5"/>
      <c r="C368" s="5"/>
      <c r="D368" s="48"/>
      <c r="E368" s="49"/>
      <c r="P368" s="49"/>
      <c r="Q368" s="49"/>
      <c r="R368" s="49"/>
      <c r="S368" s="51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spans="1:34" ht="12.75">
      <c r="A369" s="5"/>
      <c r="B369" s="5"/>
      <c r="C369" s="5"/>
      <c r="D369" s="48"/>
      <c r="E369" s="49"/>
      <c r="P369" s="49"/>
      <c r="Q369" s="49"/>
      <c r="R369" s="49"/>
      <c r="S369" s="51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 spans="1:34" ht="12.75" customHeight="1">
      <c r="A370" s="5"/>
      <c r="B370" s="5"/>
      <c r="C370" s="5"/>
      <c r="D370" s="48"/>
      <c r="E370" s="49"/>
      <c r="P370" s="49"/>
      <c r="Q370" s="49"/>
      <c r="R370" s="49"/>
      <c r="S370" s="51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 spans="1:34" ht="12.75">
      <c r="A371" s="5"/>
      <c r="B371" s="5"/>
      <c r="C371" s="5"/>
      <c r="D371" s="48"/>
      <c r="E371" s="49"/>
      <c r="P371" s="49"/>
      <c r="Q371" s="49"/>
      <c r="R371" s="49"/>
      <c r="S371" s="51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 spans="1:34" ht="12.75">
      <c r="A372" s="5"/>
      <c r="B372" s="5"/>
      <c r="C372" s="5"/>
      <c r="D372" s="48"/>
      <c r="E372" s="49"/>
      <c r="P372" s="49"/>
      <c r="Q372" s="49"/>
      <c r="R372" s="49"/>
      <c r="S372" s="51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spans="1:34" ht="12.75">
      <c r="A373" s="5"/>
      <c r="B373" s="5"/>
      <c r="C373" s="5"/>
      <c r="D373" s="48"/>
      <c r="E373" s="49"/>
      <c r="P373" s="49"/>
      <c r="Q373" s="49"/>
      <c r="R373" s="49"/>
      <c r="S373" s="51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 spans="1:34" ht="12.75">
      <c r="A374" s="5"/>
      <c r="B374" s="5"/>
      <c r="C374" s="5"/>
      <c r="D374" s="48"/>
      <c r="E374" s="49"/>
      <c r="P374" s="49"/>
      <c r="Q374" s="49"/>
      <c r="R374" s="49"/>
      <c r="S374" s="51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 spans="1:34" ht="12.75">
      <c r="A375" s="5"/>
      <c r="B375" s="5"/>
      <c r="C375" s="5"/>
      <c r="D375" s="48"/>
      <c r="E375" s="49"/>
      <c r="P375" s="49"/>
      <c r="Q375" s="49"/>
      <c r="R375" s="49"/>
      <c r="S375" s="51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 spans="1:34" ht="12.75">
      <c r="A376" s="5"/>
      <c r="B376" s="5"/>
      <c r="C376" s="5"/>
      <c r="D376" s="48"/>
      <c r="E376" s="49"/>
      <c r="P376" s="49"/>
      <c r="Q376" s="49"/>
      <c r="R376" s="49"/>
      <c r="S376" s="51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 spans="1:34" ht="12.75">
      <c r="A377" s="5"/>
      <c r="B377" s="5"/>
      <c r="C377" s="5"/>
      <c r="D377" s="48"/>
      <c r="E377" s="49"/>
      <c r="P377" s="49"/>
      <c r="Q377" s="49"/>
      <c r="R377" s="49"/>
      <c r="S377" s="51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 spans="1:34" ht="12.75">
      <c r="A378" s="5"/>
      <c r="B378" s="5"/>
      <c r="C378" s="5"/>
      <c r="D378" s="48"/>
      <c r="E378" s="49"/>
      <c r="P378" s="49"/>
      <c r="Q378" s="49"/>
      <c r="R378" s="49"/>
      <c r="S378" s="51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spans="1:34" ht="12.75">
      <c r="A379" s="5"/>
      <c r="B379" s="5"/>
      <c r="C379" s="5"/>
      <c r="D379" s="48"/>
      <c r="E379" s="49"/>
      <c r="P379" s="49"/>
      <c r="Q379" s="49"/>
      <c r="R379" s="49"/>
      <c r="S379" s="51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 spans="1:34" ht="12.75">
      <c r="A380" s="5"/>
      <c r="B380" s="5"/>
      <c r="C380" s="5"/>
      <c r="D380" s="48"/>
      <c r="E380" s="49"/>
      <c r="P380" s="49"/>
      <c r="Q380" s="49"/>
      <c r="R380" s="49"/>
      <c r="S380" s="51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</row>
    <row r="381" spans="1:34" ht="12.75">
      <c r="A381" s="5"/>
      <c r="B381" s="5"/>
      <c r="C381" s="5"/>
      <c r="D381" s="48"/>
      <c r="E381" s="49"/>
      <c r="P381" s="49"/>
      <c r="Q381" s="49"/>
      <c r="R381" s="49"/>
      <c r="S381" s="51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</row>
    <row r="382" spans="1:34" ht="12.75">
      <c r="A382" s="5"/>
      <c r="B382" s="5"/>
      <c r="C382" s="5"/>
      <c r="D382" s="48"/>
      <c r="E382" s="49"/>
      <c r="P382" s="49"/>
      <c r="Q382" s="49"/>
      <c r="R382" s="49"/>
      <c r="S382" s="51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5" spans="6:20" ht="11.25">
      <c r="F385" s="5" t="s">
        <v>18</v>
      </c>
      <c r="G385" s="49">
        <f aca="true" t="shared" si="101" ref="G385:T385">G15+G19+G26+G29+G47+G60+G63+G66+G69+G70+G72+G75+G82+G85+G88+G91+G98+G101+G104+G107+G110+G113+G116+G123+G124+G126+G140+G144+G147+G151+G156+G161+G162+G165+G169+G170+G174+G177+G180+G181+G183+G190+G193+G200+G205+G208+G215+G222+G229+G233</f>
        <v>498.80000000000007</v>
      </c>
      <c r="H385" s="49">
        <f t="shared" si="101"/>
        <v>498.80000000000007</v>
      </c>
      <c r="I385" s="49">
        <f t="shared" si="101"/>
        <v>104.8</v>
      </c>
      <c r="J385" s="49">
        <f t="shared" si="101"/>
        <v>0</v>
      </c>
      <c r="K385" s="49">
        <f t="shared" si="101"/>
        <v>432.3</v>
      </c>
      <c r="L385" s="49">
        <f t="shared" si="101"/>
        <v>432.3</v>
      </c>
      <c r="M385" s="49">
        <f t="shared" si="101"/>
        <v>101.1</v>
      </c>
      <c r="N385" s="49">
        <f t="shared" si="101"/>
        <v>0</v>
      </c>
      <c r="O385" s="80">
        <f t="shared" si="101"/>
        <v>408.9</v>
      </c>
      <c r="P385" s="49">
        <f t="shared" si="101"/>
        <v>408.9</v>
      </c>
      <c r="Q385" s="49">
        <f t="shared" si="101"/>
        <v>95.60000000000001</v>
      </c>
      <c r="R385" s="49">
        <f t="shared" si="101"/>
        <v>0</v>
      </c>
      <c r="S385" s="80">
        <f t="shared" si="101"/>
        <v>497.8</v>
      </c>
      <c r="T385" s="49">
        <f t="shared" si="101"/>
        <v>508.8</v>
      </c>
    </row>
    <row r="386" spans="6:20" ht="11.25">
      <c r="F386" s="5" t="s">
        <v>93</v>
      </c>
      <c r="G386" s="49">
        <f aca="true" t="shared" si="102" ref="G386:T386">G14+G18+G22+G25+G28+G31+G32+G34+G37+G40+G41+G42+G46+G50+G53+G133+G134+G136+G139+G164</f>
        <v>3442.6000000000004</v>
      </c>
      <c r="H386" s="49">
        <f t="shared" si="102"/>
        <v>3434.7000000000003</v>
      </c>
      <c r="I386" s="49">
        <f t="shared" si="102"/>
        <v>57</v>
      </c>
      <c r="J386" s="49">
        <f t="shared" si="102"/>
        <v>7.8999999999999995</v>
      </c>
      <c r="K386" s="49">
        <f t="shared" si="102"/>
        <v>2920.4</v>
      </c>
      <c r="L386" s="49">
        <f t="shared" si="102"/>
        <v>2920.4</v>
      </c>
      <c r="M386" s="49">
        <f t="shared" si="102"/>
        <v>106.3</v>
      </c>
      <c r="N386" s="49">
        <f t="shared" si="102"/>
        <v>0</v>
      </c>
      <c r="O386" s="80">
        <f>O14+O18+O22+O25+O28+O31+O32+O34+O37+O40+O41+O46+O50+O53+O133+O134+O136+O139+O164</f>
        <v>2872.3</v>
      </c>
      <c r="P386" s="49">
        <f>P14+P18+P22+P25+P28+P31+P32+P34+P37+P40+P41+P46+P50+P53+P133+P134+P136+P139+P164</f>
        <v>2872.3</v>
      </c>
      <c r="Q386" s="49">
        <f t="shared" si="102"/>
        <v>104.4</v>
      </c>
      <c r="R386" s="49">
        <f t="shared" si="102"/>
        <v>0</v>
      </c>
      <c r="S386" s="80">
        <f t="shared" si="102"/>
        <v>2958.8</v>
      </c>
      <c r="T386" s="49">
        <f t="shared" si="102"/>
        <v>3019.8</v>
      </c>
    </row>
    <row r="387" spans="6:20" ht="11.25">
      <c r="F387" s="1" t="s">
        <v>107</v>
      </c>
      <c r="G387" s="52">
        <f aca="true" t="shared" si="103" ref="G387:T387">G148</f>
        <v>8</v>
      </c>
      <c r="H387" s="52">
        <f t="shared" si="103"/>
        <v>8</v>
      </c>
      <c r="I387" s="52">
        <f t="shared" si="103"/>
        <v>0</v>
      </c>
      <c r="J387" s="52">
        <f t="shared" si="103"/>
        <v>0</v>
      </c>
      <c r="K387" s="52">
        <f t="shared" si="103"/>
        <v>5</v>
      </c>
      <c r="L387" s="52">
        <f t="shared" si="103"/>
        <v>5</v>
      </c>
      <c r="M387" s="52">
        <f t="shared" si="103"/>
        <v>0</v>
      </c>
      <c r="N387" s="52">
        <f t="shared" si="103"/>
        <v>0</v>
      </c>
      <c r="O387" s="80">
        <f t="shared" si="103"/>
        <v>5</v>
      </c>
      <c r="P387" s="52">
        <f t="shared" si="103"/>
        <v>5</v>
      </c>
      <c r="Q387" s="52">
        <f t="shared" si="103"/>
        <v>0</v>
      </c>
      <c r="R387" s="52">
        <f t="shared" si="103"/>
        <v>0</v>
      </c>
      <c r="S387" s="80">
        <f t="shared" si="103"/>
        <v>5</v>
      </c>
      <c r="T387" s="52">
        <f t="shared" si="103"/>
        <v>5</v>
      </c>
    </row>
    <row r="388" spans="6:20" ht="11.25">
      <c r="F388" s="53" t="s">
        <v>94</v>
      </c>
      <c r="G388" s="54">
        <f aca="true" t="shared" si="104" ref="G388:L388">SUM(G385:G387)</f>
        <v>3949.4000000000005</v>
      </c>
      <c r="H388" s="54">
        <f t="shared" si="104"/>
        <v>3941.5000000000005</v>
      </c>
      <c r="I388" s="54">
        <f t="shared" si="104"/>
        <v>161.8</v>
      </c>
      <c r="J388" s="54">
        <f t="shared" si="104"/>
        <v>7.8999999999999995</v>
      </c>
      <c r="K388" s="54">
        <f t="shared" si="104"/>
        <v>3357.7000000000003</v>
      </c>
      <c r="L388" s="54">
        <f t="shared" si="104"/>
        <v>3357.7000000000003</v>
      </c>
      <c r="M388" s="54">
        <f aca="true" t="shared" si="105" ref="M388:T388">SUM(M385:M387)</f>
        <v>207.39999999999998</v>
      </c>
      <c r="N388" s="54">
        <f t="shared" si="105"/>
        <v>0</v>
      </c>
      <c r="O388" s="81">
        <f t="shared" si="105"/>
        <v>3286.2000000000003</v>
      </c>
      <c r="P388" s="54">
        <f t="shared" si="105"/>
        <v>3286.2000000000003</v>
      </c>
      <c r="Q388" s="54">
        <f t="shared" si="105"/>
        <v>200</v>
      </c>
      <c r="R388" s="54">
        <f t="shared" si="105"/>
        <v>0</v>
      </c>
      <c r="S388" s="81">
        <f t="shared" si="105"/>
        <v>3461.6000000000004</v>
      </c>
      <c r="T388" s="54">
        <f t="shared" si="105"/>
        <v>3533.6000000000004</v>
      </c>
    </row>
    <row r="389" spans="6:20" ht="11.25">
      <c r="F389" s="1" t="s">
        <v>95</v>
      </c>
      <c r="G389" s="52">
        <f aca="true" t="shared" si="106" ref="G389:T389">G83+G86+G89+G92+G99+G102+G105+G108+G111+G114+G117+G206</f>
        <v>4267.499999999999</v>
      </c>
      <c r="H389" s="52">
        <f t="shared" si="106"/>
        <v>4267.499999999999</v>
      </c>
      <c r="I389" s="52">
        <f t="shared" si="106"/>
        <v>0</v>
      </c>
      <c r="J389" s="52">
        <f t="shared" si="106"/>
        <v>0</v>
      </c>
      <c r="K389" s="52">
        <f t="shared" si="106"/>
        <v>4322.2</v>
      </c>
      <c r="L389" s="52">
        <f t="shared" si="106"/>
        <v>4322.2</v>
      </c>
      <c r="M389" s="52">
        <f t="shared" si="106"/>
        <v>35</v>
      </c>
      <c r="N389" s="52">
        <f t="shared" si="106"/>
        <v>0</v>
      </c>
      <c r="O389" s="80">
        <f t="shared" si="106"/>
        <v>4118.2</v>
      </c>
      <c r="P389" s="52">
        <f t="shared" si="106"/>
        <v>4118.2</v>
      </c>
      <c r="Q389" s="52">
        <f t="shared" si="106"/>
        <v>35</v>
      </c>
      <c r="R389" s="52">
        <f t="shared" si="106"/>
        <v>0</v>
      </c>
      <c r="S389" s="80">
        <f t="shared" si="106"/>
        <v>4389.599999999999</v>
      </c>
      <c r="T389" s="52">
        <f t="shared" si="106"/>
        <v>4457.9</v>
      </c>
    </row>
    <row r="390" spans="6:20" ht="11.25">
      <c r="F390" s="1" t="s">
        <v>96</v>
      </c>
      <c r="G390" s="52">
        <f aca="true" t="shared" si="107" ref="G390:T390">G234</f>
        <v>1</v>
      </c>
      <c r="H390" s="52">
        <f t="shared" si="107"/>
        <v>1</v>
      </c>
      <c r="I390" s="52">
        <f t="shared" si="107"/>
        <v>0</v>
      </c>
      <c r="J390" s="52">
        <f t="shared" si="107"/>
        <v>0</v>
      </c>
      <c r="K390" s="52">
        <f t="shared" si="107"/>
        <v>1</v>
      </c>
      <c r="L390" s="52">
        <f t="shared" si="107"/>
        <v>1</v>
      </c>
      <c r="M390" s="52">
        <f t="shared" si="107"/>
        <v>0</v>
      </c>
      <c r="N390" s="52">
        <f t="shared" si="107"/>
        <v>0</v>
      </c>
      <c r="O390" s="80">
        <f t="shared" si="107"/>
        <v>1</v>
      </c>
      <c r="P390" s="52">
        <f t="shared" si="107"/>
        <v>1</v>
      </c>
      <c r="Q390" s="52">
        <f t="shared" si="107"/>
        <v>0</v>
      </c>
      <c r="R390" s="52">
        <f t="shared" si="107"/>
        <v>0</v>
      </c>
      <c r="S390" s="80">
        <f t="shared" si="107"/>
        <v>0.9</v>
      </c>
      <c r="T390" s="52">
        <f t="shared" si="107"/>
        <v>0.9</v>
      </c>
    </row>
    <row r="391" spans="6:20" ht="11.25">
      <c r="F391" s="1" t="s">
        <v>97</v>
      </c>
      <c r="G391" s="52">
        <f aca="true" t="shared" si="108" ref="G391:T391">G216+G223</f>
        <v>30.5</v>
      </c>
      <c r="H391" s="52">
        <f t="shared" si="108"/>
        <v>30.5</v>
      </c>
      <c r="I391" s="52">
        <f t="shared" si="108"/>
        <v>0</v>
      </c>
      <c r="J391" s="52">
        <f t="shared" si="108"/>
        <v>0</v>
      </c>
      <c r="K391" s="52">
        <f t="shared" si="108"/>
        <v>30.5</v>
      </c>
      <c r="L391" s="52">
        <f t="shared" si="108"/>
        <v>30.5</v>
      </c>
      <c r="M391" s="52">
        <f t="shared" si="108"/>
        <v>0</v>
      </c>
      <c r="N391" s="52">
        <f t="shared" si="108"/>
        <v>0</v>
      </c>
      <c r="O391" s="80">
        <f t="shared" si="108"/>
        <v>30</v>
      </c>
      <c r="P391" s="52">
        <f t="shared" si="108"/>
        <v>30</v>
      </c>
      <c r="Q391" s="52">
        <f t="shared" si="108"/>
        <v>0</v>
      </c>
      <c r="R391" s="52">
        <f t="shared" si="108"/>
        <v>0</v>
      </c>
      <c r="S391" s="80">
        <f t="shared" si="108"/>
        <v>30.5</v>
      </c>
      <c r="T391" s="52">
        <f t="shared" si="108"/>
        <v>30.5</v>
      </c>
    </row>
    <row r="392" spans="6:20" ht="11.25">
      <c r="F392" s="1" t="s">
        <v>98</v>
      </c>
      <c r="G392" s="52">
        <f aca="true" t="shared" si="109" ref="G392:T392">G230</f>
        <v>0</v>
      </c>
      <c r="H392" s="52">
        <f t="shared" si="109"/>
        <v>0</v>
      </c>
      <c r="I392" s="52">
        <f t="shared" si="109"/>
        <v>0</v>
      </c>
      <c r="J392" s="52">
        <f t="shared" si="109"/>
        <v>0</v>
      </c>
      <c r="K392" s="52">
        <f t="shared" si="109"/>
        <v>0</v>
      </c>
      <c r="L392" s="52">
        <f t="shared" si="109"/>
        <v>0</v>
      </c>
      <c r="M392" s="52">
        <f t="shared" si="109"/>
        <v>0</v>
      </c>
      <c r="N392" s="52">
        <f t="shared" si="109"/>
        <v>0</v>
      </c>
      <c r="O392" s="80">
        <f t="shared" si="109"/>
        <v>37</v>
      </c>
      <c r="P392" s="52">
        <f t="shared" si="109"/>
        <v>0</v>
      </c>
      <c r="Q392" s="52">
        <f t="shared" si="109"/>
        <v>0</v>
      </c>
      <c r="R392" s="52">
        <f t="shared" si="109"/>
        <v>37</v>
      </c>
      <c r="S392" s="80">
        <f t="shared" si="109"/>
        <v>0</v>
      </c>
      <c r="T392" s="52">
        <f t="shared" si="109"/>
        <v>0</v>
      </c>
    </row>
    <row r="393" spans="6:20" ht="11.25">
      <c r="F393" s="1" t="s">
        <v>116</v>
      </c>
      <c r="G393" s="52">
        <f aca="true" t="shared" si="110" ref="G393:T393">G152</f>
        <v>0</v>
      </c>
      <c r="H393" s="52">
        <f t="shared" si="110"/>
        <v>0</v>
      </c>
      <c r="I393" s="52">
        <f t="shared" si="110"/>
        <v>0</v>
      </c>
      <c r="J393" s="52">
        <f t="shared" si="110"/>
        <v>0</v>
      </c>
      <c r="K393" s="52">
        <f t="shared" si="110"/>
        <v>0</v>
      </c>
      <c r="L393" s="52">
        <f t="shared" si="110"/>
        <v>0</v>
      </c>
      <c r="M393" s="52">
        <f t="shared" si="110"/>
        <v>0</v>
      </c>
      <c r="N393" s="52">
        <f t="shared" si="110"/>
        <v>0</v>
      </c>
      <c r="O393" s="80">
        <f t="shared" si="110"/>
        <v>0</v>
      </c>
      <c r="P393" s="52">
        <f t="shared" si="110"/>
        <v>0</v>
      </c>
      <c r="Q393" s="52">
        <f t="shared" si="110"/>
        <v>0</v>
      </c>
      <c r="R393" s="52">
        <f t="shared" si="110"/>
        <v>0</v>
      </c>
      <c r="S393" s="80">
        <f t="shared" si="110"/>
        <v>0</v>
      </c>
      <c r="T393" s="52">
        <f t="shared" si="110"/>
        <v>0</v>
      </c>
    </row>
    <row r="394" spans="6:20" ht="11.25">
      <c r="F394" s="1" t="s">
        <v>99</v>
      </c>
      <c r="G394" s="52">
        <f aca="true" t="shared" si="111" ref="G394:T394">G149</f>
        <v>0.4</v>
      </c>
      <c r="H394" s="52">
        <f t="shared" si="111"/>
        <v>0.4</v>
      </c>
      <c r="I394" s="52">
        <f t="shared" si="111"/>
        <v>0</v>
      </c>
      <c r="J394" s="52">
        <f t="shared" si="111"/>
        <v>0</v>
      </c>
      <c r="K394" s="52">
        <f t="shared" si="111"/>
        <v>0.4</v>
      </c>
      <c r="L394" s="52">
        <f t="shared" si="111"/>
        <v>0.4</v>
      </c>
      <c r="M394" s="52">
        <f t="shared" si="111"/>
        <v>0</v>
      </c>
      <c r="N394" s="52">
        <f t="shared" si="111"/>
        <v>0</v>
      </c>
      <c r="O394" s="80">
        <f t="shared" si="111"/>
        <v>0.4</v>
      </c>
      <c r="P394" s="52">
        <f t="shared" si="111"/>
        <v>0.4</v>
      </c>
      <c r="Q394" s="52">
        <f t="shared" si="111"/>
        <v>0</v>
      </c>
      <c r="R394" s="52">
        <f t="shared" si="111"/>
        <v>0</v>
      </c>
      <c r="S394" s="80">
        <f t="shared" si="111"/>
        <v>0.4</v>
      </c>
      <c r="T394" s="52">
        <f t="shared" si="111"/>
        <v>0.4</v>
      </c>
    </row>
    <row r="395" spans="6:20" ht="11.25">
      <c r="F395" s="1" t="s">
        <v>100</v>
      </c>
      <c r="G395" s="54">
        <f>SUM(G389:G394)</f>
        <v>4299.399999999999</v>
      </c>
      <c r="H395" s="54">
        <f aca="true" t="shared" si="112" ref="H395:O395">SUM(H389:H394)</f>
        <v>4299.399999999999</v>
      </c>
      <c r="I395" s="54">
        <f t="shared" si="112"/>
        <v>0</v>
      </c>
      <c r="J395" s="54">
        <f t="shared" si="112"/>
        <v>0</v>
      </c>
      <c r="K395" s="54">
        <f t="shared" si="112"/>
        <v>4354.099999999999</v>
      </c>
      <c r="L395" s="54">
        <f t="shared" si="112"/>
        <v>4354.099999999999</v>
      </c>
      <c r="M395" s="54">
        <f t="shared" si="112"/>
        <v>35</v>
      </c>
      <c r="N395" s="54">
        <f t="shared" si="112"/>
        <v>0</v>
      </c>
      <c r="O395" s="81">
        <f t="shared" si="112"/>
        <v>4186.599999999999</v>
      </c>
      <c r="P395" s="54">
        <f>SUM(P389:P394)</f>
        <v>4149.599999999999</v>
      </c>
      <c r="Q395" s="54">
        <f>SUM(Q389:Q394)</f>
        <v>35</v>
      </c>
      <c r="R395" s="54">
        <f>SUM(R389:R394)</f>
        <v>37</v>
      </c>
      <c r="S395" s="81">
        <f>SUM(S389:S394)</f>
        <v>4421.399999999999</v>
      </c>
      <c r="T395" s="54">
        <f>SUM(T389:T394)</f>
        <v>4489.699999999999</v>
      </c>
    </row>
    <row r="396" spans="6:20" ht="11.25">
      <c r="F396" s="53" t="s">
        <v>9</v>
      </c>
      <c r="G396" s="54">
        <f>G388+G395</f>
        <v>8248.8</v>
      </c>
      <c r="H396" s="54">
        <f aca="true" t="shared" si="113" ref="H396:O396">H388+H395</f>
        <v>8240.9</v>
      </c>
      <c r="I396" s="54">
        <f t="shared" si="113"/>
        <v>161.8</v>
      </c>
      <c r="J396" s="54">
        <f t="shared" si="113"/>
        <v>7.8999999999999995</v>
      </c>
      <c r="K396" s="54">
        <f t="shared" si="113"/>
        <v>7711.799999999999</v>
      </c>
      <c r="L396" s="54">
        <f t="shared" si="113"/>
        <v>7711.799999999999</v>
      </c>
      <c r="M396" s="54">
        <f t="shared" si="113"/>
        <v>242.39999999999998</v>
      </c>
      <c r="N396" s="54">
        <f t="shared" si="113"/>
        <v>0</v>
      </c>
      <c r="O396" s="81">
        <f t="shared" si="113"/>
        <v>7472.799999999999</v>
      </c>
      <c r="P396" s="54">
        <f>P388+P395</f>
        <v>7435.799999999999</v>
      </c>
      <c r="Q396" s="54">
        <f>Q388+Q395</f>
        <v>235</v>
      </c>
      <c r="R396" s="54">
        <f>R388+R395</f>
        <v>37</v>
      </c>
      <c r="S396" s="81">
        <f>S388+S395</f>
        <v>7882.999999999999</v>
      </c>
      <c r="T396" s="54">
        <f>T388+T395</f>
        <v>8023.299999999999</v>
      </c>
    </row>
  </sheetData>
  <mergeCells count="358">
    <mergeCell ref="B237:F237"/>
    <mergeCell ref="A238:F238"/>
    <mergeCell ref="E233:E235"/>
    <mergeCell ref="C236:F236"/>
    <mergeCell ref="A233:A235"/>
    <mergeCell ref="B233:B235"/>
    <mergeCell ref="C233:C235"/>
    <mergeCell ref="D233:D235"/>
    <mergeCell ref="B226:F226"/>
    <mergeCell ref="B227:T227"/>
    <mergeCell ref="C228:T228"/>
    <mergeCell ref="A229:A232"/>
    <mergeCell ref="B229:B232"/>
    <mergeCell ref="C229:C232"/>
    <mergeCell ref="D229:D232"/>
    <mergeCell ref="E229:E232"/>
    <mergeCell ref="E222:E224"/>
    <mergeCell ref="C225:F225"/>
    <mergeCell ref="A222:A224"/>
    <mergeCell ref="B222:B224"/>
    <mergeCell ref="C222:C224"/>
    <mergeCell ref="D222:D224"/>
    <mergeCell ref="C218:F218"/>
    <mergeCell ref="B219:F219"/>
    <mergeCell ref="B220:T220"/>
    <mergeCell ref="C221:T221"/>
    <mergeCell ref="B212:F212"/>
    <mergeCell ref="B213:T213"/>
    <mergeCell ref="C214:T214"/>
    <mergeCell ref="A215:A217"/>
    <mergeCell ref="B215:B217"/>
    <mergeCell ref="C215:C217"/>
    <mergeCell ref="D215:D217"/>
    <mergeCell ref="E215:E217"/>
    <mergeCell ref="E208:E210"/>
    <mergeCell ref="C211:F211"/>
    <mergeCell ref="A208:A210"/>
    <mergeCell ref="B208:B210"/>
    <mergeCell ref="C208:C210"/>
    <mergeCell ref="D208:D210"/>
    <mergeCell ref="C204:T204"/>
    <mergeCell ref="A205:A207"/>
    <mergeCell ref="B205:B207"/>
    <mergeCell ref="C205:C207"/>
    <mergeCell ref="D205:D207"/>
    <mergeCell ref="E205:E207"/>
    <mergeCell ref="E200:E202"/>
    <mergeCell ref="C203:F203"/>
    <mergeCell ref="A200:A202"/>
    <mergeCell ref="B200:B202"/>
    <mergeCell ref="C200:C202"/>
    <mergeCell ref="D200:D202"/>
    <mergeCell ref="C196:F196"/>
    <mergeCell ref="B197:F197"/>
    <mergeCell ref="B198:T198"/>
    <mergeCell ref="C199:T199"/>
    <mergeCell ref="B187:F187"/>
    <mergeCell ref="B188:T188"/>
    <mergeCell ref="C189:T189"/>
    <mergeCell ref="A190:A192"/>
    <mergeCell ref="B190:B192"/>
    <mergeCell ref="C190:C192"/>
    <mergeCell ref="D190:D192"/>
    <mergeCell ref="E190:E192"/>
    <mergeCell ref="E183:E185"/>
    <mergeCell ref="C186:F186"/>
    <mergeCell ref="A183:A185"/>
    <mergeCell ref="B183:B185"/>
    <mergeCell ref="C183:C185"/>
    <mergeCell ref="D183:D185"/>
    <mergeCell ref="E177:E179"/>
    <mergeCell ref="A180:A182"/>
    <mergeCell ref="B180:B182"/>
    <mergeCell ref="C180:C182"/>
    <mergeCell ref="D180:D182"/>
    <mergeCell ref="E180:E182"/>
    <mergeCell ref="A177:A179"/>
    <mergeCell ref="B177:B179"/>
    <mergeCell ref="C177:C179"/>
    <mergeCell ref="D177:D179"/>
    <mergeCell ref="C172:F172"/>
    <mergeCell ref="C173:T173"/>
    <mergeCell ref="A174:A176"/>
    <mergeCell ref="B174:B176"/>
    <mergeCell ref="C174:C176"/>
    <mergeCell ref="D174:D176"/>
    <mergeCell ref="E174:E176"/>
    <mergeCell ref="C168:T168"/>
    <mergeCell ref="A169:A171"/>
    <mergeCell ref="B169:B171"/>
    <mergeCell ref="C169:C171"/>
    <mergeCell ref="D169:D171"/>
    <mergeCell ref="E169:E171"/>
    <mergeCell ref="E164:E166"/>
    <mergeCell ref="C167:F167"/>
    <mergeCell ref="A164:A166"/>
    <mergeCell ref="B164:B166"/>
    <mergeCell ref="C164:C166"/>
    <mergeCell ref="D164:D166"/>
    <mergeCell ref="C159:F159"/>
    <mergeCell ref="C160:T160"/>
    <mergeCell ref="A161:A163"/>
    <mergeCell ref="B161:B163"/>
    <mergeCell ref="C161:C163"/>
    <mergeCell ref="D161:D163"/>
    <mergeCell ref="E161:E163"/>
    <mergeCell ref="C154:F154"/>
    <mergeCell ref="C155:T155"/>
    <mergeCell ref="A156:A158"/>
    <mergeCell ref="B156:B158"/>
    <mergeCell ref="C156:C158"/>
    <mergeCell ref="D156:D158"/>
    <mergeCell ref="E156:E158"/>
    <mergeCell ref="E147:E150"/>
    <mergeCell ref="A151:A153"/>
    <mergeCell ref="B151:B153"/>
    <mergeCell ref="C151:C153"/>
    <mergeCell ref="D151:D153"/>
    <mergeCell ref="E151:E153"/>
    <mergeCell ref="A147:A150"/>
    <mergeCell ref="B147:B150"/>
    <mergeCell ref="C147:C150"/>
    <mergeCell ref="D147:D150"/>
    <mergeCell ref="C142:F142"/>
    <mergeCell ref="C143:T143"/>
    <mergeCell ref="A144:A146"/>
    <mergeCell ref="B144:B146"/>
    <mergeCell ref="C144:C146"/>
    <mergeCell ref="D144:D146"/>
    <mergeCell ref="E144:E146"/>
    <mergeCell ref="E136:E138"/>
    <mergeCell ref="A139:A141"/>
    <mergeCell ref="B139:B141"/>
    <mergeCell ref="C139:C141"/>
    <mergeCell ref="D139:D141"/>
    <mergeCell ref="E139:E141"/>
    <mergeCell ref="A136:A138"/>
    <mergeCell ref="B136:B138"/>
    <mergeCell ref="C136:C138"/>
    <mergeCell ref="D136:D138"/>
    <mergeCell ref="B130:F130"/>
    <mergeCell ref="B131:T131"/>
    <mergeCell ref="C132:T132"/>
    <mergeCell ref="A133:A135"/>
    <mergeCell ref="B133:B135"/>
    <mergeCell ref="C133:C135"/>
    <mergeCell ref="D133:D135"/>
    <mergeCell ref="E133:E135"/>
    <mergeCell ref="E126:E128"/>
    <mergeCell ref="C129:F129"/>
    <mergeCell ref="A126:A128"/>
    <mergeCell ref="B126:B128"/>
    <mergeCell ref="C126:C128"/>
    <mergeCell ref="D126:D128"/>
    <mergeCell ref="E123:E125"/>
    <mergeCell ref="F123:F124"/>
    <mergeCell ref="A123:A125"/>
    <mergeCell ref="B123:B125"/>
    <mergeCell ref="C123:C125"/>
    <mergeCell ref="D123:D125"/>
    <mergeCell ref="C119:F119"/>
    <mergeCell ref="B120:F120"/>
    <mergeCell ref="B121:T121"/>
    <mergeCell ref="C122:T122"/>
    <mergeCell ref="E113:E115"/>
    <mergeCell ref="A116:A118"/>
    <mergeCell ref="B116:B118"/>
    <mergeCell ref="C116:C118"/>
    <mergeCell ref="D116:D118"/>
    <mergeCell ref="E116:E118"/>
    <mergeCell ref="A113:A115"/>
    <mergeCell ref="B113:B115"/>
    <mergeCell ref="C113:C115"/>
    <mergeCell ref="D113:D115"/>
    <mergeCell ref="E107:E109"/>
    <mergeCell ref="A110:A112"/>
    <mergeCell ref="B110:B112"/>
    <mergeCell ref="C110:C112"/>
    <mergeCell ref="D110:D112"/>
    <mergeCell ref="E110:E112"/>
    <mergeCell ref="A107:A109"/>
    <mergeCell ref="B107:B109"/>
    <mergeCell ref="C107:C109"/>
    <mergeCell ref="D107:D109"/>
    <mergeCell ref="E101:E103"/>
    <mergeCell ref="A104:A106"/>
    <mergeCell ref="B104:B106"/>
    <mergeCell ref="C104:C106"/>
    <mergeCell ref="D104:D106"/>
    <mergeCell ref="E104:E106"/>
    <mergeCell ref="A101:A103"/>
    <mergeCell ref="B101:B103"/>
    <mergeCell ref="C101:C103"/>
    <mergeCell ref="D101:D103"/>
    <mergeCell ref="B95:F95"/>
    <mergeCell ref="B96:T96"/>
    <mergeCell ref="C97:T97"/>
    <mergeCell ref="A98:A100"/>
    <mergeCell ref="B98:B100"/>
    <mergeCell ref="C98:C100"/>
    <mergeCell ref="D98:D100"/>
    <mergeCell ref="E98:E100"/>
    <mergeCell ref="E91:E93"/>
    <mergeCell ref="C94:F94"/>
    <mergeCell ref="A91:A93"/>
    <mergeCell ref="B91:B93"/>
    <mergeCell ref="C91:C93"/>
    <mergeCell ref="D91:D93"/>
    <mergeCell ref="E85:E87"/>
    <mergeCell ref="A88:A90"/>
    <mergeCell ref="B88:B90"/>
    <mergeCell ref="C88:C90"/>
    <mergeCell ref="D88:D90"/>
    <mergeCell ref="E88:E90"/>
    <mergeCell ref="A85:A87"/>
    <mergeCell ref="B85:B87"/>
    <mergeCell ref="C85:C87"/>
    <mergeCell ref="D85:D87"/>
    <mergeCell ref="B82:B84"/>
    <mergeCell ref="C82:C84"/>
    <mergeCell ref="D82:D84"/>
    <mergeCell ref="E82:E84"/>
    <mergeCell ref="C78:F78"/>
    <mergeCell ref="A193:A195"/>
    <mergeCell ref="B193:B195"/>
    <mergeCell ref="C193:C195"/>
    <mergeCell ref="D193:D195"/>
    <mergeCell ref="E193:E195"/>
    <mergeCell ref="B79:F79"/>
    <mergeCell ref="B80:T80"/>
    <mergeCell ref="C81:T81"/>
    <mergeCell ref="A82:A84"/>
    <mergeCell ref="E72:E74"/>
    <mergeCell ref="A72:A74"/>
    <mergeCell ref="B72:B74"/>
    <mergeCell ref="C72:C74"/>
    <mergeCell ref="D72:D74"/>
    <mergeCell ref="E66:E68"/>
    <mergeCell ref="A69:A71"/>
    <mergeCell ref="B69:B71"/>
    <mergeCell ref="C69:C71"/>
    <mergeCell ref="D69:D71"/>
    <mergeCell ref="E69:E71"/>
    <mergeCell ref="A66:A68"/>
    <mergeCell ref="B66:B68"/>
    <mergeCell ref="C66:C68"/>
    <mergeCell ref="D66:D68"/>
    <mergeCell ref="E60:E62"/>
    <mergeCell ref="A63:A65"/>
    <mergeCell ref="B63:B65"/>
    <mergeCell ref="C63:C65"/>
    <mergeCell ref="D63:D65"/>
    <mergeCell ref="E63:E65"/>
    <mergeCell ref="A60:A62"/>
    <mergeCell ref="B60:B62"/>
    <mergeCell ref="C60:C62"/>
    <mergeCell ref="D60:D62"/>
    <mergeCell ref="C56:F56"/>
    <mergeCell ref="B57:F57"/>
    <mergeCell ref="B58:T58"/>
    <mergeCell ref="C59:T59"/>
    <mergeCell ref="E50:E52"/>
    <mergeCell ref="A53:A55"/>
    <mergeCell ref="B53:B55"/>
    <mergeCell ref="C53:C55"/>
    <mergeCell ref="D53:D55"/>
    <mergeCell ref="E53:E55"/>
    <mergeCell ref="A50:A52"/>
    <mergeCell ref="B50:B52"/>
    <mergeCell ref="C50:C52"/>
    <mergeCell ref="D50:D52"/>
    <mergeCell ref="A40:A43"/>
    <mergeCell ref="E40:E43"/>
    <mergeCell ref="C45:T45"/>
    <mergeCell ref="A46:A49"/>
    <mergeCell ref="B46:B49"/>
    <mergeCell ref="C46:C49"/>
    <mergeCell ref="D46:D49"/>
    <mergeCell ref="E46:E49"/>
    <mergeCell ref="C44:F44"/>
    <mergeCell ref="D40:D43"/>
    <mergeCell ref="C40:C43"/>
    <mergeCell ref="B40:B43"/>
    <mergeCell ref="E31:E33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E25:E27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18:E21"/>
    <mergeCell ref="A22:A24"/>
    <mergeCell ref="B22:B24"/>
    <mergeCell ref="C22:C24"/>
    <mergeCell ref="D22:D24"/>
    <mergeCell ref="E22:E24"/>
    <mergeCell ref="A18:A21"/>
    <mergeCell ref="B18:B21"/>
    <mergeCell ref="C18:C21"/>
    <mergeCell ref="D18:D21"/>
    <mergeCell ref="B12:T12"/>
    <mergeCell ref="C13:T13"/>
    <mergeCell ref="E14:E17"/>
    <mergeCell ref="A14:A17"/>
    <mergeCell ref="B14:B17"/>
    <mergeCell ref="C14:C17"/>
    <mergeCell ref="D14:D17"/>
    <mergeCell ref="A10:T10"/>
    <mergeCell ref="A11:T11"/>
    <mergeCell ref="T7:T9"/>
    <mergeCell ref="G8:G9"/>
    <mergeCell ref="H8:I8"/>
    <mergeCell ref="J8:J9"/>
    <mergeCell ref="K8:K9"/>
    <mergeCell ref="L8:M8"/>
    <mergeCell ref="N8:N9"/>
    <mergeCell ref="O8:O9"/>
    <mergeCell ref="P8:Q8"/>
    <mergeCell ref="G7:J7"/>
    <mergeCell ref="K7:N7"/>
    <mergeCell ref="O7:R7"/>
    <mergeCell ref="S7:S9"/>
    <mergeCell ref="R8:R9"/>
    <mergeCell ref="A5:T5"/>
    <mergeCell ref="A6:T6"/>
    <mergeCell ref="A7:A9"/>
    <mergeCell ref="B7:B9"/>
    <mergeCell ref="C7:C9"/>
    <mergeCell ref="D7:D9"/>
    <mergeCell ref="E7:E9"/>
    <mergeCell ref="F7:F9"/>
    <mergeCell ref="A1:T1"/>
    <mergeCell ref="A2:T2"/>
    <mergeCell ref="A3:T3"/>
    <mergeCell ref="A4:T4"/>
    <mergeCell ref="E37:E39"/>
    <mergeCell ref="A37:A39"/>
    <mergeCell ref="B37:B39"/>
    <mergeCell ref="C37:C39"/>
    <mergeCell ref="D37:D39"/>
    <mergeCell ref="E75:E77"/>
    <mergeCell ref="A75:A77"/>
    <mergeCell ref="B75:B77"/>
    <mergeCell ref="C75:C77"/>
    <mergeCell ref="D75:D7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Rietavas</cp:lastModifiedBy>
  <cp:lastPrinted>2012-09-14T08:22:02Z</cp:lastPrinted>
  <dcterms:created xsi:type="dcterms:W3CDTF">1996-10-14T23:33:28Z</dcterms:created>
  <dcterms:modified xsi:type="dcterms:W3CDTF">2012-09-17T06:55:37Z</dcterms:modified>
  <cp:category/>
  <cp:version/>
  <cp:contentType/>
  <cp:contentStatus/>
</cp:coreProperties>
</file>