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<sst xmlns="http://schemas.openxmlformats.org/spreadsheetml/2006/main" count="234" uniqueCount="79">
  <si>
    <t xml:space="preserve">VISUOMENĖS UGDYMO </t>
  </si>
  <si>
    <t xml:space="preserve">                                                                                           PROGRAMOS                                                                                           </t>
  </si>
  <si>
    <t>tūkst. Lt</t>
  </si>
  <si>
    <t>Programos tikslo kodas</t>
  </si>
  <si>
    <t>Uždavinio kodas</t>
  </si>
  <si>
    <t>Priemonės kodas</t>
  </si>
  <si>
    <t>Priemonės pavadinimas</t>
  </si>
  <si>
    <t>Asignavimų valdytojo kodas</t>
  </si>
  <si>
    <t>Finansavimo šaltinis</t>
  </si>
  <si>
    <t>Iš viso</t>
  </si>
  <si>
    <t>Išlaidoms</t>
  </si>
  <si>
    <t>turtui įsigyti ir finansiniams įsipareigojimams vykdyti</t>
  </si>
  <si>
    <t>Iš jų darbo užmokesčiui</t>
  </si>
  <si>
    <t>01</t>
  </si>
  <si>
    <t>Teikti kokybiškas švietimo paslaugas saugioje aplinkoje</t>
  </si>
  <si>
    <t>Užtikrinti ugdymo programų įvairovę ir ugdymo kokybę šiuolaikiškai aprūpintose švietimo įstaigose</t>
  </si>
  <si>
    <t>Bendrojo lavinimo švietimo įstaigų aplinkos finansavimas</t>
  </si>
  <si>
    <t>SB</t>
  </si>
  <si>
    <t>Kt. (proj.)</t>
  </si>
  <si>
    <t>Kt. (2 proc.)</t>
  </si>
  <si>
    <t>02</t>
  </si>
  <si>
    <t>Speciali tikslinė dotacija mokinio krepšeliui finansuoti (priešmok. ugdymas, pradinės, pagrindinės mokyklos ir gimnazija, PPT)</t>
  </si>
  <si>
    <t>SB (MK)</t>
  </si>
  <si>
    <t>Kt.</t>
  </si>
  <si>
    <t>03</t>
  </si>
  <si>
    <t>Ikimokyklinio ir neformalaus ugdymo įstaigų finansavimas</t>
  </si>
  <si>
    <t>04</t>
  </si>
  <si>
    <t>05</t>
  </si>
  <si>
    <t>06</t>
  </si>
  <si>
    <t xml:space="preserve">Centrinės institucijos išlaikymas (švietimas)      </t>
  </si>
  <si>
    <t xml:space="preserve">Iš viso uždaviniui </t>
  </si>
  <si>
    <t>Iš viso tikslui</t>
  </si>
  <si>
    <t>Sudaryti sąlygas kultūros tęstinumui, plėtrai ir sklaidai, laisvai visuomenės kultūros raiškai ir dalyvavimui kultūrinėje veikloje</t>
  </si>
  <si>
    <t>Rietavo kultūros centro su filialais veiklos finansavimas</t>
  </si>
  <si>
    <t>Rietavo Oginskių kultūros istorijos muziejaus veiklos finansavimas</t>
  </si>
  <si>
    <t>Centrinės institucijos išlaikymas (kultūra)</t>
  </si>
  <si>
    <t>Iš viso uždaviniui</t>
  </si>
  <si>
    <t>Plėtoti kūno kultūrą ir sportą visiems, sudaryti galimybes ir palankią aplinką įvairaus amžiaus žmonių laisvalaikio užimtumui, fiziniam aktyvumui ir sveikos gyvensenos ugdymui</t>
  </si>
  <si>
    <t>Užtikrinti efektyvią Rietavo savivaldybės administracijos Švietimo, kultūros ir sporto srities ir Savivaldybės klubų veiklą</t>
  </si>
  <si>
    <t>Savivaldybės sporto klubų veiklos finansavimas</t>
  </si>
  <si>
    <t>Centralizuotų sporto renginių organizavimas ir rėmimas</t>
  </si>
  <si>
    <t>Kūno kultūros ir sporto plėtros įgyvendinimas</t>
  </si>
  <si>
    <t>Sudaryti sąlygas plėtoti jaunimo politiką Savivaldybėje</t>
  </si>
  <si>
    <t>Skatinti jaunimą aktyviai dalyvauti tarptautiniame šalies ir Savivaldybės visuomeniniame gyvenime</t>
  </si>
  <si>
    <t>Jaunimo politikos plėtros įgyvendinimo Rietavo savivaldybėje finansavimas iš specialiosios tikslinės dotacijos</t>
  </si>
  <si>
    <t>SB (VF)</t>
  </si>
  <si>
    <t>Iš viso programai</t>
  </si>
  <si>
    <t>Lidija Rėkašienė</t>
  </si>
  <si>
    <t>MK</t>
  </si>
  <si>
    <t>VF</t>
  </si>
  <si>
    <t>Projek</t>
  </si>
  <si>
    <t>2 proc.</t>
  </si>
  <si>
    <t>Viso</t>
  </si>
  <si>
    <t>2013 m. projektas</t>
  </si>
  <si>
    <t>188747184</t>
  </si>
  <si>
    <t>Atviro jaunimo centro išlaikymas</t>
  </si>
  <si>
    <t>SB (ĮP)</t>
  </si>
  <si>
    <t>Kt. (rėm.)</t>
  </si>
  <si>
    <t>Rėmėjai</t>
  </si>
  <si>
    <t>Centralizuotos priemonės (švietimas)</t>
  </si>
  <si>
    <t>Mokslo ir studijų rėmimas</t>
  </si>
  <si>
    <t>ĮP</t>
  </si>
  <si>
    <t>Biudzetas</t>
  </si>
  <si>
    <t xml:space="preserve">                                                                                                                                                                                                     1 lentelė</t>
  </si>
  <si>
    <t>2012 M.  RIETAVO SAVIVALDYBĖS</t>
  </si>
  <si>
    <t>2011 m. išlaidos</t>
  </si>
  <si>
    <t>2012 m. išlaidų projektas</t>
  </si>
  <si>
    <t>2012 m. patvirtinta taryboje</t>
  </si>
  <si>
    <t>2014 m. projektas</t>
  </si>
  <si>
    <t>Kt. Viso</t>
  </si>
  <si>
    <t>Kitos priemonės (kultūra)</t>
  </si>
  <si>
    <t>Programos koordinatorė</t>
  </si>
  <si>
    <t>TIKSLŲ, PROGRAMŲ TIKSLŲ, UŽDAVINIŲ IR PRIEMONIŲ IŠLAIDŲ SUVESTINĖ</t>
  </si>
  <si>
    <t>03 strateginis tikslas - užtikrinti Savivaldybės valdymo kokybę, racionalų jos turto ir lėšų panaudojimą, gerinti švietimo, kultūros, sporto ir jaunimo užimtumo sistemą</t>
  </si>
  <si>
    <t xml:space="preserve">01 programa - visuomenės ugdymo programa </t>
  </si>
  <si>
    <t>iš viso</t>
  </si>
  <si>
    <t>Užtikrinti efektyvią Rietavo savivaldybės biudžetinių kultūros įstaigų ir Švietimo, kultūros ir sporto skyriaus vaiklą</t>
  </si>
  <si>
    <t>Rietavo Irenėjaus Oginskio viešosios bibliotekos su filialais veiklos finansavimas</t>
  </si>
  <si>
    <t>Jaunimo organizacijų finansavimas pagal projektus iš Savivaldybės biudžeto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</si>
</sst>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8">
    <font>
      <sz val="10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indexed="10"/>
      <name val="Times New Roman"/>
      <family val="1"/>
    </font>
    <font>
      <sz val="8"/>
      <color indexed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7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10"/>
      <color indexed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5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49" fontId="4" fillId="2" borderId="1" xfId="0" applyNumberFormat="1" applyFont="1" applyFill="1" applyBorder="1" applyAlignment="1">
      <alignment horizontal="center" vertical="top"/>
    </xf>
    <xf numFmtId="49" fontId="4" fillId="3" borderId="2" xfId="0" applyNumberFormat="1" applyFont="1" applyFill="1" applyBorder="1" applyAlignment="1">
      <alignment horizontal="center" vertical="top"/>
    </xf>
    <xf numFmtId="172" fontId="1" fillId="0" borderId="3" xfId="0" applyNumberFormat="1" applyFont="1" applyFill="1" applyBorder="1" applyAlignment="1">
      <alignment horizontal="right" vertical="center"/>
    </xf>
    <xf numFmtId="172" fontId="1" fillId="4" borderId="4" xfId="0" applyNumberFormat="1" applyFont="1" applyFill="1" applyBorder="1" applyAlignment="1">
      <alignment horizontal="right" vertical="center"/>
    </xf>
    <xf numFmtId="172" fontId="1" fillId="4" borderId="4" xfId="0" applyNumberFormat="1" applyFont="1" applyFill="1" applyBorder="1" applyAlignment="1">
      <alignment vertical="center"/>
    </xf>
    <xf numFmtId="172" fontId="1" fillId="0" borderId="5" xfId="0" applyNumberFormat="1" applyFont="1" applyFill="1" applyBorder="1" applyAlignment="1">
      <alignment horizontal="right" vertical="center"/>
    </xf>
    <xf numFmtId="172" fontId="1" fillId="0" borderId="6" xfId="0" applyNumberFormat="1" applyFont="1" applyFill="1" applyBorder="1" applyAlignment="1">
      <alignment horizontal="right" vertical="center"/>
    </xf>
    <xf numFmtId="172" fontId="1" fillId="4" borderId="6" xfId="0" applyNumberFormat="1" applyFont="1" applyFill="1" applyBorder="1" applyAlignment="1">
      <alignment horizontal="right" vertical="center"/>
    </xf>
    <xf numFmtId="172" fontId="1" fillId="4" borderId="6" xfId="0" applyNumberFormat="1" applyFont="1" applyFill="1" applyBorder="1" applyAlignment="1">
      <alignment vertical="center"/>
    </xf>
    <xf numFmtId="172" fontId="1" fillId="4" borderId="5" xfId="0" applyNumberFormat="1" applyFont="1" applyFill="1" applyBorder="1" applyAlignment="1">
      <alignment horizontal="right" vertical="center"/>
    </xf>
    <xf numFmtId="0" fontId="2" fillId="5" borderId="7" xfId="0" applyFont="1" applyFill="1" applyBorder="1" applyAlignment="1">
      <alignment horizontal="right" vertical="top" wrapText="1"/>
    </xf>
    <xf numFmtId="172" fontId="1" fillId="4" borderId="6" xfId="0" applyNumberFormat="1" applyFont="1" applyFill="1" applyBorder="1" applyAlignment="1">
      <alignment horizontal="right" vertical="center"/>
    </xf>
    <xf numFmtId="172" fontId="6" fillId="4" borderId="6" xfId="0" applyNumberFormat="1" applyFont="1" applyFill="1" applyBorder="1" applyAlignment="1">
      <alignment horizontal="right" vertical="center"/>
    </xf>
    <xf numFmtId="172" fontId="6" fillId="4" borderId="5" xfId="0" applyNumberFormat="1" applyFont="1" applyFill="1" applyBorder="1" applyAlignment="1">
      <alignment horizontal="right" vertical="center"/>
    </xf>
    <xf numFmtId="172" fontId="1" fillId="0" borderId="6" xfId="0" applyNumberFormat="1" applyFont="1" applyFill="1" applyBorder="1" applyAlignment="1">
      <alignment horizontal="right" vertical="center"/>
    </xf>
    <xf numFmtId="0" fontId="2" fillId="5" borderId="8" xfId="0" applyFont="1" applyFill="1" applyBorder="1" applyAlignment="1">
      <alignment horizontal="right" vertical="top" wrapText="1"/>
    </xf>
    <xf numFmtId="49" fontId="2" fillId="2" borderId="9" xfId="0" applyNumberFormat="1" applyFont="1" applyFill="1" applyBorder="1" applyAlignment="1">
      <alignment horizontal="center" vertical="top"/>
    </xf>
    <xf numFmtId="49" fontId="2" fillId="3" borderId="10" xfId="0" applyNumberFormat="1" applyFont="1" applyFill="1" applyBorder="1" applyAlignment="1">
      <alignment horizontal="center" vertical="top"/>
    </xf>
    <xf numFmtId="172" fontId="1" fillId="4" borderId="11" xfId="0" applyNumberFormat="1" applyFont="1" applyFill="1" applyBorder="1" applyAlignment="1">
      <alignment horizontal="right" vertical="top"/>
    </xf>
    <xf numFmtId="172" fontId="1" fillId="4" borderId="12" xfId="0" applyNumberFormat="1" applyFont="1" applyFill="1" applyBorder="1" applyAlignment="1">
      <alignment horizontal="right" vertical="top"/>
    </xf>
    <xf numFmtId="49" fontId="2" fillId="2" borderId="13" xfId="0" applyNumberFormat="1" applyFont="1" applyFill="1" applyBorder="1" applyAlignment="1">
      <alignment horizontal="center" vertical="top"/>
    </xf>
    <xf numFmtId="172" fontId="1" fillId="4" borderId="14" xfId="0" applyNumberFormat="1" applyFont="1" applyFill="1" applyBorder="1" applyAlignment="1">
      <alignment vertical="top"/>
    </xf>
    <xf numFmtId="49" fontId="4" fillId="2" borderId="13" xfId="0" applyNumberFormat="1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center" vertical="top" wrapText="1"/>
    </xf>
    <xf numFmtId="49" fontId="2" fillId="2" borderId="1" xfId="0" applyNumberFormat="1" applyFont="1" applyFill="1" applyBorder="1" applyAlignment="1">
      <alignment horizontal="center" vertical="top"/>
    </xf>
    <xf numFmtId="172" fontId="1" fillId="4" borderId="15" xfId="0" applyNumberFormat="1" applyFont="1" applyFill="1" applyBorder="1" applyAlignment="1">
      <alignment horizontal="right" vertical="top"/>
    </xf>
    <xf numFmtId="172" fontId="1" fillId="0" borderId="5" xfId="0" applyNumberFormat="1" applyFont="1" applyFill="1" applyBorder="1" applyAlignment="1">
      <alignment vertical="center"/>
    </xf>
    <xf numFmtId="172" fontId="1" fillId="4" borderId="5" xfId="0" applyNumberFormat="1" applyFont="1" applyFill="1" applyBorder="1" applyAlignment="1">
      <alignment vertical="center"/>
    </xf>
    <xf numFmtId="172" fontId="1" fillId="4" borderId="12" xfId="0" applyNumberFormat="1" applyFont="1" applyFill="1" applyBorder="1" applyAlignment="1">
      <alignment vertical="top"/>
    </xf>
    <xf numFmtId="172" fontId="1" fillId="4" borderId="15" xfId="0" applyNumberFormat="1" applyFont="1" applyFill="1" applyBorder="1" applyAlignment="1">
      <alignment vertical="top"/>
    </xf>
    <xf numFmtId="172" fontId="1" fillId="0" borderId="3" xfId="0" applyNumberFormat="1" applyFont="1" applyFill="1" applyBorder="1" applyAlignment="1">
      <alignment vertical="center"/>
    </xf>
    <xf numFmtId="49" fontId="2" fillId="2" borderId="16" xfId="0" applyNumberFormat="1" applyFont="1" applyFill="1" applyBorder="1" applyAlignment="1">
      <alignment horizontal="center" vertical="top"/>
    </xf>
    <xf numFmtId="49" fontId="2" fillId="3" borderId="8" xfId="0" applyNumberFormat="1" applyFont="1" applyFill="1" applyBorder="1" applyAlignment="1">
      <alignment horizontal="center" vertical="top"/>
    </xf>
    <xf numFmtId="172" fontId="2" fillId="4" borderId="12" xfId="0" applyNumberFormat="1" applyFont="1" applyFill="1" applyBorder="1" applyAlignment="1">
      <alignment horizontal="right" vertical="top"/>
    </xf>
    <xf numFmtId="172" fontId="2" fillId="4" borderId="15" xfId="0" applyNumberFormat="1" applyFont="1" applyFill="1" applyBorder="1" applyAlignment="1">
      <alignment vertical="top"/>
    </xf>
    <xf numFmtId="172" fontId="2" fillId="4" borderId="15" xfId="0" applyNumberFormat="1" applyFont="1" applyFill="1" applyBorder="1" applyAlignment="1">
      <alignment vertical="top"/>
    </xf>
    <xf numFmtId="172" fontId="2" fillId="6" borderId="15" xfId="0" applyNumberFormat="1" applyFont="1" applyFill="1" applyBorder="1" applyAlignment="1">
      <alignment vertical="top"/>
    </xf>
    <xf numFmtId="172" fontId="1" fillId="0" borderId="0" xfId="0" applyNumberFormat="1" applyFont="1" applyBorder="1" applyAlignment="1">
      <alignment vertical="top"/>
    </xf>
    <xf numFmtId="0" fontId="6" fillId="0" borderId="0" xfId="0" applyFont="1" applyAlignment="1">
      <alignment vertical="top"/>
    </xf>
    <xf numFmtId="172" fontId="1" fillId="0" borderId="0" xfId="0" applyNumberFormat="1" applyFont="1" applyAlignment="1">
      <alignment vertical="top"/>
    </xf>
    <xf numFmtId="172" fontId="1" fillId="0" borderId="17" xfId="0" applyNumberFormat="1" applyFont="1" applyBorder="1" applyAlignment="1">
      <alignment vertical="top"/>
    </xf>
    <xf numFmtId="172" fontId="1" fillId="4" borderId="18" xfId="0" applyNumberFormat="1" applyFont="1" applyFill="1" applyBorder="1" applyAlignment="1">
      <alignment vertical="top"/>
    </xf>
    <xf numFmtId="172" fontId="1" fillId="4" borderId="7" xfId="0" applyNumberFormat="1" applyFont="1" applyFill="1" applyBorder="1" applyAlignment="1">
      <alignment vertical="top"/>
    </xf>
    <xf numFmtId="172" fontId="1" fillId="0" borderId="19" xfId="0" applyNumberFormat="1" applyFont="1" applyFill="1" applyBorder="1" applyAlignment="1">
      <alignment horizontal="right" vertical="center"/>
    </xf>
    <xf numFmtId="172" fontId="1" fillId="4" borderId="7" xfId="0" applyNumberFormat="1" applyFont="1" applyFill="1" applyBorder="1" applyAlignment="1">
      <alignment horizontal="right" vertical="top"/>
    </xf>
    <xf numFmtId="172" fontId="1" fillId="0" borderId="7" xfId="0" applyNumberFormat="1" applyFont="1" applyFill="1" applyBorder="1" applyAlignment="1">
      <alignment horizontal="right" vertical="top"/>
    </xf>
    <xf numFmtId="172" fontId="1" fillId="4" borderId="20" xfId="0" applyNumberFormat="1" applyFont="1" applyFill="1" applyBorder="1" applyAlignment="1">
      <alignment horizontal="right" vertical="top"/>
    </xf>
    <xf numFmtId="172" fontId="1" fillId="4" borderId="21" xfId="0" applyNumberFormat="1" applyFont="1" applyFill="1" applyBorder="1" applyAlignment="1">
      <alignment vertical="top"/>
    </xf>
    <xf numFmtId="172" fontId="1" fillId="4" borderId="19" xfId="0" applyNumberFormat="1" applyFont="1" applyFill="1" applyBorder="1" applyAlignment="1">
      <alignment horizontal="right" vertical="center"/>
    </xf>
    <xf numFmtId="172" fontId="1" fillId="4" borderId="22" xfId="0" applyNumberFormat="1" applyFont="1" applyFill="1" applyBorder="1" applyAlignment="1">
      <alignment horizontal="right" vertical="top"/>
    </xf>
    <xf numFmtId="172" fontId="1" fillId="4" borderId="10" xfId="0" applyNumberFormat="1" applyFont="1" applyFill="1" applyBorder="1" applyAlignment="1">
      <alignment horizontal="right" vertical="top"/>
    </xf>
    <xf numFmtId="172" fontId="1" fillId="0" borderId="19" xfId="0" applyNumberFormat="1" applyFont="1" applyFill="1" applyBorder="1" applyAlignment="1">
      <alignment vertical="center"/>
    </xf>
    <xf numFmtId="172" fontId="1" fillId="4" borderId="19" xfId="0" applyNumberFormat="1" applyFont="1" applyFill="1" applyBorder="1" applyAlignment="1">
      <alignment vertical="center"/>
    </xf>
    <xf numFmtId="172" fontId="1" fillId="4" borderId="20" xfId="0" applyNumberFormat="1" applyFont="1" applyFill="1" applyBorder="1" applyAlignment="1">
      <alignment vertical="top"/>
    </xf>
    <xf numFmtId="172" fontId="1" fillId="4" borderId="10" xfId="0" applyNumberFormat="1" applyFont="1" applyFill="1" applyBorder="1" applyAlignment="1">
      <alignment vertical="top"/>
    </xf>
    <xf numFmtId="172" fontId="1" fillId="0" borderId="23" xfId="0" applyNumberFormat="1" applyFont="1" applyFill="1" applyBorder="1" applyAlignment="1">
      <alignment vertical="center"/>
    </xf>
    <xf numFmtId="172" fontId="1" fillId="4" borderId="7" xfId="0" applyNumberFormat="1" applyFont="1" applyFill="1" applyBorder="1" applyAlignment="1">
      <alignment horizontal="right" vertical="center"/>
    </xf>
    <xf numFmtId="172" fontId="2" fillId="4" borderId="10" xfId="0" applyNumberFormat="1" applyFont="1" applyFill="1" applyBorder="1" applyAlignment="1">
      <alignment vertical="top"/>
    </xf>
    <xf numFmtId="172" fontId="2" fillId="6" borderId="10" xfId="0" applyNumberFormat="1" applyFont="1" applyFill="1" applyBorder="1" applyAlignment="1">
      <alignment vertical="top"/>
    </xf>
    <xf numFmtId="0" fontId="1" fillId="0" borderId="17" xfId="0" applyFont="1" applyBorder="1" applyAlignment="1">
      <alignment vertical="top"/>
    </xf>
    <xf numFmtId="0" fontId="1" fillId="0" borderId="17" xfId="0" applyFont="1" applyFill="1" applyBorder="1" applyAlignment="1">
      <alignment vertical="top"/>
    </xf>
    <xf numFmtId="172" fontId="1" fillId="0" borderId="23" xfId="0" applyNumberFormat="1" applyFont="1" applyFill="1" applyBorder="1" applyAlignment="1">
      <alignment horizontal="center" vertical="center"/>
    </xf>
    <xf numFmtId="172" fontId="1" fillId="0" borderId="19" xfId="0" applyNumberFormat="1" applyFont="1" applyFill="1" applyBorder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4" borderId="24" xfId="0" applyNumberFormat="1" applyFont="1" applyFill="1" applyBorder="1" applyAlignment="1">
      <alignment horizontal="right" vertical="center"/>
    </xf>
    <xf numFmtId="172" fontId="1" fillId="0" borderId="24" xfId="0" applyNumberFormat="1" applyFont="1" applyFill="1" applyBorder="1" applyAlignment="1">
      <alignment horizontal="right" vertical="center"/>
    </xf>
    <xf numFmtId="172" fontId="1" fillId="4" borderId="7" xfId="0" applyNumberFormat="1" applyFont="1" applyFill="1" applyBorder="1" applyAlignment="1">
      <alignment horizontal="right" vertical="top"/>
    </xf>
    <xf numFmtId="172" fontId="6" fillId="0" borderId="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top"/>
    </xf>
    <xf numFmtId="172" fontId="2" fillId="0" borderId="0" xfId="0" applyNumberFormat="1" applyFont="1" applyAlignment="1">
      <alignment vertical="top"/>
    </xf>
    <xf numFmtId="172" fontId="2" fillId="0" borderId="17" xfId="0" applyNumberFormat="1" applyFont="1" applyBorder="1" applyAlignment="1">
      <alignment vertical="top"/>
    </xf>
    <xf numFmtId="0" fontId="1" fillId="0" borderId="7" xfId="0" applyFont="1" applyBorder="1" applyAlignment="1">
      <alignment horizontal="center" vertical="top"/>
    </xf>
    <xf numFmtId="172" fontId="1" fillId="0" borderId="4" xfId="0" applyNumberFormat="1" applyFont="1" applyFill="1" applyBorder="1" applyAlignment="1">
      <alignment horizontal="right" vertical="center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top"/>
    </xf>
    <xf numFmtId="49" fontId="3" fillId="3" borderId="2" xfId="0" applyNumberFormat="1" applyFont="1" applyFill="1" applyBorder="1" applyAlignment="1">
      <alignment horizontal="center" vertical="top"/>
    </xf>
    <xf numFmtId="0" fontId="7" fillId="0" borderId="25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vertical="top" textRotation="90" wrapText="1"/>
    </xf>
    <xf numFmtId="0" fontId="7" fillId="0" borderId="25" xfId="0" applyFont="1" applyFill="1" applyBorder="1" applyAlignment="1">
      <alignment vertical="center" textRotation="90" wrapText="1"/>
    </xf>
    <xf numFmtId="0" fontId="16" fillId="0" borderId="0" xfId="0" applyFont="1" applyBorder="1" applyAlignment="1">
      <alignment vertical="top"/>
    </xf>
    <xf numFmtId="172" fontId="16" fillId="0" borderId="0" xfId="0" applyNumberFormat="1" applyFont="1" applyBorder="1" applyAlignment="1">
      <alignment vertical="top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172" fontId="6" fillId="0" borderId="5" xfId="0" applyNumberFormat="1" applyFont="1" applyFill="1" applyBorder="1" applyAlignment="1">
      <alignment horizontal="right" vertical="center"/>
    </xf>
    <xf numFmtId="172" fontId="2" fillId="4" borderId="12" xfId="0" applyNumberFormat="1" applyFont="1" applyFill="1" applyBorder="1" applyAlignment="1">
      <alignment horizontal="right" vertical="top"/>
    </xf>
    <xf numFmtId="172" fontId="2" fillId="0" borderId="0" xfId="0" applyNumberFormat="1" applyFont="1" applyAlignment="1">
      <alignment vertical="top"/>
    </xf>
    <xf numFmtId="172" fontId="2" fillId="0" borderId="17" xfId="0" applyNumberFormat="1" applyFont="1" applyBorder="1" applyAlignment="1">
      <alignment vertical="top"/>
    </xf>
    <xf numFmtId="49" fontId="8" fillId="3" borderId="13" xfId="0" applyNumberFormat="1" applyFont="1" applyFill="1" applyBorder="1" applyAlignment="1">
      <alignment horizontal="right" vertical="top"/>
    </xf>
    <xf numFmtId="49" fontId="8" fillId="3" borderId="26" xfId="0" applyNumberFormat="1" applyFont="1" applyFill="1" applyBorder="1" applyAlignment="1">
      <alignment horizontal="right" vertical="top"/>
    </xf>
    <xf numFmtId="49" fontId="8" fillId="2" borderId="27" xfId="0" applyNumberFormat="1" applyFont="1" applyFill="1" applyBorder="1" applyAlignment="1">
      <alignment horizontal="right" vertical="top"/>
    </xf>
    <xf numFmtId="49" fontId="8" fillId="2" borderId="26" xfId="0" applyNumberFormat="1" applyFont="1" applyFill="1" applyBorder="1" applyAlignment="1">
      <alignment horizontal="right" vertical="top"/>
    </xf>
    <xf numFmtId="0" fontId="8" fillId="6" borderId="13" xfId="0" applyFont="1" applyFill="1" applyBorder="1" applyAlignment="1">
      <alignment horizontal="right" vertical="top"/>
    </xf>
    <xf numFmtId="0" fontId="8" fillId="6" borderId="26" xfId="0" applyFont="1" applyFill="1" applyBorder="1" applyAlignment="1">
      <alignment horizontal="right" vertical="top"/>
    </xf>
    <xf numFmtId="49" fontId="10" fillId="0" borderId="25" xfId="0" applyNumberFormat="1" applyFont="1" applyBorder="1" applyAlignment="1">
      <alignment horizontal="center" vertical="top" textRotation="90"/>
    </xf>
    <xf numFmtId="49" fontId="10" fillId="0" borderId="28" xfId="0" applyNumberFormat="1" applyFont="1" applyBorder="1" applyAlignment="1">
      <alignment horizontal="center" vertical="top" textRotation="90"/>
    </xf>
    <xf numFmtId="49" fontId="10" fillId="0" borderId="15" xfId="0" applyNumberFormat="1" applyFont="1" applyBorder="1" applyAlignment="1">
      <alignment horizontal="center" vertical="top" textRotation="90"/>
    </xf>
    <xf numFmtId="49" fontId="2" fillId="2" borderId="29" xfId="0" applyNumberFormat="1" applyFont="1" applyFill="1" applyBorder="1" applyAlignment="1">
      <alignment horizontal="center" vertical="top"/>
    </xf>
    <xf numFmtId="49" fontId="2" fillId="3" borderId="25" xfId="0" applyNumberFormat="1" applyFont="1" applyFill="1" applyBorder="1" applyAlignment="1">
      <alignment horizontal="center" vertical="top"/>
    </xf>
    <xf numFmtId="49" fontId="2" fillId="3" borderId="28" xfId="0" applyNumberFormat="1" applyFont="1" applyFill="1" applyBorder="1" applyAlignment="1">
      <alignment horizontal="center" vertical="top"/>
    </xf>
    <xf numFmtId="49" fontId="2" fillId="3" borderId="4" xfId="0" applyNumberFormat="1" applyFont="1" applyFill="1" applyBorder="1" applyAlignment="1">
      <alignment horizontal="center" vertical="top"/>
    </xf>
    <xf numFmtId="49" fontId="2" fillId="0" borderId="6" xfId="0" applyNumberFormat="1" applyFont="1" applyBorder="1" applyAlignment="1">
      <alignment horizontal="center" vertical="top"/>
    </xf>
    <xf numFmtId="49" fontId="2" fillId="0" borderId="25" xfId="0" applyNumberFormat="1" applyFont="1" applyBorder="1" applyAlignment="1">
      <alignment horizontal="center" vertical="top"/>
    </xf>
    <xf numFmtId="0" fontId="7" fillId="0" borderId="6" xfId="0" applyFont="1" applyFill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left" vertical="top" textRotation="90"/>
    </xf>
    <xf numFmtId="49" fontId="10" fillId="0" borderId="28" xfId="0" applyNumberFormat="1" applyFont="1" applyBorder="1" applyAlignment="1">
      <alignment horizontal="left" vertical="top" textRotation="90"/>
    </xf>
    <xf numFmtId="49" fontId="10" fillId="0" borderId="4" xfId="0" applyNumberFormat="1" applyFont="1" applyBorder="1" applyAlignment="1">
      <alignment horizontal="left" vertical="top" textRotation="90"/>
    </xf>
    <xf numFmtId="49" fontId="2" fillId="3" borderId="6" xfId="0" applyNumberFormat="1" applyFont="1" applyFill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0" fontId="7" fillId="0" borderId="4" xfId="0" applyFont="1" applyFill="1" applyBorder="1" applyAlignment="1">
      <alignment horizontal="left" vertical="top" wrapText="1"/>
    </xf>
    <xf numFmtId="0" fontId="3" fillId="2" borderId="27" xfId="0" applyFont="1" applyFill="1" applyBorder="1" applyAlignment="1">
      <alignment horizontal="left" vertical="top" wrapText="1"/>
    </xf>
    <xf numFmtId="0" fontId="3" fillId="2" borderId="26" xfId="0" applyFont="1" applyFill="1" applyBorder="1" applyAlignment="1">
      <alignment horizontal="left" vertical="top" wrapText="1"/>
    </xf>
    <xf numFmtId="0" fontId="3" fillId="3" borderId="27" xfId="0" applyFont="1" applyFill="1" applyBorder="1" applyAlignment="1">
      <alignment horizontal="left" vertical="top" wrapText="1"/>
    </xf>
    <xf numFmtId="0" fontId="3" fillId="3" borderId="26" xfId="0" applyFont="1" applyFill="1" applyBorder="1" applyAlignment="1">
      <alignment horizontal="left" vertical="top" wrapText="1"/>
    </xf>
    <xf numFmtId="0" fontId="3" fillId="3" borderId="30" xfId="0" applyFont="1" applyFill="1" applyBorder="1" applyAlignment="1">
      <alignment horizontal="left" vertical="top" wrapText="1"/>
    </xf>
    <xf numFmtId="49" fontId="10" fillId="0" borderId="25" xfId="0" applyNumberFormat="1" applyFont="1" applyBorder="1" applyAlignment="1">
      <alignment horizontal="left" vertical="top" textRotation="90"/>
    </xf>
    <xf numFmtId="49" fontId="10" fillId="0" borderId="15" xfId="0" applyNumberFormat="1" applyFont="1" applyBorder="1" applyAlignment="1">
      <alignment horizontal="left" vertical="top" textRotation="90"/>
    </xf>
    <xf numFmtId="49" fontId="2" fillId="2" borderId="31" xfId="0" applyNumberFormat="1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top" wrapText="1"/>
    </xf>
    <xf numFmtId="49" fontId="10" fillId="0" borderId="14" xfId="0" applyNumberFormat="1" applyFont="1" applyBorder="1" applyAlignment="1">
      <alignment horizontal="center" vertical="top" textRotation="90"/>
    </xf>
    <xf numFmtId="49" fontId="10" fillId="0" borderId="4" xfId="0" applyNumberFormat="1" applyFont="1" applyBorder="1" applyAlignment="1">
      <alignment horizontal="center" vertical="top" textRotation="90"/>
    </xf>
    <xf numFmtId="49" fontId="8" fillId="3" borderId="32" xfId="0" applyNumberFormat="1" applyFont="1" applyFill="1" applyBorder="1" applyAlignment="1">
      <alignment horizontal="right" vertical="top"/>
    </xf>
    <xf numFmtId="49" fontId="8" fillId="2" borderId="32" xfId="0" applyNumberFormat="1" applyFont="1" applyFill="1" applyBorder="1" applyAlignment="1">
      <alignment horizontal="right" vertical="top"/>
    </xf>
    <xf numFmtId="0" fontId="3" fillId="2" borderId="27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3" fillId="2" borderId="33" xfId="0" applyFont="1" applyFill="1" applyBorder="1" applyAlignment="1">
      <alignment horizontal="left" vertical="top" wrapText="1"/>
    </xf>
    <xf numFmtId="0" fontId="5" fillId="3" borderId="26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49" fontId="3" fillId="7" borderId="13" xfId="0" applyNumberFormat="1" applyFont="1" applyFill="1" applyBorder="1" applyAlignment="1">
      <alignment horizontal="left" vertical="top" wrapText="1"/>
    </xf>
    <xf numFmtId="49" fontId="3" fillId="7" borderId="26" xfId="0" applyNumberFormat="1" applyFont="1" applyFill="1" applyBorder="1" applyAlignment="1">
      <alignment horizontal="left" vertical="top" wrapText="1"/>
    </xf>
    <xf numFmtId="0" fontId="3" fillId="6" borderId="13" xfId="0" applyFont="1" applyFill="1" applyBorder="1" applyAlignment="1">
      <alignment horizontal="left" vertical="top" wrapText="1"/>
    </xf>
    <xf numFmtId="0" fontId="3" fillId="6" borderId="26" xfId="0" applyFont="1" applyFill="1" applyBorder="1" applyAlignment="1">
      <alignment horizontal="left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 vertical="top" textRotation="90" wrapText="1"/>
    </xf>
    <xf numFmtId="0" fontId="7" fillId="0" borderId="16" xfId="0" applyFont="1" applyBorder="1" applyAlignment="1">
      <alignment horizontal="center" vertical="top" textRotation="90" wrapText="1"/>
    </xf>
    <xf numFmtId="0" fontId="7" fillId="0" borderId="6" xfId="0" applyFont="1" applyBorder="1" applyAlignment="1">
      <alignment horizontal="center" vertical="top"/>
    </xf>
    <xf numFmtId="0" fontId="7" fillId="0" borderId="37" xfId="0" applyFont="1" applyFill="1" applyBorder="1" applyAlignment="1">
      <alignment horizontal="center" vertical="top" textRotation="90" wrapText="1"/>
    </xf>
    <xf numFmtId="0" fontId="7" fillId="0" borderId="38" xfId="0" applyFont="1" applyFill="1" applyBorder="1" applyAlignment="1">
      <alignment horizontal="center" vertical="top" textRotation="90" wrapText="1"/>
    </xf>
    <xf numFmtId="0" fontId="7" fillId="0" borderId="39" xfId="0" applyFont="1" applyBorder="1" applyAlignment="1">
      <alignment horizontal="center" vertical="top" textRotation="90" wrapText="1"/>
    </xf>
    <xf numFmtId="0" fontId="7" fillId="0" borderId="37" xfId="0" applyFont="1" applyBorder="1" applyAlignment="1">
      <alignment horizontal="center" vertical="top" textRotation="90" wrapText="1"/>
    </xf>
    <xf numFmtId="0" fontId="7" fillId="0" borderId="38" xfId="0" applyFont="1" applyBorder="1" applyAlignment="1">
      <alignment horizontal="center" vertical="top" textRotation="90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top" textRotation="90" wrapText="1"/>
    </xf>
    <xf numFmtId="0" fontId="7" fillId="0" borderId="6" xfId="0" applyFont="1" applyBorder="1" applyAlignment="1">
      <alignment horizontal="center" vertical="top" textRotation="90" wrapText="1"/>
    </xf>
    <xf numFmtId="0" fontId="7" fillId="0" borderId="25" xfId="0" applyFont="1" applyBorder="1" applyAlignment="1">
      <alignment horizontal="center" vertical="top" textRotation="90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 wrapText="1"/>
    </xf>
    <xf numFmtId="0" fontId="1" fillId="0" borderId="33" xfId="0" applyFont="1" applyBorder="1" applyAlignment="1">
      <alignment horizontal="right" vertical="top"/>
    </xf>
    <xf numFmtId="0" fontId="7" fillId="0" borderId="43" xfId="0" applyFont="1" applyBorder="1" applyAlignment="1">
      <alignment horizontal="center" vertical="top" textRotation="90" wrapText="1"/>
    </xf>
    <xf numFmtId="0" fontId="7" fillId="0" borderId="44" xfId="0" applyFont="1" applyBorder="1" applyAlignment="1">
      <alignment horizontal="center" vertical="top" textRotation="90" wrapText="1"/>
    </xf>
    <xf numFmtId="0" fontId="7" fillId="0" borderId="9" xfId="0" applyFont="1" applyBorder="1" applyAlignment="1">
      <alignment horizontal="center" vertical="top" textRotation="90" wrapText="1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14"/>
  <sheetViews>
    <sheetView tabSelected="1" workbookViewId="0" topLeftCell="D196">
      <selection activeCell="R209" sqref="R209"/>
    </sheetView>
  </sheetViews>
  <sheetFormatPr defaultColWidth="9.140625" defaultRowHeight="12.75"/>
  <cols>
    <col min="1" max="3" width="2.7109375" style="1" customWidth="1"/>
    <col min="4" max="4" width="32.00390625" style="1" customWidth="1"/>
    <col min="5" max="5" width="3.421875" style="1" customWidth="1"/>
    <col min="6" max="6" width="9.140625" style="1" customWidth="1"/>
    <col min="7" max="7" width="6.7109375" style="1" customWidth="1"/>
    <col min="8" max="8" width="6.8515625" style="1" customWidth="1"/>
    <col min="9" max="9" width="6.7109375" style="1" customWidth="1"/>
    <col min="10" max="10" width="5.7109375" style="1" customWidth="1"/>
    <col min="11" max="11" width="6.7109375" style="42" customWidth="1"/>
    <col min="12" max="12" width="6.8515625" style="42" customWidth="1"/>
    <col min="13" max="13" width="6.7109375" style="42" customWidth="1"/>
    <col min="14" max="14" width="5.7109375" style="1" customWidth="1"/>
    <col min="15" max="15" width="6.7109375" style="1" customWidth="1"/>
    <col min="16" max="16" width="6.8515625" style="1" customWidth="1"/>
    <col min="17" max="17" width="6.7109375" style="1" customWidth="1"/>
    <col min="18" max="18" width="6.57421875" style="1" customWidth="1"/>
    <col min="19" max="20" width="7.7109375" style="1" customWidth="1"/>
    <col min="21" max="16384" width="9.140625" style="1" customWidth="1"/>
  </cols>
  <sheetData>
    <row r="1" spans="1:20" ht="15.75" customHeight="1">
      <c r="A1" s="160" t="s">
        <v>63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</row>
    <row r="2" spans="1:20" s="2" customFormat="1" ht="15.75" customHeight="1">
      <c r="A2" s="162" t="s">
        <v>64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</row>
    <row r="3" spans="1:20" s="2" customFormat="1" ht="15.75" customHeight="1">
      <c r="A3" s="163" t="s">
        <v>0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</row>
    <row r="4" spans="1:20" s="2" customFormat="1" ht="15.75" customHeight="1">
      <c r="A4" s="163" t="s">
        <v>1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</row>
    <row r="5" spans="1:20" ht="15" customHeight="1">
      <c r="A5" s="164" t="s">
        <v>72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</row>
    <row r="6" spans="1:20" ht="15" customHeight="1" thickBot="1">
      <c r="A6" s="165" t="s">
        <v>2</v>
      </c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ht="25.5" customHeight="1">
      <c r="A7" s="166" t="s">
        <v>3</v>
      </c>
      <c r="B7" s="154" t="s">
        <v>4</v>
      </c>
      <c r="C7" s="154" t="s">
        <v>5</v>
      </c>
      <c r="D7" s="157" t="s">
        <v>6</v>
      </c>
      <c r="E7" s="154" t="s">
        <v>7</v>
      </c>
      <c r="F7" s="145" t="s">
        <v>8</v>
      </c>
      <c r="G7" s="148" t="s">
        <v>65</v>
      </c>
      <c r="H7" s="149"/>
      <c r="I7" s="149"/>
      <c r="J7" s="150"/>
      <c r="K7" s="151" t="s">
        <v>66</v>
      </c>
      <c r="L7" s="152"/>
      <c r="M7" s="152"/>
      <c r="N7" s="153"/>
      <c r="O7" s="151" t="s">
        <v>67</v>
      </c>
      <c r="P7" s="152"/>
      <c r="Q7" s="152"/>
      <c r="R7" s="153"/>
      <c r="S7" s="137" t="s">
        <v>53</v>
      </c>
      <c r="T7" s="137" t="s">
        <v>68</v>
      </c>
    </row>
    <row r="8" spans="1:20" ht="15.75" customHeight="1">
      <c r="A8" s="167"/>
      <c r="B8" s="155"/>
      <c r="C8" s="155"/>
      <c r="D8" s="158"/>
      <c r="E8" s="155"/>
      <c r="F8" s="146"/>
      <c r="G8" s="140" t="s">
        <v>9</v>
      </c>
      <c r="H8" s="142" t="s">
        <v>10</v>
      </c>
      <c r="I8" s="142"/>
      <c r="J8" s="143" t="s">
        <v>11</v>
      </c>
      <c r="K8" s="140" t="s">
        <v>9</v>
      </c>
      <c r="L8" s="142" t="s">
        <v>10</v>
      </c>
      <c r="M8" s="142"/>
      <c r="N8" s="143" t="s">
        <v>11</v>
      </c>
      <c r="O8" s="140" t="s">
        <v>9</v>
      </c>
      <c r="P8" s="142" t="s">
        <v>10</v>
      </c>
      <c r="Q8" s="142"/>
      <c r="R8" s="143" t="s">
        <v>11</v>
      </c>
      <c r="S8" s="138"/>
      <c r="T8" s="138"/>
    </row>
    <row r="9" spans="1:20" ht="88.5" customHeight="1" thickBot="1">
      <c r="A9" s="168"/>
      <c r="B9" s="156"/>
      <c r="C9" s="156"/>
      <c r="D9" s="159"/>
      <c r="E9" s="156"/>
      <c r="F9" s="147"/>
      <c r="G9" s="141"/>
      <c r="H9" s="81" t="s">
        <v>9</v>
      </c>
      <c r="I9" s="82" t="s">
        <v>12</v>
      </c>
      <c r="J9" s="144"/>
      <c r="K9" s="141"/>
      <c r="L9" s="80" t="s">
        <v>9</v>
      </c>
      <c r="M9" s="82" t="s">
        <v>12</v>
      </c>
      <c r="N9" s="144"/>
      <c r="O9" s="141"/>
      <c r="P9" s="80" t="s">
        <v>9</v>
      </c>
      <c r="Q9" s="82" t="s">
        <v>12</v>
      </c>
      <c r="R9" s="144"/>
      <c r="S9" s="139"/>
      <c r="T9" s="139"/>
    </row>
    <row r="10" spans="1:21" ht="16.5" customHeight="1" thickBot="1">
      <c r="A10" s="133" t="s">
        <v>73</v>
      </c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63"/>
    </row>
    <row r="11" spans="1:21" ht="18" customHeight="1" thickBot="1">
      <c r="A11" s="135" t="s">
        <v>74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63"/>
    </row>
    <row r="12" spans="1:21" ht="15.75" customHeight="1" thickBot="1">
      <c r="A12" s="77" t="s">
        <v>13</v>
      </c>
      <c r="B12" s="113" t="s">
        <v>14</v>
      </c>
      <c r="C12" s="114"/>
      <c r="D12" s="114"/>
      <c r="E12" s="114"/>
      <c r="F12" s="114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63"/>
    </row>
    <row r="13" spans="1:21" ht="15.75" customHeight="1" thickBot="1">
      <c r="A13" s="78" t="s">
        <v>13</v>
      </c>
      <c r="B13" s="79" t="s">
        <v>13</v>
      </c>
      <c r="C13" s="115" t="s">
        <v>15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63"/>
    </row>
    <row r="14" spans="1:21" ht="13.5" customHeight="1">
      <c r="A14" s="120" t="s">
        <v>13</v>
      </c>
      <c r="B14" s="103" t="s">
        <v>13</v>
      </c>
      <c r="C14" s="111" t="s">
        <v>13</v>
      </c>
      <c r="D14" s="132" t="s">
        <v>16</v>
      </c>
      <c r="E14" s="107" t="s">
        <v>54</v>
      </c>
      <c r="F14" s="65" t="s">
        <v>17</v>
      </c>
      <c r="G14" s="68">
        <f>H14+J14</f>
        <v>2063.6</v>
      </c>
      <c r="H14" s="7">
        <v>2049.1</v>
      </c>
      <c r="I14" s="7">
        <v>1036</v>
      </c>
      <c r="J14" s="7">
        <v>14.5</v>
      </c>
      <c r="K14" s="7">
        <f>L14+N14</f>
        <v>1803.8</v>
      </c>
      <c r="L14" s="7">
        <v>1803.8</v>
      </c>
      <c r="M14" s="7">
        <v>939.4</v>
      </c>
      <c r="N14" s="7"/>
      <c r="O14" s="7">
        <f>P14+R14</f>
        <v>1808.3</v>
      </c>
      <c r="P14" s="7">
        <v>1808.3</v>
      </c>
      <c r="Q14" s="7">
        <v>939.4</v>
      </c>
      <c r="R14" s="7"/>
      <c r="S14" s="8">
        <v>1860</v>
      </c>
      <c r="T14" s="45">
        <v>1920</v>
      </c>
      <c r="U14" s="63"/>
    </row>
    <row r="15" spans="1:21" ht="13.5" customHeight="1">
      <c r="A15" s="120"/>
      <c r="B15" s="103"/>
      <c r="C15" s="111"/>
      <c r="D15" s="132"/>
      <c r="E15" s="108"/>
      <c r="F15" s="65" t="s">
        <v>56</v>
      </c>
      <c r="G15" s="7">
        <f>H15+J15</f>
        <v>132.8</v>
      </c>
      <c r="H15" s="7">
        <v>129.8</v>
      </c>
      <c r="I15" s="7"/>
      <c r="J15" s="7">
        <v>3</v>
      </c>
      <c r="K15" s="7">
        <f>L15+N15</f>
        <v>107.4</v>
      </c>
      <c r="L15" s="7">
        <v>107.4</v>
      </c>
      <c r="M15" s="7"/>
      <c r="N15" s="7"/>
      <c r="O15" s="7">
        <f>P15+R15</f>
        <v>107.4</v>
      </c>
      <c r="P15" s="7">
        <v>107.4</v>
      </c>
      <c r="Q15" s="7"/>
      <c r="R15" s="7"/>
      <c r="S15" s="8">
        <v>104.4</v>
      </c>
      <c r="T15" s="45">
        <v>104.4</v>
      </c>
      <c r="U15" s="63"/>
    </row>
    <row r="16" spans="1:21" ht="13.5" customHeight="1">
      <c r="A16" s="100"/>
      <c r="B16" s="110"/>
      <c r="C16" s="104"/>
      <c r="D16" s="128"/>
      <c r="E16" s="108"/>
      <c r="F16" s="66" t="s">
        <v>18</v>
      </c>
      <c r="G16" s="7">
        <f>H16+J16</f>
        <v>0</v>
      </c>
      <c r="H16" s="11"/>
      <c r="I16" s="11"/>
      <c r="J16" s="11">
        <v>0</v>
      </c>
      <c r="K16" s="7">
        <f>L16+N16</f>
        <v>0</v>
      </c>
      <c r="L16" s="11"/>
      <c r="M16" s="11"/>
      <c r="N16" s="11"/>
      <c r="O16" s="7">
        <f>P16+R16</f>
        <v>0</v>
      </c>
      <c r="P16" s="11">
        <v>0</v>
      </c>
      <c r="Q16" s="11"/>
      <c r="R16" s="11"/>
      <c r="S16" s="12">
        <v>0</v>
      </c>
      <c r="T16" s="70">
        <v>0</v>
      </c>
      <c r="U16" s="63"/>
    </row>
    <row r="17" spans="1:21" ht="12" customHeight="1">
      <c r="A17" s="100"/>
      <c r="B17" s="110"/>
      <c r="C17" s="104"/>
      <c r="D17" s="128"/>
      <c r="E17" s="108"/>
      <c r="F17" s="67" t="s">
        <v>19</v>
      </c>
      <c r="G17" s="7">
        <f>H17+J17</f>
        <v>7.9</v>
      </c>
      <c r="H17" s="13">
        <v>7.9</v>
      </c>
      <c r="I17" s="13"/>
      <c r="J17" s="13">
        <v>0</v>
      </c>
      <c r="K17" s="7">
        <f>L17+N17</f>
        <v>5.7</v>
      </c>
      <c r="L17" s="13">
        <v>5.7</v>
      </c>
      <c r="M17" s="13"/>
      <c r="N17" s="13"/>
      <c r="O17" s="7">
        <f>P17+R17</f>
        <v>5.7</v>
      </c>
      <c r="P17" s="13">
        <v>5.7</v>
      </c>
      <c r="Q17" s="13"/>
      <c r="R17" s="13"/>
      <c r="S17" s="11">
        <v>5.1</v>
      </c>
      <c r="T17" s="70">
        <v>5.1</v>
      </c>
      <c r="U17" s="63"/>
    </row>
    <row r="18" spans="1:21" ht="12" customHeight="1">
      <c r="A18" s="100"/>
      <c r="B18" s="110"/>
      <c r="C18" s="104"/>
      <c r="D18" s="128"/>
      <c r="E18" s="109"/>
      <c r="F18" s="14" t="s">
        <v>75</v>
      </c>
      <c r="G18" s="11">
        <f>SUM(G14:G17)</f>
        <v>2204.3</v>
      </c>
      <c r="H18" s="13">
        <f>SUM(H14:H17)</f>
        <v>2186.8</v>
      </c>
      <c r="I18" s="13">
        <f>SUM(I14:I17)</f>
        <v>1036</v>
      </c>
      <c r="J18" s="13">
        <f>SUM(J14:J17)</f>
        <v>17.5</v>
      </c>
      <c r="K18" s="13">
        <f aca="true" t="shared" si="0" ref="K18:T18">SUM(K14:K17)</f>
        <v>1916.9</v>
      </c>
      <c r="L18" s="13">
        <f t="shared" si="0"/>
        <v>1916.9</v>
      </c>
      <c r="M18" s="13">
        <f t="shared" si="0"/>
        <v>939.4</v>
      </c>
      <c r="N18" s="13">
        <f t="shared" si="0"/>
        <v>0</v>
      </c>
      <c r="O18" s="13">
        <f>SUM(O14:O17)</f>
        <v>1921.4</v>
      </c>
      <c r="P18" s="13">
        <f>SUM(P14:P17)</f>
        <v>1921.4</v>
      </c>
      <c r="Q18" s="13">
        <f>SUM(Q14:Q17)</f>
        <v>939.4</v>
      </c>
      <c r="R18" s="13">
        <f>SUM(R14:R17)</f>
        <v>0</v>
      </c>
      <c r="S18" s="9">
        <f t="shared" si="0"/>
        <v>1969.5</v>
      </c>
      <c r="T18" s="47">
        <f t="shared" si="0"/>
        <v>2029.5</v>
      </c>
      <c r="U18" s="63"/>
    </row>
    <row r="19" spans="1:21" ht="13.5" customHeight="1">
      <c r="A19" s="100" t="s">
        <v>13</v>
      </c>
      <c r="B19" s="110" t="s">
        <v>13</v>
      </c>
      <c r="C19" s="104" t="s">
        <v>20</v>
      </c>
      <c r="D19" s="128" t="s">
        <v>21</v>
      </c>
      <c r="E19" s="118" t="s">
        <v>54</v>
      </c>
      <c r="F19" s="66" t="s">
        <v>22</v>
      </c>
      <c r="G19" s="11">
        <f>H19+J19</f>
        <v>6389.4</v>
      </c>
      <c r="H19" s="11">
        <v>6319.7</v>
      </c>
      <c r="I19" s="11">
        <v>4599.8</v>
      </c>
      <c r="J19" s="11">
        <v>69.7</v>
      </c>
      <c r="K19" s="11">
        <f>L19+N19</f>
        <v>5988</v>
      </c>
      <c r="L19" s="11">
        <v>5988</v>
      </c>
      <c r="M19" s="11">
        <v>4326.1</v>
      </c>
      <c r="N19" s="11"/>
      <c r="O19" s="11">
        <f>P19+R19</f>
        <v>5992.3</v>
      </c>
      <c r="P19" s="11">
        <v>5992.3</v>
      </c>
      <c r="Q19" s="11">
        <v>4328.3</v>
      </c>
      <c r="R19" s="16"/>
      <c r="S19" s="12">
        <v>6000</v>
      </c>
      <c r="T19" s="46">
        <v>6100</v>
      </c>
      <c r="U19" s="63"/>
    </row>
    <row r="20" spans="1:21" ht="13.5" customHeight="1">
      <c r="A20" s="100"/>
      <c r="B20" s="110"/>
      <c r="C20" s="104"/>
      <c r="D20" s="128"/>
      <c r="E20" s="108"/>
      <c r="F20" s="66" t="s">
        <v>23</v>
      </c>
      <c r="G20" s="11">
        <v>0</v>
      </c>
      <c r="H20" s="11"/>
      <c r="I20" s="11"/>
      <c r="J20" s="11">
        <v>0</v>
      </c>
      <c r="K20" s="11">
        <v>0</v>
      </c>
      <c r="L20" s="11"/>
      <c r="M20" s="11"/>
      <c r="N20" s="11"/>
      <c r="O20" s="11">
        <v>0</v>
      </c>
      <c r="P20" s="11"/>
      <c r="Q20" s="11"/>
      <c r="R20" s="11"/>
      <c r="S20" s="12">
        <v>0</v>
      </c>
      <c r="T20" s="46">
        <v>0</v>
      </c>
      <c r="U20" s="63"/>
    </row>
    <row r="21" spans="1:21" ht="18" customHeight="1" thickBot="1">
      <c r="A21" s="100"/>
      <c r="B21" s="110"/>
      <c r="C21" s="104"/>
      <c r="D21" s="128"/>
      <c r="E21" s="119"/>
      <c r="F21" s="14" t="s">
        <v>75</v>
      </c>
      <c r="G21" s="11">
        <f aca="true" t="shared" si="1" ref="G21:N21">SUM(G19:G20)</f>
        <v>6389.4</v>
      </c>
      <c r="H21" s="13">
        <f t="shared" si="1"/>
        <v>6319.7</v>
      </c>
      <c r="I21" s="13">
        <f t="shared" si="1"/>
        <v>4599.8</v>
      </c>
      <c r="J21" s="13">
        <f t="shared" si="1"/>
        <v>69.7</v>
      </c>
      <c r="K21" s="13">
        <f t="shared" si="1"/>
        <v>5988</v>
      </c>
      <c r="L21" s="13">
        <f t="shared" si="1"/>
        <v>5988</v>
      </c>
      <c r="M21" s="13">
        <f t="shared" si="1"/>
        <v>4326.1</v>
      </c>
      <c r="N21" s="13">
        <f t="shared" si="1"/>
        <v>0</v>
      </c>
      <c r="O21" s="13">
        <f aca="true" t="shared" si="2" ref="O21:T21">SUM(O19:O20)</f>
        <v>5992.3</v>
      </c>
      <c r="P21" s="13">
        <f t="shared" si="2"/>
        <v>5992.3</v>
      </c>
      <c r="Q21" s="13">
        <f t="shared" si="2"/>
        <v>4328.3</v>
      </c>
      <c r="R21" s="13">
        <f t="shared" si="2"/>
        <v>0</v>
      </c>
      <c r="S21" s="9">
        <f t="shared" si="2"/>
        <v>6000</v>
      </c>
      <c r="T21" s="47">
        <f t="shared" si="2"/>
        <v>6100</v>
      </c>
      <c r="U21" s="63"/>
    </row>
    <row r="22" spans="1:21" ht="13.5" customHeight="1">
      <c r="A22" s="100" t="s">
        <v>13</v>
      </c>
      <c r="B22" s="110" t="s">
        <v>13</v>
      </c>
      <c r="C22" s="104" t="s">
        <v>24</v>
      </c>
      <c r="D22" s="128" t="s">
        <v>25</v>
      </c>
      <c r="E22" s="107" t="s">
        <v>54</v>
      </c>
      <c r="F22" s="66" t="s">
        <v>17</v>
      </c>
      <c r="G22" s="11">
        <f>H22+J22</f>
        <v>1419.2</v>
      </c>
      <c r="H22" s="11">
        <v>1419.2</v>
      </c>
      <c r="I22" s="11">
        <v>968</v>
      </c>
      <c r="J22" s="11">
        <v>0</v>
      </c>
      <c r="K22" s="11">
        <f aca="true" t="shared" si="3" ref="K22:K31">L22+N22</f>
        <v>1384.3</v>
      </c>
      <c r="L22" s="11">
        <v>1384.3</v>
      </c>
      <c r="M22" s="11">
        <v>952.4</v>
      </c>
      <c r="N22" s="11"/>
      <c r="O22" s="11">
        <f>P22+R22</f>
        <v>1384.3</v>
      </c>
      <c r="P22" s="11">
        <v>1384.3</v>
      </c>
      <c r="Q22" s="11">
        <v>952.4</v>
      </c>
      <c r="R22" s="11"/>
      <c r="S22" s="15">
        <v>1400</v>
      </c>
      <c r="T22" s="48">
        <v>1450</v>
      </c>
      <c r="U22" s="63"/>
    </row>
    <row r="23" spans="1:21" ht="12.75" customHeight="1">
      <c r="A23" s="100"/>
      <c r="B23" s="110"/>
      <c r="C23" s="104"/>
      <c r="D23" s="128"/>
      <c r="E23" s="108"/>
      <c r="F23" s="66" t="s">
        <v>56</v>
      </c>
      <c r="G23" s="11">
        <f>H23+J23</f>
        <v>139.3</v>
      </c>
      <c r="H23" s="11">
        <v>120.3</v>
      </c>
      <c r="I23" s="11"/>
      <c r="J23" s="11">
        <v>19</v>
      </c>
      <c r="K23" s="11">
        <f t="shared" si="3"/>
        <v>132.2</v>
      </c>
      <c r="L23" s="11">
        <v>132.2</v>
      </c>
      <c r="M23" s="11"/>
      <c r="N23" s="11"/>
      <c r="O23" s="11">
        <f>P23+R23</f>
        <v>132.2</v>
      </c>
      <c r="P23" s="11">
        <v>122.8</v>
      </c>
      <c r="Q23" s="11"/>
      <c r="R23" s="11">
        <v>9.4</v>
      </c>
      <c r="S23" s="11">
        <v>144.3</v>
      </c>
      <c r="T23" s="48">
        <v>148.6</v>
      </c>
      <c r="U23" s="63"/>
    </row>
    <row r="24" spans="1:21" ht="12.75" customHeight="1">
      <c r="A24" s="100"/>
      <c r="B24" s="110"/>
      <c r="C24" s="104"/>
      <c r="D24" s="128"/>
      <c r="E24" s="108"/>
      <c r="F24" s="67" t="s">
        <v>19</v>
      </c>
      <c r="G24" s="11">
        <f>H24+J24</f>
        <v>4.9</v>
      </c>
      <c r="H24" s="11">
        <v>4.9</v>
      </c>
      <c r="I24" s="11"/>
      <c r="J24" s="11">
        <v>0</v>
      </c>
      <c r="K24" s="11">
        <f t="shared" si="3"/>
        <v>3.8</v>
      </c>
      <c r="L24" s="11">
        <v>3.8</v>
      </c>
      <c r="M24" s="16"/>
      <c r="N24" s="11"/>
      <c r="O24" s="11">
        <f>P24+R24</f>
        <v>3.8</v>
      </c>
      <c r="P24" s="11">
        <v>3.8</v>
      </c>
      <c r="Q24" s="11"/>
      <c r="R24" s="11"/>
      <c r="S24" s="11">
        <v>3.7</v>
      </c>
      <c r="T24" s="48">
        <v>3.7</v>
      </c>
      <c r="U24" s="63"/>
    </row>
    <row r="25" spans="1:21" ht="12.75" customHeight="1">
      <c r="A25" s="100"/>
      <c r="B25" s="110"/>
      <c r="C25" s="104"/>
      <c r="D25" s="128"/>
      <c r="E25" s="108"/>
      <c r="F25" s="66" t="s">
        <v>18</v>
      </c>
      <c r="G25" s="11">
        <f>H25+J25</f>
        <v>0</v>
      </c>
      <c r="H25" s="11">
        <f>I25+K25</f>
        <v>0</v>
      </c>
      <c r="I25" s="11">
        <f>J25+L25</f>
        <v>0</v>
      </c>
      <c r="J25" s="11">
        <f>K25+M25</f>
        <v>0</v>
      </c>
      <c r="K25" s="13">
        <v>0</v>
      </c>
      <c r="L25" s="13"/>
      <c r="M25" s="17"/>
      <c r="N25" s="13"/>
      <c r="O25" s="11">
        <f>P25+R25</f>
        <v>0</v>
      </c>
      <c r="P25" s="11"/>
      <c r="Q25" s="11"/>
      <c r="R25" s="11"/>
      <c r="S25" s="11">
        <f>T25+V25</f>
        <v>0</v>
      </c>
      <c r="T25" s="11">
        <f>U25+W25</f>
        <v>0</v>
      </c>
      <c r="U25" s="63"/>
    </row>
    <row r="26" spans="1:21" ht="12.75" customHeight="1">
      <c r="A26" s="100"/>
      <c r="B26" s="110"/>
      <c r="C26" s="104"/>
      <c r="D26" s="128"/>
      <c r="E26" s="109"/>
      <c r="F26" s="14" t="s">
        <v>75</v>
      </c>
      <c r="G26" s="10">
        <f>SUM(G22:G25)</f>
        <v>1563.4</v>
      </c>
      <c r="H26" s="9">
        <f>SUM(H22:H24)</f>
        <v>1544.4</v>
      </c>
      <c r="I26" s="9">
        <f>SUM(I22:I24)</f>
        <v>968</v>
      </c>
      <c r="J26" s="9">
        <f>SUM(J22:J24)</f>
        <v>19</v>
      </c>
      <c r="K26" s="9">
        <f aca="true" t="shared" si="4" ref="K26:T26">SUM(K22:K24)</f>
        <v>1520.3</v>
      </c>
      <c r="L26" s="9">
        <f t="shared" si="4"/>
        <v>1520.3</v>
      </c>
      <c r="M26" s="9">
        <f t="shared" si="4"/>
        <v>952.4</v>
      </c>
      <c r="N26" s="9">
        <f t="shared" si="4"/>
        <v>0</v>
      </c>
      <c r="O26" s="9">
        <f>SUM(O22:O25)</f>
        <v>1520.3</v>
      </c>
      <c r="P26" s="9">
        <f t="shared" si="4"/>
        <v>1510.8999999999999</v>
      </c>
      <c r="Q26" s="9">
        <f t="shared" si="4"/>
        <v>952.4</v>
      </c>
      <c r="R26" s="9">
        <f t="shared" si="4"/>
        <v>9.4</v>
      </c>
      <c r="S26" s="9">
        <f t="shared" si="4"/>
        <v>1548</v>
      </c>
      <c r="T26" s="47">
        <f t="shared" si="4"/>
        <v>1602.3</v>
      </c>
      <c r="U26" s="63"/>
    </row>
    <row r="27" spans="1:21" ht="13.5" customHeight="1">
      <c r="A27" s="100" t="s">
        <v>13</v>
      </c>
      <c r="B27" s="101" t="s">
        <v>13</v>
      </c>
      <c r="C27" s="104" t="s">
        <v>26</v>
      </c>
      <c r="D27" s="128" t="s">
        <v>59</v>
      </c>
      <c r="E27" s="97" t="s">
        <v>54</v>
      </c>
      <c r="F27" s="67" t="s">
        <v>17</v>
      </c>
      <c r="G27" s="10">
        <f>H27+J27</f>
        <v>34.4</v>
      </c>
      <c r="H27" s="10">
        <v>34.4</v>
      </c>
      <c r="I27" s="10"/>
      <c r="J27" s="10">
        <v>0</v>
      </c>
      <c r="K27" s="10">
        <f t="shared" si="3"/>
        <v>30</v>
      </c>
      <c r="L27" s="10">
        <v>30</v>
      </c>
      <c r="M27" s="10"/>
      <c r="N27" s="10"/>
      <c r="O27" s="10">
        <f>P27+R27</f>
        <v>30</v>
      </c>
      <c r="P27" s="10">
        <v>30</v>
      </c>
      <c r="Q27" s="10"/>
      <c r="R27" s="10"/>
      <c r="S27" s="15">
        <v>45</v>
      </c>
      <c r="T27" s="48">
        <v>45</v>
      </c>
      <c r="U27" s="63"/>
    </row>
    <row r="28" spans="1:21" ht="13.5" customHeight="1">
      <c r="A28" s="100"/>
      <c r="B28" s="102"/>
      <c r="C28" s="104"/>
      <c r="D28" s="128"/>
      <c r="E28" s="98"/>
      <c r="F28" s="67" t="s">
        <v>23</v>
      </c>
      <c r="G28" s="10">
        <f>H28+J28</f>
        <v>0</v>
      </c>
      <c r="H28" s="10"/>
      <c r="I28" s="10"/>
      <c r="J28" s="10">
        <v>0</v>
      </c>
      <c r="K28" s="10">
        <f t="shared" si="3"/>
        <v>0</v>
      </c>
      <c r="L28" s="10"/>
      <c r="M28" s="10"/>
      <c r="N28" s="10"/>
      <c r="O28" s="10">
        <f>P28+R28</f>
        <v>0</v>
      </c>
      <c r="P28" s="10"/>
      <c r="Q28" s="10"/>
      <c r="R28" s="10"/>
      <c r="S28" s="15">
        <v>0</v>
      </c>
      <c r="T28" s="48">
        <v>0</v>
      </c>
      <c r="U28" s="63"/>
    </row>
    <row r="29" spans="1:21" ht="13.5" customHeight="1">
      <c r="A29" s="100"/>
      <c r="B29" s="103"/>
      <c r="C29" s="104"/>
      <c r="D29" s="128"/>
      <c r="E29" s="123"/>
      <c r="F29" s="14" t="s">
        <v>75</v>
      </c>
      <c r="G29" s="10">
        <f>SUM(G27:G28)</f>
        <v>34.4</v>
      </c>
      <c r="H29" s="9">
        <f>SUM(H27:H28)</f>
        <v>34.4</v>
      </c>
      <c r="I29" s="9">
        <f>SUM(I27:I28)</f>
        <v>0</v>
      </c>
      <c r="J29" s="9">
        <f>SUM(J27:J28)</f>
        <v>0</v>
      </c>
      <c r="K29" s="9">
        <f aca="true" t="shared" si="5" ref="K29:T29">SUM(K27:K28)</f>
        <v>30</v>
      </c>
      <c r="L29" s="9">
        <f t="shared" si="5"/>
        <v>30</v>
      </c>
      <c r="M29" s="9">
        <f t="shared" si="5"/>
        <v>0</v>
      </c>
      <c r="N29" s="9">
        <f t="shared" si="5"/>
        <v>0</v>
      </c>
      <c r="O29" s="9">
        <f>SUM(O27:O28)</f>
        <v>30</v>
      </c>
      <c r="P29" s="9">
        <f>SUM(P27:P28)</f>
        <v>30</v>
      </c>
      <c r="Q29" s="9">
        <f>SUM(Q27:Q28)</f>
        <v>0</v>
      </c>
      <c r="R29" s="9">
        <f>SUM(R27:R28)</f>
        <v>0</v>
      </c>
      <c r="S29" s="9">
        <f t="shared" si="5"/>
        <v>45</v>
      </c>
      <c r="T29" s="47">
        <f t="shared" si="5"/>
        <v>45</v>
      </c>
      <c r="U29" s="63"/>
    </row>
    <row r="30" spans="1:21" ht="13.5" customHeight="1">
      <c r="A30" s="100" t="s">
        <v>13</v>
      </c>
      <c r="B30" s="110" t="s">
        <v>13</v>
      </c>
      <c r="C30" s="104" t="s">
        <v>27</v>
      </c>
      <c r="D30" s="128" t="s">
        <v>60</v>
      </c>
      <c r="E30" s="97" t="s">
        <v>54</v>
      </c>
      <c r="F30" s="27" t="s">
        <v>17</v>
      </c>
      <c r="G30" s="10">
        <f>H30+J30</f>
        <v>15</v>
      </c>
      <c r="H30" s="10">
        <v>15</v>
      </c>
      <c r="I30" s="10"/>
      <c r="J30" s="10">
        <v>0</v>
      </c>
      <c r="K30" s="10">
        <f t="shared" si="3"/>
        <v>15</v>
      </c>
      <c r="L30" s="10">
        <v>15</v>
      </c>
      <c r="M30" s="10"/>
      <c r="N30" s="10"/>
      <c r="O30" s="10">
        <f>P30+R30</f>
        <v>15</v>
      </c>
      <c r="P30" s="10">
        <v>15</v>
      </c>
      <c r="Q30" s="10"/>
      <c r="R30" s="10"/>
      <c r="S30" s="15">
        <v>20</v>
      </c>
      <c r="T30" s="48">
        <v>20</v>
      </c>
      <c r="U30" s="63"/>
    </row>
    <row r="31" spans="1:21" ht="10.5" customHeight="1">
      <c r="A31" s="100"/>
      <c r="B31" s="110"/>
      <c r="C31" s="104"/>
      <c r="D31" s="128"/>
      <c r="E31" s="98"/>
      <c r="F31" s="27" t="s">
        <v>23</v>
      </c>
      <c r="G31" s="10">
        <f>H31+J31</f>
        <v>0</v>
      </c>
      <c r="H31" s="10"/>
      <c r="I31" s="10"/>
      <c r="J31" s="10">
        <v>0</v>
      </c>
      <c r="K31" s="10">
        <f t="shared" si="3"/>
        <v>0</v>
      </c>
      <c r="L31" s="10"/>
      <c r="M31" s="10"/>
      <c r="N31" s="10"/>
      <c r="O31" s="10">
        <f>P31+R31</f>
        <v>0</v>
      </c>
      <c r="P31" s="10"/>
      <c r="Q31" s="10"/>
      <c r="R31" s="10"/>
      <c r="S31" s="15">
        <v>0</v>
      </c>
      <c r="T31" s="48">
        <v>0</v>
      </c>
      <c r="U31" s="63"/>
    </row>
    <row r="32" spans="1:21" ht="13.5" customHeight="1">
      <c r="A32" s="100"/>
      <c r="B32" s="110"/>
      <c r="C32" s="104"/>
      <c r="D32" s="128"/>
      <c r="E32" s="123"/>
      <c r="F32" s="14" t="s">
        <v>75</v>
      </c>
      <c r="G32" s="10">
        <f>SUM(G30:G31)</f>
        <v>15</v>
      </c>
      <c r="H32" s="9">
        <f>SUM(H30:H31)</f>
        <v>15</v>
      </c>
      <c r="I32" s="9">
        <f>SUM(I30:I31)</f>
        <v>0</v>
      </c>
      <c r="J32" s="9">
        <f>SUM(J30:J31)</f>
        <v>0</v>
      </c>
      <c r="K32" s="9">
        <f aca="true" t="shared" si="6" ref="K32:T32">SUM(K30:K31)</f>
        <v>15</v>
      </c>
      <c r="L32" s="9">
        <f t="shared" si="6"/>
        <v>15</v>
      </c>
      <c r="M32" s="9">
        <f t="shared" si="6"/>
        <v>0</v>
      </c>
      <c r="N32" s="9">
        <f t="shared" si="6"/>
        <v>0</v>
      </c>
      <c r="O32" s="9">
        <f>SUM(O30:O31)</f>
        <v>15</v>
      </c>
      <c r="P32" s="9">
        <f>SUM(P30:P31)</f>
        <v>15</v>
      </c>
      <c r="Q32" s="9">
        <f>SUM(Q30:Q31)</f>
        <v>0</v>
      </c>
      <c r="R32" s="9">
        <f>SUM(R30:R31)</f>
        <v>0</v>
      </c>
      <c r="S32" s="9">
        <f t="shared" si="6"/>
        <v>20</v>
      </c>
      <c r="T32" s="47">
        <f t="shared" si="6"/>
        <v>20</v>
      </c>
      <c r="U32" s="63"/>
    </row>
    <row r="33" spans="1:21" ht="13.5" customHeight="1">
      <c r="A33" s="100" t="s">
        <v>13</v>
      </c>
      <c r="B33" s="110" t="s">
        <v>13</v>
      </c>
      <c r="C33" s="104" t="s">
        <v>28</v>
      </c>
      <c r="D33" s="128" t="s">
        <v>29</v>
      </c>
      <c r="E33" s="97" t="s">
        <v>54</v>
      </c>
      <c r="F33" s="27" t="s">
        <v>17</v>
      </c>
      <c r="G33" s="10">
        <f>H33+J33</f>
        <v>156.7</v>
      </c>
      <c r="H33" s="10">
        <v>156.7</v>
      </c>
      <c r="I33" s="10">
        <v>108.4</v>
      </c>
      <c r="J33" s="10">
        <v>0</v>
      </c>
      <c r="K33" s="10">
        <f>L33+N33</f>
        <v>173.5</v>
      </c>
      <c r="L33" s="10">
        <v>173.5</v>
      </c>
      <c r="M33" s="10">
        <v>123.3</v>
      </c>
      <c r="N33" s="10"/>
      <c r="O33" s="10">
        <f>P33+R33</f>
        <v>173.5</v>
      </c>
      <c r="P33" s="10">
        <v>173.5</v>
      </c>
      <c r="Q33" s="10">
        <v>122.7</v>
      </c>
      <c r="R33" s="10"/>
      <c r="S33" s="15">
        <v>180</v>
      </c>
      <c r="T33" s="48">
        <v>190</v>
      </c>
      <c r="U33" s="63"/>
    </row>
    <row r="34" spans="1:21" ht="10.5" customHeight="1">
      <c r="A34" s="100"/>
      <c r="B34" s="110"/>
      <c r="C34" s="104"/>
      <c r="D34" s="128"/>
      <c r="E34" s="98"/>
      <c r="F34" s="27" t="s">
        <v>23</v>
      </c>
      <c r="G34" s="10">
        <f>H34+J34</f>
        <v>0</v>
      </c>
      <c r="H34" s="10"/>
      <c r="I34" s="10"/>
      <c r="J34" s="10">
        <v>0</v>
      </c>
      <c r="K34" s="10">
        <f>L34+N34</f>
        <v>0</v>
      </c>
      <c r="L34" s="10"/>
      <c r="M34" s="10"/>
      <c r="N34" s="10"/>
      <c r="O34" s="10">
        <f>P34+R34</f>
        <v>0</v>
      </c>
      <c r="P34" s="10"/>
      <c r="Q34" s="10"/>
      <c r="R34" s="10"/>
      <c r="S34" s="18">
        <v>0</v>
      </c>
      <c r="T34" s="49">
        <v>0</v>
      </c>
      <c r="U34" s="63"/>
    </row>
    <row r="35" spans="1:21" ht="13.5" customHeight="1" thickBot="1">
      <c r="A35" s="100"/>
      <c r="B35" s="110"/>
      <c r="C35" s="105"/>
      <c r="D35" s="129"/>
      <c r="E35" s="99"/>
      <c r="F35" s="19" t="s">
        <v>75</v>
      </c>
      <c r="G35" s="10">
        <f>SUM(G33:G34)</f>
        <v>156.7</v>
      </c>
      <c r="H35" s="9">
        <f>SUM(H33:H34)</f>
        <v>156.7</v>
      </c>
      <c r="I35" s="9">
        <f>SUM(I33:I34)</f>
        <v>108.4</v>
      </c>
      <c r="J35" s="9">
        <f>SUM(J33:J34)</f>
        <v>0</v>
      </c>
      <c r="K35" s="9">
        <f aca="true" t="shared" si="7" ref="K35:T35">SUM(K33:K34)</f>
        <v>173.5</v>
      </c>
      <c r="L35" s="9">
        <f t="shared" si="7"/>
        <v>173.5</v>
      </c>
      <c r="M35" s="9">
        <f t="shared" si="7"/>
        <v>123.3</v>
      </c>
      <c r="N35" s="9">
        <f t="shared" si="7"/>
        <v>0</v>
      </c>
      <c r="O35" s="9">
        <f>SUM(O33:O34)</f>
        <v>173.5</v>
      </c>
      <c r="P35" s="9">
        <f>SUM(P33:P34)</f>
        <v>173.5</v>
      </c>
      <c r="Q35" s="9">
        <f>SUM(Q33:Q34)</f>
        <v>122.7</v>
      </c>
      <c r="R35" s="9">
        <f>SUM(R33:R34)</f>
        <v>0</v>
      </c>
      <c r="S35" s="9">
        <f t="shared" si="7"/>
        <v>180</v>
      </c>
      <c r="T35" s="47">
        <f t="shared" si="7"/>
        <v>190</v>
      </c>
      <c r="U35" s="63"/>
    </row>
    <row r="36" spans="1:21" ht="15" customHeight="1" thickBot="1">
      <c r="A36" s="20" t="s">
        <v>13</v>
      </c>
      <c r="B36" s="21" t="s">
        <v>13</v>
      </c>
      <c r="C36" s="91" t="s">
        <v>30</v>
      </c>
      <c r="D36" s="92"/>
      <c r="E36" s="92"/>
      <c r="F36" s="124"/>
      <c r="G36" s="23">
        <f>SUM(G18+G21+G26+G29+G32+G35)</f>
        <v>10363.2</v>
      </c>
      <c r="H36" s="23">
        <f>SUM(H18+H21+H26+H29+H32+H35)</f>
        <v>10257</v>
      </c>
      <c r="I36" s="23">
        <f>SUM(I18+I21+I26+I29+I32+I35)</f>
        <v>6712.2</v>
      </c>
      <c r="J36" s="23">
        <f>SUM(J18+J21+J26+J29+J32+J35)</f>
        <v>106.2</v>
      </c>
      <c r="K36" s="23">
        <f aca="true" t="shared" si="8" ref="K36:T36">SUM(K18+K21+K26+K29+K32+K35)</f>
        <v>9643.699999999999</v>
      </c>
      <c r="L36" s="23">
        <f t="shared" si="8"/>
        <v>9643.699999999999</v>
      </c>
      <c r="M36" s="23">
        <f t="shared" si="8"/>
        <v>6341.2</v>
      </c>
      <c r="N36" s="23">
        <f t="shared" si="8"/>
        <v>0</v>
      </c>
      <c r="O36" s="23">
        <f t="shared" si="8"/>
        <v>9652.5</v>
      </c>
      <c r="P36" s="23">
        <f t="shared" si="8"/>
        <v>9643.1</v>
      </c>
      <c r="Q36" s="23">
        <f t="shared" si="8"/>
        <v>6342.799999999999</v>
      </c>
      <c r="R36" s="23">
        <f t="shared" si="8"/>
        <v>9.4</v>
      </c>
      <c r="S36" s="23">
        <f t="shared" si="8"/>
        <v>9762.5</v>
      </c>
      <c r="T36" s="50">
        <f t="shared" si="8"/>
        <v>9986.8</v>
      </c>
      <c r="U36" s="63"/>
    </row>
    <row r="37" spans="1:21" ht="14.25" customHeight="1" thickBot="1">
      <c r="A37" s="24" t="s">
        <v>13</v>
      </c>
      <c r="B37" s="93" t="s">
        <v>31</v>
      </c>
      <c r="C37" s="94"/>
      <c r="D37" s="94"/>
      <c r="E37" s="94"/>
      <c r="F37" s="125"/>
      <c r="G37" s="25">
        <f>SUM(G36)</f>
        <v>10363.2</v>
      </c>
      <c r="H37" s="25">
        <f>SUM(H36)</f>
        <v>10257</v>
      </c>
      <c r="I37" s="25">
        <f>SUM(I36)</f>
        <v>6712.2</v>
      </c>
      <c r="J37" s="25">
        <f>SUM(J36)</f>
        <v>106.2</v>
      </c>
      <c r="K37" s="25">
        <f aca="true" t="shared" si="9" ref="K37:R37">SUM(K36)</f>
        <v>9643.699999999999</v>
      </c>
      <c r="L37" s="25">
        <f t="shared" si="9"/>
        <v>9643.699999999999</v>
      </c>
      <c r="M37" s="25">
        <f t="shared" si="9"/>
        <v>6341.2</v>
      </c>
      <c r="N37" s="25">
        <f t="shared" si="9"/>
        <v>0</v>
      </c>
      <c r="O37" s="25">
        <f t="shared" si="9"/>
        <v>9652.5</v>
      </c>
      <c r="P37" s="25">
        <f t="shared" si="9"/>
        <v>9643.1</v>
      </c>
      <c r="Q37" s="25">
        <f t="shared" si="9"/>
        <v>6342.799999999999</v>
      </c>
      <c r="R37" s="25">
        <f t="shared" si="9"/>
        <v>9.4</v>
      </c>
      <c r="S37" s="25">
        <f>SUM(S36)</f>
        <v>9762.5</v>
      </c>
      <c r="T37" s="51">
        <f>SUM(T36)</f>
        <v>9986.8</v>
      </c>
      <c r="U37" s="64"/>
    </row>
    <row r="38" spans="1:21" ht="18" customHeight="1" thickBot="1">
      <c r="A38" s="26" t="s">
        <v>20</v>
      </c>
      <c r="B38" s="126" t="s">
        <v>32</v>
      </c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7"/>
      <c r="O38" s="127"/>
      <c r="P38" s="127"/>
      <c r="Q38" s="127"/>
      <c r="R38" s="127"/>
      <c r="S38" s="127"/>
      <c r="T38" s="127"/>
      <c r="U38" s="63"/>
    </row>
    <row r="39" spans="1:21" ht="16.5" customHeight="1" thickBot="1">
      <c r="A39" s="4" t="s">
        <v>20</v>
      </c>
      <c r="B39" s="5" t="s">
        <v>13</v>
      </c>
      <c r="C39" s="115" t="s">
        <v>76</v>
      </c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63"/>
    </row>
    <row r="40" spans="1:21" ht="13.5" customHeight="1">
      <c r="A40" s="100" t="s">
        <v>20</v>
      </c>
      <c r="B40" s="101" t="s">
        <v>13</v>
      </c>
      <c r="C40" s="104" t="s">
        <v>13</v>
      </c>
      <c r="D40" s="112" t="s">
        <v>33</v>
      </c>
      <c r="E40" s="107" t="s">
        <v>54</v>
      </c>
      <c r="F40" s="27" t="s">
        <v>17</v>
      </c>
      <c r="G40" s="69">
        <f>H40+J40</f>
        <v>391</v>
      </c>
      <c r="H40" s="9">
        <v>391</v>
      </c>
      <c r="I40" s="9">
        <v>222.7</v>
      </c>
      <c r="J40" s="9"/>
      <c r="K40" s="9">
        <f>L40+N40</f>
        <v>386.5</v>
      </c>
      <c r="L40" s="9">
        <v>386.5</v>
      </c>
      <c r="M40" s="9">
        <v>219.2</v>
      </c>
      <c r="N40" s="9"/>
      <c r="O40" s="9">
        <f>P40+R40</f>
        <v>386.5</v>
      </c>
      <c r="P40" s="9">
        <v>386.5</v>
      </c>
      <c r="Q40" s="9">
        <v>219</v>
      </c>
      <c r="R40" s="9"/>
      <c r="S40" s="9">
        <v>395</v>
      </c>
      <c r="T40" s="47">
        <v>400</v>
      </c>
      <c r="U40" s="63"/>
    </row>
    <row r="41" spans="1:21" ht="13.5" customHeight="1">
      <c r="A41" s="100"/>
      <c r="B41" s="102"/>
      <c r="C41" s="104"/>
      <c r="D41" s="112"/>
      <c r="E41" s="108"/>
      <c r="F41" s="27" t="s">
        <v>56</v>
      </c>
      <c r="G41" s="10">
        <f>H41+J41</f>
        <v>8.7</v>
      </c>
      <c r="H41" s="9">
        <v>8.7</v>
      </c>
      <c r="I41" s="9"/>
      <c r="J41" s="9"/>
      <c r="K41" s="9">
        <f>L41+N41</f>
        <v>3.6</v>
      </c>
      <c r="L41" s="9">
        <v>3.6</v>
      </c>
      <c r="M41" s="9"/>
      <c r="N41" s="9"/>
      <c r="O41" s="9">
        <f>P41+R41</f>
        <v>3.6</v>
      </c>
      <c r="P41" s="9">
        <v>3.6</v>
      </c>
      <c r="Q41" s="9"/>
      <c r="R41" s="9"/>
      <c r="S41" s="9">
        <v>8</v>
      </c>
      <c r="T41" s="47">
        <v>8</v>
      </c>
      <c r="U41" s="63"/>
    </row>
    <row r="42" spans="1:21" ht="13.5" customHeight="1">
      <c r="A42" s="100"/>
      <c r="B42" s="102"/>
      <c r="C42" s="104"/>
      <c r="D42" s="112"/>
      <c r="E42" s="108"/>
      <c r="F42" s="27" t="s">
        <v>18</v>
      </c>
      <c r="G42" s="10">
        <f>H42+J42</f>
        <v>0</v>
      </c>
      <c r="H42" s="9">
        <v>0</v>
      </c>
      <c r="I42" s="9"/>
      <c r="J42" s="9"/>
      <c r="K42" s="9">
        <f>L42+N42</f>
        <v>0</v>
      </c>
      <c r="L42" s="9">
        <v>0</v>
      </c>
      <c r="M42" s="9"/>
      <c r="N42" s="9"/>
      <c r="O42" s="9">
        <f>P42+R42</f>
        <v>0</v>
      </c>
      <c r="P42" s="9">
        <v>0</v>
      </c>
      <c r="Q42" s="9"/>
      <c r="R42" s="9"/>
      <c r="S42" s="9"/>
      <c r="T42" s="47"/>
      <c r="U42" s="63"/>
    </row>
    <row r="43" spans="1:21" ht="12" customHeight="1">
      <c r="A43" s="100"/>
      <c r="B43" s="102"/>
      <c r="C43" s="104"/>
      <c r="D43" s="106"/>
      <c r="E43" s="108"/>
      <c r="F43" s="27" t="s">
        <v>19</v>
      </c>
      <c r="G43" s="10">
        <f>H43+J43</f>
        <v>0.1</v>
      </c>
      <c r="H43" s="9">
        <v>0.1</v>
      </c>
      <c r="I43" s="9">
        <v>0</v>
      </c>
      <c r="J43" s="9"/>
      <c r="K43" s="9">
        <f aca="true" t="shared" si="10" ref="K43:K56">L43+N43</f>
        <v>0</v>
      </c>
      <c r="L43" s="9">
        <v>0</v>
      </c>
      <c r="M43" s="9"/>
      <c r="N43" s="9"/>
      <c r="O43" s="9">
        <f>P43+R43</f>
        <v>0</v>
      </c>
      <c r="P43" s="9">
        <v>0</v>
      </c>
      <c r="Q43" s="9"/>
      <c r="R43" s="9"/>
      <c r="S43" s="13"/>
      <c r="T43" s="52"/>
      <c r="U43" s="63"/>
    </row>
    <row r="44" spans="1:21" ht="12.75" customHeight="1" thickBot="1">
      <c r="A44" s="100"/>
      <c r="B44" s="103"/>
      <c r="C44" s="104"/>
      <c r="D44" s="106"/>
      <c r="E44" s="109"/>
      <c r="F44" s="14" t="s">
        <v>75</v>
      </c>
      <c r="G44" s="10">
        <f>SUM(G40:G43)</f>
        <v>399.8</v>
      </c>
      <c r="H44" s="9">
        <f>SUM(H40:H43)</f>
        <v>399.8</v>
      </c>
      <c r="I44" s="9">
        <f>SUM(I40:I43)</f>
        <v>222.7</v>
      </c>
      <c r="J44" s="9">
        <f>SUM(J40:J43)</f>
        <v>0</v>
      </c>
      <c r="K44" s="9">
        <f aca="true" t="shared" si="11" ref="K44:T44">SUM(K40:K43)</f>
        <v>390.1</v>
      </c>
      <c r="L44" s="9">
        <f t="shared" si="11"/>
        <v>390.1</v>
      </c>
      <c r="M44" s="9">
        <f t="shared" si="11"/>
        <v>219.2</v>
      </c>
      <c r="N44" s="9">
        <f t="shared" si="11"/>
        <v>0</v>
      </c>
      <c r="O44" s="9">
        <f>SUM(O40:O43)</f>
        <v>390.1</v>
      </c>
      <c r="P44" s="9">
        <f>SUM(P40:P43)</f>
        <v>390.1</v>
      </c>
      <c r="Q44" s="9">
        <f>SUM(Q40:Q43)</f>
        <v>219</v>
      </c>
      <c r="R44" s="9">
        <f>SUM(R40:R43)</f>
        <v>0</v>
      </c>
      <c r="S44" s="9">
        <f t="shared" si="11"/>
        <v>403</v>
      </c>
      <c r="T44" s="47">
        <f t="shared" si="11"/>
        <v>408</v>
      </c>
      <c r="U44" s="63"/>
    </row>
    <row r="45" spans="1:21" ht="13.5" customHeight="1">
      <c r="A45" s="100" t="s">
        <v>20</v>
      </c>
      <c r="B45" s="101" t="s">
        <v>13</v>
      </c>
      <c r="C45" s="104" t="s">
        <v>20</v>
      </c>
      <c r="D45" s="106" t="s">
        <v>77</v>
      </c>
      <c r="E45" s="107" t="s">
        <v>54</v>
      </c>
      <c r="F45" s="27" t="s">
        <v>17</v>
      </c>
      <c r="G45" s="10">
        <f>H45+J45</f>
        <v>292.4</v>
      </c>
      <c r="H45" s="9">
        <v>292.4</v>
      </c>
      <c r="I45" s="9">
        <v>181.5</v>
      </c>
      <c r="J45" s="9">
        <v>0</v>
      </c>
      <c r="K45" s="9">
        <f t="shared" si="10"/>
        <v>289.1</v>
      </c>
      <c r="L45" s="9">
        <v>289.1</v>
      </c>
      <c r="M45" s="9">
        <v>178.5</v>
      </c>
      <c r="N45" s="9"/>
      <c r="O45" s="9">
        <f>P45+R45</f>
        <v>289.1</v>
      </c>
      <c r="P45" s="9">
        <v>289.1</v>
      </c>
      <c r="Q45" s="9">
        <v>178.5</v>
      </c>
      <c r="R45" s="9"/>
      <c r="S45" s="13">
        <v>327.7</v>
      </c>
      <c r="T45" s="52">
        <v>327.7</v>
      </c>
      <c r="U45" s="63"/>
    </row>
    <row r="46" spans="1:21" ht="13.5" customHeight="1">
      <c r="A46" s="100"/>
      <c r="B46" s="102"/>
      <c r="C46" s="104"/>
      <c r="D46" s="106"/>
      <c r="E46" s="108"/>
      <c r="F46" s="27" t="s">
        <v>56</v>
      </c>
      <c r="G46" s="10">
        <f>H46+J46</f>
        <v>2.3</v>
      </c>
      <c r="H46" s="9">
        <v>2.3</v>
      </c>
      <c r="I46" s="9"/>
      <c r="J46" s="9"/>
      <c r="K46" s="9">
        <f t="shared" si="10"/>
        <v>2.1</v>
      </c>
      <c r="L46" s="9">
        <v>2.1</v>
      </c>
      <c r="M46" s="9"/>
      <c r="N46" s="9"/>
      <c r="O46" s="9">
        <f>P46+R46</f>
        <v>2.1</v>
      </c>
      <c r="P46" s="9">
        <v>2.1</v>
      </c>
      <c r="Q46" s="9"/>
      <c r="R46" s="9"/>
      <c r="S46" s="13">
        <v>2</v>
      </c>
      <c r="T46" s="52">
        <v>2</v>
      </c>
      <c r="U46" s="63"/>
    </row>
    <row r="47" spans="1:21" ht="12.75" customHeight="1">
      <c r="A47" s="100"/>
      <c r="B47" s="102"/>
      <c r="C47" s="104"/>
      <c r="D47" s="106"/>
      <c r="E47" s="108"/>
      <c r="F47" s="27" t="s">
        <v>18</v>
      </c>
      <c r="G47" s="10">
        <f>H47+J47</f>
        <v>0</v>
      </c>
      <c r="H47" s="9">
        <v>0</v>
      </c>
      <c r="I47" s="9"/>
      <c r="J47" s="9"/>
      <c r="K47" s="9">
        <f t="shared" si="10"/>
        <v>0</v>
      </c>
      <c r="L47" s="9"/>
      <c r="M47" s="9"/>
      <c r="N47" s="9"/>
      <c r="O47" s="9">
        <f>P47+R47</f>
        <v>0</v>
      </c>
      <c r="P47" s="9"/>
      <c r="Q47" s="9"/>
      <c r="R47" s="9"/>
      <c r="S47" s="13"/>
      <c r="T47" s="52"/>
      <c r="U47" s="63"/>
    </row>
    <row r="48" spans="1:21" ht="12.75" customHeight="1">
      <c r="A48" s="100"/>
      <c r="B48" s="102"/>
      <c r="C48" s="104"/>
      <c r="D48" s="106"/>
      <c r="E48" s="108"/>
      <c r="F48" s="27" t="s">
        <v>19</v>
      </c>
      <c r="G48" s="10">
        <f>H48+J48</f>
        <v>0</v>
      </c>
      <c r="H48" s="9">
        <v>0</v>
      </c>
      <c r="I48" s="9">
        <v>0</v>
      </c>
      <c r="J48" s="9"/>
      <c r="K48" s="9">
        <f t="shared" si="10"/>
        <v>0</v>
      </c>
      <c r="L48" s="9"/>
      <c r="M48" s="9"/>
      <c r="N48" s="9"/>
      <c r="O48" s="9">
        <f>P48+R48</f>
        <v>0</v>
      </c>
      <c r="P48" s="9"/>
      <c r="Q48" s="9"/>
      <c r="R48" s="9"/>
      <c r="S48" s="13"/>
      <c r="T48" s="52"/>
      <c r="U48" s="63"/>
    </row>
    <row r="49" spans="1:21" ht="12.75" customHeight="1">
      <c r="A49" s="100"/>
      <c r="B49" s="103"/>
      <c r="C49" s="104"/>
      <c r="D49" s="106"/>
      <c r="E49" s="109"/>
      <c r="F49" s="14" t="s">
        <v>75</v>
      </c>
      <c r="G49" s="10">
        <f>SUM(G45:G48)</f>
        <v>294.7</v>
      </c>
      <c r="H49" s="9">
        <f>SUM(H45:H48)</f>
        <v>294.7</v>
      </c>
      <c r="I49" s="9">
        <f>SUM(I45:I48)</f>
        <v>181.5</v>
      </c>
      <c r="J49" s="9">
        <f>SUM(J45:J48)</f>
        <v>0</v>
      </c>
      <c r="K49" s="9">
        <f aca="true" t="shared" si="12" ref="K49:T49">SUM(K45:K48)</f>
        <v>291.20000000000005</v>
      </c>
      <c r="L49" s="9">
        <f t="shared" si="12"/>
        <v>291.20000000000005</v>
      </c>
      <c r="M49" s="9">
        <f t="shared" si="12"/>
        <v>178.5</v>
      </c>
      <c r="N49" s="9">
        <f t="shared" si="12"/>
        <v>0</v>
      </c>
      <c r="O49" s="9">
        <f>SUM(O45:O48)</f>
        <v>291.20000000000005</v>
      </c>
      <c r="P49" s="9">
        <f>SUM(P45:P48)</f>
        <v>291.20000000000005</v>
      </c>
      <c r="Q49" s="9">
        <f>SUM(Q45:Q48)</f>
        <v>178.5</v>
      </c>
      <c r="R49" s="9">
        <f>SUM(R45:R48)</f>
        <v>0</v>
      </c>
      <c r="S49" s="9">
        <f t="shared" si="12"/>
        <v>329.7</v>
      </c>
      <c r="T49" s="47">
        <f t="shared" si="12"/>
        <v>329.7</v>
      </c>
      <c r="U49" s="63"/>
    </row>
    <row r="50" spans="1:21" ht="13.5" customHeight="1">
      <c r="A50" s="100" t="s">
        <v>20</v>
      </c>
      <c r="B50" s="101" t="s">
        <v>13</v>
      </c>
      <c r="C50" s="104" t="s">
        <v>24</v>
      </c>
      <c r="D50" s="106" t="s">
        <v>34</v>
      </c>
      <c r="E50" s="97" t="s">
        <v>54</v>
      </c>
      <c r="F50" s="27" t="s">
        <v>17</v>
      </c>
      <c r="G50" s="10">
        <f>H50+J50</f>
        <v>231.2</v>
      </c>
      <c r="H50" s="9">
        <v>229.2</v>
      </c>
      <c r="I50" s="9">
        <v>131.5</v>
      </c>
      <c r="J50" s="9">
        <v>2</v>
      </c>
      <c r="K50" s="9">
        <f t="shared" si="10"/>
        <v>231.8</v>
      </c>
      <c r="L50" s="9">
        <v>231.8</v>
      </c>
      <c r="M50" s="9">
        <v>136.4</v>
      </c>
      <c r="N50" s="9"/>
      <c r="O50" s="9">
        <f>P50+R50</f>
        <v>231.8</v>
      </c>
      <c r="P50" s="9">
        <v>231.8</v>
      </c>
      <c r="Q50" s="9">
        <v>136.4</v>
      </c>
      <c r="R50" s="9"/>
      <c r="S50" s="13">
        <v>242.3</v>
      </c>
      <c r="T50" s="52">
        <v>242.3</v>
      </c>
      <c r="U50" s="63"/>
    </row>
    <row r="51" spans="1:21" ht="12.75" customHeight="1">
      <c r="A51" s="100"/>
      <c r="B51" s="102"/>
      <c r="C51" s="104"/>
      <c r="D51" s="106"/>
      <c r="E51" s="98"/>
      <c r="F51" s="27" t="s">
        <v>56</v>
      </c>
      <c r="G51" s="10">
        <f>H51+J51</f>
        <v>5.6</v>
      </c>
      <c r="H51" s="9">
        <v>5.6</v>
      </c>
      <c r="I51" s="9"/>
      <c r="J51" s="9"/>
      <c r="K51" s="9">
        <f t="shared" si="10"/>
        <v>4</v>
      </c>
      <c r="L51" s="9">
        <v>4</v>
      </c>
      <c r="M51" s="9"/>
      <c r="N51" s="9"/>
      <c r="O51" s="9">
        <f>P51+R51</f>
        <v>4</v>
      </c>
      <c r="P51" s="9">
        <v>4</v>
      </c>
      <c r="Q51" s="9"/>
      <c r="R51" s="9"/>
      <c r="S51" s="13">
        <v>4</v>
      </c>
      <c r="T51" s="52">
        <v>4</v>
      </c>
      <c r="U51" s="63"/>
    </row>
    <row r="52" spans="1:21" ht="12.75" customHeight="1">
      <c r="A52" s="100"/>
      <c r="B52" s="102"/>
      <c r="C52" s="104"/>
      <c r="D52" s="106"/>
      <c r="E52" s="98"/>
      <c r="F52" s="27" t="s">
        <v>57</v>
      </c>
      <c r="G52" s="10">
        <f>H52+J52</f>
        <v>7</v>
      </c>
      <c r="H52" s="9">
        <v>7</v>
      </c>
      <c r="I52" s="9"/>
      <c r="J52" s="9"/>
      <c r="K52" s="9">
        <v>0</v>
      </c>
      <c r="L52" s="9"/>
      <c r="M52" s="9"/>
      <c r="N52" s="9"/>
      <c r="O52" s="9">
        <f>P52+R52</f>
        <v>0</v>
      </c>
      <c r="P52" s="9"/>
      <c r="Q52" s="9"/>
      <c r="R52" s="9"/>
      <c r="S52" s="13"/>
      <c r="T52" s="52"/>
      <c r="U52" s="63"/>
    </row>
    <row r="53" spans="1:21" ht="12.75" customHeight="1">
      <c r="A53" s="100"/>
      <c r="B53" s="102"/>
      <c r="C53" s="104"/>
      <c r="D53" s="106"/>
      <c r="E53" s="98"/>
      <c r="F53" s="27" t="s">
        <v>19</v>
      </c>
      <c r="G53" s="10">
        <f>H53+J53</f>
        <v>0.5</v>
      </c>
      <c r="H53" s="9">
        <v>0.5</v>
      </c>
      <c r="I53" s="9"/>
      <c r="J53" s="9"/>
      <c r="K53" s="9">
        <f t="shared" si="10"/>
        <v>0.5</v>
      </c>
      <c r="L53" s="9">
        <v>0.5</v>
      </c>
      <c r="M53" s="9"/>
      <c r="N53" s="9"/>
      <c r="O53" s="9">
        <f>P53+R53</f>
        <v>0.5</v>
      </c>
      <c r="P53" s="9">
        <v>0.5</v>
      </c>
      <c r="Q53" s="9"/>
      <c r="R53" s="9"/>
      <c r="S53" s="13">
        <v>1</v>
      </c>
      <c r="T53" s="52">
        <v>1</v>
      </c>
      <c r="U53" s="63"/>
    </row>
    <row r="54" spans="1:21" ht="12.75" customHeight="1">
      <c r="A54" s="100"/>
      <c r="B54" s="103"/>
      <c r="C54" s="104"/>
      <c r="D54" s="106"/>
      <c r="E54" s="123"/>
      <c r="F54" s="14" t="s">
        <v>75</v>
      </c>
      <c r="G54" s="10">
        <f aca="true" t="shared" si="13" ref="G54:N54">SUM(G50:G53)</f>
        <v>244.29999999999998</v>
      </c>
      <c r="H54" s="9">
        <f t="shared" si="13"/>
        <v>242.29999999999998</v>
      </c>
      <c r="I54" s="9">
        <f t="shared" si="13"/>
        <v>131.5</v>
      </c>
      <c r="J54" s="9">
        <f t="shared" si="13"/>
        <v>2</v>
      </c>
      <c r="K54" s="9">
        <f t="shared" si="13"/>
        <v>236.3</v>
      </c>
      <c r="L54" s="9">
        <f t="shared" si="13"/>
        <v>236.3</v>
      </c>
      <c r="M54" s="9">
        <f t="shared" si="13"/>
        <v>136.4</v>
      </c>
      <c r="N54" s="9">
        <f t="shared" si="13"/>
        <v>0</v>
      </c>
      <c r="O54" s="9">
        <f aca="true" t="shared" si="14" ref="O54:T54">SUM(O50:O53)</f>
        <v>236.3</v>
      </c>
      <c r="P54" s="9">
        <f>SUM(P50:P53)</f>
        <v>236.3</v>
      </c>
      <c r="Q54" s="9">
        <f>SUM(Q50:Q53)</f>
        <v>136.4</v>
      </c>
      <c r="R54" s="9">
        <f>SUM(R50:R53)</f>
        <v>0</v>
      </c>
      <c r="S54" s="9">
        <f t="shared" si="14"/>
        <v>247.3</v>
      </c>
      <c r="T54" s="47">
        <f t="shared" si="14"/>
        <v>247.3</v>
      </c>
      <c r="U54" s="63"/>
    </row>
    <row r="55" spans="1:21" ht="13.5" customHeight="1">
      <c r="A55" s="100" t="s">
        <v>20</v>
      </c>
      <c r="B55" s="101" t="s">
        <v>13</v>
      </c>
      <c r="C55" s="104" t="s">
        <v>26</v>
      </c>
      <c r="D55" s="106" t="s">
        <v>70</v>
      </c>
      <c r="E55" s="97" t="s">
        <v>54</v>
      </c>
      <c r="F55" s="27" t="s">
        <v>17</v>
      </c>
      <c r="G55" s="10">
        <f>H55+J55</f>
        <v>42</v>
      </c>
      <c r="H55" s="9">
        <v>42</v>
      </c>
      <c r="I55" s="9"/>
      <c r="J55" s="9"/>
      <c r="K55" s="9">
        <f t="shared" si="10"/>
        <v>35</v>
      </c>
      <c r="L55" s="9">
        <v>35</v>
      </c>
      <c r="M55" s="9"/>
      <c r="N55" s="9"/>
      <c r="O55" s="9">
        <f>P55+R55</f>
        <v>35</v>
      </c>
      <c r="P55" s="9">
        <v>35</v>
      </c>
      <c r="Q55" s="9"/>
      <c r="R55" s="9"/>
      <c r="S55" s="13">
        <v>45</v>
      </c>
      <c r="T55" s="52">
        <v>50</v>
      </c>
      <c r="U55" s="63"/>
    </row>
    <row r="56" spans="1:21" ht="12" customHeight="1">
      <c r="A56" s="100"/>
      <c r="B56" s="102"/>
      <c r="C56" s="104"/>
      <c r="D56" s="106"/>
      <c r="E56" s="98"/>
      <c r="F56" s="27" t="s">
        <v>23</v>
      </c>
      <c r="G56" s="10">
        <f>H56+J56</f>
        <v>0</v>
      </c>
      <c r="H56" s="9"/>
      <c r="I56" s="9"/>
      <c r="J56" s="9"/>
      <c r="K56" s="9">
        <f t="shared" si="10"/>
        <v>0</v>
      </c>
      <c r="L56" s="9"/>
      <c r="M56" s="9"/>
      <c r="N56" s="9"/>
      <c r="O56" s="9">
        <f>P56+R56</f>
        <v>0</v>
      </c>
      <c r="P56" s="9"/>
      <c r="Q56" s="9"/>
      <c r="R56" s="9"/>
      <c r="S56" s="13"/>
      <c r="T56" s="52"/>
      <c r="U56" s="63"/>
    </row>
    <row r="57" spans="1:21" ht="13.5" customHeight="1">
      <c r="A57" s="100"/>
      <c r="B57" s="103"/>
      <c r="C57" s="104"/>
      <c r="D57" s="106"/>
      <c r="E57" s="123"/>
      <c r="F57" s="14" t="s">
        <v>75</v>
      </c>
      <c r="G57" s="10">
        <f>SUM(G55:G56)</f>
        <v>42</v>
      </c>
      <c r="H57" s="9">
        <f>SUM(H55:H56)</f>
        <v>42</v>
      </c>
      <c r="I57" s="9">
        <f>SUM(I55:I56)</f>
        <v>0</v>
      </c>
      <c r="J57" s="9">
        <f>SUM(J55:J56)</f>
        <v>0</v>
      </c>
      <c r="K57" s="9">
        <f aca="true" t="shared" si="15" ref="K57:T57">SUM(K55:K56)</f>
        <v>35</v>
      </c>
      <c r="L57" s="9">
        <f t="shared" si="15"/>
        <v>35</v>
      </c>
      <c r="M57" s="9">
        <f t="shared" si="15"/>
        <v>0</v>
      </c>
      <c r="N57" s="9">
        <f t="shared" si="15"/>
        <v>0</v>
      </c>
      <c r="O57" s="9">
        <f>SUM(O55:O56)</f>
        <v>35</v>
      </c>
      <c r="P57" s="9">
        <f>SUM(P55:P56)</f>
        <v>35</v>
      </c>
      <c r="Q57" s="9">
        <f>SUM(Q55:Q56)</f>
        <v>0</v>
      </c>
      <c r="R57" s="9">
        <f>SUM(R55:R56)</f>
        <v>0</v>
      </c>
      <c r="S57" s="9">
        <f t="shared" si="15"/>
        <v>45</v>
      </c>
      <c r="T57" s="47">
        <f t="shared" si="15"/>
        <v>50</v>
      </c>
      <c r="U57" s="63"/>
    </row>
    <row r="58" spans="1:21" ht="13.5" customHeight="1">
      <c r="A58" s="100" t="s">
        <v>20</v>
      </c>
      <c r="B58" s="101" t="s">
        <v>13</v>
      </c>
      <c r="C58" s="104" t="s">
        <v>27</v>
      </c>
      <c r="D58" s="106" t="s">
        <v>35</v>
      </c>
      <c r="E58" s="97" t="s">
        <v>54</v>
      </c>
      <c r="F58" s="27" t="s">
        <v>17</v>
      </c>
      <c r="G58" s="10">
        <f>H58+J58</f>
        <v>50.6</v>
      </c>
      <c r="H58" s="9">
        <v>50.6</v>
      </c>
      <c r="I58" s="9">
        <v>36.7</v>
      </c>
      <c r="J58" s="9"/>
      <c r="K58" s="9">
        <f>L58+N58</f>
        <v>46.4</v>
      </c>
      <c r="L58" s="9">
        <v>46.4</v>
      </c>
      <c r="M58" s="9">
        <v>33.5</v>
      </c>
      <c r="N58" s="9"/>
      <c r="O58" s="9">
        <f>P58+R58</f>
        <v>46.4</v>
      </c>
      <c r="P58" s="9">
        <v>46.4</v>
      </c>
      <c r="Q58" s="9">
        <v>33.5</v>
      </c>
      <c r="R58" s="9"/>
      <c r="S58" s="13">
        <v>50</v>
      </c>
      <c r="T58" s="52">
        <v>60</v>
      </c>
      <c r="U58" s="63"/>
    </row>
    <row r="59" spans="1:21" ht="10.5" customHeight="1">
      <c r="A59" s="100"/>
      <c r="B59" s="102"/>
      <c r="C59" s="104"/>
      <c r="D59" s="106"/>
      <c r="E59" s="98"/>
      <c r="F59" s="27" t="s">
        <v>23</v>
      </c>
      <c r="G59" s="10">
        <f>H59+J59</f>
        <v>0</v>
      </c>
      <c r="H59" s="9"/>
      <c r="I59" s="9"/>
      <c r="J59" s="9"/>
      <c r="K59" s="9">
        <f>L59+N59</f>
        <v>0</v>
      </c>
      <c r="L59" s="9"/>
      <c r="M59" s="9"/>
      <c r="N59" s="9"/>
      <c r="O59" s="9">
        <f>P59+R59</f>
        <v>0</v>
      </c>
      <c r="P59" s="9"/>
      <c r="Q59" s="9"/>
      <c r="R59" s="9"/>
      <c r="S59" s="13"/>
      <c r="T59" s="52"/>
      <c r="U59" s="63"/>
    </row>
    <row r="60" spans="1:21" ht="13.5" customHeight="1" thickBot="1">
      <c r="A60" s="100"/>
      <c r="B60" s="103"/>
      <c r="C60" s="105"/>
      <c r="D60" s="121"/>
      <c r="E60" s="99"/>
      <c r="F60" s="19" t="s">
        <v>75</v>
      </c>
      <c r="G60" s="10">
        <f aca="true" t="shared" si="16" ref="G60:T60">SUM(G58:G59)</f>
        <v>50.6</v>
      </c>
      <c r="H60" s="9">
        <f t="shared" si="16"/>
        <v>50.6</v>
      </c>
      <c r="I60" s="9">
        <f t="shared" si="16"/>
        <v>36.7</v>
      </c>
      <c r="J60" s="9">
        <f t="shared" si="16"/>
        <v>0</v>
      </c>
      <c r="K60" s="9">
        <f t="shared" si="16"/>
        <v>46.4</v>
      </c>
      <c r="L60" s="9">
        <f t="shared" si="16"/>
        <v>46.4</v>
      </c>
      <c r="M60" s="9">
        <f t="shared" si="16"/>
        <v>33.5</v>
      </c>
      <c r="N60" s="9">
        <f t="shared" si="16"/>
        <v>0</v>
      </c>
      <c r="O60" s="9">
        <f t="shared" si="16"/>
        <v>46.4</v>
      </c>
      <c r="P60" s="9">
        <f t="shared" si="16"/>
        <v>46.4</v>
      </c>
      <c r="Q60" s="9">
        <f t="shared" si="16"/>
        <v>33.5</v>
      </c>
      <c r="R60" s="9">
        <f t="shared" si="16"/>
        <v>0</v>
      </c>
      <c r="S60" s="9">
        <f t="shared" si="16"/>
        <v>50</v>
      </c>
      <c r="T60" s="47">
        <f t="shared" si="16"/>
        <v>60</v>
      </c>
      <c r="U60" s="63"/>
    </row>
    <row r="61" spans="1:21" ht="12.75" customHeight="1" thickBot="1">
      <c r="A61" s="20" t="s">
        <v>20</v>
      </c>
      <c r="B61" s="21" t="s">
        <v>13</v>
      </c>
      <c r="C61" s="91" t="s">
        <v>36</v>
      </c>
      <c r="D61" s="92"/>
      <c r="E61" s="92"/>
      <c r="F61" s="92"/>
      <c r="G61" s="23">
        <f>SUM(G44+G49+G54+G57+G60)</f>
        <v>1031.3999999999999</v>
      </c>
      <c r="H61" s="22">
        <f>SUM(H44+H49+H54+H57+H60)</f>
        <v>1029.3999999999999</v>
      </c>
      <c r="I61" s="22">
        <f>SUM(I44+I49+I54+I57+I60)</f>
        <v>572.4000000000001</v>
      </c>
      <c r="J61" s="22">
        <f>SUM(J44+J49+J54+J57+J60)</f>
        <v>2</v>
      </c>
      <c r="K61" s="22">
        <f aca="true" t="shared" si="17" ref="K61:T61">SUM(K44+K49+K54+K57+K60)</f>
        <v>999.0000000000001</v>
      </c>
      <c r="L61" s="22">
        <f t="shared" si="17"/>
        <v>999.0000000000001</v>
      </c>
      <c r="M61" s="22">
        <f t="shared" si="17"/>
        <v>567.6</v>
      </c>
      <c r="N61" s="22">
        <f t="shared" si="17"/>
        <v>0</v>
      </c>
      <c r="O61" s="22">
        <f t="shared" si="17"/>
        <v>999.0000000000001</v>
      </c>
      <c r="P61" s="22">
        <f t="shared" si="17"/>
        <v>999.0000000000001</v>
      </c>
      <c r="Q61" s="22">
        <f t="shared" si="17"/>
        <v>567.4</v>
      </c>
      <c r="R61" s="22">
        <f t="shared" si="17"/>
        <v>0</v>
      </c>
      <c r="S61" s="22">
        <f t="shared" si="17"/>
        <v>1075</v>
      </c>
      <c r="T61" s="53">
        <f t="shared" si="17"/>
        <v>1095</v>
      </c>
      <c r="U61" s="64"/>
    </row>
    <row r="62" spans="1:21" ht="13.5" customHeight="1" thickBot="1">
      <c r="A62" s="28" t="s">
        <v>20</v>
      </c>
      <c r="B62" s="93" t="s">
        <v>31</v>
      </c>
      <c r="C62" s="94"/>
      <c r="D62" s="94"/>
      <c r="E62" s="94"/>
      <c r="F62" s="94"/>
      <c r="G62" s="29">
        <f>SUM(G61)</f>
        <v>1031.3999999999999</v>
      </c>
      <c r="H62" s="29">
        <f>SUM(H61)</f>
        <v>1029.3999999999999</v>
      </c>
      <c r="I62" s="29">
        <f>SUM(I61)</f>
        <v>572.4000000000001</v>
      </c>
      <c r="J62" s="29">
        <f>SUM(J61)</f>
        <v>2</v>
      </c>
      <c r="K62" s="29">
        <f aca="true" t="shared" si="18" ref="K62:R62">SUM(K61)</f>
        <v>999.0000000000001</v>
      </c>
      <c r="L62" s="29">
        <f t="shared" si="18"/>
        <v>999.0000000000001</v>
      </c>
      <c r="M62" s="29">
        <f t="shared" si="18"/>
        <v>567.6</v>
      </c>
      <c r="N62" s="29">
        <f t="shared" si="18"/>
        <v>0</v>
      </c>
      <c r="O62" s="29">
        <f t="shared" si="18"/>
        <v>999.0000000000001</v>
      </c>
      <c r="P62" s="29">
        <f t="shared" si="18"/>
        <v>999.0000000000001</v>
      </c>
      <c r="Q62" s="29">
        <f t="shared" si="18"/>
        <v>567.4</v>
      </c>
      <c r="R62" s="29">
        <f t="shared" si="18"/>
        <v>0</v>
      </c>
      <c r="S62" s="29">
        <f>SUM(S61)</f>
        <v>1075</v>
      </c>
      <c r="T62" s="54">
        <f>SUM(T61)</f>
        <v>1095</v>
      </c>
      <c r="U62" s="64"/>
    </row>
    <row r="63" spans="1:21" ht="30" customHeight="1" thickBot="1">
      <c r="A63" s="26" t="s">
        <v>24</v>
      </c>
      <c r="B63" s="113" t="s">
        <v>37</v>
      </c>
      <c r="C63" s="114"/>
      <c r="D63" s="114"/>
      <c r="E63" s="114"/>
      <c r="F63" s="114"/>
      <c r="G63" s="114"/>
      <c r="H63" s="114"/>
      <c r="I63" s="114"/>
      <c r="J63" s="114"/>
      <c r="K63" s="114"/>
      <c r="L63" s="114"/>
      <c r="M63" s="114"/>
      <c r="N63" s="114"/>
      <c r="O63" s="114"/>
      <c r="P63" s="114"/>
      <c r="Q63" s="114"/>
      <c r="R63" s="114"/>
      <c r="S63" s="114"/>
      <c r="T63" s="114"/>
      <c r="U63" s="63"/>
    </row>
    <row r="64" spans="1:21" ht="16.5" customHeight="1" thickBot="1">
      <c r="A64" s="4" t="s">
        <v>24</v>
      </c>
      <c r="B64" s="5" t="s">
        <v>13</v>
      </c>
      <c r="C64" s="115" t="s">
        <v>38</v>
      </c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63"/>
    </row>
    <row r="65" spans="1:21" ht="13.5" customHeight="1">
      <c r="A65" s="100" t="s">
        <v>24</v>
      </c>
      <c r="B65" s="101" t="s">
        <v>13</v>
      </c>
      <c r="C65" s="104" t="s">
        <v>13</v>
      </c>
      <c r="D65" s="112" t="s">
        <v>39</v>
      </c>
      <c r="E65" s="122" t="s">
        <v>54</v>
      </c>
      <c r="F65" s="27" t="s">
        <v>17</v>
      </c>
      <c r="G65" s="69">
        <f>H65+J65</f>
        <v>18</v>
      </c>
      <c r="H65" s="9">
        <v>18</v>
      </c>
      <c r="I65" s="9"/>
      <c r="J65" s="9"/>
      <c r="K65" s="9">
        <f>L65+N65</f>
        <v>17</v>
      </c>
      <c r="L65" s="9">
        <v>17</v>
      </c>
      <c r="M65" s="9"/>
      <c r="N65" s="9"/>
      <c r="O65" s="9">
        <f>P65+R65</f>
        <v>17</v>
      </c>
      <c r="P65" s="9">
        <v>17</v>
      </c>
      <c r="Q65" s="9"/>
      <c r="R65" s="9"/>
      <c r="S65" s="30">
        <v>25</v>
      </c>
      <c r="T65" s="55">
        <v>30</v>
      </c>
      <c r="U65" s="63"/>
    </row>
    <row r="66" spans="1:21" ht="12" customHeight="1">
      <c r="A66" s="100"/>
      <c r="B66" s="102"/>
      <c r="C66" s="104"/>
      <c r="D66" s="106"/>
      <c r="E66" s="98"/>
      <c r="F66" s="27" t="s">
        <v>23</v>
      </c>
      <c r="G66" s="10">
        <f>H66+J66</f>
        <v>0</v>
      </c>
      <c r="H66" s="9"/>
      <c r="I66" s="9"/>
      <c r="J66" s="9"/>
      <c r="K66" s="9">
        <f>L66+N66</f>
        <v>0</v>
      </c>
      <c r="L66" s="9"/>
      <c r="M66" s="9"/>
      <c r="N66" s="9"/>
      <c r="O66" s="9">
        <f>P66+R66</f>
        <v>0</v>
      </c>
      <c r="P66" s="9"/>
      <c r="Q66" s="9"/>
      <c r="R66" s="9"/>
      <c r="S66" s="30"/>
      <c r="T66" s="55"/>
      <c r="U66" s="63"/>
    </row>
    <row r="67" spans="1:21" ht="13.5" customHeight="1">
      <c r="A67" s="100"/>
      <c r="B67" s="103"/>
      <c r="C67" s="104"/>
      <c r="D67" s="106"/>
      <c r="E67" s="123"/>
      <c r="F67" s="14" t="s">
        <v>75</v>
      </c>
      <c r="G67" s="10">
        <f>SUM(G65:G66)</f>
        <v>18</v>
      </c>
      <c r="H67" s="9">
        <f>SUM(H65:H66)</f>
        <v>18</v>
      </c>
      <c r="I67" s="9">
        <f>SUM(I65:I66)</f>
        <v>0</v>
      </c>
      <c r="J67" s="9">
        <f>SUM(J65:J66)</f>
        <v>0</v>
      </c>
      <c r="K67" s="9">
        <f aca="true" t="shared" si="19" ref="K67:T67">SUM(K65:K66)</f>
        <v>17</v>
      </c>
      <c r="L67" s="9">
        <f t="shared" si="19"/>
        <v>17</v>
      </c>
      <c r="M67" s="9">
        <f t="shared" si="19"/>
        <v>0</v>
      </c>
      <c r="N67" s="9">
        <f t="shared" si="19"/>
        <v>0</v>
      </c>
      <c r="O67" s="9">
        <f>SUM(O65:O66)</f>
        <v>17</v>
      </c>
      <c r="P67" s="9">
        <f>SUM(P65:P66)</f>
        <v>17</v>
      </c>
      <c r="Q67" s="9">
        <f>SUM(Q65:Q66)</f>
        <v>0</v>
      </c>
      <c r="R67" s="9">
        <f>SUM(R65:R66)</f>
        <v>0</v>
      </c>
      <c r="S67" s="30">
        <f t="shared" si="19"/>
        <v>25</v>
      </c>
      <c r="T67" s="55">
        <f t="shared" si="19"/>
        <v>30</v>
      </c>
      <c r="U67" s="63"/>
    </row>
    <row r="68" spans="1:21" ht="13.5" customHeight="1">
      <c r="A68" s="120" t="s">
        <v>24</v>
      </c>
      <c r="B68" s="103" t="s">
        <v>13</v>
      </c>
      <c r="C68" s="111" t="s">
        <v>20</v>
      </c>
      <c r="D68" s="112" t="s">
        <v>40</v>
      </c>
      <c r="E68" s="118" t="s">
        <v>54</v>
      </c>
      <c r="F68" s="27" t="s">
        <v>17</v>
      </c>
      <c r="G68" s="10">
        <f>H68+J68</f>
        <v>22</v>
      </c>
      <c r="H68" s="9">
        <v>22</v>
      </c>
      <c r="I68" s="9"/>
      <c r="J68" s="9"/>
      <c r="K68" s="9">
        <f>L68+N68</f>
        <v>23</v>
      </c>
      <c r="L68" s="9">
        <v>23</v>
      </c>
      <c r="M68" s="9"/>
      <c r="N68" s="9"/>
      <c r="O68" s="9">
        <f>P68+R68</f>
        <v>23</v>
      </c>
      <c r="P68" s="9">
        <v>23</v>
      </c>
      <c r="Q68" s="9"/>
      <c r="R68" s="9"/>
      <c r="S68" s="31">
        <v>25</v>
      </c>
      <c r="T68" s="56">
        <v>30</v>
      </c>
      <c r="U68" s="63"/>
    </row>
    <row r="69" spans="1:21" ht="12" customHeight="1">
      <c r="A69" s="100"/>
      <c r="B69" s="110"/>
      <c r="C69" s="104"/>
      <c r="D69" s="106"/>
      <c r="E69" s="108"/>
      <c r="F69" s="27" t="s">
        <v>23</v>
      </c>
      <c r="G69" s="10">
        <f>H69+J69</f>
        <v>0</v>
      </c>
      <c r="H69" s="9"/>
      <c r="I69" s="9"/>
      <c r="J69" s="9"/>
      <c r="K69" s="9">
        <f>L69+N69</f>
        <v>0</v>
      </c>
      <c r="L69" s="9"/>
      <c r="M69" s="9"/>
      <c r="N69" s="9"/>
      <c r="O69" s="9">
        <f>P69+R69</f>
        <v>0</v>
      </c>
      <c r="P69" s="9"/>
      <c r="Q69" s="9"/>
      <c r="R69" s="9"/>
      <c r="S69" s="31"/>
      <c r="T69" s="56"/>
      <c r="U69" s="63"/>
    </row>
    <row r="70" spans="1:21" ht="13.5" customHeight="1">
      <c r="A70" s="100"/>
      <c r="B70" s="110"/>
      <c r="C70" s="104"/>
      <c r="D70" s="106"/>
      <c r="E70" s="109"/>
      <c r="F70" s="14" t="s">
        <v>75</v>
      </c>
      <c r="G70" s="10">
        <f>SUM(G68:G69)</f>
        <v>22</v>
      </c>
      <c r="H70" s="9">
        <f>SUM(H68:H69)</f>
        <v>22</v>
      </c>
      <c r="I70" s="9">
        <f>SUM(I68:I69)</f>
        <v>0</v>
      </c>
      <c r="J70" s="9">
        <f>SUM(J68:J69)</f>
        <v>0</v>
      </c>
      <c r="K70" s="9">
        <f aca="true" t="shared" si="20" ref="K70:T70">SUM(K68:K69)</f>
        <v>23</v>
      </c>
      <c r="L70" s="9">
        <f t="shared" si="20"/>
        <v>23</v>
      </c>
      <c r="M70" s="9">
        <f t="shared" si="20"/>
        <v>0</v>
      </c>
      <c r="N70" s="9">
        <f t="shared" si="20"/>
        <v>0</v>
      </c>
      <c r="O70" s="9">
        <f>SUM(O68:O69)</f>
        <v>23</v>
      </c>
      <c r="P70" s="9">
        <f>SUM(P68:P69)</f>
        <v>23</v>
      </c>
      <c r="Q70" s="9">
        <f>SUM(Q68:Q69)</f>
        <v>0</v>
      </c>
      <c r="R70" s="9">
        <f>SUM(R68:R69)</f>
        <v>0</v>
      </c>
      <c r="S70" s="30">
        <f t="shared" si="20"/>
        <v>25</v>
      </c>
      <c r="T70" s="55">
        <f t="shared" si="20"/>
        <v>30</v>
      </c>
      <c r="U70" s="63"/>
    </row>
    <row r="71" spans="1:21" ht="13.5" customHeight="1">
      <c r="A71" s="120" t="s">
        <v>24</v>
      </c>
      <c r="B71" s="103" t="s">
        <v>13</v>
      </c>
      <c r="C71" s="111" t="s">
        <v>24</v>
      </c>
      <c r="D71" s="112" t="s">
        <v>41</v>
      </c>
      <c r="E71" s="118" t="s">
        <v>54</v>
      </c>
      <c r="F71" s="27" t="s">
        <v>17</v>
      </c>
      <c r="G71" s="10">
        <f>H71+J71</f>
        <v>42.3</v>
      </c>
      <c r="H71" s="9">
        <v>42.3</v>
      </c>
      <c r="I71" s="9">
        <v>30.8</v>
      </c>
      <c r="J71" s="9"/>
      <c r="K71" s="9">
        <f>L71+N71</f>
        <v>38.9</v>
      </c>
      <c r="L71" s="9">
        <v>38.9</v>
      </c>
      <c r="M71" s="9">
        <v>28.2</v>
      </c>
      <c r="N71" s="9"/>
      <c r="O71" s="9">
        <f>P71+R71</f>
        <v>38.9</v>
      </c>
      <c r="P71" s="9">
        <v>38.9</v>
      </c>
      <c r="Q71" s="9">
        <v>28.2</v>
      </c>
      <c r="R71" s="9"/>
      <c r="S71" s="31">
        <v>45</v>
      </c>
      <c r="T71" s="56">
        <v>50</v>
      </c>
      <c r="U71" s="63"/>
    </row>
    <row r="72" spans="1:21" ht="12" customHeight="1">
      <c r="A72" s="100"/>
      <c r="B72" s="110"/>
      <c r="C72" s="104"/>
      <c r="D72" s="106"/>
      <c r="E72" s="108"/>
      <c r="F72" s="27" t="s">
        <v>23</v>
      </c>
      <c r="G72" s="10">
        <f>H72+J72</f>
        <v>0</v>
      </c>
      <c r="H72" s="9">
        <v>0</v>
      </c>
      <c r="I72" s="9"/>
      <c r="J72" s="9"/>
      <c r="K72" s="9">
        <f>L72+N72</f>
        <v>0</v>
      </c>
      <c r="L72" s="9">
        <v>0</v>
      </c>
      <c r="M72" s="9"/>
      <c r="N72" s="9"/>
      <c r="O72" s="9">
        <f>P72+R72</f>
        <v>0</v>
      </c>
      <c r="P72" s="9">
        <v>0</v>
      </c>
      <c r="Q72" s="9"/>
      <c r="R72" s="9"/>
      <c r="S72" s="31"/>
      <c r="T72" s="56"/>
      <c r="U72" s="63"/>
    </row>
    <row r="73" spans="1:21" ht="13.5" customHeight="1" thickBot="1">
      <c r="A73" s="100"/>
      <c r="B73" s="110"/>
      <c r="C73" s="105"/>
      <c r="D73" s="121"/>
      <c r="E73" s="119"/>
      <c r="F73" s="19" t="s">
        <v>75</v>
      </c>
      <c r="G73" s="10">
        <f aca="true" t="shared" si="21" ref="G73:T73">SUM(G71:G72)</f>
        <v>42.3</v>
      </c>
      <c r="H73" s="9">
        <f t="shared" si="21"/>
        <v>42.3</v>
      </c>
      <c r="I73" s="9">
        <f t="shared" si="21"/>
        <v>30.8</v>
      </c>
      <c r="J73" s="9">
        <f t="shared" si="21"/>
        <v>0</v>
      </c>
      <c r="K73" s="9">
        <f t="shared" si="21"/>
        <v>38.9</v>
      </c>
      <c r="L73" s="9">
        <f t="shared" si="21"/>
        <v>38.9</v>
      </c>
      <c r="M73" s="9">
        <f t="shared" si="21"/>
        <v>28.2</v>
      </c>
      <c r="N73" s="9">
        <f t="shared" si="21"/>
        <v>0</v>
      </c>
      <c r="O73" s="9">
        <f t="shared" si="21"/>
        <v>38.9</v>
      </c>
      <c r="P73" s="9">
        <f t="shared" si="21"/>
        <v>38.9</v>
      </c>
      <c r="Q73" s="9">
        <f t="shared" si="21"/>
        <v>28.2</v>
      </c>
      <c r="R73" s="9">
        <f t="shared" si="21"/>
        <v>0</v>
      </c>
      <c r="S73" s="30">
        <f t="shared" si="21"/>
        <v>45</v>
      </c>
      <c r="T73" s="55">
        <f t="shared" si="21"/>
        <v>50</v>
      </c>
      <c r="U73" s="63"/>
    </row>
    <row r="74" spans="1:21" ht="15" customHeight="1" thickBot="1">
      <c r="A74" s="20" t="s">
        <v>24</v>
      </c>
      <c r="B74" s="21" t="s">
        <v>13</v>
      </c>
      <c r="C74" s="91" t="s">
        <v>36</v>
      </c>
      <c r="D74" s="92"/>
      <c r="E74" s="92"/>
      <c r="F74" s="92"/>
      <c r="G74" s="23">
        <f>SUM(G67+G70+G73)</f>
        <v>82.3</v>
      </c>
      <c r="H74" s="23">
        <f>SUM(H67+H70+H73)</f>
        <v>82.3</v>
      </c>
      <c r="I74" s="23">
        <f>SUM(I67+I70+I73)</f>
        <v>30.8</v>
      </c>
      <c r="J74" s="23">
        <f>SUM(J67+J70+J73)</f>
        <v>0</v>
      </c>
      <c r="K74" s="23">
        <f>SUM(K67+K70+K73)</f>
        <v>78.9</v>
      </c>
      <c r="L74" s="23">
        <f aca="true" t="shared" si="22" ref="L74:R74">SUM(L67+L70+L73)</f>
        <v>78.9</v>
      </c>
      <c r="M74" s="23">
        <f t="shared" si="22"/>
        <v>28.2</v>
      </c>
      <c r="N74" s="23">
        <f t="shared" si="22"/>
        <v>0</v>
      </c>
      <c r="O74" s="23">
        <f t="shared" si="22"/>
        <v>78.9</v>
      </c>
      <c r="P74" s="23">
        <f t="shared" si="22"/>
        <v>78.9</v>
      </c>
      <c r="Q74" s="23">
        <f t="shared" si="22"/>
        <v>28.2</v>
      </c>
      <c r="R74" s="23">
        <f t="shared" si="22"/>
        <v>0</v>
      </c>
      <c r="S74" s="32">
        <f>SUM(S67+S70+S73)</f>
        <v>95</v>
      </c>
      <c r="T74" s="57">
        <f>SUM(T67+T70+T73)</f>
        <v>110</v>
      </c>
      <c r="U74" s="64"/>
    </row>
    <row r="75" spans="1:21" ht="12" customHeight="1" thickBot="1">
      <c r="A75" s="28" t="s">
        <v>24</v>
      </c>
      <c r="B75" s="93" t="s">
        <v>31</v>
      </c>
      <c r="C75" s="94"/>
      <c r="D75" s="94"/>
      <c r="E75" s="94"/>
      <c r="F75" s="94"/>
      <c r="G75" s="33">
        <f aca="true" t="shared" si="23" ref="G75:R75">SUM(G74)</f>
        <v>82.3</v>
      </c>
      <c r="H75" s="33">
        <f t="shared" si="23"/>
        <v>82.3</v>
      </c>
      <c r="I75" s="33">
        <f t="shared" si="23"/>
        <v>30.8</v>
      </c>
      <c r="J75" s="33">
        <f t="shared" si="23"/>
        <v>0</v>
      </c>
      <c r="K75" s="33">
        <f t="shared" si="23"/>
        <v>78.9</v>
      </c>
      <c r="L75" s="33">
        <f t="shared" si="23"/>
        <v>78.9</v>
      </c>
      <c r="M75" s="33">
        <f t="shared" si="23"/>
        <v>28.2</v>
      </c>
      <c r="N75" s="33">
        <f t="shared" si="23"/>
        <v>0</v>
      </c>
      <c r="O75" s="33">
        <f t="shared" si="23"/>
        <v>78.9</v>
      </c>
      <c r="P75" s="33">
        <f t="shared" si="23"/>
        <v>78.9</v>
      </c>
      <c r="Q75" s="33">
        <f t="shared" si="23"/>
        <v>28.2</v>
      </c>
      <c r="R75" s="33">
        <f t="shared" si="23"/>
        <v>0</v>
      </c>
      <c r="S75" s="33">
        <f>SUM(S74)</f>
        <v>95</v>
      </c>
      <c r="T75" s="58">
        <f>SUM(T74)</f>
        <v>110</v>
      </c>
      <c r="U75" s="64"/>
    </row>
    <row r="76" spans="1:21" ht="14.25" customHeight="1" thickBot="1">
      <c r="A76" s="26" t="s">
        <v>26</v>
      </c>
      <c r="B76" s="113" t="s">
        <v>42</v>
      </c>
      <c r="C76" s="114"/>
      <c r="D76" s="114"/>
      <c r="E76" s="114"/>
      <c r="F76" s="114"/>
      <c r="G76" s="114"/>
      <c r="H76" s="114"/>
      <c r="I76" s="114"/>
      <c r="J76" s="114"/>
      <c r="K76" s="114"/>
      <c r="L76" s="114"/>
      <c r="M76" s="114"/>
      <c r="N76" s="114"/>
      <c r="O76" s="114"/>
      <c r="P76" s="114"/>
      <c r="Q76" s="114"/>
      <c r="R76" s="114"/>
      <c r="S76" s="114"/>
      <c r="T76" s="114"/>
      <c r="U76" s="63"/>
    </row>
    <row r="77" spans="1:21" ht="14.25" customHeight="1" thickBot="1">
      <c r="A77" s="4" t="s">
        <v>26</v>
      </c>
      <c r="B77" s="5" t="s">
        <v>13</v>
      </c>
      <c r="C77" s="115" t="s">
        <v>43</v>
      </c>
      <c r="D77" s="116"/>
      <c r="E77" s="116"/>
      <c r="F77" s="117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63"/>
    </row>
    <row r="78" spans="1:21" ht="13.5" customHeight="1">
      <c r="A78" s="100" t="s">
        <v>26</v>
      </c>
      <c r="B78" s="110" t="s">
        <v>13</v>
      </c>
      <c r="C78" s="111" t="s">
        <v>13</v>
      </c>
      <c r="D78" s="112" t="s">
        <v>44</v>
      </c>
      <c r="E78" s="107" t="s">
        <v>54</v>
      </c>
      <c r="F78" s="75" t="s">
        <v>45</v>
      </c>
      <c r="G78" s="69">
        <f>H78+J78</f>
        <v>31.7</v>
      </c>
      <c r="H78" s="6">
        <v>31.7</v>
      </c>
      <c r="I78" s="6">
        <v>24.4</v>
      </c>
      <c r="J78" s="6"/>
      <c r="K78" s="6">
        <f>L78+N78</f>
        <v>31</v>
      </c>
      <c r="L78" s="6">
        <v>31</v>
      </c>
      <c r="M78" s="6">
        <v>21.8</v>
      </c>
      <c r="N78" s="6"/>
      <c r="O78" s="6">
        <f>P78+R78</f>
        <v>31</v>
      </c>
      <c r="P78" s="6">
        <v>31</v>
      </c>
      <c r="Q78" s="6">
        <v>21.8</v>
      </c>
      <c r="R78" s="71"/>
      <c r="S78" s="34">
        <v>33</v>
      </c>
      <c r="T78" s="59">
        <v>35</v>
      </c>
      <c r="U78" s="63"/>
    </row>
    <row r="79" spans="1:21" ht="13.5" customHeight="1">
      <c r="A79" s="100"/>
      <c r="B79" s="110"/>
      <c r="C79" s="111"/>
      <c r="D79" s="112"/>
      <c r="E79" s="108"/>
      <c r="F79" s="75" t="s">
        <v>17</v>
      </c>
      <c r="G79" s="76">
        <f>H79+J79</f>
        <v>3</v>
      </c>
      <c r="H79" s="6">
        <v>3</v>
      </c>
      <c r="I79" s="71"/>
      <c r="J79" s="6"/>
      <c r="K79" s="6">
        <f>L79+N79</f>
        <v>0</v>
      </c>
      <c r="L79" s="6"/>
      <c r="M79" s="71"/>
      <c r="N79" s="6"/>
      <c r="O79" s="6">
        <f>P79+R79</f>
        <v>0</v>
      </c>
      <c r="P79" s="6"/>
      <c r="Q79" s="6"/>
      <c r="R79" s="71"/>
      <c r="S79" s="34"/>
      <c r="T79" s="59"/>
      <c r="U79" s="63"/>
    </row>
    <row r="80" spans="1:21" ht="13.5" customHeight="1">
      <c r="A80" s="100"/>
      <c r="B80" s="110"/>
      <c r="C80" s="104"/>
      <c r="D80" s="106"/>
      <c r="E80" s="108"/>
      <c r="F80" s="27" t="s">
        <v>23</v>
      </c>
      <c r="G80" s="10">
        <f>H80+J80</f>
        <v>0</v>
      </c>
      <c r="H80" s="9"/>
      <c r="I80" s="9"/>
      <c r="J80" s="9"/>
      <c r="K80" s="9">
        <f>L80+N80</f>
        <v>0</v>
      </c>
      <c r="L80" s="9"/>
      <c r="M80" s="9"/>
      <c r="N80" s="9"/>
      <c r="O80" s="9">
        <f>P80+R80</f>
        <v>0</v>
      </c>
      <c r="P80" s="9"/>
      <c r="Q80" s="9"/>
      <c r="R80" s="87"/>
      <c r="S80" s="9"/>
      <c r="T80" s="47"/>
      <c r="U80" s="63"/>
    </row>
    <row r="81" spans="1:21" ht="15" customHeight="1">
      <c r="A81" s="100"/>
      <c r="B81" s="110"/>
      <c r="C81" s="104"/>
      <c r="D81" s="106"/>
      <c r="E81" s="109"/>
      <c r="F81" s="14" t="s">
        <v>75</v>
      </c>
      <c r="G81" s="11">
        <f>SUM(G78:G80)</f>
        <v>34.7</v>
      </c>
      <c r="H81" s="13">
        <f>SUM(H78:H80)</f>
        <v>34.7</v>
      </c>
      <c r="I81" s="13">
        <f>SUM(I78:I80)</f>
        <v>24.4</v>
      </c>
      <c r="J81" s="13">
        <f>SUM(J78:J80)</f>
        <v>0</v>
      </c>
      <c r="K81" s="13">
        <f aca="true" t="shared" si="24" ref="K81:T81">SUM(K78:K80)</f>
        <v>31</v>
      </c>
      <c r="L81" s="13">
        <f t="shared" si="24"/>
        <v>31</v>
      </c>
      <c r="M81" s="13">
        <f t="shared" si="24"/>
        <v>21.8</v>
      </c>
      <c r="N81" s="13">
        <f t="shared" si="24"/>
        <v>0</v>
      </c>
      <c r="O81" s="13">
        <f>SUM(O78:O80)</f>
        <v>31</v>
      </c>
      <c r="P81" s="13">
        <f>SUM(P78:P80)</f>
        <v>31</v>
      </c>
      <c r="Q81" s="13">
        <f>SUM(Q78:Q80)</f>
        <v>21.8</v>
      </c>
      <c r="R81" s="13">
        <f>SUM(R78:R80)</f>
        <v>0</v>
      </c>
      <c r="S81" s="13">
        <f t="shared" si="24"/>
        <v>33</v>
      </c>
      <c r="T81" s="52">
        <f t="shared" si="24"/>
        <v>35</v>
      </c>
      <c r="U81" s="63"/>
    </row>
    <row r="82" spans="1:21" ht="13.5" customHeight="1">
      <c r="A82" s="100" t="s">
        <v>26</v>
      </c>
      <c r="B82" s="101" t="s">
        <v>13</v>
      </c>
      <c r="C82" s="104" t="s">
        <v>20</v>
      </c>
      <c r="D82" s="106" t="s">
        <v>78</v>
      </c>
      <c r="E82" s="97" t="s">
        <v>54</v>
      </c>
      <c r="F82" s="27" t="s">
        <v>17</v>
      </c>
      <c r="G82" s="11">
        <f>H82+J82</f>
        <v>5</v>
      </c>
      <c r="H82" s="13">
        <v>5</v>
      </c>
      <c r="I82" s="13">
        <v>0</v>
      </c>
      <c r="J82" s="13"/>
      <c r="K82" s="13">
        <f>L82+N82</f>
        <v>5</v>
      </c>
      <c r="L82" s="13">
        <v>5</v>
      </c>
      <c r="M82" s="13"/>
      <c r="N82" s="13"/>
      <c r="O82" s="13">
        <f>P82+R82</f>
        <v>5</v>
      </c>
      <c r="P82" s="13">
        <v>5</v>
      </c>
      <c r="Q82" s="13"/>
      <c r="R82" s="13"/>
      <c r="S82" s="31">
        <v>14</v>
      </c>
      <c r="T82" s="52">
        <v>15</v>
      </c>
      <c r="U82" s="63"/>
    </row>
    <row r="83" spans="1:21" ht="13.5" customHeight="1">
      <c r="A83" s="100"/>
      <c r="B83" s="102"/>
      <c r="C83" s="104"/>
      <c r="D83" s="106"/>
      <c r="E83" s="98"/>
      <c r="F83" s="27" t="s">
        <v>23</v>
      </c>
      <c r="G83" s="11">
        <f>H83+J83</f>
        <v>0</v>
      </c>
      <c r="H83" s="13"/>
      <c r="I83" s="13"/>
      <c r="J83" s="13"/>
      <c r="K83" s="13">
        <f>L83+N83</f>
        <v>0</v>
      </c>
      <c r="L83" s="13"/>
      <c r="M83" s="13"/>
      <c r="N83" s="13"/>
      <c r="O83" s="13">
        <f>P83+R83</f>
        <v>0</v>
      </c>
      <c r="P83" s="13"/>
      <c r="Q83" s="13"/>
      <c r="R83" s="13"/>
      <c r="S83" s="13">
        <v>0</v>
      </c>
      <c r="T83" s="52">
        <v>0</v>
      </c>
      <c r="U83" s="63"/>
    </row>
    <row r="84" spans="1:21" ht="13.5" customHeight="1" thickBot="1">
      <c r="A84" s="100"/>
      <c r="B84" s="103"/>
      <c r="C84" s="105"/>
      <c r="D84" s="106"/>
      <c r="E84" s="99"/>
      <c r="F84" s="19" t="s">
        <v>75</v>
      </c>
      <c r="G84" s="11">
        <f aca="true" t="shared" si="25" ref="G84:T84">SUM(G82:G83)</f>
        <v>5</v>
      </c>
      <c r="H84" s="11">
        <f t="shared" si="25"/>
        <v>5</v>
      </c>
      <c r="I84" s="11">
        <f t="shared" si="25"/>
        <v>0</v>
      </c>
      <c r="J84" s="11">
        <f t="shared" si="25"/>
        <v>0</v>
      </c>
      <c r="K84" s="11">
        <f t="shared" si="25"/>
        <v>5</v>
      </c>
      <c r="L84" s="11">
        <f t="shared" si="25"/>
        <v>5</v>
      </c>
      <c r="M84" s="11">
        <f t="shared" si="25"/>
        <v>0</v>
      </c>
      <c r="N84" s="11">
        <f t="shared" si="25"/>
        <v>0</v>
      </c>
      <c r="O84" s="11">
        <f t="shared" si="25"/>
        <v>5</v>
      </c>
      <c r="P84" s="11">
        <f t="shared" si="25"/>
        <v>5</v>
      </c>
      <c r="Q84" s="11">
        <f t="shared" si="25"/>
        <v>0</v>
      </c>
      <c r="R84" s="11">
        <f t="shared" si="25"/>
        <v>0</v>
      </c>
      <c r="S84" s="11">
        <f t="shared" si="25"/>
        <v>14</v>
      </c>
      <c r="T84" s="60">
        <f t="shared" si="25"/>
        <v>15</v>
      </c>
      <c r="U84" s="63"/>
    </row>
    <row r="85" spans="1:21" ht="13.5" customHeight="1">
      <c r="A85" s="100" t="s">
        <v>26</v>
      </c>
      <c r="B85" s="101" t="s">
        <v>13</v>
      </c>
      <c r="C85" s="104" t="s">
        <v>24</v>
      </c>
      <c r="D85" s="112" t="s">
        <v>55</v>
      </c>
      <c r="E85" s="97" t="s">
        <v>54</v>
      </c>
      <c r="F85" s="27" t="s">
        <v>17</v>
      </c>
      <c r="G85" s="11">
        <f>H85+J85</f>
        <v>15.5</v>
      </c>
      <c r="H85" s="13">
        <v>15.5</v>
      </c>
      <c r="I85" s="13">
        <v>9.4</v>
      </c>
      <c r="J85" s="13"/>
      <c r="K85" s="13">
        <f>L85+N85</f>
        <v>43.1</v>
      </c>
      <c r="L85" s="13">
        <v>43.1</v>
      </c>
      <c r="M85" s="13">
        <v>24.9</v>
      </c>
      <c r="N85" s="13"/>
      <c r="O85" s="13">
        <f>P85+R85</f>
        <v>43.1</v>
      </c>
      <c r="P85" s="13">
        <v>43.1</v>
      </c>
      <c r="Q85" s="13">
        <v>24.8</v>
      </c>
      <c r="R85" s="13"/>
      <c r="S85" s="31">
        <v>30</v>
      </c>
      <c r="T85" s="52">
        <v>33</v>
      </c>
      <c r="U85" s="63"/>
    </row>
    <row r="86" spans="1:21" ht="12" customHeight="1">
      <c r="A86" s="100"/>
      <c r="B86" s="102"/>
      <c r="C86" s="104"/>
      <c r="D86" s="106"/>
      <c r="E86" s="98"/>
      <c r="F86" s="27" t="s">
        <v>19</v>
      </c>
      <c r="G86" s="11">
        <f>H86+J86</f>
        <v>0</v>
      </c>
      <c r="H86" s="13"/>
      <c r="I86" s="13"/>
      <c r="J86" s="13"/>
      <c r="K86" s="13">
        <f>L86+N86</f>
        <v>0.3</v>
      </c>
      <c r="L86" s="13">
        <v>0.3</v>
      </c>
      <c r="M86" s="13"/>
      <c r="N86" s="13"/>
      <c r="O86" s="13">
        <f>P86+R86</f>
        <v>0.3</v>
      </c>
      <c r="P86" s="13">
        <v>0.3</v>
      </c>
      <c r="Q86" s="13"/>
      <c r="R86" s="13"/>
      <c r="S86" s="13">
        <v>0.3</v>
      </c>
      <c r="T86" s="52">
        <v>0.3</v>
      </c>
      <c r="U86" s="63"/>
    </row>
    <row r="87" spans="1:21" ht="11.25" customHeight="1" thickBot="1">
      <c r="A87" s="100"/>
      <c r="B87" s="103"/>
      <c r="C87" s="105"/>
      <c r="D87" s="121"/>
      <c r="E87" s="99"/>
      <c r="F87" s="19" t="s">
        <v>75</v>
      </c>
      <c r="G87" s="11">
        <f aca="true" t="shared" si="26" ref="G87:T87">SUM(G85:G86)</f>
        <v>15.5</v>
      </c>
      <c r="H87" s="11">
        <f t="shared" si="26"/>
        <v>15.5</v>
      </c>
      <c r="I87" s="11">
        <f t="shared" si="26"/>
        <v>9.4</v>
      </c>
      <c r="J87" s="11">
        <f t="shared" si="26"/>
        <v>0</v>
      </c>
      <c r="K87" s="11">
        <f t="shared" si="26"/>
        <v>43.4</v>
      </c>
      <c r="L87" s="11">
        <f t="shared" si="26"/>
        <v>43.4</v>
      </c>
      <c r="M87" s="11">
        <f t="shared" si="26"/>
        <v>24.9</v>
      </c>
      <c r="N87" s="11">
        <f t="shared" si="26"/>
        <v>0</v>
      </c>
      <c r="O87" s="11">
        <f t="shared" si="26"/>
        <v>43.4</v>
      </c>
      <c r="P87" s="11">
        <f t="shared" si="26"/>
        <v>43.4</v>
      </c>
      <c r="Q87" s="11">
        <f t="shared" si="26"/>
        <v>24.8</v>
      </c>
      <c r="R87" s="11">
        <f t="shared" si="26"/>
        <v>0</v>
      </c>
      <c r="S87" s="11">
        <f t="shared" si="26"/>
        <v>30.3</v>
      </c>
      <c r="T87" s="60">
        <f t="shared" si="26"/>
        <v>33.3</v>
      </c>
      <c r="U87" s="63"/>
    </row>
    <row r="88" spans="1:21" ht="12" customHeight="1" thickBot="1">
      <c r="A88" s="35" t="s">
        <v>26</v>
      </c>
      <c r="B88" s="36" t="s">
        <v>13</v>
      </c>
      <c r="C88" s="91" t="s">
        <v>36</v>
      </c>
      <c r="D88" s="92"/>
      <c r="E88" s="92"/>
      <c r="F88" s="92"/>
      <c r="G88" s="37">
        <f>SUM(G81+G84+G87)</f>
        <v>55.2</v>
      </c>
      <c r="H88" s="37">
        <f>SUM(H81+H84+H87)</f>
        <v>55.2</v>
      </c>
      <c r="I88" s="37">
        <f>SUM(I81+I84+I87)</f>
        <v>33.8</v>
      </c>
      <c r="J88" s="37">
        <f>SUM(J81+J84+J87)</f>
        <v>0</v>
      </c>
      <c r="K88" s="37">
        <f aca="true" t="shared" si="27" ref="K88:T88">SUM(K81+K84+K87)</f>
        <v>79.4</v>
      </c>
      <c r="L88" s="37">
        <f t="shared" si="27"/>
        <v>79.4</v>
      </c>
      <c r="M88" s="37">
        <f t="shared" si="27"/>
        <v>46.7</v>
      </c>
      <c r="N88" s="37">
        <f t="shared" si="27"/>
        <v>0</v>
      </c>
      <c r="O88" s="88">
        <f t="shared" si="27"/>
        <v>79.4</v>
      </c>
      <c r="P88" s="88">
        <f t="shared" si="27"/>
        <v>79.4</v>
      </c>
      <c r="Q88" s="88">
        <f t="shared" si="27"/>
        <v>46.6</v>
      </c>
      <c r="R88" s="88">
        <f t="shared" si="27"/>
        <v>0</v>
      </c>
      <c r="S88" s="37">
        <f t="shared" si="27"/>
        <v>77.3</v>
      </c>
      <c r="T88" s="37">
        <f t="shared" si="27"/>
        <v>83.3</v>
      </c>
      <c r="U88" s="63"/>
    </row>
    <row r="89" spans="1:21" ht="12" customHeight="1" thickBot="1">
      <c r="A89" s="28" t="s">
        <v>26</v>
      </c>
      <c r="B89" s="93" t="s">
        <v>31</v>
      </c>
      <c r="C89" s="94"/>
      <c r="D89" s="94"/>
      <c r="E89" s="94"/>
      <c r="F89" s="94"/>
      <c r="G89" s="38">
        <f>SUM(G88)</f>
        <v>55.2</v>
      </c>
      <c r="H89" s="38">
        <f aca="true" t="shared" si="28" ref="H89:R89">SUM(H88)</f>
        <v>55.2</v>
      </c>
      <c r="I89" s="38">
        <f t="shared" si="28"/>
        <v>33.8</v>
      </c>
      <c r="J89" s="38">
        <f t="shared" si="28"/>
        <v>0</v>
      </c>
      <c r="K89" s="39">
        <f t="shared" si="28"/>
        <v>79.4</v>
      </c>
      <c r="L89" s="39">
        <f t="shared" si="28"/>
        <v>79.4</v>
      </c>
      <c r="M89" s="39">
        <f t="shared" si="28"/>
        <v>46.7</v>
      </c>
      <c r="N89" s="38">
        <f t="shared" si="28"/>
        <v>0</v>
      </c>
      <c r="O89" s="38">
        <f t="shared" si="28"/>
        <v>79.4</v>
      </c>
      <c r="P89" s="38">
        <f t="shared" si="28"/>
        <v>79.4</v>
      </c>
      <c r="Q89" s="38">
        <f t="shared" si="28"/>
        <v>46.6</v>
      </c>
      <c r="R89" s="38">
        <f t="shared" si="28"/>
        <v>0</v>
      </c>
      <c r="S89" s="38">
        <f>SUM(S88)</f>
        <v>77.3</v>
      </c>
      <c r="T89" s="61">
        <f>SUM(T88)</f>
        <v>83.3</v>
      </c>
      <c r="U89" s="64"/>
    </row>
    <row r="90" spans="1:34" ht="15" customHeight="1" thickBot="1">
      <c r="A90" s="95" t="s">
        <v>46</v>
      </c>
      <c r="B90" s="96"/>
      <c r="C90" s="96"/>
      <c r="D90" s="96"/>
      <c r="E90" s="96"/>
      <c r="F90" s="96"/>
      <c r="G90" s="40">
        <f aca="true" t="shared" si="29" ref="G90:T90">SUM(G37+G62+G75+G89)</f>
        <v>11532.1</v>
      </c>
      <c r="H90" s="40">
        <f t="shared" si="29"/>
        <v>11423.9</v>
      </c>
      <c r="I90" s="40">
        <f t="shared" si="29"/>
        <v>7349.200000000001</v>
      </c>
      <c r="J90" s="40">
        <f t="shared" si="29"/>
        <v>108.2</v>
      </c>
      <c r="K90" s="40">
        <f t="shared" si="29"/>
        <v>10800.999999999998</v>
      </c>
      <c r="L90" s="40">
        <f t="shared" si="29"/>
        <v>10800.999999999998</v>
      </c>
      <c r="M90" s="40">
        <f t="shared" si="29"/>
        <v>6983.7</v>
      </c>
      <c r="N90" s="40">
        <f t="shared" si="29"/>
        <v>0</v>
      </c>
      <c r="O90" s="40">
        <f t="shared" si="29"/>
        <v>10809.8</v>
      </c>
      <c r="P90" s="40">
        <f t="shared" si="29"/>
        <v>10800.4</v>
      </c>
      <c r="Q90" s="40">
        <f t="shared" si="29"/>
        <v>6984.999999999999</v>
      </c>
      <c r="R90" s="40">
        <f t="shared" si="29"/>
        <v>9.4</v>
      </c>
      <c r="S90" s="40">
        <f t="shared" si="29"/>
        <v>11009.8</v>
      </c>
      <c r="T90" s="62">
        <f t="shared" si="29"/>
        <v>11275.099999999999</v>
      </c>
      <c r="U90" s="64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85" customFormat="1" ht="12.75">
      <c r="A91" s="83"/>
      <c r="B91" s="83"/>
      <c r="C91" s="83"/>
      <c r="E91" s="84"/>
      <c r="K91" s="86"/>
      <c r="L91" s="86"/>
      <c r="M91" s="86"/>
      <c r="P91" s="84"/>
      <c r="Q91" s="84"/>
      <c r="R91" s="84"/>
      <c r="T91" s="84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</row>
    <row r="92" spans="1:34" ht="12.75">
      <c r="A92" s="3"/>
      <c r="B92" s="3"/>
      <c r="C92" s="3"/>
      <c r="D92" s="83" t="s">
        <v>71</v>
      </c>
      <c r="E92" s="41"/>
      <c r="P92" s="41"/>
      <c r="Q92" s="41"/>
      <c r="R92" s="41"/>
      <c r="S92" s="84" t="s">
        <v>47</v>
      </c>
      <c r="T92" s="41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2.75">
      <c r="A93" s="3"/>
      <c r="B93" s="3"/>
      <c r="C93" s="3"/>
      <c r="D93" s="83"/>
      <c r="E93" s="41"/>
      <c r="P93" s="41"/>
      <c r="Q93" s="41"/>
      <c r="R93" s="41"/>
      <c r="S93" s="84"/>
      <c r="T93" s="41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2.75">
      <c r="A94" s="3"/>
      <c r="B94" s="3"/>
      <c r="C94" s="3"/>
      <c r="D94" s="83"/>
      <c r="E94" s="41"/>
      <c r="P94" s="41"/>
      <c r="Q94" s="41"/>
      <c r="R94" s="41"/>
      <c r="S94" s="84"/>
      <c r="T94" s="41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2.75">
      <c r="A95" s="3"/>
      <c r="B95" s="3"/>
      <c r="C95" s="3"/>
      <c r="D95" s="83"/>
      <c r="E95" s="41"/>
      <c r="P95" s="41"/>
      <c r="Q95" s="41"/>
      <c r="R95" s="41"/>
      <c r="S95" s="84"/>
      <c r="T95" s="41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2.75">
      <c r="A96" s="3"/>
      <c r="B96" s="3"/>
      <c r="C96" s="3"/>
      <c r="D96" s="83"/>
      <c r="E96" s="41"/>
      <c r="P96" s="41"/>
      <c r="Q96" s="41"/>
      <c r="R96" s="41"/>
      <c r="S96" s="84"/>
      <c r="T96" s="41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ht="12.75">
      <c r="A97" s="3"/>
      <c r="B97" s="3"/>
      <c r="C97" s="3"/>
      <c r="D97" s="83"/>
      <c r="E97" s="41"/>
      <c r="P97" s="41"/>
      <c r="Q97" s="41"/>
      <c r="R97" s="41"/>
      <c r="S97" s="84"/>
      <c r="T97" s="41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ht="12.75">
      <c r="A98" s="3"/>
      <c r="B98" s="3"/>
      <c r="C98" s="3"/>
      <c r="D98" s="83"/>
      <c r="E98" s="41"/>
      <c r="P98" s="41"/>
      <c r="Q98" s="41"/>
      <c r="R98" s="41"/>
      <c r="S98" s="84"/>
      <c r="T98" s="41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2.75">
      <c r="A99" s="3"/>
      <c r="B99" s="3"/>
      <c r="C99" s="3"/>
      <c r="D99" s="83"/>
      <c r="E99" s="41"/>
      <c r="P99" s="41"/>
      <c r="Q99" s="41"/>
      <c r="R99" s="41"/>
      <c r="S99" s="84"/>
      <c r="T99" s="41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2.75">
      <c r="A100" s="3"/>
      <c r="B100" s="3"/>
      <c r="C100" s="3"/>
      <c r="D100" s="83"/>
      <c r="E100" s="41"/>
      <c r="P100" s="41"/>
      <c r="Q100" s="41"/>
      <c r="R100" s="41"/>
      <c r="S100" s="84"/>
      <c r="T100" s="41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2.75">
      <c r="A101" s="3"/>
      <c r="B101" s="3"/>
      <c r="C101" s="3"/>
      <c r="D101" s="83"/>
      <c r="E101" s="41"/>
      <c r="P101" s="41"/>
      <c r="Q101" s="41"/>
      <c r="R101" s="41"/>
      <c r="S101" s="84"/>
      <c r="T101" s="41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2.75">
      <c r="A102" s="3"/>
      <c r="B102" s="3"/>
      <c r="C102" s="3"/>
      <c r="D102" s="83"/>
      <c r="E102" s="41"/>
      <c r="P102" s="41"/>
      <c r="Q102" s="41"/>
      <c r="R102" s="41"/>
      <c r="S102" s="84"/>
      <c r="T102" s="41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2.75">
      <c r="A103" s="3"/>
      <c r="B103" s="3"/>
      <c r="C103" s="3"/>
      <c r="D103" s="83"/>
      <c r="E103" s="41"/>
      <c r="P103" s="41"/>
      <c r="Q103" s="41"/>
      <c r="R103" s="41"/>
      <c r="S103" s="84"/>
      <c r="T103" s="41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2.75">
      <c r="A104" s="3"/>
      <c r="B104" s="3"/>
      <c r="C104" s="3"/>
      <c r="D104" s="83"/>
      <c r="E104" s="41"/>
      <c r="P104" s="41"/>
      <c r="Q104" s="41"/>
      <c r="R104" s="41"/>
      <c r="S104" s="84"/>
      <c r="T104" s="41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2.75">
      <c r="A105" s="3"/>
      <c r="B105" s="3"/>
      <c r="C105" s="3"/>
      <c r="D105" s="83"/>
      <c r="E105" s="41"/>
      <c r="P105" s="41"/>
      <c r="Q105" s="41"/>
      <c r="R105" s="41"/>
      <c r="S105" s="84"/>
      <c r="T105" s="41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2.75">
      <c r="A106" s="3"/>
      <c r="B106" s="3"/>
      <c r="C106" s="3"/>
      <c r="D106" s="83"/>
      <c r="E106" s="41"/>
      <c r="P106" s="41"/>
      <c r="Q106" s="41"/>
      <c r="R106" s="41"/>
      <c r="S106" s="84"/>
      <c r="T106" s="41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2.75">
      <c r="A107" s="3"/>
      <c r="B107" s="3"/>
      <c r="C107" s="3"/>
      <c r="D107" s="83"/>
      <c r="E107" s="41"/>
      <c r="P107" s="41"/>
      <c r="Q107" s="41"/>
      <c r="R107" s="41"/>
      <c r="S107" s="84"/>
      <c r="T107" s="41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2.75">
      <c r="A108" s="3"/>
      <c r="B108" s="3"/>
      <c r="C108" s="3"/>
      <c r="D108" s="83"/>
      <c r="E108" s="41"/>
      <c r="P108" s="41"/>
      <c r="Q108" s="41"/>
      <c r="R108" s="41"/>
      <c r="S108" s="84"/>
      <c r="T108" s="41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2.75">
      <c r="A109" s="3"/>
      <c r="B109" s="3"/>
      <c r="C109" s="3"/>
      <c r="D109" s="83"/>
      <c r="E109" s="41"/>
      <c r="P109" s="41"/>
      <c r="Q109" s="41"/>
      <c r="R109" s="41"/>
      <c r="S109" s="84"/>
      <c r="T109" s="41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ht="12.75">
      <c r="A110" s="3"/>
      <c r="B110" s="3"/>
      <c r="C110" s="3"/>
      <c r="D110" s="83"/>
      <c r="E110" s="41"/>
      <c r="P110" s="41"/>
      <c r="Q110" s="41"/>
      <c r="R110" s="41"/>
      <c r="S110" s="84"/>
      <c r="T110" s="41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ht="12.75">
      <c r="A111" s="3"/>
      <c r="B111" s="3"/>
      <c r="C111" s="3"/>
      <c r="D111" s="83"/>
      <c r="E111" s="41"/>
      <c r="P111" s="41"/>
      <c r="Q111" s="41"/>
      <c r="R111" s="41"/>
      <c r="S111" s="84"/>
      <c r="T111" s="41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2.75">
      <c r="A112" s="3"/>
      <c r="B112" s="3"/>
      <c r="C112" s="3"/>
      <c r="D112" s="83"/>
      <c r="E112" s="41"/>
      <c r="P112" s="41"/>
      <c r="Q112" s="41"/>
      <c r="R112" s="41"/>
      <c r="S112" s="84"/>
      <c r="T112" s="41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2.75">
      <c r="A113" s="3"/>
      <c r="B113" s="3"/>
      <c r="C113" s="3"/>
      <c r="D113" s="83"/>
      <c r="E113" s="41"/>
      <c r="P113" s="41"/>
      <c r="Q113" s="41"/>
      <c r="R113" s="41"/>
      <c r="S113" s="84"/>
      <c r="T113" s="41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2.75">
      <c r="A114" s="3"/>
      <c r="B114" s="3"/>
      <c r="C114" s="3"/>
      <c r="D114" s="83"/>
      <c r="E114" s="41"/>
      <c r="P114" s="41"/>
      <c r="Q114" s="41"/>
      <c r="R114" s="41"/>
      <c r="S114" s="84"/>
      <c r="T114" s="41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2.75">
      <c r="A115" s="3"/>
      <c r="B115" s="3"/>
      <c r="C115" s="3"/>
      <c r="D115" s="83"/>
      <c r="E115" s="41"/>
      <c r="P115" s="41"/>
      <c r="Q115" s="41"/>
      <c r="R115" s="41"/>
      <c r="S115" s="84"/>
      <c r="T115" s="41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2.75">
      <c r="A116" s="3"/>
      <c r="B116" s="3"/>
      <c r="C116" s="3"/>
      <c r="D116" s="83"/>
      <c r="E116" s="41"/>
      <c r="P116" s="41"/>
      <c r="Q116" s="41"/>
      <c r="R116" s="41"/>
      <c r="S116" s="84"/>
      <c r="T116" s="41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2.75">
      <c r="A117" s="3"/>
      <c r="B117" s="3"/>
      <c r="C117" s="3"/>
      <c r="D117" s="83"/>
      <c r="E117" s="41"/>
      <c r="P117" s="41"/>
      <c r="Q117" s="41"/>
      <c r="R117" s="41"/>
      <c r="S117" s="84"/>
      <c r="T117" s="41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2.75">
      <c r="A118" s="3"/>
      <c r="B118" s="3"/>
      <c r="C118" s="3"/>
      <c r="D118" s="83"/>
      <c r="E118" s="41"/>
      <c r="P118" s="41"/>
      <c r="Q118" s="41"/>
      <c r="R118" s="41"/>
      <c r="S118" s="84"/>
      <c r="T118" s="41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ht="12.75">
      <c r="A119" s="3"/>
      <c r="B119" s="3"/>
      <c r="C119" s="3"/>
      <c r="D119" s="83"/>
      <c r="E119" s="41"/>
      <c r="P119" s="41"/>
      <c r="Q119" s="41"/>
      <c r="R119" s="41"/>
      <c r="S119" s="84"/>
      <c r="T119" s="41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ht="12.75">
      <c r="A120" s="3"/>
      <c r="B120" s="3"/>
      <c r="C120" s="3"/>
      <c r="D120" s="83"/>
      <c r="E120" s="41"/>
      <c r="P120" s="41"/>
      <c r="Q120" s="41"/>
      <c r="R120" s="41"/>
      <c r="S120" s="84"/>
      <c r="T120" s="41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ht="12.75">
      <c r="A121" s="3"/>
      <c r="B121" s="3"/>
      <c r="C121" s="3"/>
      <c r="D121" s="83"/>
      <c r="E121" s="41"/>
      <c r="P121" s="41"/>
      <c r="Q121" s="41"/>
      <c r="R121" s="41"/>
      <c r="S121" s="84"/>
      <c r="T121" s="41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ht="12.75">
      <c r="A122" s="3"/>
      <c r="B122" s="3"/>
      <c r="C122" s="3"/>
      <c r="D122" s="83"/>
      <c r="E122" s="41"/>
      <c r="P122" s="41"/>
      <c r="Q122" s="41"/>
      <c r="R122" s="41"/>
      <c r="S122" s="84"/>
      <c r="T122" s="41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ht="12.75">
      <c r="A123" s="3"/>
      <c r="B123" s="3"/>
      <c r="C123" s="3"/>
      <c r="D123" s="83"/>
      <c r="E123" s="41"/>
      <c r="P123" s="41"/>
      <c r="Q123" s="41"/>
      <c r="R123" s="41"/>
      <c r="S123" s="84"/>
      <c r="T123" s="41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ht="12.75">
      <c r="A124" s="3"/>
      <c r="B124" s="3"/>
      <c r="C124" s="3"/>
      <c r="D124" s="83"/>
      <c r="E124" s="41"/>
      <c r="P124" s="41"/>
      <c r="Q124" s="41"/>
      <c r="R124" s="41"/>
      <c r="S124" s="84"/>
      <c r="T124" s="41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ht="12.75">
      <c r="A125" s="3"/>
      <c r="B125" s="3"/>
      <c r="C125" s="3"/>
      <c r="D125" s="83"/>
      <c r="E125" s="41"/>
      <c r="P125" s="41"/>
      <c r="Q125" s="41"/>
      <c r="R125" s="41"/>
      <c r="S125" s="84"/>
      <c r="T125" s="41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ht="12.75">
      <c r="A126" s="3"/>
      <c r="B126" s="3"/>
      <c r="C126" s="3"/>
      <c r="D126" s="83"/>
      <c r="E126" s="41"/>
      <c r="P126" s="41"/>
      <c r="Q126" s="41"/>
      <c r="R126" s="41"/>
      <c r="S126" s="84"/>
      <c r="T126" s="41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ht="12.75">
      <c r="A127" s="3"/>
      <c r="B127" s="3"/>
      <c r="C127" s="3"/>
      <c r="D127" s="83"/>
      <c r="E127" s="41"/>
      <c r="P127" s="41"/>
      <c r="Q127" s="41"/>
      <c r="R127" s="41"/>
      <c r="S127" s="84"/>
      <c r="T127" s="41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ht="12.75">
      <c r="A128" s="3"/>
      <c r="B128" s="3"/>
      <c r="C128" s="3"/>
      <c r="D128" s="83"/>
      <c r="E128" s="41"/>
      <c r="P128" s="41"/>
      <c r="Q128" s="41"/>
      <c r="R128" s="41"/>
      <c r="S128" s="84"/>
      <c r="T128" s="41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ht="12.75">
      <c r="A129" s="3"/>
      <c r="B129" s="3"/>
      <c r="C129" s="3"/>
      <c r="D129" s="83"/>
      <c r="E129" s="41"/>
      <c r="P129" s="41"/>
      <c r="Q129" s="41"/>
      <c r="R129" s="41"/>
      <c r="S129" s="84"/>
      <c r="T129" s="41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ht="12.75">
      <c r="A130" s="3"/>
      <c r="B130" s="3"/>
      <c r="C130" s="3"/>
      <c r="D130" s="83"/>
      <c r="E130" s="41"/>
      <c r="P130" s="41"/>
      <c r="Q130" s="41"/>
      <c r="R130" s="41"/>
      <c r="S130" s="84"/>
      <c r="T130" s="41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ht="12.75">
      <c r="A131" s="3"/>
      <c r="B131" s="3"/>
      <c r="C131" s="3"/>
      <c r="D131" s="83"/>
      <c r="E131" s="41"/>
      <c r="P131" s="41"/>
      <c r="Q131" s="41"/>
      <c r="R131" s="41"/>
      <c r="S131" s="84"/>
      <c r="T131" s="41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ht="12.75">
      <c r="A132" s="3"/>
      <c r="B132" s="3"/>
      <c r="C132" s="3"/>
      <c r="D132" s="83"/>
      <c r="E132" s="41"/>
      <c r="P132" s="41"/>
      <c r="Q132" s="41"/>
      <c r="R132" s="41"/>
      <c r="S132" s="84"/>
      <c r="T132" s="41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ht="12.75">
      <c r="A133" s="3"/>
      <c r="B133" s="3"/>
      <c r="C133" s="3"/>
      <c r="D133" s="83"/>
      <c r="E133" s="41"/>
      <c r="P133" s="41"/>
      <c r="Q133" s="41"/>
      <c r="R133" s="41"/>
      <c r="S133" s="84"/>
      <c r="T133" s="41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ht="12.75">
      <c r="A134" s="3"/>
      <c r="B134" s="3"/>
      <c r="C134" s="3"/>
      <c r="D134" s="83"/>
      <c r="E134" s="41"/>
      <c r="P134" s="41"/>
      <c r="Q134" s="41"/>
      <c r="R134" s="41"/>
      <c r="S134" s="84"/>
      <c r="T134" s="41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ht="12.75">
      <c r="A135" s="3"/>
      <c r="B135" s="3"/>
      <c r="C135" s="3"/>
      <c r="D135" s="83"/>
      <c r="E135" s="41"/>
      <c r="P135" s="41"/>
      <c r="Q135" s="41"/>
      <c r="R135" s="41"/>
      <c r="S135" s="84"/>
      <c r="T135" s="41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ht="12.75">
      <c r="A136" s="3"/>
      <c r="B136" s="3"/>
      <c r="C136" s="3"/>
      <c r="D136" s="83"/>
      <c r="E136" s="41"/>
      <c r="P136" s="41"/>
      <c r="Q136" s="41"/>
      <c r="R136" s="41"/>
      <c r="S136" s="84"/>
      <c r="T136" s="41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ht="12.75">
      <c r="A137" s="3"/>
      <c r="B137" s="3"/>
      <c r="C137" s="3"/>
      <c r="D137" s="83"/>
      <c r="E137" s="41"/>
      <c r="P137" s="41"/>
      <c r="Q137" s="41"/>
      <c r="R137" s="41"/>
      <c r="S137" s="84"/>
      <c r="T137" s="41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ht="12.75">
      <c r="A138" s="3"/>
      <c r="B138" s="3"/>
      <c r="C138" s="3"/>
      <c r="D138" s="83"/>
      <c r="E138" s="41"/>
      <c r="P138" s="41"/>
      <c r="Q138" s="41"/>
      <c r="R138" s="41"/>
      <c r="S138" s="84"/>
      <c r="T138" s="41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ht="12.75">
      <c r="A139" s="3"/>
      <c r="B139" s="3"/>
      <c r="C139" s="3"/>
      <c r="D139" s="83"/>
      <c r="E139" s="41"/>
      <c r="P139" s="41"/>
      <c r="Q139" s="41"/>
      <c r="R139" s="41"/>
      <c r="S139" s="84"/>
      <c r="T139" s="41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ht="12.75">
      <c r="A140" s="3"/>
      <c r="B140" s="3"/>
      <c r="C140" s="3"/>
      <c r="D140" s="83"/>
      <c r="E140" s="41"/>
      <c r="P140" s="41"/>
      <c r="Q140" s="41"/>
      <c r="R140" s="41"/>
      <c r="S140" s="84"/>
      <c r="T140" s="41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ht="12.75">
      <c r="A141" s="3"/>
      <c r="B141" s="3"/>
      <c r="C141" s="3"/>
      <c r="D141" s="83"/>
      <c r="E141" s="41"/>
      <c r="P141" s="41"/>
      <c r="Q141" s="41"/>
      <c r="R141" s="41"/>
      <c r="S141" s="84"/>
      <c r="T141" s="41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ht="12.75">
      <c r="A142" s="3"/>
      <c r="B142" s="3"/>
      <c r="C142" s="3"/>
      <c r="D142" s="83"/>
      <c r="E142" s="41"/>
      <c r="P142" s="41"/>
      <c r="Q142" s="41"/>
      <c r="R142" s="41"/>
      <c r="S142" s="84"/>
      <c r="T142" s="41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ht="12.75">
      <c r="A143" s="3"/>
      <c r="B143" s="3"/>
      <c r="C143" s="3"/>
      <c r="D143" s="83"/>
      <c r="E143" s="41"/>
      <c r="P143" s="41"/>
      <c r="Q143" s="41"/>
      <c r="R143" s="41"/>
      <c r="S143" s="84"/>
      <c r="T143" s="41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ht="12.75">
      <c r="A144" s="3"/>
      <c r="B144" s="3"/>
      <c r="C144" s="3"/>
      <c r="D144" s="83"/>
      <c r="E144" s="41"/>
      <c r="P144" s="41"/>
      <c r="Q144" s="41"/>
      <c r="R144" s="41"/>
      <c r="S144" s="84"/>
      <c r="T144" s="41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ht="12.75">
      <c r="A145" s="3"/>
      <c r="B145" s="3"/>
      <c r="C145" s="3"/>
      <c r="D145" s="83"/>
      <c r="E145" s="41"/>
      <c r="P145" s="41"/>
      <c r="Q145" s="41"/>
      <c r="R145" s="41"/>
      <c r="S145" s="84"/>
      <c r="T145" s="41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ht="12.75">
      <c r="A146" s="3"/>
      <c r="B146" s="3"/>
      <c r="C146" s="3"/>
      <c r="D146" s="83"/>
      <c r="E146" s="41"/>
      <c r="P146" s="41"/>
      <c r="Q146" s="41"/>
      <c r="R146" s="41"/>
      <c r="S146" s="84"/>
      <c r="T146" s="41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ht="12.75">
      <c r="A147" s="3"/>
      <c r="B147" s="3"/>
      <c r="C147" s="3"/>
      <c r="D147" s="83"/>
      <c r="E147" s="41"/>
      <c r="P147" s="41"/>
      <c r="Q147" s="41"/>
      <c r="R147" s="41"/>
      <c r="S147" s="84"/>
      <c r="T147" s="41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ht="12.75">
      <c r="A148" s="3"/>
      <c r="B148" s="3"/>
      <c r="C148" s="3"/>
      <c r="D148" s="83"/>
      <c r="E148" s="41"/>
      <c r="P148" s="41"/>
      <c r="Q148" s="41"/>
      <c r="R148" s="41"/>
      <c r="S148" s="84"/>
      <c r="T148" s="41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ht="12.75">
      <c r="A149" s="3"/>
      <c r="B149" s="3"/>
      <c r="C149" s="3"/>
      <c r="D149" s="83"/>
      <c r="E149" s="41"/>
      <c r="P149" s="41"/>
      <c r="Q149" s="41"/>
      <c r="R149" s="41"/>
      <c r="S149" s="84"/>
      <c r="T149" s="41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ht="12.75">
      <c r="A150" s="3"/>
      <c r="B150" s="3"/>
      <c r="C150" s="3"/>
      <c r="D150" s="83"/>
      <c r="E150" s="41"/>
      <c r="P150" s="41"/>
      <c r="Q150" s="41"/>
      <c r="R150" s="41"/>
      <c r="S150" s="84"/>
      <c r="T150" s="41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ht="12.75">
      <c r="A151" s="3"/>
      <c r="B151" s="3"/>
      <c r="C151" s="3"/>
      <c r="D151" s="83"/>
      <c r="E151" s="41"/>
      <c r="P151" s="41"/>
      <c r="Q151" s="41"/>
      <c r="R151" s="41"/>
      <c r="S151" s="84"/>
      <c r="T151" s="41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ht="12.75">
      <c r="A152" s="3"/>
      <c r="B152" s="3"/>
      <c r="C152" s="3"/>
      <c r="D152" s="83"/>
      <c r="E152" s="41"/>
      <c r="P152" s="41"/>
      <c r="Q152" s="41"/>
      <c r="R152" s="41"/>
      <c r="S152" s="84"/>
      <c r="T152" s="41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ht="12.75">
      <c r="A153" s="3"/>
      <c r="B153" s="3"/>
      <c r="C153" s="3"/>
      <c r="D153" s="83"/>
      <c r="E153" s="41"/>
      <c r="P153" s="41"/>
      <c r="Q153" s="41"/>
      <c r="R153" s="41"/>
      <c r="S153" s="84"/>
      <c r="T153" s="41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ht="12.75">
      <c r="A154" s="3"/>
      <c r="B154" s="3"/>
      <c r="C154" s="3"/>
      <c r="D154" s="83"/>
      <c r="E154" s="41"/>
      <c r="P154" s="41"/>
      <c r="Q154" s="41"/>
      <c r="R154" s="41"/>
      <c r="S154" s="84"/>
      <c r="T154" s="41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ht="12.75">
      <c r="A155" s="3"/>
      <c r="B155" s="3"/>
      <c r="C155" s="3"/>
      <c r="D155" s="83"/>
      <c r="E155" s="41"/>
      <c r="P155" s="41"/>
      <c r="Q155" s="41"/>
      <c r="R155" s="41"/>
      <c r="S155" s="84"/>
      <c r="T155" s="41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ht="12.75">
      <c r="A156" s="3"/>
      <c r="B156" s="3"/>
      <c r="C156" s="3"/>
      <c r="D156" s="83"/>
      <c r="E156" s="41"/>
      <c r="P156" s="41"/>
      <c r="Q156" s="41"/>
      <c r="R156" s="41"/>
      <c r="S156" s="84"/>
      <c r="T156" s="41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ht="12.75">
      <c r="A157" s="3"/>
      <c r="B157" s="3"/>
      <c r="C157" s="3"/>
      <c r="D157" s="83"/>
      <c r="E157" s="41"/>
      <c r="P157" s="41"/>
      <c r="Q157" s="41"/>
      <c r="R157" s="41"/>
      <c r="S157" s="84"/>
      <c r="T157" s="41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ht="12.75">
      <c r="A158" s="3"/>
      <c r="B158" s="3"/>
      <c r="C158" s="3"/>
      <c r="D158" s="83"/>
      <c r="E158" s="41"/>
      <c r="P158" s="41"/>
      <c r="Q158" s="41"/>
      <c r="R158" s="41"/>
      <c r="S158" s="84"/>
      <c r="T158" s="41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ht="12.75">
      <c r="A159" s="3"/>
      <c r="B159" s="3"/>
      <c r="C159" s="3"/>
      <c r="D159" s="83"/>
      <c r="E159" s="41"/>
      <c r="P159" s="41"/>
      <c r="Q159" s="41"/>
      <c r="R159" s="41"/>
      <c r="S159" s="84"/>
      <c r="T159" s="41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ht="12.75">
      <c r="A160" s="3"/>
      <c r="B160" s="3"/>
      <c r="C160" s="3"/>
      <c r="D160" s="83"/>
      <c r="E160" s="41"/>
      <c r="P160" s="41"/>
      <c r="Q160" s="41"/>
      <c r="R160" s="41"/>
      <c r="S160" s="84"/>
      <c r="T160" s="41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ht="12.75">
      <c r="A161" s="3"/>
      <c r="B161" s="3"/>
      <c r="C161" s="3"/>
      <c r="D161" s="83"/>
      <c r="E161" s="41"/>
      <c r="P161" s="41"/>
      <c r="Q161" s="41"/>
      <c r="R161" s="41"/>
      <c r="S161" s="84"/>
      <c r="T161" s="41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ht="12.75">
      <c r="A162" s="3"/>
      <c r="B162" s="3"/>
      <c r="C162" s="3"/>
      <c r="D162" s="83"/>
      <c r="E162" s="41"/>
      <c r="P162" s="41"/>
      <c r="Q162" s="41"/>
      <c r="R162" s="41"/>
      <c r="S162" s="84"/>
      <c r="T162" s="41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ht="12.75">
      <c r="A163" s="3"/>
      <c r="B163" s="3"/>
      <c r="C163" s="3"/>
      <c r="D163" s="83"/>
      <c r="E163" s="41"/>
      <c r="P163" s="41"/>
      <c r="Q163" s="41"/>
      <c r="R163" s="41"/>
      <c r="S163" s="84"/>
      <c r="T163" s="41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ht="12.75">
      <c r="A164" s="3"/>
      <c r="B164" s="3"/>
      <c r="C164" s="3"/>
      <c r="D164" s="83"/>
      <c r="E164" s="41"/>
      <c r="P164" s="41"/>
      <c r="Q164" s="41"/>
      <c r="R164" s="41"/>
      <c r="S164" s="84"/>
      <c r="T164" s="41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ht="12.75">
      <c r="A165" s="3"/>
      <c r="B165" s="3"/>
      <c r="C165" s="3"/>
      <c r="D165" s="83"/>
      <c r="E165" s="41"/>
      <c r="P165" s="41"/>
      <c r="Q165" s="41"/>
      <c r="R165" s="41"/>
      <c r="S165" s="84"/>
      <c r="T165" s="41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ht="12.75">
      <c r="A166" s="3"/>
      <c r="B166" s="3"/>
      <c r="C166" s="3"/>
      <c r="D166" s="83"/>
      <c r="E166" s="41"/>
      <c r="P166" s="41"/>
      <c r="Q166" s="41"/>
      <c r="R166" s="41"/>
      <c r="S166" s="84"/>
      <c r="T166" s="41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ht="12.75">
      <c r="A167" s="3"/>
      <c r="B167" s="3"/>
      <c r="C167" s="3"/>
      <c r="D167" s="83"/>
      <c r="E167" s="41"/>
      <c r="P167" s="41"/>
      <c r="Q167" s="41"/>
      <c r="R167" s="41"/>
      <c r="S167" s="84"/>
      <c r="T167" s="41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ht="12.75">
      <c r="A168" s="3"/>
      <c r="B168" s="3"/>
      <c r="C168" s="3"/>
      <c r="D168" s="83"/>
      <c r="E168" s="41"/>
      <c r="P168" s="41"/>
      <c r="Q168" s="41"/>
      <c r="R168" s="41"/>
      <c r="S168" s="84"/>
      <c r="T168" s="41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ht="12.75">
      <c r="A169" s="3"/>
      <c r="B169" s="3"/>
      <c r="C169" s="3"/>
      <c r="D169" s="83"/>
      <c r="E169" s="41"/>
      <c r="P169" s="41"/>
      <c r="Q169" s="41"/>
      <c r="R169" s="41"/>
      <c r="S169" s="84"/>
      <c r="T169" s="41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ht="12.75">
      <c r="A170" s="3"/>
      <c r="B170" s="3"/>
      <c r="C170" s="3"/>
      <c r="D170" s="83"/>
      <c r="E170" s="41"/>
      <c r="P170" s="41"/>
      <c r="Q170" s="41"/>
      <c r="R170" s="41"/>
      <c r="S170" s="84"/>
      <c r="T170" s="41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ht="12.75">
      <c r="A171" s="3"/>
      <c r="B171" s="3"/>
      <c r="C171" s="3"/>
      <c r="D171" s="83"/>
      <c r="E171" s="41"/>
      <c r="P171" s="41"/>
      <c r="Q171" s="41"/>
      <c r="R171" s="41"/>
      <c r="S171" s="84"/>
      <c r="T171" s="41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ht="12.75">
      <c r="A172" s="3"/>
      <c r="B172" s="3"/>
      <c r="C172" s="3"/>
      <c r="D172" s="83"/>
      <c r="E172" s="41"/>
      <c r="P172" s="41"/>
      <c r="Q172" s="41"/>
      <c r="R172" s="41"/>
      <c r="S172" s="84"/>
      <c r="T172" s="41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ht="12.75">
      <c r="A173" s="3"/>
      <c r="B173" s="3"/>
      <c r="C173" s="3"/>
      <c r="D173" s="83"/>
      <c r="E173" s="41"/>
      <c r="P173" s="41"/>
      <c r="Q173" s="41"/>
      <c r="R173" s="41"/>
      <c r="S173" s="84"/>
      <c r="T173" s="41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ht="12.75">
      <c r="A174" s="3"/>
      <c r="B174" s="3"/>
      <c r="C174" s="3"/>
      <c r="D174" s="83"/>
      <c r="E174" s="41"/>
      <c r="P174" s="41"/>
      <c r="Q174" s="41"/>
      <c r="R174" s="41"/>
      <c r="S174" s="84"/>
      <c r="T174" s="41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ht="12.75">
      <c r="A175" s="3"/>
      <c r="B175" s="3"/>
      <c r="C175" s="3"/>
      <c r="D175" s="83"/>
      <c r="E175" s="41"/>
      <c r="P175" s="41"/>
      <c r="Q175" s="41"/>
      <c r="R175" s="41"/>
      <c r="S175" s="84"/>
      <c r="T175" s="41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ht="12.75">
      <c r="A176" s="3"/>
      <c r="B176" s="3"/>
      <c r="C176" s="3"/>
      <c r="D176" s="83"/>
      <c r="E176" s="41"/>
      <c r="P176" s="41"/>
      <c r="Q176" s="41"/>
      <c r="R176" s="41"/>
      <c r="S176" s="84"/>
      <c r="T176" s="41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ht="12.75">
      <c r="A177" s="3"/>
      <c r="B177" s="3"/>
      <c r="C177" s="3"/>
      <c r="D177" s="83"/>
      <c r="E177" s="41"/>
      <c r="P177" s="41"/>
      <c r="Q177" s="41"/>
      <c r="R177" s="41"/>
      <c r="S177" s="84"/>
      <c r="T177" s="41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ht="12.75">
      <c r="A178" s="3"/>
      <c r="B178" s="3"/>
      <c r="C178" s="3"/>
      <c r="D178" s="83"/>
      <c r="E178" s="41"/>
      <c r="P178" s="41"/>
      <c r="Q178" s="41"/>
      <c r="R178" s="41"/>
      <c r="S178" s="84"/>
      <c r="T178" s="41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ht="12.75">
      <c r="A179" s="3"/>
      <c r="B179" s="3"/>
      <c r="C179" s="3"/>
      <c r="D179" s="83"/>
      <c r="E179" s="41"/>
      <c r="P179" s="41"/>
      <c r="Q179" s="41"/>
      <c r="R179" s="41"/>
      <c r="S179" s="84"/>
      <c r="T179" s="41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ht="12.75">
      <c r="A180" s="3"/>
      <c r="B180" s="3"/>
      <c r="C180" s="3"/>
      <c r="D180" s="83"/>
      <c r="E180" s="41"/>
      <c r="P180" s="41"/>
      <c r="Q180" s="41"/>
      <c r="R180" s="41"/>
      <c r="S180" s="84"/>
      <c r="T180" s="41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ht="12.75">
      <c r="A181" s="3"/>
      <c r="B181" s="3"/>
      <c r="C181" s="3"/>
      <c r="D181" s="83"/>
      <c r="E181" s="41"/>
      <c r="P181" s="41"/>
      <c r="Q181" s="41"/>
      <c r="R181" s="41"/>
      <c r="S181" s="84"/>
      <c r="T181" s="41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ht="12.75">
      <c r="A182" s="3"/>
      <c r="B182" s="3"/>
      <c r="C182" s="3"/>
      <c r="D182" s="83"/>
      <c r="E182" s="41"/>
      <c r="P182" s="41"/>
      <c r="Q182" s="41"/>
      <c r="R182" s="41"/>
      <c r="S182" s="84"/>
      <c r="T182" s="41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ht="12.75">
      <c r="A183" s="3"/>
      <c r="B183" s="3"/>
      <c r="C183" s="3"/>
      <c r="D183" s="83"/>
      <c r="E183" s="41"/>
      <c r="P183" s="41"/>
      <c r="Q183" s="41"/>
      <c r="R183" s="41"/>
      <c r="S183" s="84"/>
      <c r="T183" s="41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ht="12.75">
      <c r="A184" s="3"/>
      <c r="B184" s="3"/>
      <c r="C184" s="3"/>
      <c r="D184" s="83"/>
      <c r="E184" s="41"/>
      <c r="P184" s="41"/>
      <c r="Q184" s="41"/>
      <c r="R184" s="41"/>
      <c r="S184" s="84"/>
      <c r="T184" s="41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ht="12.75">
      <c r="A185" s="3"/>
      <c r="B185" s="3"/>
      <c r="C185" s="3"/>
      <c r="D185" s="83"/>
      <c r="E185" s="41"/>
      <c r="P185" s="41"/>
      <c r="Q185" s="41"/>
      <c r="R185" s="41"/>
      <c r="S185" s="84"/>
      <c r="T185" s="41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ht="12.75">
      <c r="A186" s="3"/>
      <c r="B186" s="3"/>
      <c r="C186" s="3"/>
      <c r="D186" s="83"/>
      <c r="E186" s="41"/>
      <c r="P186" s="41"/>
      <c r="Q186" s="41"/>
      <c r="R186" s="41"/>
      <c r="S186" s="84"/>
      <c r="T186" s="41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ht="12.75">
      <c r="A187" s="3"/>
      <c r="B187" s="3"/>
      <c r="C187" s="3"/>
      <c r="D187" s="83"/>
      <c r="E187" s="41"/>
      <c r="P187" s="41"/>
      <c r="Q187" s="41"/>
      <c r="R187" s="41"/>
      <c r="S187" s="84"/>
      <c r="T187" s="41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ht="12.75">
      <c r="A188" s="3"/>
      <c r="B188" s="3"/>
      <c r="C188" s="3"/>
      <c r="D188" s="83"/>
      <c r="E188" s="41"/>
      <c r="P188" s="41"/>
      <c r="Q188" s="41"/>
      <c r="R188" s="41"/>
      <c r="S188" s="84"/>
      <c r="T188" s="41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ht="12.75">
      <c r="A189" s="3"/>
      <c r="B189" s="3"/>
      <c r="C189" s="3"/>
      <c r="D189" s="83"/>
      <c r="E189" s="41"/>
      <c r="P189" s="41"/>
      <c r="Q189" s="41"/>
      <c r="R189" s="41"/>
      <c r="S189" s="84"/>
      <c r="T189" s="41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ht="12.75">
      <c r="A190" s="3"/>
      <c r="B190" s="3"/>
      <c r="C190" s="3"/>
      <c r="D190" s="83"/>
      <c r="E190" s="41"/>
      <c r="P190" s="41"/>
      <c r="Q190" s="41"/>
      <c r="R190" s="41"/>
      <c r="S190" s="84"/>
      <c r="T190" s="41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ht="12.75">
      <c r="A191" s="3"/>
      <c r="B191" s="3"/>
      <c r="C191" s="3"/>
      <c r="D191" s="83"/>
      <c r="E191" s="41"/>
      <c r="P191" s="41"/>
      <c r="Q191" s="41"/>
      <c r="R191" s="41"/>
      <c r="S191" s="84"/>
      <c r="T191" s="41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ht="12.75">
      <c r="A192" s="3"/>
      <c r="B192" s="3"/>
      <c r="C192" s="3"/>
      <c r="D192" s="83"/>
      <c r="E192" s="41"/>
      <c r="P192" s="41"/>
      <c r="Q192" s="41"/>
      <c r="R192" s="41"/>
      <c r="S192" s="84"/>
      <c r="T192" s="41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ht="12.75">
      <c r="A193" s="3"/>
      <c r="B193" s="3"/>
      <c r="C193" s="3"/>
      <c r="D193" s="83"/>
      <c r="E193" s="41"/>
      <c r="P193" s="41"/>
      <c r="Q193" s="41"/>
      <c r="R193" s="41"/>
      <c r="S193" s="84"/>
      <c r="T193" s="41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ht="12.75">
      <c r="A194" s="3"/>
      <c r="B194" s="3"/>
      <c r="C194" s="3"/>
      <c r="D194" s="83"/>
      <c r="E194" s="41"/>
      <c r="P194" s="41"/>
      <c r="Q194" s="41"/>
      <c r="R194" s="41"/>
      <c r="S194" s="84"/>
      <c r="T194" s="41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ht="12.75">
      <c r="A195" s="3"/>
      <c r="B195" s="3"/>
      <c r="C195" s="3"/>
      <c r="D195" s="83"/>
      <c r="E195" s="41"/>
      <c r="P195" s="41"/>
      <c r="Q195" s="41"/>
      <c r="R195" s="41"/>
      <c r="S195" s="84"/>
      <c r="T195" s="41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ht="12.75">
      <c r="A196" s="3"/>
      <c r="B196" s="3"/>
      <c r="C196" s="3"/>
      <c r="D196" s="83"/>
      <c r="E196" s="41"/>
      <c r="P196" s="41"/>
      <c r="Q196" s="41"/>
      <c r="R196" s="41"/>
      <c r="S196" s="84"/>
      <c r="T196" s="41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ht="12.75">
      <c r="A197" s="3"/>
      <c r="B197" s="3"/>
      <c r="C197" s="3"/>
      <c r="D197" s="83"/>
      <c r="E197" s="41"/>
      <c r="P197" s="41"/>
      <c r="Q197" s="41"/>
      <c r="R197" s="41"/>
      <c r="S197" s="84"/>
      <c r="T197" s="41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ht="12.75">
      <c r="A198" s="3"/>
      <c r="B198" s="3"/>
      <c r="C198" s="3"/>
      <c r="D198" s="83"/>
      <c r="E198" s="41"/>
      <c r="P198" s="41"/>
      <c r="Q198" s="41"/>
      <c r="R198" s="41"/>
      <c r="S198" s="84"/>
      <c r="T198" s="41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ht="12.75">
      <c r="A199" s="3"/>
      <c r="B199" s="3"/>
      <c r="C199" s="3"/>
      <c r="D199" s="83"/>
      <c r="E199" s="41"/>
      <c r="P199" s="41"/>
      <c r="Q199" s="41"/>
      <c r="R199" s="41"/>
      <c r="S199" s="84"/>
      <c r="T199" s="41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ht="12.75">
      <c r="A200" s="3"/>
      <c r="B200" s="3"/>
      <c r="C200" s="3"/>
      <c r="D200" s="83"/>
      <c r="E200" s="41"/>
      <c r="P200" s="41"/>
      <c r="Q200" s="41"/>
      <c r="R200" s="41"/>
      <c r="S200" s="84"/>
      <c r="T200" s="41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ht="12.75">
      <c r="A201" s="3"/>
      <c r="B201" s="3"/>
      <c r="C201" s="3"/>
      <c r="D201" s="83"/>
      <c r="E201" s="41"/>
      <c r="P201" s="41"/>
      <c r="Q201" s="41"/>
      <c r="R201" s="41"/>
      <c r="S201" s="84"/>
      <c r="T201" s="41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5" spans="6:20" ht="11.25">
      <c r="F205" s="1" t="s">
        <v>48</v>
      </c>
      <c r="G205" s="43">
        <f aca="true" t="shared" si="30" ref="G205:T205">G19</f>
        <v>6389.4</v>
      </c>
      <c r="H205" s="43">
        <f t="shared" si="30"/>
        <v>6319.7</v>
      </c>
      <c r="I205" s="43">
        <f t="shared" si="30"/>
        <v>4599.8</v>
      </c>
      <c r="J205" s="43">
        <f t="shared" si="30"/>
        <v>69.7</v>
      </c>
      <c r="K205" s="44">
        <f t="shared" si="30"/>
        <v>5988</v>
      </c>
      <c r="L205" s="43">
        <f t="shared" si="30"/>
        <v>5988</v>
      </c>
      <c r="M205" s="43">
        <f t="shared" si="30"/>
        <v>4326.1</v>
      </c>
      <c r="N205" s="43">
        <f t="shared" si="30"/>
        <v>0</v>
      </c>
      <c r="O205" s="44">
        <f t="shared" si="30"/>
        <v>5992.3</v>
      </c>
      <c r="P205" s="43">
        <f t="shared" si="30"/>
        <v>5992.3</v>
      </c>
      <c r="Q205" s="43">
        <f t="shared" si="30"/>
        <v>4328.3</v>
      </c>
      <c r="R205" s="43">
        <f t="shared" si="30"/>
        <v>0</v>
      </c>
      <c r="S205" s="44">
        <f t="shared" si="30"/>
        <v>6000</v>
      </c>
      <c r="T205" s="43">
        <f t="shared" si="30"/>
        <v>6100</v>
      </c>
    </row>
    <row r="206" spans="6:20" ht="11.25">
      <c r="F206" s="1" t="s">
        <v>17</v>
      </c>
      <c r="G206" s="43">
        <f aca="true" t="shared" si="31" ref="G206:T206">G14+G22+G27+G30+G33+G40+G45+G50+G55+G58+G65+G68+G71+G82+G85+G79</f>
        <v>4801.900000000001</v>
      </c>
      <c r="H206" s="43">
        <f t="shared" si="31"/>
        <v>4785.400000000001</v>
      </c>
      <c r="I206" s="43">
        <f t="shared" si="31"/>
        <v>2725</v>
      </c>
      <c r="J206" s="41">
        <f t="shared" si="31"/>
        <v>16.5</v>
      </c>
      <c r="K206" s="44">
        <f t="shared" si="31"/>
        <v>4522.4</v>
      </c>
      <c r="L206" s="43">
        <f t="shared" si="31"/>
        <v>4522.4</v>
      </c>
      <c r="M206" s="43">
        <f t="shared" si="31"/>
        <v>2635.7999999999997</v>
      </c>
      <c r="N206" s="41">
        <f t="shared" si="31"/>
        <v>0</v>
      </c>
      <c r="O206" s="44">
        <f t="shared" si="31"/>
        <v>4526.9</v>
      </c>
      <c r="P206" s="43">
        <f t="shared" si="31"/>
        <v>4526.9</v>
      </c>
      <c r="Q206" s="43">
        <f t="shared" si="31"/>
        <v>2634.9</v>
      </c>
      <c r="R206" s="43">
        <f t="shared" si="31"/>
        <v>0</v>
      </c>
      <c r="S206" s="44">
        <f t="shared" si="31"/>
        <v>4704</v>
      </c>
      <c r="T206" s="43">
        <f t="shared" si="31"/>
        <v>4863</v>
      </c>
    </row>
    <row r="207" spans="6:20" ht="11.25">
      <c r="F207" s="1" t="s">
        <v>49</v>
      </c>
      <c r="G207" s="43">
        <f aca="true" t="shared" si="32" ref="G207:T207">G78</f>
        <v>31.7</v>
      </c>
      <c r="H207" s="43">
        <f t="shared" si="32"/>
        <v>31.7</v>
      </c>
      <c r="I207" s="43">
        <f t="shared" si="32"/>
        <v>24.4</v>
      </c>
      <c r="J207" s="43">
        <f t="shared" si="32"/>
        <v>0</v>
      </c>
      <c r="K207" s="44">
        <f t="shared" si="32"/>
        <v>31</v>
      </c>
      <c r="L207" s="43">
        <f t="shared" si="32"/>
        <v>31</v>
      </c>
      <c r="M207" s="43">
        <f t="shared" si="32"/>
        <v>21.8</v>
      </c>
      <c r="N207" s="43">
        <f t="shared" si="32"/>
        <v>0</v>
      </c>
      <c r="O207" s="44">
        <f t="shared" si="32"/>
        <v>31</v>
      </c>
      <c r="P207" s="43">
        <f t="shared" si="32"/>
        <v>31</v>
      </c>
      <c r="Q207" s="43">
        <f t="shared" si="32"/>
        <v>21.8</v>
      </c>
      <c r="R207" s="43">
        <f t="shared" si="32"/>
        <v>0</v>
      </c>
      <c r="S207" s="44">
        <f t="shared" si="32"/>
        <v>33</v>
      </c>
      <c r="T207" s="43">
        <f t="shared" si="32"/>
        <v>35</v>
      </c>
    </row>
    <row r="208" spans="6:20" ht="11.25">
      <c r="F208" s="1" t="s">
        <v>61</v>
      </c>
      <c r="G208" s="43">
        <f aca="true" t="shared" si="33" ref="G208:T208">G15+G23+G41+G46+G51</f>
        <v>288.70000000000005</v>
      </c>
      <c r="H208" s="43">
        <f t="shared" si="33"/>
        <v>266.70000000000005</v>
      </c>
      <c r="I208" s="43">
        <f t="shared" si="33"/>
        <v>0</v>
      </c>
      <c r="J208" s="43">
        <f t="shared" si="33"/>
        <v>22</v>
      </c>
      <c r="K208" s="44">
        <f t="shared" si="33"/>
        <v>249.29999999999998</v>
      </c>
      <c r="L208" s="43">
        <f t="shared" si="33"/>
        <v>249.29999999999998</v>
      </c>
      <c r="M208" s="43">
        <f t="shared" si="33"/>
        <v>0</v>
      </c>
      <c r="N208" s="43">
        <f t="shared" si="33"/>
        <v>0</v>
      </c>
      <c r="O208" s="44">
        <f t="shared" si="33"/>
        <v>249.29999999999998</v>
      </c>
      <c r="P208" s="43">
        <f t="shared" si="33"/>
        <v>239.89999999999998</v>
      </c>
      <c r="Q208" s="43">
        <f t="shared" si="33"/>
        <v>0</v>
      </c>
      <c r="R208" s="43">
        <f t="shared" si="33"/>
        <v>9.4</v>
      </c>
      <c r="S208" s="44">
        <f t="shared" si="33"/>
        <v>262.70000000000005</v>
      </c>
      <c r="T208" s="43">
        <f t="shared" si="33"/>
        <v>267</v>
      </c>
    </row>
    <row r="209" spans="6:20" ht="11.25">
      <c r="F209" s="2" t="s">
        <v>62</v>
      </c>
      <c r="G209" s="89">
        <f>SUM(G205:G208)</f>
        <v>11511.7</v>
      </c>
      <c r="H209" s="89">
        <f aca="true" t="shared" si="34" ref="H209:T209">SUM(H205:H208)</f>
        <v>11403.500000000002</v>
      </c>
      <c r="I209" s="89">
        <f t="shared" si="34"/>
        <v>7349.2</v>
      </c>
      <c r="J209" s="89">
        <f t="shared" si="34"/>
        <v>108.2</v>
      </c>
      <c r="K209" s="90">
        <f t="shared" si="34"/>
        <v>10790.699999999999</v>
      </c>
      <c r="L209" s="89">
        <f t="shared" si="34"/>
        <v>10790.699999999999</v>
      </c>
      <c r="M209" s="89">
        <f t="shared" si="34"/>
        <v>6983.7</v>
      </c>
      <c r="N209" s="89">
        <f t="shared" si="34"/>
        <v>0</v>
      </c>
      <c r="O209" s="90">
        <f t="shared" si="34"/>
        <v>10799.5</v>
      </c>
      <c r="P209" s="89">
        <f t="shared" si="34"/>
        <v>10790.1</v>
      </c>
      <c r="Q209" s="89">
        <f t="shared" si="34"/>
        <v>6985.000000000001</v>
      </c>
      <c r="R209" s="89">
        <f t="shared" si="34"/>
        <v>9.4</v>
      </c>
      <c r="S209" s="90">
        <f t="shared" si="34"/>
        <v>10999.7</v>
      </c>
      <c r="T209" s="89">
        <f t="shared" si="34"/>
        <v>11265</v>
      </c>
    </row>
    <row r="210" spans="6:20" ht="11.25">
      <c r="F210" s="1" t="s">
        <v>50</v>
      </c>
      <c r="G210" s="43">
        <f aca="true" t="shared" si="35" ref="G210:T210">G16+G42+G47+G25</f>
        <v>0</v>
      </c>
      <c r="H210" s="43">
        <f t="shared" si="35"/>
        <v>0</v>
      </c>
      <c r="I210" s="43">
        <f t="shared" si="35"/>
        <v>0</v>
      </c>
      <c r="J210" s="43">
        <f t="shared" si="35"/>
        <v>0</v>
      </c>
      <c r="K210" s="44">
        <f t="shared" si="35"/>
        <v>0</v>
      </c>
      <c r="L210" s="43">
        <f t="shared" si="35"/>
        <v>0</v>
      </c>
      <c r="M210" s="43">
        <f t="shared" si="35"/>
        <v>0</v>
      </c>
      <c r="N210" s="43">
        <f t="shared" si="35"/>
        <v>0</v>
      </c>
      <c r="O210" s="44">
        <f t="shared" si="35"/>
        <v>0</v>
      </c>
      <c r="P210" s="43">
        <f t="shared" si="35"/>
        <v>0</v>
      </c>
      <c r="Q210" s="43">
        <f t="shared" si="35"/>
        <v>0</v>
      </c>
      <c r="R210" s="43">
        <f t="shared" si="35"/>
        <v>0</v>
      </c>
      <c r="S210" s="44">
        <f t="shared" si="35"/>
        <v>0</v>
      </c>
      <c r="T210" s="43">
        <f t="shared" si="35"/>
        <v>0</v>
      </c>
    </row>
    <row r="211" spans="6:20" ht="11.25">
      <c r="F211" s="1" t="s">
        <v>58</v>
      </c>
      <c r="G211" s="43">
        <f aca="true" t="shared" si="36" ref="G211:T211">G52</f>
        <v>7</v>
      </c>
      <c r="H211" s="43">
        <f t="shared" si="36"/>
        <v>7</v>
      </c>
      <c r="I211" s="43">
        <f t="shared" si="36"/>
        <v>0</v>
      </c>
      <c r="J211" s="43">
        <f t="shared" si="36"/>
        <v>0</v>
      </c>
      <c r="K211" s="44">
        <f t="shared" si="36"/>
        <v>0</v>
      </c>
      <c r="L211" s="43">
        <f t="shared" si="36"/>
        <v>0</v>
      </c>
      <c r="M211" s="43">
        <f t="shared" si="36"/>
        <v>0</v>
      </c>
      <c r="N211" s="43">
        <f t="shared" si="36"/>
        <v>0</v>
      </c>
      <c r="O211" s="44">
        <f t="shared" si="36"/>
        <v>0</v>
      </c>
      <c r="P211" s="43">
        <f t="shared" si="36"/>
        <v>0</v>
      </c>
      <c r="Q211" s="43">
        <f t="shared" si="36"/>
        <v>0</v>
      </c>
      <c r="R211" s="43">
        <f t="shared" si="36"/>
        <v>0</v>
      </c>
      <c r="S211" s="44">
        <f t="shared" si="36"/>
        <v>0</v>
      </c>
      <c r="T211" s="43">
        <f t="shared" si="36"/>
        <v>0</v>
      </c>
    </row>
    <row r="212" spans="6:20" ht="11.25">
      <c r="F212" s="1" t="s">
        <v>51</v>
      </c>
      <c r="G212" s="43">
        <f>G17+G24+G43+G48+G53</f>
        <v>13.4</v>
      </c>
      <c r="H212" s="43">
        <f>H17+H24+H43+H48+H53</f>
        <v>13.4</v>
      </c>
      <c r="I212" s="43">
        <f>I17+I24+I43+I48+I53</f>
        <v>0</v>
      </c>
      <c r="J212" s="43">
        <f>J17+J24+J43+J48+J53</f>
        <v>0</v>
      </c>
      <c r="K212" s="44">
        <f aca="true" t="shared" si="37" ref="K212:T212">K17+K24+K43+K48+K53+K86</f>
        <v>10.3</v>
      </c>
      <c r="L212" s="41">
        <f t="shared" si="37"/>
        <v>10.3</v>
      </c>
      <c r="M212" s="41">
        <f t="shared" si="37"/>
        <v>0</v>
      </c>
      <c r="N212" s="41">
        <f t="shared" si="37"/>
        <v>0</v>
      </c>
      <c r="O212" s="44">
        <f t="shared" si="37"/>
        <v>10.3</v>
      </c>
      <c r="P212" s="41">
        <f t="shared" si="37"/>
        <v>10.3</v>
      </c>
      <c r="Q212" s="41">
        <f t="shared" si="37"/>
        <v>0</v>
      </c>
      <c r="R212" s="41">
        <f t="shared" si="37"/>
        <v>0</v>
      </c>
      <c r="S212" s="44">
        <f t="shared" si="37"/>
        <v>10.100000000000001</v>
      </c>
      <c r="T212" s="41">
        <f t="shared" si="37"/>
        <v>10.100000000000001</v>
      </c>
    </row>
    <row r="213" spans="6:20" ht="11.25">
      <c r="F213" s="2" t="s">
        <v>69</v>
      </c>
      <c r="G213" s="89">
        <f>SUM(G210:G212)</f>
        <v>20.4</v>
      </c>
      <c r="H213" s="89">
        <f aca="true" t="shared" si="38" ref="H213:T213">SUM(H210:H212)</f>
        <v>20.4</v>
      </c>
      <c r="I213" s="89">
        <f t="shared" si="38"/>
        <v>0</v>
      </c>
      <c r="J213" s="89">
        <f t="shared" si="38"/>
        <v>0</v>
      </c>
      <c r="K213" s="90">
        <f t="shared" si="38"/>
        <v>10.3</v>
      </c>
      <c r="L213" s="89">
        <f t="shared" si="38"/>
        <v>10.3</v>
      </c>
      <c r="M213" s="89">
        <f t="shared" si="38"/>
        <v>0</v>
      </c>
      <c r="N213" s="89">
        <f t="shared" si="38"/>
        <v>0</v>
      </c>
      <c r="O213" s="90">
        <f t="shared" si="38"/>
        <v>10.3</v>
      </c>
      <c r="P213" s="89">
        <f t="shared" si="38"/>
        <v>10.3</v>
      </c>
      <c r="Q213" s="89">
        <f t="shared" si="38"/>
        <v>0</v>
      </c>
      <c r="R213" s="89">
        <f t="shared" si="38"/>
        <v>0</v>
      </c>
      <c r="S213" s="90">
        <f t="shared" si="38"/>
        <v>10.100000000000001</v>
      </c>
      <c r="T213" s="89">
        <f t="shared" si="38"/>
        <v>10.100000000000001</v>
      </c>
    </row>
    <row r="214" spans="6:20" ht="11.25">
      <c r="F214" s="72" t="s">
        <v>52</v>
      </c>
      <c r="G214" s="73">
        <f>G209+G213</f>
        <v>11532.1</v>
      </c>
      <c r="H214" s="73">
        <f aca="true" t="shared" si="39" ref="H214:T214">H209+H213</f>
        <v>11423.900000000001</v>
      </c>
      <c r="I214" s="73">
        <f t="shared" si="39"/>
        <v>7349.2</v>
      </c>
      <c r="J214" s="73">
        <f t="shared" si="39"/>
        <v>108.2</v>
      </c>
      <c r="K214" s="74">
        <f t="shared" si="39"/>
        <v>10800.999999999998</v>
      </c>
      <c r="L214" s="73">
        <f t="shared" si="39"/>
        <v>10800.999999999998</v>
      </c>
      <c r="M214" s="73">
        <f t="shared" si="39"/>
        <v>6983.7</v>
      </c>
      <c r="N214" s="73">
        <f t="shared" si="39"/>
        <v>0</v>
      </c>
      <c r="O214" s="74">
        <f t="shared" si="39"/>
        <v>10809.8</v>
      </c>
      <c r="P214" s="73">
        <f t="shared" si="39"/>
        <v>10800.4</v>
      </c>
      <c r="Q214" s="73">
        <f t="shared" si="39"/>
        <v>6985.000000000001</v>
      </c>
      <c r="R214" s="73">
        <f t="shared" si="39"/>
        <v>9.4</v>
      </c>
      <c r="S214" s="74">
        <f t="shared" si="39"/>
        <v>11009.800000000001</v>
      </c>
      <c r="T214" s="73">
        <f t="shared" si="39"/>
        <v>11275.1</v>
      </c>
    </row>
  </sheetData>
  <mergeCells count="130">
    <mergeCell ref="C85:C87"/>
    <mergeCell ref="D85:D87"/>
    <mergeCell ref="E85:E87"/>
    <mergeCell ref="A1:T1"/>
    <mergeCell ref="A2:T2"/>
    <mergeCell ref="A3:T3"/>
    <mergeCell ref="A4:T4"/>
    <mergeCell ref="A5:T5"/>
    <mergeCell ref="A6:T6"/>
    <mergeCell ref="A7:A9"/>
    <mergeCell ref="B7:B9"/>
    <mergeCell ref="C7:C9"/>
    <mergeCell ref="D7:D9"/>
    <mergeCell ref="E7:E9"/>
    <mergeCell ref="O8:O9"/>
    <mergeCell ref="F7:F9"/>
    <mergeCell ref="G7:J7"/>
    <mergeCell ref="K7:N7"/>
    <mergeCell ref="O7:R7"/>
    <mergeCell ref="P8:Q8"/>
    <mergeCell ref="R8:R9"/>
    <mergeCell ref="A10:T10"/>
    <mergeCell ref="A11:T11"/>
    <mergeCell ref="S7:S9"/>
    <mergeCell ref="T7:T9"/>
    <mergeCell ref="G8:G9"/>
    <mergeCell ref="H8:I8"/>
    <mergeCell ref="J8:J9"/>
    <mergeCell ref="K8:K9"/>
    <mergeCell ref="L8:M8"/>
    <mergeCell ref="N8:N9"/>
    <mergeCell ref="B12:T12"/>
    <mergeCell ref="C13:T13"/>
    <mergeCell ref="A14:A18"/>
    <mergeCell ref="B14:B18"/>
    <mergeCell ref="C14:C18"/>
    <mergeCell ref="D14:D18"/>
    <mergeCell ref="E14:E18"/>
    <mergeCell ref="E19:E21"/>
    <mergeCell ref="A19:A21"/>
    <mergeCell ref="B19:B21"/>
    <mergeCell ref="C19:C21"/>
    <mergeCell ref="D19:D21"/>
    <mergeCell ref="E22:E26"/>
    <mergeCell ref="A22:A26"/>
    <mergeCell ref="B22:B26"/>
    <mergeCell ref="C22:C26"/>
    <mergeCell ref="D22:D26"/>
    <mergeCell ref="E27:E29"/>
    <mergeCell ref="A27:A29"/>
    <mergeCell ref="B27:B29"/>
    <mergeCell ref="C27:C29"/>
    <mergeCell ref="D27:D29"/>
    <mergeCell ref="E30:E32"/>
    <mergeCell ref="A30:A32"/>
    <mergeCell ref="B30:B32"/>
    <mergeCell ref="C30:C32"/>
    <mergeCell ref="D30:D32"/>
    <mergeCell ref="E33:E35"/>
    <mergeCell ref="A33:A35"/>
    <mergeCell ref="B33:B35"/>
    <mergeCell ref="C33:C35"/>
    <mergeCell ref="D33:D35"/>
    <mergeCell ref="C36:F36"/>
    <mergeCell ref="B37:F37"/>
    <mergeCell ref="B38:T38"/>
    <mergeCell ref="C39:T39"/>
    <mergeCell ref="E40:E44"/>
    <mergeCell ref="A40:A44"/>
    <mergeCell ref="B40:B44"/>
    <mergeCell ref="C40:C44"/>
    <mergeCell ref="D40:D44"/>
    <mergeCell ref="E45:E49"/>
    <mergeCell ref="A45:A49"/>
    <mergeCell ref="B45:B49"/>
    <mergeCell ref="C45:C49"/>
    <mergeCell ref="D45:D49"/>
    <mergeCell ref="E50:E54"/>
    <mergeCell ref="A50:A54"/>
    <mergeCell ref="B50:B54"/>
    <mergeCell ref="C50:C54"/>
    <mergeCell ref="D50:D54"/>
    <mergeCell ref="E55:E57"/>
    <mergeCell ref="A55:A57"/>
    <mergeCell ref="B55:B57"/>
    <mergeCell ref="C55:C57"/>
    <mergeCell ref="D55:D57"/>
    <mergeCell ref="E58:E60"/>
    <mergeCell ref="A58:A60"/>
    <mergeCell ref="B58:B60"/>
    <mergeCell ref="C58:C60"/>
    <mergeCell ref="D58:D60"/>
    <mergeCell ref="C61:F61"/>
    <mergeCell ref="B62:F62"/>
    <mergeCell ref="B63:T63"/>
    <mergeCell ref="C64:T64"/>
    <mergeCell ref="E65:E67"/>
    <mergeCell ref="A65:A67"/>
    <mergeCell ref="B65:B67"/>
    <mergeCell ref="C65:C67"/>
    <mergeCell ref="D65:D67"/>
    <mergeCell ref="E68:E70"/>
    <mergeCell ref="A68:A70"/>
    <mergeCell ref="B68:B70"/>
    <mergeCell ref="C68:C70"/>
    <mergeCell ref="D68:D70"/>
    <mergeCell ref="E71:E73"/>
    <mergeCell ref="A71:A73"/>
    <mergeCell ref="B71:B73"/>
    <mergeCell ref="C71:C73"/>
    <mergeCell ref="D71:D73"/>
    <mergeCell ref="C74:F74"/>
    <mergeCell ref="B75:F75"/>
    <mergeCell ref="B76:T76"/>
    <mergeCell ref="C77:T77"/>
    <mergeCell ref="E78:E81"/>
    <mergeCell ref="A78:A81"/>
    <mergeCell ref="B78:B81"/>
    <mergeCell ref="C78:C81"/>
    <mergeCell ref="D78:D81"/>
    <mergeCell ref="C88:F88"/>
    <mergeCell ref="B89:F89"/>
    <mergeCell ref="A90:F90"/>
    <mergeCell ref="E82:E84"/>
    <mergeCell ref="A82:A84"/>
    <mergeCell ref="B82:B84"/>
    <mergeCell ref="C82:C84"/>
    <mergeCell ref="D82:D84"/>
    <mergeCell ref="A85:A87"/>
    <mergeCell ref="B85:B8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Rietavas</cp:lastModifiedBy>
  <cp:lastPrinted>2012-09-14T06:16:14Z</cp:lastPrinted>
  <dcterms:created xsi:type="dcterms:W3CDTF">1996-10-14T23:33:28Z</dcterms:created>
  <dcterms:modified xsi:type="dcterms:W3CDTF">2012-09-14T06:17:19Z</dcterms:modified>
  <cp:category/>
  <cp:version/>
  <cp:contentType/>
  <cp:contentStatus/>
</cp:coreProperties>
</file>