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5120" windowHeight="8010"/>
  </bookViews>
  <sheets>
    <sheet name="Lapas1" sheetId="1" r:id="rId1"/>
    <sheet name="Lapas2" sheetId="2" r:id="rId2"/>
    <sheet name="Lapas3" sheetId="3" r:id="rId3"/>
  </sheets>
  <calcPr calcId="124519"/>
</workbook>
</file>

<file path=xl/calcChain.xml><?xml version="1.0" encoding="utf-8"?>
<calcChain xmlns="http://schemas.openxmlformats.org/spreadsheetml/2006/main">
  <c r="G112" i="1"/>
  <c r="O112"/>
  <c r="K112"/>
  <c r="T113"/>
  <c r="S113"/>
  <c r="R113"/>
  <c r="Q113"/>
  <c r="P113"/>
  <c r="N113"/>
  <c r="M113"/>
  <c r="L113"/>
  <c r="J113"/>
  <c r="I113"/>
  <c r="H113"/>
  <c r="O111"/>
  <c r="K111"/>
  <c r="K113" s="1"/>
  <c r="G111"/>
  <c r="G113" s="1"/>
  <c r="T142"/>
  <c r="S142"/>
  <c r="R142"/>
  <c r="Q142"/>
  <c r="P142"/>
  <c r="N142"/>
  <c r="M142"/>
  <c r="L142"/>
  <c r="J142"/>
  <c r="I142"/>
  <c r="H142"/>
  <c r="O141"/>
  <c r="K141"/>
  <c r="G141"/>
  <c r="O140"/>
  <c r="O142" s="1"/>
  <c r="K140"/>
  <c r="G140"/>
  <c r="G142" s="1"/>
  <c r="O32"/>
  <c r="T154"/>
  <c r="S154"/>
  <c r="R154"/>
  <c r="Q154"/>
  <c r="P154"/>
  <c r="N154"/>
  <c r="M154"/>
  <c r="L154"/>
  <c r="J154"/>
  <c r="I154"/>
  <c r="H154"/>
  <c r="O153"/>
  <c r="K153"/>
  <c r="G153"/>
  <c r="O152"/>
  <c r="K152"/>
  <c r="G152"/>
  <c r="O151"/>
  <c r="O154" s="1"/>
  <c r="K151"/>
  <c r="G151"/>
  <c r="G154" s="1"/>
  <c r="O148"/>
  <c r="K148"/>
  <c r="G148"/>
  <c r="G32"/>
  <c r="G36"/>
  <c r="O36"/>
  <c r="K36"/>
  <c r="K32"/>
  <c r="K33"/>
  <c r="S15"/>
  <c r="T60"/>
  <c r="S60"/>
  <c r="R60"/>
  <c r="Q60"/>
  <c r="P60"/>
  <c r="N60"/>
  <c r="M60"/>
  <c r="L60"/>
  <c r="J60"/>
  <c r="I60"/>
  <c r="H60"/>
  <c r="O59"/>
  <c r="K59"/>
  <c r="G59"/>
  <c r="O58"/>
  <c r="K58"/>
  <c r="G58"/>
  <c r="O57"/>
  <c r="K57"/>
  <c r="G57"/>
  <c r="G60" s="1"/>
  <c r="H136"/>
  <c r="I136"/>
  <c r="J136"/>
  <c r="L136"/>
  <c r="M136"/>
  <c r="N136"/>
  <c r="P136"/>
  <c r="Q136"/>
  <c r="R136"/>
  <c r="S136"/>
  <c r="T136"/>
  <c r="G41"/>
  <c r="G13"/>
  <c r="K13"/>
  <c r="O13"/>
  <c r="G14"/>
  <c r="K14"/>
  <c r="K15" s="1"/>
  <c r="O14"/>
  <c r="H15"/>
  <c r="I15"/>
  <c r="J15"/>
  <c r="L15"/>
  <c r="M15"/>
  <c r="N15"/>
  <c r="O15"/>
  <c r="P15"/>
  <c r="Q15"/>
  <c r="R15"/>
  <c r="T15"/>
  <c r="G16"/>
  <c r="K16"/>
  <c r="O16"/>
  <c r="G17"/>
  <c r="K17"/>
  <c r="O17"/>
  <c r="G18"/>
  <c r="K18"/>
  <c r="O18"/>
  <c r="H19"/>
  <c r="I19"/>
  <c r="J19"/>
  <c r="L19"/>
  <c r="M19"/>
  <c r="N19"/>
  <c r="P19"/>
  <c r="Q19"/>
  <c r="R19"/>
  <c r="S19"/>
  <c r="T19"/>
  <c r="O138"/>
  <c r="K138"/>
  <c r="G138"/>
  <c r="T139"/>
  <c r="S139"/>
  <c r="R139"/>
  <c r="Q139"/>
  <c r="P139"/>
  <c r="N139"/>
  <c r="M139"/>
  <c r="L139"/>
  <c r="J139"/>
  <c r="I139"/>
  <c r="H139"/>
  <c r="O137"/>
  <c r="O139" s="1"/>
  <c r="K137"/>
  <c r="K139" s="1"/>
  <c r="G137"/>
  <c r="G139" s="1"/>
  <c r="O47"/>
  <c r="K47"/>
  <c r="G47"/>
  <c r="H101"/>
  <c r="I101"/>
  <c r="J101"/>
  <c r="L101"/>
  <c r="M101"/>
  <c r="N101"/>
  <c r="P101"/>
  <c r="Q101"/>
  <c r="R101"/>
  <c r="S101"/>
  <c r="T101"/>
  <c r="H171"/>
  <c r="I171"/>
  <c r="J171"/>
  <c r="L171"/>
  <c r="M171"/>
  <c r="N171"/>
  <c r="P171"/>
  <c r="Q171"/>
  <c r="R171"/>
  <c r="S171"/>
  <c r="T171"/>
  <c r="O134"/>
  <c r="G134"/>
  <c r="K134"/>
  <c r="O135"/>
  <c r="K135"/>
  <c r="G135"/>
  <c r="H118"/>
  <c r="H119" s="1"/>
  <c r="I118"/>
  <c r="I119" s="1"/>
  <c r="J118"/>
  <c r="J119" s="1"/>
  <c r="L118"/>
  <c r="L119" s="1"/>
  <c r="M118"/>
  <c r="M119" s="1"/>
  <c r="N118"/>
  <c r="N119" s="1"/>
  <c r="P118"/>
  <c r="P119" s="1"/>
  <c r="Q118"/>
  <c r="Q119" s="1"/>
  <c r="R118"/>
  <c r="R119" s="1"/>
  <c r="S118"/>
  <c r="S119" s="1"/>
  <c r="T118"/>
  <c r="T119" s="1"/>
  <c r="O133"/>
  <c r="O136" s="1"/>
  <c r="K133"/>
  <c r="K136" s="1"/>
  <c r="G133"/>
  <c r="G136" s="1"/>
  <c r="T132"/>
  <c r="S132"/>
  <c r="R132"/>
  <c r="Q132"/>
  <c r="P132"/>
  <c r="N132"/>
  <c r="M132"/>
  <c r="L132"/>
  <c r="J132"/>
  <c r="I132"/>
  <c r="H132"/>
  <c r="O131"/>
  <c r="K131"/>
  <c r="G131"/>
  <c r="O130"/>
  <c r="K130"/>
  <c r="G130"/>
  <c r="O129"/>
  <c r="K129"/>
  <c r="G129"/>
  <c r="T128"/>
  <c r="S128"/>
  <c r="R128"/>
  <c r="Q128"/>
  <c r="P128"/>
  <c r="N128"/>
  <c r="M128"/>
  <c r="L128"/>
  <c r="J128"/>
  <c r="I128"/>
  <c r="H128"/>
  <c r="O127"/>
  <c r="K127"/>
  <c r="G127"/>
  <c r="O126"/>
  <c r="K126"/>
  <c r="G126"/>
  <c r="O125"/>
  <c r="K125"/>
  <c r="G125"/>
  <c r="T124"/>
  <c r="S124"/>
  <c r="S143" s="1"/>
  <c r="R124"/>
  <c r="Q124"/>
  <c r="Q143" s="1"/>
  <c r="P124"/>
  <c r="P143" s="1"/>
  <c r="N124"/>
  <c r="N143" s="1"/>
  <c r="M124"/>
  <c r="M143" s="1"/>
  <c r="L124"/>
  <c r="L143" s="1"/>
  <c r="J124"/>
  <c r="J143" s="1"/>
  <c r="I124"/>
  <c r="I143" s="1"/>
  <c r="H124"/>
  <c r="H143" s="1"/>
  <c r="O123"/>
  <c r="K123"/>
  <c r="G123"/>
  <c r="O122"/>
  <c r="K122"/>
  <c r="G122"/>
  <c r="O121"/>
  <c r="K121"/>
  <c r="G121"/>
  <c r="R143" l="1"/>
  <c r="O19"/>
  <c r="G19"/>
  <c r="K142"/>
  <c r="T143"/>
  <c r="O113"/>
  <c r="O60"/>
  <c r="K154"/>
  <c r="K19"/>
  <c r="K60"/>
  <c r="G15"/>
  <c r="O124"/>
  <c r="O128"/>
  <c r="G132"/>
  <c r="O132"/>
  <c r="K124"/>
  <c r="K128"/>
  <c r="G128"/>
  <c r="K132"/>
  <c r="G124"/>
  <c r="G143" s="1"/>
  <c r="T73"/>
  <c r="S73"/>
  <c r="R73"/>
  <c r="Q73"/>
  <c r="P73"/>
  <c r="N73"/>
  <c r="M73"/>
  <c r="L73"/>
  <c r="J73"/>
  <c r="I73"/>
  <c r="H73"/>
  <c r="O72"/>
  <c r="K72"/>
  <c r="G72"/>
  <c r="O71"/>
  <c r="K71"/>
  <c r="G71"/>
  <c r="J177"/>
  <c r="J178" s="1"/>
  <c r="I177"/>
  <c r="I178" s="1"/>
  <c r="H177"/>
  <c r="H178" s="1"/>
  <c r="G176"/>
  <c r="G175"/>
  <c r="J170"/>
  <c r="I170"/>
  <c r="H170"/>
  <c r="G169"/>
  <c r="G171" s="1"/>
  <c r="J150"/>
  <c r="I150"/>
  <c r="H150"/>
  <c r="G149"/>
  <c r="G147"/>
  <c r="J110"/>
  <c r="I110"/>
  <c r="H110"/>
  <c r="G109"/>
  <c r="G108"/>
  <c r="G107"/>
  <c r="J106"/>
  <c r="I106"/>
  <c r="H106"/>
  <c r="G105"/>
  <c r="G104"/>
  <c r="G103"/>
  <c r="G102"/>
  <c r="G100"/>
  <c r="G99"/>
  <c r="G98"/>
  <c r="J97"/>
  <c r="I97"/>
  <c r="H97"/>
  <c r="G96"/>
  <c r="G95"/>
  <c r="J94"/>
  <c r="J114" s="1"/>
  <c r="I94"/>
  <c r="I114" s="1"/>
  <c r="H94"/>
  <c r="H114" s="1"/>
  <c r="G93"/>
  <c r="G92"/>
  <c r="J87"/>
  <c r="I87"/>
  <c r="H87"/>
  <c r="G86"/>
  <c r="G85"/>
  <c r="J84"/>
  <c r="I84"/>
  <c r="H84"/>
  <c r="G83"/>
  <c r="G82"/>
  <c r="G81"/>
  <c r="J80"/>
  <c r="J88" s="1"/>
  <c r="I80"/>
  <c r="I88" s="1"/>
  <c r="H80"/>
  <c r="H88" s="1"/>
  <c r="G79"/>
  <c r="G78"/>
  <c r="G77"/>
  <c r="G76"/>
  <c r="J70"/>
  <c r="I70"/>
  <c r="H70"/>
  <c r="G69"/>
  <c r="G68"/>
  <c r="J67"/>
  <c r="I67"/>
  <c r="H67"/>
  <c r="G66"/>
  <c r="G65"/>
  <c r="J56"/>
  <c r="I56"/>
  <c r="H56"/>
  <c r="G55"/>
  <c r="G54"/>
  <c r="G53"/>
  <c r="J52"/>
  <c r="I52"/>
  <c r="H52"/>
  <c r="G51"/>
  <c r="G50"/>
  <c r="J49"/>
  <c r="I49"/>
  <c r="I61" s="1"/>
  <c r="H49"/>
  <c r="H61" s="1"/>
  <c r="G48"/>
  <c r="G46"/>
  <c r="G49" s="1"/>
  <c r="G42"/>
  <c r="J38"/>
  <c r="I38"/>
  <c r="H38"/>
  <c r="G37"/>
  <c r="G35"/>
  <c r="J34"/>
  <c r="I34"/>
  <c r="H34"/>
  <c r="G33"/>
  <c r="G31"/>
  <c r="J30"/>
  <c r="I30"/>
  <c r="H30"/>
  <c r="G29"/>
  <c r="G28"/>
  <c r="G27"/>
  <c r="G26"/>
  <c r="J25"/>
  <c r="I25"/>
  <c r="H25"/>
  <c r="G24"/>
  <c r="G23"/>
  <c r="G25" s="1"/>
  <c r="J22"/>
  <c r="J39" s="1"/>
  <c r="I22"/>
  <c r="I39" s="1"/>
  <c r="H22"/>
  <c r="H39" s="1"/>
  <c r="G21"/>
  <c r="G20"/>
  <c r="T164"/>
  <c r="S164"/>
  <c r="R164"/>
  <c r="Q164"/>
  <c r="P164"/>
  <c r="N164"/>
  <c r="M164"/>
  <c r="L164"/>
  <c r="J164"/>
  <c r="I164"/>
  <c r="H164"/>
  <c r="O163"/>
  <c r="K163"/>
  <c r="G163"/>
  <c r="O162"/>
  <c r="K162"/>
  <c r="G162"/>
  <c r="T56"/>
  <c r="S56"/>
  <c r="R56"/>
  <c r="Q56"/>
  <c r="P56"/>
  <c r="N56"/>
  <c r="M56"/>
  <c r="L56"/>
  <c r="O55"/>
  <c r="K55"/>
  <c r="O54"/>
  <c r="K54"/>
  <c r="O53"/>
  <c r="K53"/>
  <c r="P177"/>
  <c r="P178" s="1"/>
  <c r="K176"/>
  <c r="O176"/>
  <c r="O104"/>
  <c r="K104"/>
  <c r="L80"/>
  <c r="M80"/>
  <c r="N80"/>
  <c r="P80"/>
  <c r="Q80"/>
  <c r="R80"/>
  <c r="S80"/>
  <c r="T80"/>
  <c r="T67"/>
  <c r="S67"/>
  <c r="R67"/>
  <c r="Q67"/>
  <c r="P67"/>
  <c r="N67"/>
  <c r="M67"/>
  <c r="L67"/>
  <c r="O66"/>
  <c r="K66"/>
  <c r="O65"/>
  <c r="K65"/>
  <c r="L25"/>
  <c r="M25"/>
  <c r="N25"/>
  <c r="P25"/>
  <c r="Q25"/>
  <c r="R25"/>
  <c r="S25"/>
  <c r="T25"/>
  <c r="K23"/>
  <c r="O23"/>
  <c r="O149"/>
  <c r="K149"/>
  <c r="H155" l="1"/>
  <c r="H156" s="1"/>
  <c r="J155"/>
  <c r="J156" s="1"/>
  <c r="M88"/>
  <c r="O143"/>
  <c r="K143"/>
  <c r="I155"/>
  <c r="I156" s="1"/>
  <c r="J61"/>
  <c r="G34"/>
  <c r="G22"/>
  <c r="G30"/>
  <c r="I144"/>
  <c r="G56"/>
  <c r="G67"/>
  <c r="G80"/>
  <c r="G94"/>
  <c r="G114" s="1"/>
  <c r="H144"/>
  <c r="J144"/>
  <c r="G101"/>
  <c r="G150"/>
  <c r="G155" s="1"/>
  <c r="K73"/>
  <c r="K164"/>
  <c r="H74"/>
  <c r="H89" s="1"/>
  <c r="J74"/>
  <c r="I74"/>
  <c r="I89" s="1"/>
  <c r="G38"/>
  <c r="G164"/>
  <c r="O164"/>
  <c r="G70"/>
  <c r="G84"/>
  <c r="G52"/>
  <c r="G61" s="1"/>
  <c r="G87"/>
  <c r="G97"/>
  <c r="G73"/>
  <c r="O73"/>
  <c r="K56"/>
  <c r="G110"/>
  <c r="G177"/>
  <c r="G178" s="1"/>
  <c r="G106"/>
  <c r="G170"/>
  <c r="O56"/>
  <c r="O67"/>
  <c r="K67"/>
  <c r="H179"/>
  <c r="I179"/>
  <c r="J179"/>
  <c r="L177"/>
  <c r="M177"/>
  <c r="N177"/>
  <c r="P179"/>
  <c r="Q177"/>
  <c r="R177"/>
  <c r="S177"/>
  <c r="T177"/>
  <c r="H172"/>
  <c r="I172"/>
  <c r="J172"/>
  <c r="L172"/>
  <c r="M172"/>
  <c r="N172"/>
  <c r="P172"/>
  <c r="Q172"/>
  <c r="R172"/>
  <c r="S172"/>
  <c r="T172"/>
  <c r="L170"/>
  <c r="M170"/>
  <c r="N170"/>
  <c r="P170"/>
  <c r="Q170"/>
  <c r="R170"/>
  <c r="S170"/>
  <c r="T170"/>
  <c r="H161"/>
  <c r="I161"/>
  <c r="J161"/>
  <c r="L161"/>
  <c r="M161"/>
  <c r="N161"/>
  <c r="O161"/>
  <c r="P161"/>
  <c r="Q161"/>
  <c r="R161"/>
  <c r="S161"/>
  <c r="T161"/>
  <c r="L150"/>
  <c r="M150"/>
  <c r="M155" s="1"/>
  <c r="N150"/>
  <c r="P150"/>
  <c r="Q150"/>
  <c r="R150"/>
  <c r="S150"/>
  <c r="T150"/>
  <c r="T155" s="1"/>
  <c r="L110"/>
  <c r="M110"/>
  <c r="N110"/>
  <c r="P110"/>
  <c r="Q110"/>
  <c r="R110"/>
  <c r="S110"/>
  <c r="T110"/>
  <c r="L106"/>
  <c r="M106"/>
  <c r="N106"/>
  <c r="P106"/>
  <c r="Q106"/>
  <c r="R106"/>
  <c r="S106"/>
  <c r="T106"/>
  <c r="L97"/>
  <c r="M97"/>
  <c r="N97"/>
  <c r="P97"/>
  <c r="Q97"/>
  <c r="R97"/>
  <c r="S97"/>
  <c r="T97"/>
  <c r="L94"/>
  <c r="M94"/>
  <c r="N94"/>
  <c r="N114" s="1"/>
  <c r="P94"/>
  <c r="Q94"/>
  <c r="Q114" s="1"/>
  <c r="R94"/>
  <c r="R114" s="1"/>
  <c r="S94"/>
  <c r="T94"/>
  <c r="L87"/>
  <c r="M87"/>
  <c r="N87"/>
  <c r="P87"/>
  <c r="Q87"/>
  <c r="R87"/>
  <c r="S87"/>
  <c r="T87"/>
  <c r="L84"/>
  <c r="L88" s="1"/>
  <c r="M84"/>
  <c r="N84"/>
  <c r="P84"/>
  <c r="P88" s="1"/>
  <c r="Q84"/>
  <c r="Q88" s="1"/>
  <c r="R84"/>
  <c r="R88" s="1"/>
  <c r="S84"/>
  <c r="T84"/>
  <c r="L70"/>
  <c r="L74" s="1"/>
  <c r="M70"/>
  <c r="M74" s="1"/>
  <c r="N70"/>
  <c r="N74" s="1"/>
  <c r="P70"/>
  <c r="P74" s="1"/>
  <c r="Q70"/>
  <c r="Q74" s="1"/>
  <c r="R70"/>
  <c r="R74" s="1"/>
  <c r="S70"/>
  <c r="S74" s="1"/>
  <c r="T70"/>
  <c r="T74" s="1"/>
  <c r="O109"/>
  <c r="K109"/>
  <c r="O108"/>
  <c r="K108"/>
  <c r="O107"/>
  <c r="K107"/>
  <c r="O105"/>
  <c r="K105"/>
  <c r="O103"/>
  <c r="K103"/>
  <c r="O102"/>
  <c r="K102"/>
  <c r="G160"/>
  <c r="G159"/>
  <c r="O116"/>
  <c r="O118" s="1"/>
  <c r="O119" s="1"/>
  <c r="O69"/>
  <c r="O68"/>
  <c r="K69"/>
  <c r="O51"/>
  <c r="O52" s="1"/>
  <c r="O48"/>
  <c r="O42"/>
  <c r="O50"/>
  <c r="O46"/>
  <c r="O49" s="1"/>
  <c r="O61" s="1"/>
  <c r="O41"/>
  <c r="K51"/>
  <c r="K48"/>
  <c r="K42"/>
  <c r="K41"/>
  <c r="K50"/>
  <c r="K52" s="1"/>
  <c r="K46"/>
  <c r="O33"/>
  <c r="O24"/>
  <c r="O25" s="1"/>
  <c r="O21"/>
  <c r="O37"/>
  <c r="K37"/>
  <c r="O82"/>
  <c r="O83"/>
  <c r="O77"/>
  <c r="O78"/>
  <c r="O79"/>
  <c r="O76"/>
  <c r="O81"/>
  <c r="O86"/>
  <c r="O85"/>
  <c r="O93"/>
  <c r="O95"/>
  <c r="O92"/>
  <c r="O94" s="1"/>
  <c r="K93"/>
  <c r="O99"/>
  <c r="O100"/>
  <c r="O98"/>
  <c r="O147"/>
  <c r="K147"/>
  <c r="K150" s="1"/>
  <c r="O96"/>
  <c r="O169"/>
  <c r="O175"/>
  <c r="O177" s="1"/>
  <c r="O178" s="1"/>
  <c r="O27"/>
  <c r="O28"/>
  <c r="O29"/>
  <c r="O35"/>
  <c r="O38" s="1"/>
  <c r="O31"/>
  <c r="O34" s="1"/>
  <c r="O26"/>
  <c r="O20"/>
  <c r="K160"/>
  <c r="K175"/>
  <c r="K169"/>
  <c r="K159"/>
  <c r="K116"/>
  <c r="K118" s="1"/>
  <c r="K119" s="1"/>
  <c r="K99"/>
  <c r="K100"/>
  <c r="K96"/>
  <c r="K98"/>
  <c r="K95"/>
  <c r="K92"/>
  <c r="K94" s="1"/>
  <c r="K86"/>
  <c r="K82"/>
  <c r="K83"/>
  <c r="K77"/>
  <c r="K78"/>
  <c r="K79"/>
  <c r="K85"/>
  <c r="K81"/>
  <c r="K76"/>
  <c r="K68"/>
  <c r="K70" s="1"/>
  <c r="T52"/>
  <c r="S52"/>
  <c r="R52"/>
  <c r="Q52"/>
  <c r="P52"/>
  <c r="N52"/>
  <c r="M52"/>
  <c r="L52"/>
  <c r="L38"/>
  <c r="M38"/>
  <c r="N38"/>
  <c r="P38"/>
  <c r="Q38"/>
  <c r="R38"/>
  <c r="S38"/>
  <c r="T38"/>
  <c r="L22"/>
  <c r="M22"/>
  <c r="N22"/>
  <c r="P22"/>
  <c r="Q22"/>
  <c r="R22"/>
  <c r="S22"/>
  <c r="T22"/>
  <c r="K27"/>
  <c r="K28"/>
  <c r="K29"/>
  <c r="K24"/>
  <c r="K25" s="1"/>
  <c r="K21"/>
  <c r="K35"/>
  <c r="K31"/>
  <c r="K26"/>
  <c r="K20"/>
  <c r="J43"/>
  <c r="J44" s="1"/>
  <c r="I43"/>
  <c r="I44" s="1"/>
  <c r="H43"/>
  <c r="G43" s="1"/>
  <c r="G44" s="1"/>
  <c r="I62"/>
  <c r="G116"/>
  <c r="T49"/>
  <c r="T61" s="1"/>
  <c r="S49"/>
  <c r="S61" s="1"/>
  <c r="R49"/>
  <c r="R61" s="1"/>
  <c r="Q49"/>
  <c r="Q61" s="1"/>
  <c r="P49"/>
  <c r="P61" s="1"/>
  <c r="N49"/>
  <c r="M49"/>
  <c r="M61" s="1"/>
  <c r="L49"/>
  <c r="L61" s="1"/>
  <c r="K49"/>
  <c r="T43"/>
  <c r="T44" s="1"/>
  <c r="S43"/>
  <c r="S44" s="1"/>
  <c r="R43"/>
  <c r="R44" s="1"/>
  <c r="Q43"/>
  <c r="Q44" s="1"/>
  <c r="P43"/>
  <c r="N43"/>
  <c r="N44" s="1"/>
  <c r="M43"/>
  <c r="M44" s="1"/>
  <c r="L43"/>
  <c r="L44" s="1"/>
  <c r="T34"/>
  <c r="S34"/>
  <c r="R34"/>
  <c r="Q34"/>
  <c r="P34"/>
  <c r="N34"/>
  <c r="M34"/>
  <c r="L34"/>
  <c r="T30"/>
  <c r="S30"/>
  <c r="R30"/>
  <c r="Q30"/>
  <c r="P30"/>
  <c r="N30"/>
  <c r="M30"/>
  <c r="L30"/>
  <c r="T114" l="1"/>
  <c r="T144" s="1"/>
  <c r="P114"/>
  <c r="P144" s="1"/>
  <c r="M114"/>
  <c r="M144" s="1"/>
  <c r="M180" s="1"/>
  <c r="P155"/>
  <c r="P156" s="1"/>
  <c r="K38"/>
  <c r="T89"/>
  <c r="T88"/>
  <c r="G88"/>
  <c r="S144"/>
  <c r="S114"/>
  <c r="L144"/>
  <c r="L114"/>
  <c r="Q156"/>
  <c r="Q155"/>
  <c r="L156"/>
  <c r="L155"/>
  <c r="S88"/>
  <c r="S89" s="1"/>
  <c r="G39"/>
  <c r="S155"/>
  <c r="S156" s="1"/>
  <c r="R155"/>
  <c r="R156" s="1"/>
  <c r="N88"/>
  <c r="N89" s="1"/>
  <c r="K155"/>
  <c r="K156" s="1"/>
  <c r="N155"/>
  <c r="N156" s="1"/>
  <c r="S39"/>
  <c r="Q39"/>
  <c r="N39"/>
  <c r="L39"/>
  <c r="N61"/>
  <c r="L62"/>
  <c r="T39"/>
  <c r="R39"/>
  <c r="P39"/>
  <c r="M39"/>
  <c r="K61"/>
  <c r="J89"/>
  <c r="O22"/>
  <c r="G74"/>
  <c r="N62"/>
  <c r="K101"/>
  <c r="Q178"/>
  <c r="Q179" s="1"/>
  <c r="N178"/>
  <c r="N179" s="1"/>
  <c r="M62"/>
  <c r="J62"/>
  <c r="J180" s="1"/>
  <c r="O101"/>
  <c r="R89"/>
  <c r="P89"/>
  <c r="M89"/>
  <c r="K74"/>
  <c r="R178"/>
  <c r="R179" s="1"/>
  <c r="M178"/>
  <c r="M179" s="1"/>
  <c r="Q89"/>
  <c r="L89"/>
  <c r="Q144"/>
  <c r="R144"/>
  <c r="N144"/>
  <c r="L178"/>
  <c r="L179" s="1"/>
  <c r="O171"/>
  <c r="K171"/>
  <c r="K172" s="1"/>
  <c r="T178"/>
  <c r="T179" s="1"/>
  <c r="S178"/>
  <c r="S179" s="1"/>
  <c r="G118"/>
  <c r="G119" s="1"/>
  <c r="M156"/>
  <c r="T165"/>
  <c r="T166" s="1"/>
  <c r="R165"/>
  <c r="R166" s="1"/>
  <c r="P165"/>
  <c r="P166" s="1"/>
  <c r="N165"/>
  <c r="N166" s="1"/>
  <c r="L165"/>
  <c r="L166" s="1"/>
  <c r="I165"/>
  <c r="I166" s="1"/>
  <c r="I180" s="1"/>
  <c r="O43"/>
  <c r="O44" s="1"/>
  <c r="S165"/>
  <c r="S166" s="1"/>
  <c r="Q165"/>
  <c r="Q166" s="1"/>
  <c r="O165"/>
  <c r="O166" s="1"/>
  <c r="M165"/>
  <c r="M166" s="1"/>
  <c r="J165"/>
  <c r="J166" s="1"/>
  <c r="H165"/>
  <c r="H166" s="1"/>
  <c r="K87"/>
  <c r="T156"/>
  <c r="O150"/>
  <c r="O80"/>
  <c r="Q62"/>
  <c r="O70"/>
  <c r="O74" s="1"/>
  <c r="K110"/>
  <c r="K84"/>
  <c r="K161"/>
  <c r="K177"/>
  <c r="O172"/>
  <c r="O87"/>
  <c r="O84"/>
  <c r="O88" s="1"/>
  <c r="H44"/>
  <c r="H62" s="1"/>
  <c r="H180" s="1"/>
  <c r="O179"/>
  <c r="O110"/>
  <c r="K80"/>
  <c r="O170"/>
  <c r="K170"/>
  <c r="O106"/>
  <c r="K106"/>
  <c r="O97"/>
  <c r="O114" s="1"/>
  <c r="K97"/>
  <c r="K114" s="1"/>
  <c r="P44"/>
  <c r="R62"/>
  <c r="R180" s="1"/>
  <c r="T62"/>
  <c r="S62"/>
  <c r="G156"/>
  <c r="G161"/>
  <c r="K43"/>
  <c r="K44" s="1"/>
  <c r="K22"/>
  <c r="K30"/>
  <c r="K34"/>
  <c r="O30"/>
  <c r="G172"/>
  <c r="G179"/>
  <c r="G62"/>
  <c r="Q180" l="1"/>
  <c r="L180"/>
  <c r="T180"/>
  <c r="N180"/>
  <c r="S180"/>
  <c r="O156"/>
  <c r="O155"/>
  <c r="K88"/>
  <c r="K89" s="1"/>
  <c r="K39"/>
  <c r="O39"/>
  <c r="O62" s="1"/>
  <c r="P62"/>
  <c r="P180" s="1"/>
  <c r="O89"/>
  <c r="O144"/>
  <c r="K144"/>
  <c r="K178"/>
  <c r="K179" s="1"/>
  <c r="K165"/>
  <c r="K166" s="1"/>
  <c r="G165"/>
  <c r="G166" s="1"/>
  <c r="K62"/>
  <c r="G144"/>
  <c r="G89"/>
  <c r="K180" l="1"/>
  <c r="O180"/>
  <c r="G180"/>
</calcChain>
</file>

<file path=xl/sharedStrings.xml><?xml version="1.0" encoding="utf-8"?>
<sst xmlns="http://schemas.openxmlformats.org/spreadsheetml/2006/main" count="452" uniqueCount="110">
  <si>
    <r>
      <t xml:space="preserve">            EKONOMINĖS PLĖTROS PROGRAMOS                                                                  </t>
    </r>
    <r>
      <rPr>
        <sz val="11"/>
        <rFont val="Times New Roman"/>
        <family val="1"/>
        <charset val="186"/>
      </rPr>
      <t xml:space="preserve">  </t>
    </r>
  </si>
  <si>
    <t>TIKSLŲ, PROGRAMŲ TIKSLŲ, UŽDAVINIŲ IR PRIEMONIŲ IŠLAIDŲ SUVESTINĖ</t>
  </si>
  <si>
    <t>Programos tikslo kodas</t>
  </si>
  <si>
    <t>Uždavinio kodas</t>
  </si>
  <si>
    <t>Priemonės kodas</t>
  </si>
  <si>
    <t>Priemonės pavadinimas</t>
  </si>
  <si>
    <t>Asignavimų valdytojo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</si>
  <si>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</si>
  <si>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</si>
  <si>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</si>
  <si>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</si>
  <si>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</si>
  <si>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01 strateginis tikslas - užtikrinti Savivaldybės teritorijos, jos infrastruktūros, ekologiškai švarios ir saugios gyvenamosios aplinkos vystymąsi</t>
  </si>
  <si>
    <t>05 programa - ekonominės plėtros programa</t>
  </si>
  <si>
    <t>01</t>
  </si>
  <si>
    <t>Prižiūrėti ir modernizuoti Rietavo savivaldybės vietinės reikšmės kelius, stovėjimo aikšteles, visuomeninio susisiekimo infrastruktūros objektus</t>
  </si>
  <si>
    <t>Vykdyti Rietavo savivaldybės susisiekimo sistemos plėtrą tiesiant naujas ir rekonstruojant esamas gatves. Gerinti eismo saugumo sąlygas</t>
  </si>
  <si>
    <t>188747184</t>
  </si>
  <si>
    <t>SB</t>
  </si>
  <si>
    <t>iš viso</t>
  </si>
  <si>
    <t>02</t>
  </si>
  <si>
    <t>03</t>
  </si>
  <si>
    <t xml:space="preserve">Tverų miestelio Kovo 8 - osios gatvės  rekonstrukcija                                               </t>
  </si>
  <si>
    <t xml:space="preserve">Kt. ES </t>
  </si>
  <si>
    <t>04</t>
  </si>
  <si>
    <t>05</t>
  </si>
  <si>
    <t xml:space="preserve">Dariaus ir Girėno g. rekonstrukcija                                                                                                                                            </t>
  </si>
  <si>
    <t>SB (pask.KOM)</t>
  </si>
  <si>
    <t>06</t>
  </si>
  <si>
    <t>Kulių g. rekonstrukcija</t>
  </si>
  <si>
    <t>07</t>
  </si>
  <si>
    <t>Iš viso uždaviniui</t>
  </si>
  <si>
    <t>Atlikti kasmetinius kelių priežiūros ir remonto darbus. Vykdyti savivaldybės vietinės reikšmės kelių priežiūros ir plėtros programą</t>
  </si>
  <si>
    <t xml:space="preserve">Rietavo savivaldybės vietinės reikšmės  kelių ir gatvių priežiūra ir taisymas </t>
  </si>
  <si>
    <t>Vykdyti Savivaldybės eismo saugumo programą</t>
  </si>
  <si>
    <t xml:space="preserve">Rietavo miesto Plungės gatvės pėsčiųjų ir dviratininkų tako įrengimas                                                     </t>
  </si>
  <si>
    <t>Iš viso tikslui</t>
  </si>
  <si>
    <t>Prižiūrėti ir modernizuoti Rietavo savivaldybės inžinerinės infrastruktūros objektus</t>
  </si>
  <si>
    <t>Kelti žmonių gyvenimo lygį</t>
  </si>
  <si>
    <t xml:space="preserve">SB </t>
  </si>
  <si>
    <t xml:space="preserve">Kt.  </t>
  </si>
  <si>
    <t>Kt. VB</t>
  </si>
  <si>
    <t>Rietavo savivaldybės gyvenviečių  tvarkymas</t>
  </si>
  <si>
    <t>Plėtoti Savivaldybės infrastruktūrą</t>
  </si>
  <si>
    <t>Renovuoti bendrojo lavinimo įstaigas ir Savivaldybei priklausančius pastatus</t>
  </si>
  <si>
    <t xml:space="preserve">Rietavo L. Ivinskio gimnazijos bendrabučio remontas   </t>
  </si>
  <si>
    <t xml:space="preserve">Rietavo L. Ivinskio gimnazijos sporto salės priestato statyba                                                      </t>
  </si>
  <si>
    <t>SB (VIP)</t>
  </si>
  <si>
    <t xml:space="preserve">Pastato, esančio Parko g. 10, rekonstrukcija (Meno mokykla)                                   </t>
  </si>
  <si>
    <t>Viešosios paskirties pastatų rekonstrukcija</t>
  </si>
  <si>
    <t>Plėtoti gyvenamąjį socialinį būstą</t>
  </si>
  <si>
    <t>Daugiabučių namų ir jų aplinkos modernizavimas</t>
  </si>
  <si>
    <t xml:space="preserve">Teikti paramą daugiabučių namų savininkų bendrijoms jų valdomų namų techniniams defektams pašalinti, bendrojo naudojimo objektams atnaujinti, namams prižūrėti, remontuoti </t>
  </si>
  <si>
    <t>Finansiškai prisidėti prie Rietavo savivaldybės daugiabučių renovacijos</t>
  </si>
  <si>
    <t>Verslo plėtros užtikrinimas Savivaldybėje</t>
  </si>
  <si>
    <t xml:space="preserve">Teikti paramą verslininkams </t>
  </si>
  <si>
    <t>Smulkaus ir vidutinio verslo rėmimas</t>
  </si>
  <si>
    <t>Mokymų ir konsultacijų paslaugų pirkimas</t>
  </si>
  <si>
    <t>Kelti darbuotojų kompetenciją</t>
  </si>
  <si>
    <t>Iš viso programai</t>
  </si>
  <si>
    <t>Programos koordinatorius</t>
  </si>
  <si>
    <t>Juozas Albauskas</t>
  </si>
  <si>
    <t>Gyvenamojo būsto patalpų rekonstravimas, remontas, socialinio būsto plėtra</t>
  </si>
  <si>
    <t xml:space="preserve">Kt. </t>
  </si>
  <si>
    <t>Kt. (VB)</t>
  </si>
  <si>
    <t>Kt. (ES)</t>
  </si>
  <si>
    <t xml:space="preserve">Kt. (ES) </t>
  </si>
  <si>
    <t xml:space="preserve">Kt. (VB) </t>
  </si>
  <si>
    <t>Telšių regiono atliekų tvarkymo sistemos plėtra</t>
  </si>
  <si>
    <t xml:space="preserve">Rietavo miesto Pramonės g. (RT0223) rekonstrukcija                                  </t>
  </si>
  <si>
    <t>SB (pask KOM)</t>
  </si>
  <si>
    <t>2017 m. projektas</t>
  </si>
  <si>
    <t>Rietavo miesto pėsčiųjų ir dviračių tako įrengimas</t>
  </si>
  <si>
    <t>Rietavo miesto katilinės statyba</t>
  </si>
  <si>
    <t>Daugėdų gyvenvietės vandentiekio ir buitinių nuotekų tinklų atnaujinimas</t>
  </si>
  <si>
    <t>Rietavo savivaldybės administracijos viešosios paskirties pastatų atnaujinimas</t>
  </si>
  <si>
    <t>Rietavo Arkangelo Mykolo parapijos bažnyčios aplinkos sutvarkymas</t>
  </si>
  <si>
    <t>Prisidėjimas prie projektų, vykdomų VšĮ "Rietavo žirgynas" ("Baltic Hipo" ir "Sporto ir žaidimo aikštyno įrengimas")</t>
  </si>
  <si>
    <t>Sutvarkyti Rietavo savivaldybės viešąsias erdves</t>
  </si>
  <si>
    <t>Viešosios erdvės su prieigomis sutvarkymas Rietavo miesto Laisvės gatvėje, įrengiant žemės ūkio produktų turgelį</t>
  </si>
  <si>
    <t>Rietavo miesto gyvenamųjų namų kvartalų kompleksinis atnaujinimas, didinant gyvenamosios aplinkos patrauklumą</t>
  </si>
  <si>
    <t>Poilsio ir rekreacijos zonos įrengimas šalia Rietavo kunigaikščių Oginskių dvarvietės</t>
  </si>
  <si>
    <t xml:space="preserve">Pelaičių gyvenvietės Bangos  (RT-0120) ir Malūno gatvių (RT- 0121) rekonstrukcija                                               </t>
  </si>
  <si>
    <t>Kt.</t>
  </si>
  <si>
    <t>Rietavo kunigaikščių Oginskių dvarvietės sutvarkymas ir pritaikymas bendruomenės poreikiams, naujų paslaugų teikimui</t>
  </si>
  <si>
    <t>Vandens telkinio įrengimo poilsio ir rekreacijos zonoje Rietave Oginskių dvarvietės galimybių studija (investicinio projekto paslaugos)</t>
  </si>
  <si>
    <t>2016 M.  RIETAVO SAVIVALDYBĖS ADMINISTRACIJOS</t>
  </si>
  <si>
    <t>2015 m. išlaidos</t>
  </si>
  <si>
    <t>2016 m. išlaidų projektas</t>
  </si>
  <si>
    <t>2016 m. patvirtinta Taryboje</t>
  </si>
  <si>
    <t>2018 m. projektas</t>
  </si>
  <si>
    <t xml:space="preserve">SB (KPPP) </t>
  </si>
  <si>
    <t>SB (KPPP)</t>
  </si>
  <si>
    <t>Vandens tiekimo ir nuotekų tvarkymo infrastruktūros plėtra Rietavo savivladybės teritorijoje (Medingėnuose)</t>
  </si>
  <si>
    <t>SB (pask. KOM)</t>
  </si>
  <si>
    <t>SB (PF)</t>
  </si>
  <si>
    <t>Medingėnų sen. Užpelių g., Kalnelio g., Medingėnų gatvių apšvietimo įrengimas</t>
  </si>
  <si>
    <t>Daugėdų sen. Gudalių gatvės rekonstravimas</t>
  </si>
  <si>
    <t>Rietavo miesto L. Ivinskio g. rekonstravimas</t>
  </si>
  <si>
    <t>Rietavo miesto Daržų g. rekonstravimas nuo Žaliosios g. iki Palangos g.</t>
  </si>
  <si>
    <t>Pelaičių gyvenvietės vandentiekio ir buitinės kanalizacijos tinklų įrengimas</t>
  </si>
  <si>
    <t>Rietavo savivaldybės administracijos pastatų atnaujinimas (Plungės g. 18)</t>
  </si>
  <si>
    <t>Socialinio būsto plėtra (Plungės g. 18, Rietavas)</t>
  </si>
  <si>
    <t>Socialinio paslaugų infrastruktūros plėtra (Plungės g. 18, Rietavas)</t>
  </si>
  <si>
    <t>Rietavo miesto integruotos teritorijos vystymo techninis projektas</t>
  </si>
  <si>
    <t>Skirti Savivaldybės biudžeto lėšų projektų rėmimui (TVIC)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</si>
  <si>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1 lentelė</t>
  </si>
  <si>
    <t>tūkst. Eur</t>
  </si>
  <si>
    <t>Europos Sąjungos lėšomis įgyvendintų projektų draudimas</t>
  </si>
  <si>
    <t>Įgyvendinti energinio efektyvumo didinimo daugiabučiuose namuose programą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</si>
</sst>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  <charset val="186"/>
    </font>
    <font>
      <sz val="8"/>
      <color rgb="FFFF0000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49" fontId="11" fillId="4" borderId="26" xfId="0" applyNumberFormat="1" applyFont="1" applyFill="1" applyBorder="1" applyAlignment="1">
      <alignment horizontal="center" vertical="top" wrapText="1"/>
    </xf>
    <xf numFmtId="49" fontId="11" fillId="4" borderId="26" xfId="0" applyNumberFormat="1" applyFont="1" applyFill="1" applyBorder="1" applyAlignment="1">
      <alignment horizontal="center" vertical="top"/>
    </xf>
    <xf numFmtId="49" fontId="11" fillId="5" borderId="28" xfId="0" applyNumberFormat="1" applyFont="1" applyFill="1" applyBorder="1" applyAlignment="1">
      <alignment horizontal="center" vertical="top"/>
    </xf>
    <xf numFmtId="0" fontId="6" fillId="0" borderId="29" xfId="0" applyFont="1" applyBorder="1" applyAlignment="1">
      <alignment vertical="top"/>
    </xf>
    <xf numFmtId="164" fontId="6" fillId="0" borderId="32" xfId="0" applyNumberFormat="1" applyFont="1" applyFill="1" applyBorder="1" applyAlignment="1">
      <alignment horizontal="center" vertical="center"/>
    </xf>
    <xf numFmtId="0" fontId="9" fillId="7" borderId="34" xfId="0" applyFont="1" applyFill="1" applyBorder="1" applyAlignment="1">
      <alignment horizontal="right" vertical="top" wrapText="1"/>
    </xf>
    <xf numFmtId="164" fontId="6" fillId="0" borderId="33" xfId="0" applyNumberFormat="1" applyFont="1" applyFill="1" applyBorder="1" applyAlignment="1">
      <alignment horizontal="center" vertical="center"/>
    </xf>
    <xf numFmtId="164" fontId="6" fillId="0" borderId="34" xfId="0" applyNumberFormat="1" applyFont="1" applyFill="1" applyBorder="1" applyAlignment="1">
      <alignment horizontal="center" vertical="center"/>
    </xf>
    <xf numFmtId="49" fontId="9" fillId="4" borderId="16" xfId="0" applyNumberFormat="1" applyFont="1" applyFill="1" applyBorder="1" applyAlignment="1">
      <alignment horizontal="center" vertical="top"/>
    </xf>
    <xf numFmtId="49" fontId="9" fillId="5" borderId="18" xfId="0" applyNumberFormat="1" applyFont="1" applyFill="1" applyBorder="1" applyAlignment="1">
      <alignment horizontal="center" vertical="top"/>
    </xf>
    <xf numFmtId="49" fontId="9" fillId="4" borderId="26" xfId="0" applyNumberFormat="1" applyFont="1" applyFill="1" applyBorder="1" applyAlignment="1">
      <alignment horizontal="center" vertical="top"/>
    </xf>
    <xf numFmtId="0" fontId="6" fillId="0" borderId="29" xfId="0" applyFont="1" applyFill="1" applyBorder="1" applyAlignment="1">
      <alignment vertical="top"/>
    </xf>
    <xf numFmtId="49" fontId="11" fillId="4" borderId="23" xfId="0" applyNumberFormat="1" applyFont="1" applyFill="1" applyBorder="1" applyAlignment="1">
      <alignment horizontal="left" vertical="top" wrapText="1"/>
    </xf>
    <xf numFmtId="49" fontId="11" fillId="4" borderId="23" xfId="0" applyNumberFormat="1" applyFont="1" applyFill="1" applyBorder="1" applyAlignment="1">
      <alignment horizontal="center" vertical="top"/>
    </xf>
    <xf numFmtId="49" fontId="11" fillId="5" borderId="26" xfId="0" applyNumberFormat="1" applyFont="1" applyFill="1" applyBorder="1" applyAlignment="1">
      <alignment horizontal="center" vertical="top"/>
    </xf>
    <xf numFmtId="49" fontId="11" fillId="5" borderId="27" xfId="0" applyNumberFormat="1" applyFont="1" applyFill="1" applyBorder="1" applyAlignment="1">
      <alignment horizontal="center" vertical="top"/>
    </xf>
    <xf numFmtId="0" fontId="6" fillId="0" borderId="34" xfId="0" applyFont="1" applyFill="1" applyBorder="1" applyAlignment="1">
      <alignment horizontal="center" vertical="top" wrapText="1"/>
    </xf>
    <xf numFmtId="164" fontId="6" fillId="0" borderId="40" xfId="0" applyNumberFormat="1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top" wrapText="1"/>
    </xf>
    <xf numFmtId="0" fontId="6" fillId="8" borderId="34" xfId="0" applyFont="1" applyFill="1" applyBorder="1" applyAlignment="1">
      <alignment horizontal="center" vertical="top" wrapText="1"/>
    </xf>
    <xf numFmtId="164" fontId="6" fillId="8" borderId="33" xfId="0" applyNumberFormat="1" applyFont="1" applyFill="1" applyBorder="1" applyAlignment="1">
      <alignment horizontal="center" vertical="center"/>
    </xf>
    <xf numFmtId="49" fontId="11" fillId="4" borderId="43" xfId="0" applyNumberFormat="1" applyFont="1" applyFill="1" applyBorder="1" applyAlignment="1">
      <alignment horizontal="center" vertical="top"/>
    </xf>
    <xf numFmtId="49" fontId="11" fillId="5" borderId="16" xfId="0" applyNumberFormat="1" applyFont="1" applyFill="1" applyBorder="1" applyAlignment="1">
      <alignment horizontal="center" vertical="top"/>
    </xf>
    <xf numFmtId="49" fontId="3" fillId="4" borderId="12" xfId="0" applyNumberFormat="1" applyFont="1" applyFill="1" applyBorder="1" applyAlignment="1">
      <alignment vertical="top"/>
    </xf>
    <xf numFmtId="0" fontId="3" fillId="0" borderId="29" xfId="0" applyFont="1" applyBorder="1" applyAlignment="1">
      <alignment vertical="top"/>
    </xf>
    <xf numFmtId="49" fontId="3" fillId="4" borderId="23" xfId="0" applyNumberFormat="1" applyFont="1" applyFill="1" applyBorder="1" applyAlignment="1">
      <alignment vertical="top"/>
    </xf>
    <xf numFmtId="49" fontId="9" fillId="4" borderId="20" xfId="0" applyNumberFormat="1" applyFont="1" applyFill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8" fillId="0" borderId="0" xfId="0" applyFont="1" applyAlignment="1"/>
    <xf numFmtId="0" fontId="13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13" fillId="0" borderId="29" xfId="0" applyFont="1" applyFill="1" applyBorder="1" applyAlignment="1">
      <alignment horizontal="center" vertical="top"/>
    </xf>
    <xf numFmtId="0" fontId="6" fillId="0" borderId="0" xfId="0" applyFont="1" applyFill="1" applyAlignment="1">
      <alignment vertical="top"/>
    </xf>
    <xf numFmtId="0" fontId="6" fillId="8" borderId="38" xfId="0" applyFont="1" applyFill="1" applyBorder="1" applyAlignment="1">
      <alignment horizontal="center" vertical="top" wrapText="1"/>
    </xf>
    <xf numFmtId="0" fontId="15" fillId="0" borderId="0" xfId="0" applyFont="1" applyAlignment="1">
      <alignment vertical="top"/>
    </xf>
    <xf numFmtId="0" fontId="4" fillId="0" borderId="0" xfId="0" applyFont="1" applyAlignment="1">
      <alignment vertical="top"/>
    </xf>
    <xf numFmtId="49" fontId="9" fillId="5" borderId="17" xfId="0" applyNumberFormat="1" applyFont="1" applyFill="1" applyBorder="1" applyAlignment="1">
      <alignment horizontal="center" vertical="top"/>
    </xf>
    <xf numFmtId="49" fontId="9" fillId="5" borderId="11" xfId="0" applyNumberFormat="1" applyFont="1" applyFill="1" applyBorder="1" applyAlignment="1">
      <alignment horizontal="center" vertical="top"/>
    </xf>
    <xf numFmtId="164" fontId="6" fillId="8" borderId="34" xfId="0" applyNumberFormat="1" applyFont="1" applyFill="1" applyBorder="1" applyAlignment="1">
      <alignment horizontal="center" vertical="center"/>
    </xf>
    <xf numFmtId="0" fontId="6" fillId="8" borderId="29" xfId="0" applyFont="1" applyFill="1" applyBorder="1" applyAlignment="1">
      <alignment vertical="top"/>
    </xf>
    <xf numFmtId="49" fontId="9" fillId="5" borderId="12" xfId="0" applyNumberFormat="1" applyFont="1" applyFill="1" applyBorder="1" applyAlignment="1">
      <alignment horizontal="center" vertical="top"/>
    </xf>
    <xf numFmtId="49" fontId="9" fillId="4" borderId="10" xfId="0" applyNumberFormat="1" applyFont="1" applyFill="1" applyBorder="1" applyAlignment="1">
      <alignment horizontal="center" vertical="top"/>
    </xf>
    <xf numFmtId="164" fontId="9" fillId="6" borderId="29" xfId="0" applyNumberFormat="1" applyFont="1" applyFill="1" applyBorder="1" applyAlignment="1">
      <alignment horizontal="center" vertical="center"/>
    </xf>
    <xf numFmtId="0" fontId="9" fillId="8" borderId="34" xfId="0" applyFont="1" applyFill="1" applyBorder="1" applyAlignment="1">
      <alignment horizontal="right" vertical="top" wrapText="1"/>
    </xf>
    <xf numFmtId="0" fontId="6" fillId="8" borderId="0" xfId="0" applyFont="1" applyFill="1" applyAlignment="1">
      <alignment vertical="top"/>
    </xf>
    <xf numFmtId="164" fontId="2" fillId="6" borderId="11" xfId="0" applyNumberFormat="1" applyFont="1" applyFill="1" applyBorder="1" applyAlignment="1">
      <alignment horizontal="center" vertical="center"/>
    </xf>
    <xf numFmtId="164" fontId="2" fillId="8" borderId="11" xfId="0" applyNumberFormat="1" applyFont="1" applyFill="1" applyBorder="1" applyAlignment="1">
      <alignment horizontal="center" vertical="center"/>
    </xf>
    <xf numFmtId="164" fontId="3" fillId="6" borderId="11" xfId="0" applyNumberFormat="1" applyFont="1" applyFill="1" applyBorder="1" applyAlignment="1">
      <alignment horizontal="center" vertical="top"/>
    </xf>
    <xf numFmtId="0" fontId="16" fillId="0" borderId="17" xfId="0" applyFont="1" applyBorder="1" applyAlignment="1">
      <alignment horizontal="center" vertical="center" textRotation="90" wrapText="1"/>
    </xf>
    <xf numFmtId="0" fontId="16" fillId="0" borderId="17" xfId="0" applyFont="1" applyFill="1" applyBorder="1" applyAlignment="1">
      <alignment vertical="center" textRotation="90" wrapText="1"/>
    </xf>
    <xf numFmtId="164" fontId="2" fillId="8" borderId="31" xfId="0" applyNumberFormat="1" applyFont="1" applyFill="1" applyBorder="1" applyAlignment="1">
      <alignment horizontal="center" vertical="center"/>
    </xf>
    <xf numFmtId="164" fontId="3" fillId="6" borderId="17" xfId="0" applyNumberFormat="1" applyFont="1" applyFill="1" applyBorder="1" applyAlignment="1">
      <alignment horizontal="center" vertical="top"/>
    </xf>
    <xf numFmtId="164" fontId="2" fillId="8" borderId="39" xfId="0" applyNumberFormat="1" applyFont="1" applyFill="1" applyBorder="1" applyAlignment="1">
      <alignment horizontal="center" vertical="center"/>
    </xf>
    <xf numFmtId="164" fontId="2" fillId="6" borderId="31" xfId="0" applyNumberFormat="1" applyFont="1" applyFill="1" applyBorder="1" applyAlignment="1">
      <alignment horizontal="center" vertical="center"/>
    </xf>
    <xf numFmtId="164" fontId="16" fillId="6" borderId="39" xfId="0" applyNumberFormat="1" applyFont="1" applyFill="1" applyBorder="1" applyAlignment="1">
      <alignment horizontal="center" vertical="center"/>
    </xf>
    <xf numFmtId="164" fontId="16" fillId="6" borderId="3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2" fontId="2" fillId="6" borderId="3" xfId="0" applyNumberFormat="1" applyFont="1" applyFill="1" applyBorder="1" applyAlignment="1">
      <alignment horizontal="center" vertical="center"/>
    </xf>
    <xf numFmtId="2" fontId="2" fillId="6" borderId="32" xfId="0" applyNumberFormat="1" applyFont="1" applyFill="1" applyBorder="1" applyAlignment="1">
      <alignment horizontal="center" vertical="center"/>
    </xf>
    <xf numFmtId="2" fontId="15" fillId="6" borderId="32" xfId="0" applyNumberFormat="1" applyFont="1" applyFill="1" applyBorder="1" applyAlignment="1">
      <alignment horizontal="center" vertical="center"/>
    </xf>
    <xf numFmtId="2" fontId="2" fillId="6" borderId="11" xfId="0" applyNumberFormat="1" applyFont="1" applyFill="1" applyBorder="1" applyAlignment="1">
      <alignment horizontal="center" vertical="center"/>
    </xf>
    <xf numFmtId="2" fontId="2" fillId="8" borderId="11" xfId="0" applyNumberFormat="1" applyFont="1" applyFill="1" applyBorder="1" applyAlignment="1">
      <alignment horizontal="center" vertical="center"/>
    </xf>
    <xf numFmtId="2" fontId="2" fillId="8" borderId="32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3" fillId="6" borderId="46" xfId="0" applyNumberFormat="1" applyFont="1" applyFill="1" applyBorder="1" applyAlignment="1">
      <alignment horizontal="center" vertical="top"/>
    </xf>
    <xf numFmtId="2" fontId="3" fillId="6" borderId="11" xfId="0" applyNumberFormat="1" applyFont="1" applyFill="1" applyBorder="1" applyAlignment="1">
      <alignment horizontal="center" vertical="top"/>
    </xf>
    <xf numFmtId="2" fontId="2" fillId="6" borderId="4" xfId="0" applyNumberFormat="1" applyFont="1" applyFill="1" applyBorder="1" applyAlignment="1">
      <alignment horizontal="center" vertical="center"/>
    </xf>
    <xf numFmtId="2" fontId="2" fillId="8" borderId="31" xfId="0" applyNumberFormat="1" applyFont="1" applyFill="1" applyBorder="1" applyAlignment="1">
      <alignment horizontal="center" vertical="center"/>
    </xf>
    <xf numFmtId="2" fontId="3" fillId="6" borderId="17" xfId="0" applyNumberFormat="1" applyFont="1" applyFill="1" applyBorder="1" applyAlignment="1">
      <alignment horizontal="center" vertical="top"/>
    </xf>
    <xf numFmtId="2" fontId="2" fillId="8" borderId="3" xfId="0" applyNumberFormat="1" applyFont="1" applyFill="1" applyBorder="1" applyAlignment="1">
      <alignment horizontal="center" vertical="center"/>
    </xf>
    <xf numFmtId="2" fontId="3" fillId="8" borderId="46" xfId="0" applyNumberFormat="1" applyFont="1" applyFill="1" applyBorder="1" applyAlignment="1">
      <alignment horizontal="center" vertical="top"/>
    </xf>
    <xf numFmtId="2" fontId="2" fillId="0" borderId="31" xfId="0" applyNumberFormat="1" applyFont="1" applyFill="1" applyBorder="1" applyAlignment="1">
      <alignment horizontal="center" vertical="center"/>
    </xf>
    <xf numFmtId="2" fontId="2" fillId="0" borderId="32" xfId="0" applyNumberFormat="1" applyFont="1" applyFill="1" applyBorder="1" applyAlignment="1">
      <alignment horizontal="center" vertical="center"/>
    </xf>
    <xf numFmtId="2" fontId="2" fillId="8" borderId="39" xfId="0" applyNumberFormat="1" applyFont="1" applyFill="1" applyBorder="1" applyAlignment="1">
      <alignment horizontal="center" vertical="center"/>
    </xf>
    <xf numFmtId="2" fontId="3" fillId="6" borderId="17" xfId="0" applyNumberFormat="1" applyFont="1" applyFill="1" applyBorder="1" applyAlignment="1">
      <alignment horizontal="center" vertical="center"/>
    </xf>
    <xf numFmtId="2" fontId="2" fillId="6" borderId="39" xfId="0" applyNumberFormat="1" applyFont="1" applyFill="1" applyBorder="1" applyAlignment="1">
      <alignment horizontal="center" vertical="center"/>
    </xf>
    <xf numFmtId="2" fontId="3" fillId="6" borderId="18" xfId="0" applyNumberFormat="1" applyFont="1" applyFill="1" applyBorder="1" applyAlignment="1">
      <alignment horizontal="center" vertical="top"/>
    </xf>
    <xf numFmtId="2" fontId="3" fillId="3" borderId="28" xfId="0" applyNumberFormat="1" applyFont="1" applyFill="1" applyBorder="1" applyAlignment="1">
      <alignment horizontal="center" vertical="top"/>
    </xf>
    <xf numFmtId="2" fontId="9" fillId="6" borderId="17" xfId="0" applyNumberFormat="1" applyFont="1" applyFill="1" applyBorder="1" applyAlignment="1">
      <alignment horizontal="center" vertical="top"/>
    </xf>
    <xf numFmtId="2" fontId="3" fillId="8" borderId="11" xfId="0" applyNumberFormat="1" applyFont="1" applyFill="1" applyBorder="1" applyAlignment="1">
      <alignment horizontal="center" vertical="top"/>
    </xf>
    <xf numFmtId="2" fontId="2" fillId="6" borderId="33" xfId="0" applyNumberFormat="1" applyFont="1" applyFill="1" applyBorder="1" applyAlignment="1">
      <alignment horizontal="center" vertical="center"/>
    </xf>
    <xf numFmtId="2" fontId="2" fillId="6" borderId="34" xfId="0" applyNumberFormat="1" applyFont="1" applyFill="1" applyBorder="1" applyAlignment="1">
      <alignment horizontal="center" vertical="center"/>
    </xf>
    <xf numFmtId="2" fontId="2" fillId="6" borderId="34" xfId="0" applyNumberFormat="1" applyFont="1" applyFill="1" applyBorder="1" applyAlignment="1">
      <alignment horizontal="center" vertical="top"/>
    </xf>
    <xf numFmtId="2" fontId="3" fillId="6" borderId="11" xfId="0" applyNumberFormat="1" applyFont="1" applyFill="1" applyBorder="1" applyAlignment="1">
      <alignment horizontal="center" vertical="center"/>
    </xf>
    <xf numFmtId="2" fontId="3" fillId="6" borderId="34" xfId="0" applyNumberFormat="1" applyFont="1" applyFill="1" applyBorder="1" applyAlignment="1">
      <alignment vertical="top"/>
    </xf>
    <xf numFmtId="2" fontId="2" fillId="8" borderId="38" xfId="0" applyNumberFormat="1" applyFont="1" applyFill="1" applyBorder="1" applyAlignment="1">
      <alignment horizontal="center" vertical="top"/>
    </xf>
    <xf numFmtId="2" fontId="2" fillId="8" borderId="34" xfId="0" applyNumberFormat="1" applyFont="1" applyFill="1" applyBorder="1" applyAlignment="1">
      <alignment horizontal="center" vertical="top"/>
    </xf>
    <xf numFmtId="2" fontId="2" fillId="6" borderId="31" xfId="0" applyNumberFormat="1" applyFont="1" applyFill="1" applyBorder="1" applyAlignment="1">
      <alignment horizontal="center" vertical="center"/>
    </xf>
    <xf numFmtId="2" fontId="2" fillId="6" borderId="38" xfId="0" applyNumberFormat="1" applyFont="1" applyFill="1" applyBorder="1" applyAlignment="1">
      <alignment horizontal="center" vertical="top"/>
    </xf>
    <xf numFmtId="2" fontId="2" fillId="8" borderId="33" xfId="0" applyNumberFormat="1" applyFont="1" applyFill="1" applyBorder="1" applyAlignment="1">
      <alignment horizontal="center" vertical="center"/>
    </xf>
    <xf numFmtId="2" fontId="2" fillId="8" borderId="40" xfId="0" applyNumberFormat="1" applyFont="1" applyFill="1" applyBorder="1" applyAlignment="1">
      <alignment horizontal="center" vertical="center"/>
    </xf>
    <xf numFmtId="2" fontId="2" fillId="6" borderId="40" xfId="0" applyNumberFormat="1" applyFont="1" applyFill="1" applyBorder="1" applyAlignment="1">
      <alignment horizontal="center" vertical="center"/>
    </xf>
    <xf numFmtId="164" fontId="2" fillId="6" borderId="32" xfId="0" applyNumberFormat="1" applyFont="1" applyFill="1" applyBorder="1" applyAlignment="1">
      <alignment horizontal="center" vertical="center"/>
    </xf>
    <xf numFmtId="164" fontId="2" fillId="6" borderId="39" xfId="0" applyNumberFormat="1" applyFont="1" applyFill="1" applyBorder="1" applyAlignment="1">
      <alignment horizontal="center" vertical="center"/>
    </xf>
    <xf numFmtId="164" fontId="2" fillId="6" borderId="40" xfId="0" applyNumberFormat="1" applyFont="1" applyFill="1" applyBorder="1" applyAlignment="1">
      <alignment horizontal="center" vertical="center"/>
    </xf>
    <xf numFmtId="164" fontId="2" fillId="6" borderId="33" xfId="0" applyNumberFormat="1" applyFont="1" applyFill="1" applyBorder="1" applyAlignment="1">
      <alignment horizontal="center" vertical="center"/>
    </xf>
    <xf numFmtId="164" fontId="2" fillId="8" borderId="32" xfId="0" applyNumberFormat="1" applyFont="1" applyFill="1" applyBorder="1" applyAlignment="1">
      <alignment horizontal="center" vertical="center"/>
    </xf>
    <xf numFmtId="164" fontId="2" fillId="8" borderId="40" xfId="0" applyNumberFormat="1" applyFont="1" applyFill="1" applyBorder="1" applyAlignment="1">
      <alignment horizontal="center" vertical="center"/>
    </xf>
    <xf numFmtId="0" fontId="2" fillId="0" borderId="29" xfId="0" applyFont="1" applyBorder="1" applyAlignment="1">
      <alignment vertical="top"/>
    </xf>
    <xf numFmtId="0" fontId="6" fillId="8" borderId="0" xfId="0" applyFont="1" applyFill="1" applyAlignment="1">
      <alignment horizontal="center" vertical="top"/>
    </xf>
    <xf numFmtId="2" fontId="2" fillId="6" borderId="11" xfId="0" applyNumberFormat="1" applyFont="1" applyFill="1" applyBorder="1" applyAlignment="1">
      <alignment horizontal="center" vertical="top"/>
    </xf>
    <xf numFmtId="49" fontId="9" fillId="4" borderId="14" xfId="0" applyNumberFormat="1" applyFont="1" applyFill="1" applyBorder="1" applyAlignment="1">
      <alignment horizontal="center" vertical="top"/>
    </xf>
    <xf numFmtId="49" fontId="9" fillId="5" borderId="17" xfId="0" applyNumberFormat="1" applyFont="1" applyFill="1" applyBorder="1" applyAlignment="1">
      <alignment horizontal="center" vertical="top"/>
    </xf>
    <xf numFmtId="49" fontId="9" fillId="5" borderId="12" xfId="0" applyNumberFormat="1" applyFont="1" applyFill="1" applyBorder="1" applyAlignment="1">
      <alignment horizontal="center" vertical="top"/>
    </xf>
    <xf numFmtId="49" fontId="9" fillId="5" borderId="31" xfId="0" applyNumberFormat="1" applyFont="1" applyFill="1" applyBorder="1" applyAlignment="1">
      <alignment horizontal="center" vertical="top"/>
    </xf>
    <xf numFmtId="49" fontId="9" fillId="0" borderId="31" xfId="0" applyNumberFormat="1" applyFont="1" applyBorder="1" applyAlignment="1">
      <alignment horizontal="center" vertical="top"/>
    </xf>
    <xf numFmtId="49" fontId="9" fillId="0" borderId="11" xfId="0" applyNumberFormat="1" applyFont="1" applyBorder="1" applyAlignment="1">
      <alignment horizontal="center" vertical="top"/>
    </xf>
    <xf numFmtId="0" fontId="7" fillId="0" borderId="3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49" fontId="8" fillId="0" borderId="12" xfId="0" applyNumberFormat="1" applyFont="1" applyBorder="1" applyAlignment="1">
      <alignment horizontal="left" textRotation="90"/>
    </xf>
    <xf numFmtId="49" fontId="8" fillId="0" borderId="31" xfId="0" applyNumberFormat="1" applyFont="1" applyBorder="1" applyAlignment="1">
      <alignment horizontal="left" textRotation="90"/>
    </xf>
    <xf numFmtId="49" fontId="9" fillId="5" borderId="11" xfId="0" applyNumberFormat="1" applyFont="1" applyFill="1" applyBorder="1" applyAlignment="1">
      <alignment horizontal="center" vertical="top"/>
    </xf>
    <xf numFmtId="0" fontId="7" fillId="8" borderId="31" xfId="0" applyFont="1" applyFill="1" applyBorder="1" applyAlignment="1">
      <alignment horizontal="left" vertical="top" wrapText="1"/>
    </xf>
    <xf numFmtId="0" fontId="7" fillId="8" borderId="11" xfId="0" applyFont="1" applyFill="1" applyBorder="1" applyAlignment="1">
      <alignment horizontal="left" vertical="top" wrapText="1"/>
    </xf>
    <xf numFmtId="49" fontId="12" fillId="5" borderId="35" xfId="0" applyNumberFormat="1" applyFont="1" applyFill="1" applyBorder="1" applyAlignment="1">
      <alignment horizontal="right" vertical="top"/>
    </xf>
    <xf numFmtId="49" fontId="12" fillId="5" borderId="36" xfId="0" applyNumberFormat="1" applyFont="1" applyFill="1" applyBorder="1" applyAlignment="1">
      <alignment horizontal="right" vertical="top"/>
    </xf>
    <xf numFmtId="49" fontId="12" fillId="5" borderId="37" xfId="0" applyNumberFormat="1" applyFont="1" applyFill="1" applyBorder="1" applyAlignment="1">
      <alignment horizontal="right" vertical="top"/>
    </xf>
    <xf numFmtId="49" fontId="12" fillId="4" borderId="27" xfId="0" applyNumberFormat="1" applyFont="1" applyFill="1" applyBorder="1" applyAlignment="1">
      <alignment horizontal="right" vertical="top"/>
    </xf>
    <xf numFmtId="49" fontId="12" fillId="4" borderId="24" xfId="0" applyNumberFormat="1" applyFont="1" applyFill="1" applyBorder="1" applyAlignment="1">
      <alignment horizontal="right" vertical="top"/>
    </xf>
    <xf numFmtId="49" fontId="12" fillId="4" borderId="25" xfId="0" applyNumberFormat="1" applyFont="1" applyFill="1" applyBorder="1" applyAlignment="1">
      <alignment horizontal="right" vertical="top"/>
    </xf>
    <xf numFmtId="0" fontId="10" fillId="4" borderId="23" xfId="0" applyFont="1" applyFill="1" applyBorder="1" applyAlignment="1">
      <alignment horizontal="left" vertical="top" wrapText="1"/>
    </xf>
    <xf numFmtId="0" fontId="10" fillId="4" borderId="24" xfId="0" applyFont="1" applyFill="1" applyBorder="1" applyAlignment="1">
      <alignment horizontal="left" vertical="top" wrapText="1"/>
    </xf>
    <xf numFmtId="0" fontId="10" fillId="5" borderId="27" xfId="0" applyFont="1" applyFill="1" applyBorder="1" applyAlignment="1">
      <alignment horizontal="left" vertical="top" wrapText="1"/>
    </xf>
    <xf numFmtId="0" fontId="10" fillId="5" borderId="24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7" fillId="0" borderId="1" xfId="0" applyFont="1" applyBorder="1" applyAlignment="1">
      <alignment horizontal="right" vertical="top"/>
    </xf>
    <xf numFmtId="0" fontId="7" fillId="0" borderId="2" xfId="0" applyFont="1" applyBorder="1" applyAlignment="1">
      <alignment horizontal="center" vertical="top" textRotation="90" wrapText="1"/>
    </xf>
    <xf numFmtId="0" fontId="7" fillId="0" borderId="10" xfId="0" applyFont="1" applyBorder="1" applyAlignment="1">
      <alignment horizontal="center" vertical="top" textRotation="90" wrapText="1"/>
    </xf>
    <xf numFmtId="0" fontId="7" fillId="0" borderId="16" xfId="0" applyFont="1" applyBorder="1" applyAlignment="1">
      <alignment horizontal="center" vertical="top" textRotation="90" wrapText="1"/>
    </xf>
    <xf numFmtId="0" fontId="7" fillId="0" borderId="3" xfId="0" applyFont="1" applyBorder="1" applyAlignment="1">
      <alignment horizontal="center" vertical="top" textRotation="90" wrapText="1"/>
    </xf>
    <xf numFmtId="0" fontId="7" fillId="0" borderId="11" xfId="0" applyFont="1" applyBorder="1" applyAlignment="1">
      <alignment horizontal="center" vertical="top" textRotation="90" wrapText="1"/>
    </xf>
    <xf numFmtId="0" fontId="7" fillId="0" borderId="17" xfId="0" applyFont="1" applyBorder="1" applyAlignment="1">
      <alignment horizontal="center" vertical="top" textRotation="90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10" fillId="3" borderId="23" xfId="0" applyFont="1" applyFill="1" applyBorder="1" applyAlignment="1">
      <alignment horizontal="left" vertical="top" wrapText="1"/>
    </xf>
    <xf numFmtId="0" fontId="10" fillId="3" borderId="24" xfId="0" applyFont="1" applyFill="1" applyBorder="1" applyAlignment="1">
      <alignment horizontal="left" vertical="top" wrapText="1"/>
    </xf>
    <xf numFmtId="0" fontId="10" fillId="4" borderId="27" xfId="0" applyFont="1" applyFill="1" applyBorder="1" applyAlignment="1">
      <alignment horizontal="left" vertical="top" wrapText="1"/>
    </xf>
    <xf numFmtId="49" fontId="9" fillId="4" borderId="30" xfId="0" applyNumberFormat="1" applyFont="1" applyFill="1" applyBorder="1" applyAlignment="1">
      <alignment horizontal="center" vertical="top"/>
    </xf>
    <xf numFmtId="49" fontId="9" fillId="0" borderId="4" xfId="0" applyNumberFormat="1" applyFont="1" applyBorder="1" applyAlignment="1">
      <alignment horizontal="center" vertical="top"/>
    </xf>
    <xf numFmtId="49" fontId="9" fillId="0" borderId="12" xfId="0" applyNumberFormat="1" applyFont="1" applyBorder="1" applyAlignment="1">
      <alignment horizontal="center" vertical="top"/>
    </xf>
    <xf numFmtId="0" fontId="7" fillId="0" borderId="4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49" fontId="8" fillId="0" borderId="4" xfId="0" applyNumberFormat="1" applyFont="1" applyBorder="1" applyAlignment="1">
      <alignment horizontal="left" textRotation="90"/>
    </xf>
    <xf numFmtId="0" fontId="16" fillId="0" borderId="11" xfId="0" applyFont="1" applyBorder="1" applyAlignment="1">
      <alignment horizontal="center" vertical="top"/>
    </xf>
    <xf numFmtId="0" fontId="16" fillId="0" borderId="21" xfId="0" applyFont="1" applyFill="1" applyBorder="1" applyAlignment="1">
      <alignment horizontal="center" vertical="center" textRotation="90" wrapText="1"/>
    </xf>
    <xf numFmtId="0" fontId="16" fillId="0" borderId="19" xfId="0" applyFont="1" applyFill="1" applyBorder="1" applyAlignment="1">
      <alignment horizontal="center" vertical="center" textRotation="90" wrapText="1"/>
    </xf>
    <xf numFmtId="0" fontId="16" fillId="0" borderId="20" xfId="0" applyFont="1" applyBorder="1" applyAlignment="1">
      <alignment horizontal="center" vertical="center" textRotation="90" wrapText="1"/>
    </xf>
    <xf numFmtId="0" fontId="16" fillId="0" borderId="16" xfId="0" applyFont="1" applyBorder="1" applyAlignment="1">
      <alignment horizontal="center" vertical="center" textRotation="90" wrapText="1"/>
    </xf>
    <xf numFmtId="49" fontId="10" fillId="2" borderId="23" xfId="0" applyNumberFormat="1" applyFont="1" applyFill="1" applyBorder="1" applyAlignment="1">
      <alignment horizontal="left" vertical="top" wrapText="1"/>
    </xf>
    <xf numFmtId="49" fontId="10" fillId="2" borderId="24" xfId="0" applyNumberFormat="1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center" vertical="center" textRotation="90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22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47" xfId="0" applyFont="1" applyBorder="1" applyAlignment="1">
      <alignment horizontal="center" vertical="top" wrapText="1"/>
    </xf>
    <xf numFmtId="0" fontId="16" fillId="0" borderId="48" xfId="0" applyFont="1" applyBorder="1" applyAlignment="1">
      <alignment horizontal="center" vertical="top" wrapText="1"/>
    </xf>
    <xf numFmtId="49" fontId="9" fillId="0" borderId="17" xfId="0" applyNumberFormat="1" applyFont="1" applyBorder="1" applyAlignment="1">
      <alignment horizontal="center" vertical="top"/>
    </xf>
    <xf numFmtId="0" fontId="7" fillId="0" borderId="17" xfId="0" applyFont="1" applyFill="1" applyBorder="1" applyAlignment="1">
      <alignment horizontal="left" vertical="top" wrapText="1"/>
    </xf>
    <xf numFmtId="49" fontId="8" fillId="0" borderId="17" xfId="0" applyNumberFormat="1" applyFont="1" applyBorder="1" applyAlignment="1">
      <alignment horizontal="left" textRotation="90"/>
    </xf>
    <xf numFmtId="49" fontId="9" fillId="4" borderId="20" xfId="0" applyNumberFormat="1" applyFont="1" applyFill="1" applyBorder="1" applyAlignment="1">
      <alignment horizontal="center" vertical="top"/>
    </xf>
    <xf numFmtId="49" fontId="9" fillId="4" borderId="10" xfId="0" applyNumberFormat="1" applyFont="1" applyFill="1" applyBorder="1" applyAlignment="1">
      <alignment horizontal="center" vertical="top"/>
    </xf>
    <xf numFmtId="0" fontId="7" fillId="8" borderId="17" xfId="0" applyFont="1" applyFill="1" applyBorder="1" applyAlignment="1">
      <alignment horizontal="left" vertical="top" wrapText="1"/>
    </xf>
    <xf numFmtId="0" fontId="7" fillId="8" borderId="12" xfId="0" applyFont="1" applyFill="1" applyBorder="1" applyAlignment="1">
      <alignment horizontal="left" vertical="top" wrapText="1"/>
    </xf>
    <xf numFmtId="49" fontId="12" fillId="4" borderId="29" xfId="0" applyNumberFormat="1" applyFont="1" applyFill="1" applyBorder="1" applyAlignment="1">
      <alignment horizontal="right" vertical="top"/>
    </xf>
    <xf numFmtId="49" fontId="12" fillId="4" borderId="41" xfId="0" applyNumberFormat="1" applyFont="1" applyFill="1" applyBorder="1" applyAlignment="1">
      <alignment horizontal="right" vertical="top"/>
    </xf>
    <xf numFmtId="0" fontId="10" fillId="5" borderId="23" xfId="0" applyFont="1" applyFill="1" applyBorder="1" applyAlignment="1">
      <alignment horizontal="left" vertical="top" wrapText="1"/>
    </xf>
    <xf numFmtId="49" fontId="12" fillId="4" borderId="44" xfId="0" applyNumberFormat="1" applyFont="1" applyFill="1" applyBorder="1" applyAlignment="1">
      <alignment horizontal="right" vertical="top"/>
    </xf>
    <xf numFmtId="49" fontId="12" fillId="4" borderId="1" xfId="0" applyNumberFormat="1" applyFont="1" applyFill="1" applyBorder="1" applyAlignment="1">
      <alignment horizontal="right" vertical="top"/>
    </xf>
    <xf numFmtId="49" fontId="12" fillId="4" borderId="49" xfId="0" applyNumberFormat="1" applyFont="1" applyFill="1" applyBorder="1" applyAlignment="1">
      <alignment horizontal="right" vertical="top"/>
    </xf>
    <xf numFmtId="0" fontId="10" fillId="5" borderId="44" xfId="0" applyFont="1" applyFill="1" applyBorder="1" applyAlignment="1">
      <alignment horizontal="left" vertical="top" wrapText="1"/>
    </xf>
    <xf numFmtId="0" fontId="10" fillId="5" borderId="1" xfId="0" applyFont="1" applyFill="1" applyBorder="1" applyAlignment="1">
      <alignment horizontal="left" vertical="top" wrapText="1"/>
    </xf>
    <xf numFmtId="49" fontId="10" fillId="4" borderId="23" xfId="0" applyNumberFormat="1" applyFont="1" applyFill="1" applyBorder="1" applyAlignment="1">
      <alignment horizontal="left" vertical="center"/>
    </xf>
    <xf numFmtId="49" fontId="10" fillId="4" borderId="24" xfId="0" applyNumberFormat="1" applyFont="1" applyFill="1" applyBorder="1" applyAlignment="1">
      <alignment horizontal="left" vertical="center"/>
    </xf>
    <xf numFmtId="49" fontId="10" fillId="4" borderId="25" xfId="0" applyNumberFormat="1" applyFont="1" applyFill="1" applyBorder="1" applyAlignment="1">
      <alignment horizontal="left" vertical="center"/>
    </xf>
    <xf numFmtId="0" fontId="10" fillId="5" borderId="27" xfId="0" applyFont="1" applyFill="1" applyBorder="1" applyAlignment="1">
      <alignment horizontal="left" vertical="center" wrapText="1"/>
    </xf>
    <xf numFmtId="0" fontId="10" fillId="5" borderId="24" xfId="0" applyFont="1" applyFill="1" applyBorder="1" applyAlignment="1">
      <alignment horizontal="left" vertical="center" wrapText="1"/>
    </xf>
    <xf numFmtId="0" fontId="10" fillId="5" borderId="25" xfId="0" applyFont="1" applyFill="1" applyBorder="1" applyAlignment="1">
      <alignment horizontal="left" vertical="center" wrapText="1"/>
    </xf>
    <xf numFmtId="49" fontId="12" fillId="4" borderId="45" xfId="0" applyNumberFormat="1" applyFont="1" applyFill="1" applyBorder="1" applyAlignment="1">
      <alignment horizontal="right" vertical="top"/>
    </xf>
    <xf numFmtId="49" fontId="9" fillId="4" borderId="2" xfId="0" applyNumberFormat="1" applyFont="1" applyFill="1" applyBorder="1" applyAlignment="1">
      <alignment horizontal="center" vertical="top"/>
    </xf>
    <xf numFmtId="0" fontId="12" fillId="3" borderId="23" xfId="0" applyFont="1" applyFill="1" applyBorder="1" applyAlignment="1">
      <alignment horizontal="right" vertical="top"/>
    </xf>
    <xf numFmtId="0" fontId="12" fillId="3" borderId="24" xfId="0" applyFont="1" applyFill="1" applyBorder="1" applyAlignment="1">
      <alignment horizontal="right" vertical="top"/>
    </xf>
    <xf numFmtId="0" fontId="12" fillId="3" borderId="25" xfId="0" applyFont="1" applyFill="1" applyBorder="1" applyAlignment="1">
      <alignment horizontal="right" vertical="top"/>
    </xf>
    <xf numFmtId="49" fontId="12" fillId="4" borderId="42" xfId="0" applyNumberFormat="1" applyFont="1" applyFill="1" applyBorder="1" applyAlignment="1">
      <alignment horizontal="right" vertical="top"/>
    </xf>
    <xf numFmtId="49" fontId="9" fillId="5" borderId="4" xfId="0" applyNumberFormat="1" applyFont="1" applyFill="1" applyBorder="1" applyAlignment="1">
      <alignment horizontal="center" vertical="top"/>
    </xf>
    <xf numFmtId="49" fontId="8" fillId="0" borderId="12" xfId="0" applyNumberFormat="1" applyFont="1" applyBorder="1" applyAlignment="1">
      <alignment horizontal="left" vertical="center" textRotation="90"/>
    </xf>
    <xf numFmtId="49" fontId="8" fillId="0" borderId="31" xfId="0" applyNumberFormat="1" applyFont="1" applyBorder="1" applyAlignment="1">
      <alignment horizontal="left" vertical="center" textRotation="90"/>
    </xf>
    <xf numFmtId="49" fontId="8" fillId="0" borderId="17" xfId="0" applyNumberFormat="1" applyFont="1" applyBorder="1" applyAlignment="1">
      <alignment horizontal="left" vertical="center" textRotation="90"/>
    </xf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3"/>
  <sheetViews>
    <sheetView tabSelected="1" workbookViewId="0">
      <selection activeCell="B167" sqref="B167:T167"/>
    </sheetView>
  </sheetViews>
  <sheetFormatPr defaultColWidth="19.42578125" defaultRowHeight="12"/>
  <cols>
    <col min="1" max="3" width="3.28515625" style="3" customWidth="1"/>
    <col min="4" max="4" width="34.28515625" style="35" customWidth="1"/>
    <col min="5" max="5" width="4.7109375" style="33" customWidth="1"/>
    <col min="6" max="6" width="13.42578125" style="3" customWidth="1"/>
    <col min="7" max="7" width="8.28515625" style="39" customWidth="1"/>
    <col min="8" max="8" width="7.140625" style="39" customWidth="1"/>
    <col min="9" max="9" width="5.42578125" style="39" customWidth="1"/>
    <col min="10" max="10" width="8.7109375" style="39" customWidth="1"/>
    <col min="11" max="11" width="8" style="39" customWidth="1"/>
    <col min="12" max="12" width="7.140625" style="39" customWidth="1"/>
    <col min="13" max="13" width="5.85546875" style="39" customWidth="1"/>
    <col min="14" max="14" width="8.5703125" style="39" customWidth="1"/>
    <col min="15" max="15" width="8.140625" style="39" customWidth="1"/>
    <col min="16" max="16" width="7.140625" style="39" customWidth="1"/>
    <col min="17" max="17" width="5.85546875" style="39" customWidth="1"/>
    <col min="18" max="18" width="8" style="39" customWidth="1"/>
    <col min="19" max="19" width="9.42578125" style="39" customWidth="1"/>
    <col min="20" max="20" width="9.140625" style="39" customWidth="1"/>
    <col min="21" max="21" width="0.85546875" style="3" customWidth="1"/>
    <col min="22" max="22" width="7" style="3" customWidth="1"/>
    <col min="23" max="83" width="8.85546875" style="3" customWidth="1"/>
    <col min="84" max="16384" width="19.42578125" style="3"/>
  </cols>
  <sheetData>
    <row r="1" spans="1:21" s="1" customFormat="1" ht="12.75">
      <c r="A1" s="129" t="s">
        <v>106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</row>
    <row r="2" spans="1:21" s="40" customFormat="1" ht="14.25">
      <c r="A2" s="130" t="s">
        <v>86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</row>
    <row r="3" spans="1:21" s="2" customFormat="1" ht="15">
      <c r="A3" s="130" t="s">
        <v>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</row>
    <row r="4" spans="1:21" s="1" customFormat="1" ht="12.75">
      <c r="A4" s="131" t="s">
        <v>1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</row>
    <row r="5" spans="1:21" ht="13.5" thickBot="1">
      <c r="A5" s="132" t="s">
        <v>107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</row>
    <row r="6" spans="1:21" ht="15" customHeight="1">
      <c r="A6" s="133" t="s">
        <v>2</v>
      </c>
      <c r="B6" s="136" t="s">
        <v>3</v>
      </c>
      <c r="C6" s="136" t="s">
        <v>4</v>
      </c>
      <c r="D6" s="139" t="s">
        <v>5</v>
      </c>
      <c r="E6" s="142" t="s">
        <v>6</v>
      </c>
      <c r="F6" s="161" t="s">
        <v>7</v>
      </c>
      <c r="G6" s="164" t="s">
        <v>87</v>
      </c>
      <c r="H6" s="165"/>
      <c r="I6" s="165"/>
      <c r="J6" s="166"/>
      <c r="K6" s="164" t="s">
        <v>88</v>
      </c>
      <c r="L6" s="165"/>
      <c r="M6" s="165"/>
      <c r="N6" s="166"/>
      <c r="O6" s="164" t="s">
        <v>89</v>
      </c>
      <c r="P6" s="165"/>
      <c r="Q6" s="165"/>
      <c r="R6" s="166"/>
      <c r="S6" s="167" t="s">
        <v>71</v>
      </c>
      <c r="T6" s="170" t="s">
        <v>90</v>
      </c>
      <c r="U6" s="8"/>
    </row>
    <row r="7" spans="1:21" ht="15" customHeight="1">
      <c r="A7" s="134"/>
      <c r="B7" s="137"/>
      <c r="C7" s="137"/>
      <c r="D7" s="140"/>
      <c r="E7" s="143"/>
      <c r="F7" s="162"/>
      <c r="G7" s="157" t="s">
        <v>8</v>
      </c>
      <c r="H7" s="154" t="s">
        <v>9</v>
      </c>
      <c r="I7" s="154"/>
      <c r="J7" s="155" t="s">
        <v>10</v>
      </c>
      <c r="K7" s="157" t="s">
        <v>8</v>
      </c>
      <c r="L7" s="154" t="s">
        <v>9</v>
      </c>
      <c r="M7" s="154"/>
      <c r="N7" s="155" t="s">
        <v>10</v>
      </c>
      <c r="O7" s="157" t="s">
        <v>8</v>
      </c>
      <c r="P7" s="154" t="s">
        <v>9</v>
      </c>
      <c r="Q7" s="154"/>
      <c r="R7" s="155" t="s">
        <v>10</v>
      </c>
      <c r="S7" s="168"/>
      <c r="T7" s="171"/>
      <c r="U7" s="8"/>
    </row>
    <row r="8" spans="1:21" ht="86.25" customHeight="1" thickBot="1">
      <c r="A8" s="135"/>
      <c r="B8" s="138"/>
      <c r="C8" s="138"/>
      <c r="D8" s="141"/>
      <c r="E8" s="144"/>
      <c r="F8" s="163"/>
      <c r="G8" s="158"/>
      <c r="H8" s="53" t="s">
        <v>8</v>
      </c>
      <c r="I8" s="54" t="s">
        <v>11</v>
      </c>
      <c r="J8" s="156"/>
      <c r="K8" s="158"/>
      <c r="L8" s="53" t="s">
        <v>8</v>
      </c>
      <c r="M8" s="54" t="s">
        <v>11</v>
      </c>
      <c r="N8" s="156"/>
      <c r="O8" s="158"/>
      <c r="P8" s="53" t="s">
        <v>8</v>
      </c>
      <c r="Q8" s="54" t="s">
        <v>11</v>
      </c>
      <c r="R8" s="156"/>
      <c r="S8" s="169"/>
      <c r="T8" s="172"/>
      <c r="U8" s="8"/>
    </row>
    <row r="9" spans="1:21" ht="15" thickBot="1">
      <c r="A9" s="159" t="s">
        <v>12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8"/>
    </row>
    <row r="10" spans="1:21" ht="15" thickBot="1">
      <c r="A10" s="145" t="s">
        <v>13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8"/>
    </row>
    <row r="11" spans="1:21" ht="15.75" customHeight="1" thickBot="1">
      <c r="A11" s="5" t="s">
        <v>14</v>
      </c>
      <c r="B11" s="147" t="s">
        <v>15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8"/>
    </row>
    <row r="12" spans="1:21" ht="15" customHeight="1" thickBot="1">
      <c r="A12" s="6" t="s">
        <v>14</v>
      </c>
      <c r="B12" s="7" t="s">
        <v>14</v>
      </c>
      <c r="C12" s="127" t="s">
        <v>16</v>
      </c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8"/>
    </row>
    <row r="13" spans="1:21" ht="13.5" customHeight="1">
      <c r="A13" s="148" t="s">
        <v>14</v>
      </c>
      <c r="B13" s="109" t="s">
        <v>14</v>
      </c>
      <c r="C13" s="149" t="s">
        <v>14</v>
      </c>
      <c r="D13" s="151" t="s">
        <v>82</v>
      </c>
      <c r="E13" s="153" t="s">
        <v>17</v>
      </c>
      <c r="F13" s="11" t="s">
        <v>18</v>
      </c>
      <c r="G13" s="62">
        <f>H13+J13</f>
        <v>0</v>
      </c>
      <c r="H13" s="63"/>
      <c r="I13" s="63"/>
      <c r="J13" s="63"/>
      <c r="K13" s="63">
        <f>L13+N13</f>
        <v>0</v>
      </c>
      <c r="L13" s="63"/>
      <c r="M13" s="63"/>
      <c r="N13" s="63"/>
      <c r="O13" s="63">
        <f>P13+R13</f>
        <v>0</v>
      </c>
      <c r="P13" s="63"/>
      <c r="Q13" s="63"/>
      <c r="R13" s="63"/>
      <c r="S13" s="63"/>
      <c r="T13" s="85"/>
      <c r="U13" s="8"/>
    </row>
    <row r="14" spans="1:21" ht="13.5" customHeight="1">
      <c r="A14" s="106"/>
      <c r="B14" s="116"/>
      <c r="C14" s="150"/>
      <c r="D14" s="152"/>
      <c r="E14" s="114"/>
      <c r="F14" s="12" t="s">
        <v>91</v>
      </c>
      <c r="G14" s="65">
        <f>H14+J14</f>
        <v>0</v>
      </c>
      <c r="H14" s="63"/>
      <c r="I14" s="63"/>
      <c r="J14" s="63">
        <v>0</v>
      </c>
      <c r="K14" s="63">
        <f>L14+N14</f>
        <v>0</v>
      </c>
      <c r="L14" s="63"/>
      <c r="M14" s="63"/>
      <c r="N14" s="63"/>
      <c r="O14" s="63">
        <f>P14+R14</f>
        <v>0</v>
      </c>
      <c r="P14" s="63"/>
      <c r="Q14" s="63"/>
      <c r="R14" s="63"/>
      <c r="S14" s="63">
        <v>400</v>
      </c>
      <c r="T14" s="86">
        <v>832.6</v>
      </c>
      <c r="U14" s="8"/>
    </row>
    <row r="15" spans="1:21" ht="13.5" customHeight="1">
      <c r="A15" s="106"/>
      <c r="B15" s="116"/>
      <c r="C15" s="110"/>
      <c r="D15" s="112"/>
      <c r="E15" s="115"/>
      <c r="F15" s="10" t="s">
        <v>19</v>
      </c>
      <c r="G15" s="65">
        <f t="shared" ref="G15:J15" si="0">SUM(G13:G14)</f>
        <v>0</v>
      </c>
      <c r="H15" s="65">
        <f t="shared" si="0"/>
        <v>0</v>
      </c>
      <c r="I15" s="65">
        <f t="shared" si="0"/>
        <v>0</v>
      </c>
      <c r="J15" s="65">
        <f t="shared" si="0"/>
        <v>0</v>
      </c>
      <c r="K15" s="65">
        <f t="shared" ref="K15:S15" si="1">SUM(K13:K14)</f>
        <v>0</v>
      </c>
      <c r="L15" s="65">
        <f t="shared" si="1"/>
        <v>0</v>
      </c>
      <c r="M15" s="65">
        <f t="shared" si="1"/>
        <v>0</v>
      </c>
      <c r="N15" s="65">
        <f t="shared" si="1"/>
        <v>0</v>
      </c>
      <c r="O15" s="65">
        <f t="shared" si="1"/>
        <v>0</v>
      </c>
      <c r="P15" s="65">
        <f t="shared" si="1"/>
        <v>0</v>
      </c>
      <c r="Q15" s="65">
        <f t="shared" si="1"/>
        <v>0</v>
      </c>
      <c r="R15" s="65">
        <f t="shared" si="1"/>
        <v>0</v>
      </c>
      <c r="S15" s="65">
        <f t="shared" si="1"/>
        <v>400</v>
      </c>
      <c r="T15" s="86">
        <f>SUM(T13:T14)</f>
        <v>832.6</v>
      </c>
      <c r="U15" s="8"/>
    </row>
    <row r="16" spans="1:21" ht="13.5" customHeight="1">
      <c r="A16" s="148" t="s">
        <v>14</v>
      </c>
      <c r="B16" s="109" t="s">
        <v>14</v>
      </c>
      <c r="C16" s="173" t="s">
        <v>20</v>
      </c>
      <c r="D16" s="174" t="s">
        <v>22</v>
      </c>
      <c r="E16" s="175" t="s">
        <v>17</v>
      </c>
      <c r="F16" s="11" t="s">
        <v>66</v>
      </c>
      <c r="G16" s="65">
        <f>H16+J16</f>
        <v>0</v>
      </c>
      <c r="H16" s="63"/>
      <c r="I16" s="63"/>
      <c r="J16" s="63"/>
      <c r="K16" s="63">
        <f>L16+N16</f>
        <v>0</v>
      </c>
      <c r="L16" s="63"/>
      <c r="M16" s="63"/>
      <c r="N16" s="63"/>
      <c r="O16" s="63">
        <f>P16+R16</f>
        <v>0</v>
      </c>
      <c r="P16" s="63"/>
      <c r="Q16" s="63"/>
      <c r="R16" s="63"/>
      <c r="S16" s="63"/>
      <c r="T16" s="86"/>
      <c r="U16" s="8"/>
    </row>
    <row r="17" spans="1:23" ht="13.5" customHeight="1">
      <c r="A17" s="148"/>
      <c r="B17" s="109"/>
      <c r="C17" s="150"/>
      <c r="D17" s="152"/>
      <c r="E17" s="114"/>
      <c r="F17" s="25" t="s">
        <v>67</v>
      </c>
      <c r="G17" s="66">
        <f>H17+J17</f>
        <v>0</v>
      </c>
      <c r="H17" s="67"/>
      <c r="I17" s="67"/>
      <c r="J17" s="67"/>
      <c r="K17" s="67">
        <f>L17+N17</f>
        <v>0</v>
      </c>
      <c r="L17" s="67"/>
      <c r="M17" s="67"/>
      <c r="N17" s="67">
        <v>0</v>
      </c>
      <c r="O17" s="67">
        <f>P17+R17</f>
        <v>0</v>
      </c>
      <c r="P17" s="67"/>
      <c r="Q17" s="67"/>
      <c r="R17" s="67">
        <v>0</v>
      </c>
      <c r="S17" s="63"/>
      <c r="T17" s="86"/>
      <c r="U17" s="8"/>
    </row>
    <row r="18" spans="1:23" ht="13.5" customHeight="1">
      <c r="A18" s="106"/>
      <c r="B18" s="116"/>
      <c r="C18" s="150"/>
      <c r="D18" s="152"/>
      <c r="E18" s="114"/>
      <c r="F18" s="12" t="s">
        <v>91</v>
      </c>
      <c r="G18" s="66">
        <f>H18+J18</f>
        <v>0</v>
      </c>
      <c r="H18" s="67"/>
      <c r="I18" s="67"/>
      <c r="J18" s="67"/>
      <c r="K18" s="67">
        <f>L18+N18</f>
        <v>100</v>
      </c>
      <c r="L18" s="67"/>
      <c r="M18" s="67"/>
      <c r="N18" s="67">
        <v>100</v>
      </c>
      <c r="O18" s="67">
        <f>P18+R18</f>
        <v>0</v>
      </c>
      <c r="P18" s="67"/>
      <c r="Q18" s="67"/>
      <c r="R18" s="67">
        <v>0</v>
      </c>
      <c r="S18" s="63">
        <v>109</v>
      </c>
      <c r="T18" s="86"/>
      <c r="U18" s="8"/>
    </row>
    <row r="19" spans="1:23" ht="13.5" customHeight="1">
      <c r="A19" s="106"/>
      <c r="B19" s="116"/>
      <c r="C19" s="110"/>
      <c r="D19" s="112"/>
      <c r="E19" s="115"/>
      <c r="F19" s="10" t="s">
        <v>19</v>
      </c>
      <c r="G19" s="65">
        <f t="shared" ref="G19:J19" si="2">SUM(G16:G18)</f>
        <v>0</v>
      </c>
      <c r="H19" s="63">
        <f t="shared" si="2"/>
        <v>0</v>
      </c>
      <c r="I19" s="63">
        <f t="shared" si="2"/>
        <v>0</v>
      </c>
      <c r="J19" s="63">
        <f t="shared" si="2"/>
        <v>0</v>
      </c>
      <c r="K19" s="63">
        <f t="shared" ref="K19:T19" si="3">SUM(K16:K18)</f>
        <v>100</v>
      </c>
      <c r="L19" s="63">
        <f t="shared" si="3"/>
        <v>0</v>
      </c>
      <c r="M19" s="63">
        <f t="shared" si="3"/>
        <v>0</v>
      </c>
      <c r="N19" s="63">
        <f t="shared" si="3"/>
        <v>100</v>
      </c>
      <c r="O19" s="63">
        <f t="shared" si="3"/>
        <v>0</v>
      </c>
      <c r="P19" s="63">
        <f t="shared" si="3"/>
        <v>0</v>
      </c>
      <c r="Q19" s="63">
        <f t="shared" si="3"/>
        <v>0</v>
      </c>
      <c r="R19" s="63">
        <f t="shared" si="3"/>
        <v>0</v>
      </c>
      <c r="S19" s="63">
        <f t="shared" si="3"/>
        <v>109</v>
      </c>
      <c r="T19" s="85">
        <f t="shared" si="3"/>
        <v>0</v>
      </c>
      <c r="U19" s="8"/>
    </row>
    <row r="20" spans="1:23" ht="13.5" customHeight="1">
      <c r="A20" s="148" t="s">
        <v>14</v>
      </c>
      <c r="B20" s="109" t="s">
        <v>14</v>
      </c>
      <c r="C20" s="110" t="s">
        <v>21</v>
      </c>
      <c r="D20" s="112" t="s">
        <v>26</v>
      </c>
      <c r="E20" s="114" t="s">
        <v>17</v>
      </c>
      <c r="F20" s="11" t="s">
        <v>91</v>
      </c>
      <c r="G20" s="65">
        <f>H20+J20</f>
        <v>34.299999999999997</v>
      </c>
      <c r="H20" s="63"/>
      <c r="I20" s="63">
        <v>0</v>
      </c>
      <c r="J20" s="63">
        <v>34.299999999999997</v>
      </c>
      <c r="K20" s="63">
        <f>L20+N20</f>
        <v>34</v>
      </c>
      <c r="L20" s="63"/>
      <c r="M20" s="63"/>
      <c r="N20" s="63">
        <v>34</v>
      </c>
      <c r="O20" s="63">
        <f>P20+R20</f>
        <v>0</v>
      </c>
      <c r="P20" s="63"/>
      <c r="Q20" s="63">
        <v>0</v>
      </c>
      <c r="R20" s="63">
        <v>0</v>
      </c>
      <c r="S20" s="63">
        <v>32</v>
      </c>
      <c r="T20" s="86"/>
      <c r="U20" s="8"/>
    </row>
    <row r="21" spans="1:23" ht="13.5" customHeight="1">
      <c r="A21" s="148"/>
      <c r="B21" s="109"/>
      <c r="C21" s="110"/>
      <c r="D21" s="112"/>
      <c r="E21" s="114"/>
      <c r="F21" s="11" t="s">
        <v>66</v>
      </c>
      <c r="G21" s="65">
        <f>H21+J21</f>
        <v>0</v>
      </c>
      <c r="H21" s="63"/>
      <c r="I21" s="63"/>
      <c r="J21" s="63"/>
      <c r="K21" s="63">
        <f t="shared" ref="K21" si="4">L21+N21</f>
        <v>0</v>
      </c>
      <c r="L21" s="63"/>
      <c r="M21" s="63"/>
      <c r="N21" s="63"/>
      <c r="O21" s="63">
        <f>P21+R21</f>
        <v>0</v>
      </c>
      <c r="P21" s="63"/>
      <c r="Q21" s="63"/>
      <c r="R21" s="63"/>
      <c r="S21" s="63"/>
      <c r="T21" s="86"/>
      <c r="U21" s="8"/>
    </row>
    <row r="22" spans="1:23" ht="13.5" customHeight="1">
      <c r="A22" s="106"/>
      <c r="B22" s="116"/>
      <c r="C22" s="111"/>
      <c r="D22" s="113"/>
      <c r="E22" s="115"/>
      <c r="F22" s="10" t="s">
        <v>19</v>
      </c>
      <c r="G22" s="65">
        <f t="shared" ref="G22:J22" si="5">SUM(G20:G21)</f>
        <v>34.299999999999997</v>
      </c>
      <c r="H22" s="65">
        <f t="shared" si="5"/>
        <v>0</v>
      </c>
      <c r="I22" s="65">
        <f t="shared" si="5"/>
        <v>0</v>
      </c>
      <c r="J22" s="65">
        <f t="shared" si="5"/>
        <v>34.299999999999997</v>
      </c>
      <c r="K22" s="65">
        <f t="shared" ref="K22:T22" si="6">SUM(K20:K21)</f>
        <v>34</v>
      </c>
      <c r="L22" s="65">
        <f t="shared" si="6"/>
        <v>0</v>
      </c>
      <c r="M22" s="65">
        <f t="shared" si="6"/>
        <v>0</v>
      </c>
      <c r="N22" s="65">
        <f t="shared" si="6"/>
        <v>34</v>
      </c>
      <c r="O22" s="65">
        <f t="shared" si="6"/>
        <v>0</v>
      </c>
      <c r="P22" s="65">
        <f t="shared" si="6"/>
        <v>0</v>
      </c>
      <c r="Q22" s="65">
        <f t="shared" si="6"/>
        <v>0</v>
      </c>
      <c r="R22" s="65">
        <f t="shared" si="6"/>
        <v>0</v>
      </c>
      <c r="S22" s="65">
        <f t="shared" si="6"/>
        <v>32</v>
      </c>
      <c r="T22" s="86">
        <f t="shared" si="6"/>
        <v>0</v>
      </c>
      <c r="U22" s="8"/>
    </row>
    <row r="23" spans="1:23" ht="13.5" customHeight="1">
      <c r="A23" s="148" t="s">
        <v>14</v>
      </c>
      <c r="B23" s="109" t="s">
        <v>14</v>
      </c>
      <c r="C23" s="110" t="s">
        <v>24</v>
      </c>
      <c r="D23" s="112" t="s">
        <v>29</v>
      </c>
      <c r="E23" s="114" t="s">
        <v>17</v>
      </c>
      <c r="F23" s="12" t="s">
        <v>91</v>
      </c>
      <c r="G23" s="65">
        <f>H23+J23</f>
        <v>0</v>
      </c>
      <c r="H23" s="63"/>
      <c r="I23" s="63"/>
      <c r="J23" s="63">
        <v>0</v>
      </c>
      <c r="K23" s="63">
        <f>L23+N23</f>
        <v>0</v>
      </c>
      <c r="L23" s="63"/>
      <c r="M23" s="63"/>
      <c r="N23" s="63"/>
      <c r="O23" s="63">
        <f>P23+R23</f>
        <v>0</v>
      </c>
      <c r="P23" s="63"/>
      <c r="Q23" s="63"/>
      <c r="R23" s="63">
        <v>0</v>
      </c>
      <c r="S23" s="63"/>
      <c r="T23" s="86"/>
      <c r="U23" s="8"/>
      <c r="V23" s="37"/>
    </row>
    <row r="24" spans="1:23" ht="13.5" customHeight="1">
      <c r="A24" s="148"/>
      <c r="B24" s="109"/>
      <c r="C24" s="110"/>
      <c r="D24" s="112"/>
      <c r="E24" s="114"/>
      <c r="F24" s="11" t="s">
        <v>66</v>
      </c>
      <c r="G24" s="65">
        <f>H24+J24</f>
        <v>0</v>
      </c>
      <c r="H24" s="63"/>
      <c r="I24" s="63"/>
      <c r="J24" s="63">
        <v>0</v>
      </c>
      <c r="K24" s="63">
        <f t="shared" ref="K24" si="7">L24+N24</f>
        <v>0</v>
      </c>
      <c r="L24" s="63"/>
      <c r="M24" s="63"/>
      <c r="N24" s="63"/>
      <c r="O24" s="63">
        <f>P24+R24</f>
        <v>0</v>
      </c>
      <c r="P24" s="63"/>
      <c r="Q24" s="63"/>
      <c r="R24" s="63"/>
      <c r="S24" s="63"/>
      <c r="T24" s="86"/>
      <c r="U24" s="8"/>
      <c r="V24" s="37"/>
    </row>
    <row r="25" spans="1:23" ht="13.5" customHeight="1">
      <c r="A25" s="106"/>
      <c r="B25" s="116"/>
      <c r="C25" s="111"/>
      <c r="D25" s="113"/>
      <c r="E25" s="115"/>
      <c r="F25" s="10" t="s">
        <v>19</v>
      </c>
      <c r="G25" s="65">
        <f t="shared" ref="G25:T25" si="8">SUM(G23:G24)</f>
        <v>0</v>
      </c>
      <c r="H25" s="65">
        <f t="shared" si="8"/>
        <v>0</v>
      </c>
      <c r="I25" s="65">
        <f t="shared" si="8"/>
        <v>0</v>
      </c>
      <c r="J25" s="65">
        <f t="shared" si="8"/>
        <v>0</v>
      </c>
      <c r="K25" s="65">
        <f t="shared" si="8"/>
        <v>0</v>
      </c>
      <c r="L25" s="65">
        <f t="shared" si="8"/>
        <v>0</v>
      </c>
      <c r="M25" s="65">
        <f t="shared" si="8"/>
        <v>0</v>
      </c>
      <c r="N25" s="65">
        <f t="shared" si="8"/>
        <v>0</v>
      </c>
      <c r="O25" s="65">
        <f t="shared" si="8"/>
        <v>0</v>
      </c>
      <c r="P25" s="65">
        <f t="shared" si="8"/>
        <v>0</v>
      </c>
      <c r="Q25" s="65">
        <f t="shared" si="8"/>
        <v>0</v>
      </c>
      <c r="R25" s="65">
        <f t="shared" si="8"/>
        <v>0</v>
      </c>
      <c r="S25" s="65">
        <f t="shared" si="8"/>
        <v>0</v>
      </c>
      <c r="T25" s="65">
        <f t="shared" si="8"/>
        <v>0</v>
      </c>
      <c r="U25" s="8"/>
      <c r="V25" s="37"/>
      <c r="W25" s="37"/>
    </row>
    <row r="26" spans="1:23" ht="12.75" customHeight="1">
      <c r="A26" s="176" t="s">
        <v>14</v>
      </c>
      <c r="B26" s="107" t="s">
        <v>14</v>
      </c>
      <c r="C26" s="173" t="s">
        <v>25</v>
      </c>
      <c r="D26" s="174" t="s">
        <v>69</v>
      </c>
      <c r="E26" s="114" t="s">
        <v>17</v>
      </c>
      <c r="F26" s="11" t="s">
        <v>47</v>
      </c>
      <c r="G26" s="65">
        <f>H26+J26</f>
        <v>50</v>
      </c>
      <c r="H26" s="68"/>
      <c r="I26" s="68"/>
      <c r="J26" s="68">
        <v>50</v>
      </c>
      <c r="K26" s="63">
        <f>L26+N26</f>
        <v>232.17</v>
      </c>
      <c r="L26" s="65"/>
      <c r="M26" s="65"/>
      <c r="N26" s="65">
        <v>232.17</v>
      </c>
      <c r="O26" s="63">
        <f>P26+R26</f>
        <v>0</v>
      </c>
      <c r="P26" s="68"/>
      <c r="Q26" s="68"/>
      <c r="R26" s="68">
        <v>0</v>
      </c>
      <c r="S26" s="65">
        <v>0</v>
      </c>
      <c r="T26" s="87"/>
      <c r="U26" s="8"/>
    </row>
    <row r="27" spans="1:23" ht="12.75" customHeight="1">
      <c r="A27" s="177"/>
      <c r="B27" s="108"/>
      <c r="C27" s="150"/>
      <c r="D27" s="152"/>
      <c r="E27" s="114"/>
      <c r="F27" s="11" t="s">
        <v>66</v>
      </c>
      <c r="G27" s="65">
        <f t="shared" ref="G27:G29" si="9">H27+J27</f>
        <v>0</v>
      </c>
      <c r="H27" s="65"/>
      <c r="I27" s="65"/>
      <c r="J27" s="65"/>
      <c r="K27" s="63">
        <f t="shared" ref="K27:K29" si="10">L27+N27</f>
        <v>0</v>
      </c>
      <c r="L27" s="65"/>
      <c r="M27" s="65"/>
      <c r="N27" s="65"/>
      <c r="O27" s="63">
        <f t="shared" ref="O27:O29" si="11">P27+R27</f>
        <v>0</v>
      </c>
      <c r="P27" s="65"/>
      <c r="Q27" s="65"/>
      <c r="R27" s="65"/>
      <c r="S27" s="65"/>
      <c r="T27" s="87"/>
      <c r="U27" s="8"/>
    </row>
    <row r="28" spans="1:23" ht="12.75" customHeight="1">
      <c r="A28" s="177"/>
      <c r="B28" s="108"/>
      <c r="C28" s="150"/>
      <c r="D28" s="152"/>
      <c r="E28" s="114"/>
      <c r="F28" s="25" t="s">
        <v>18</v>
      </c>
      <c r="G28" s="65">
        <f t="shared" si="9"/>
        <v>0</v>
      </c>
      <c r="H28" s="65"/>
      <c r="I28" s="65"/>
      <c r="J28" s="65"/>
      <c r="K28" s="67">
        <f t="shared" si="10"/>
        <v>0</v>
      </c>
      <c r="L28" s="66"/>
      <c r="M28" s="66"/>
      <c r="N28" s="66"/>
      <c r="O28" s="63">
        <f t="shared" si="11"/>
        <v>0</v>
      </c>
      <c r="P28" s="65"/>
      <c r="Q28" s="65"/>
      <c r="R28" s="65"/>
      <c r="S28" s="65"/>
      <c r="T28" s="87"/>
      <c r="U28" s="8"/>
    </row>
    <row r="29" spans="1:23" ht="12.75" customHeight="1">
      <c r="A29" s="177"/>
      <c r="B29" s="108"/>
      <c r="C29" s="150"/>
      <c r="D29" s="152"/>
      <c r="E29" s="114"/>
      <c r="F29" s="12" t="s">
        <v>91</v>
      </c>
      <c r="G29" s="65">
        <f t="shared" si="9"/>
        <v>0</v>
      </c>
      <c r="H29" s="65"/>
      <c r="I29" s="65"/>
      <c r="J29" s="65">
        <v>0</v>
      </c>
      <c r="K29" s="63">
        <f t="shared" si="10"/>
        <v>0</v>
      </c>
      <c r="L29" s="65"/>
      <c r="M29" s="65"/>
      <c r="N29" s="65">
        <v>0</v>
      </c>
      <c r="O29" s="63">
        <f t="shared" si="11"/>
        <v>0</v>
      </c>
      <c r="P29" s="65"/>
      <c r="Q29" s="65"/>
      <c r="R29" s="65">
        <v>0</v>
      </c>
      <c r="S29" s="65"/>
      <c r="T29" s="87"/>
      <c r="U29" s="8"/>
    </row>
    <row r="30" spans="1:23" ht="12.75" customHeight="1">
      <c r="A30" s="148"/>
      <c r="B30" s="109"/>
      <c r="C30" s="110"/>
      <c r="D30" s="112"/>
      <c r="E30" s="115"/>
      <c r="F30" s="10" t="s">
        <v>19</v>
      </c>
      <c r="G30" s="65">
        <f t="shared" ref="G30:J30" si="12">SUM(G26:G29)</f>
        <v>50</v>
      </c>
      <c r="H30" s="65">
        <f t="shared" si="12"/>
        <v>0</v>
      </c>
      <c r="I30" s="65">
        <f t="shared" si="12"/>
        <v>0</v>
      </c>
      <c r="J30" s="65">
        <f t="shared" si="12"/>
        <v>50</v>
      </c>
      <c r="K30" s="65">
        <f t="shared" ref="K30:N30" si="13">SUM(K26:K29)</f>
        <v>232.17</v>
      </c>
      <c r="L30" s="65">
        <f t="shared" si="13"/>
        <v>0</v>
      </c>
      <c r="M30" s="65">
        <f t="shared" si="13"/>
        <v>0</v>
      </c>
      <c r="N30" s="65">
        <f t="shared" si="13"/>
        <v>232.17</v>
      </c>
      <c r="O30" s="65">
        <f t="shared" ref="O30:T30" si="14">SUM(O26:O29)</f>
        <v>0</v>
      </c>
      <c r="P30" s="65">
        <f t="shared" si="14"/>
        <v>0</v>
      </c>
      <c r="Q30" s="65">
        <f t="shared" si="14"/>
        <v>0</v>
      </c>
      <c r="R30" s="65">
        <f t="shared" si="14"/>
        <v>0</v>
      </c>
      <c r="S30" s="65">
        <f t="shared" si="14"/>
        <v>0</v>
      </c>
      <c r="T30" s="86">
        <f t="shared" si="14"/>
        <v>0</v>
      </c>
      <c r="U30" s="8"/>
    </row>
    <row r="31" spans="1:23" ht="13.5" customHeight="1">
      <c r="A31" s="176" t="s">
        <v>14</v>
      </c>
      <c r="B31" s="107" t="s">
        <v>14</v>
      </c>
      <c r="C31" s="173" t="s">
        <v>28</v>
      </c>
      <c r="D31" s="178" t="s">
        <v>96</v>
      </c>
      <c r="E31" s="114" t="s">
        <v>17</v>
      </c>
      <c r="F31" s="25" t="s">
        <v>66</v>
      </c>
      <c r="G31" s="65">
        <f>H31+J31</f>
        <v>0</v>
      </c>
      <c r="H31" s="65"/>
      <c r="I31" s="65"/>
      <c r="J31" s="65"/>
      <c r="K31" s="63">
        <f>L31+N31</f>
        <v>0</v>
      </c>
      <c r="L31" s="65"/>
      <c r="M31" s="65"/>
      <c r="N31" s="65"/>
      <c r="O31" s="63">
        <f>P31+R31</f>
        <v>0</v>
      </c>
      <c r="P31" s="65"/>
      <c r="Q31" s="65"/>
      <c r="R31" s="65"/>
      <c r="S31" s="65"/>
      <c r="T31" s="87"/>
      <c r="U31" s="8"/>
    </row>
    <row r="32" spans="1:23" ht="13.5" customHeight="1">
      <c r="A32" s="177"/>
      <c r="B32" s="108"/>
      <c r="C32" s="150"/>
      <c r="D32" s="179"/>
      <c r="E32" s="114"/>
      <c r="F32" s="43" t="s">
        <v>91</v>
      </c>
      <c r="G32" s="65">
        <f>H32+J32</f>
        <v>0</v>
      </c>
      <c r="H32" s="65"/>
      <c r="I32" s="65"/>
      <c r="J32" s="65"/>
      <c r="K32" s="63">
        <f t="shared" ref="K32:K33" si="15">L32+N32</f>
        <v>10</v>
      </c>
      <c r="L32" s="65"/>
      <c r="M32" s="65"/>
      <c r="N32" s="65">
        <v>10</v>
      </c>
      <c r="O32" s="63">
        <f>P32+R32</f>
        <v>0</v>
      </c>
      <c r="P32" s="65"/>
      <c r="Q32" s="65"/>
      <c r="R32" s="65">
        <v>0</v>
      </c>
      <c r="S32" s="65">
        <v>10</v>
      </c>
      <c r="T32" s="87">
        <v>10</v>
      </c>
      <c r="U32" s="8"/>
    </row>
    <row r="33" spans="1:21" ht="13.5" customHeight="1">
      <c r="A33" s="177"/>
      <c r="B33" s="108"/>
      <c r="C33" s="150"/>
      <c r="D33" s="179"/>
      <c r="E33" s="114"/>
      <c r="F33" s="104" t="s">
        <v>83</v>
      </c>
      <c r="G33" s="65">
        <f>H33+J33</f>
        <v>0</v>
      </c>
      <c r="H33" s="65"/>
      <c r="I33" s="65"/>
      <c r="J33" s="65"/>
      <c r="K33" s="63">
        <f t="shared" si="15"/>
        <v>0</v>
      </c>
      <c r="L33" s="65"/>
      <c r="M33" s="65"/>
      <c r="N33" s="65"/>
      <c r="O33" s="63">
        <f>P33+R33</f>
        <v>0</v>
      </c>
      <c r="P33" s="65"/>
      <c r="Q33" s="65"/>
      <c r="R33" s="65">
        <v>0</v>
      </c>
      <c r="S33" s="65"/>
      <c r="T33" s="87"/>
      <c r="U33" s="8"/>
    </row>
    <row r="34" spans="1:21" ht="13.5" customHeight="1">
      <c r="A34" s="148"/>
      <c r="B34" s="109"/>
      <c r="C34" s="110"/>
      <c r="D34" s="117"/>
      <c r="E34" s="115"/>
      <c r="F34" s="10" t="s">
        <v>19</v>
      </c>
      <c r="G34" s="65">
        <f>SUM(G31:G33)</f>
        <v>0</v>
      </c>
      <c r="H34" s="63">
        <f>SUM(H31:H33)</f>
        <v>0</v>
      </c>
      <c r="I34" s="63">
        <f>SUM(I31:I33)</f>
        <v>0</v>
      </c>
      <c r="J34" s="63">
        <f>SUM(J31:J33)</f>
        <v>0</v>
      </c>
      <c r="K34" s="63">
        <f t="shared" ref="K34:T34" si="16">SUM(K31:K33)</f>
        <v>10</v>
      </c>
      <c r="L34" s="63">
        <f t="shared" si="16"/>
        <v>0</v>
      </c>
      <c r="M34" s="63">
        <f t="shared" si="16"/>
        <v>0</v>
      </c>
      <c r="N34" s="63">
        <f t="shared" si="16"/>
        <v>10</v>
      </c>
      <c r="O34" s="63">
        <f>SUM(O31:O33)</f>
        <v>0</v>
      </c>
      <c r="P34" s="63">
        <f>SUM(P31:P33)</f>
        <v>0</v>
      </c>
      <c r="Q34" s="63">
        <f>SUM(Q31:Q33)</f>
        <v>0</v>
      </c>
      <c r="R34" s="63">
        <f>SUM(R31:R33)</f>
        <v>0</v>
      </c>
      <c r="S34" s="63">
        <f t="shared" si="16"/>
        <v>10</v>
      </c>
      <c r="T34" s="85">
        <f t="shared" si="16"/>
        <v>10</v>
      </c>
      <c r="U34" s="8"/>
    </row>
    <row r="35" spans="1:21" ht="13.5" customHeight="1">
      <c r="A35" s="176" t="s">
        <v>14</v>
      </c>
      <c r="B35" s="107" t="s">
        <v>14</v>
      </c>
      <c r="C35" s="173" t="s">
        <v>30</v>
      </c>
      <c r="D35" s="178" t="s">
        <v>97</v>
      </c>
      <c r="E35" s="175" t="s">
        <v>17</v>
      </c>
      <c r="F35" s="43" t="s">
        <v>91</v>
      </c>
      <c r="G35" s="65">
        <f>H35+J35</f>
        <v>0</v>
      </c>
      <c r="H35" s="63"/>
      <c r="I35" s="63"/>
      <c r="J35" s="63"/>
      <c r="K35" s="63">
        <f>L35+N35</f>
        <v>5</v>
      </c>
      <c r="L35" s="63"/>
      <c r="M35" s="63"/>
      <c r="N35" s="63">
        <v>5</v>
      </c>
      <c r="O35" s="63">
        <f>P35+R35</f>
        <v>0</v>
      </c>
      <c r="P35" s="63"/>
      <c r="Q35" s="63"/>
      <c r="R35" s="63">
        <v>0</v>
      </c>
      <c r="S35" s="63">
        <v>5</v>
      </c>
      <c r="T35" s="85">
        <v>5</v>
      </c>
      <c r="U35" s="8"/>
    </row>
    <row r="36" spans="1:21" ht="13.5" customHeight="1">
      <c r="A36" s="177"/>
      <c r="B36" s="108"/>
      <c r="C36" s="150"/>
      <c r="D36" s="179"/>
      <c r="E36" s="114"/>
      <c r="F36" s="25" t="s">
        <v>66</v>
      </c>
      <c r="G36" s="65">
        <f>H36+J36</f>
        <v>0</v>
      </c>
      <c r="H36" s="63"/>
      <c r="I36" s="63"/>
      <c r="J36" s="63"/>
      <c r="K36" s="63">
        <f>L36+N36</f>
        <v>5</v>
      </c>
      <c r="L36" s="64"/>
      <c r="M36" s="64"/>
      <c r="N36" s="63">
        <v>5</v>
      </c>
      <c r="O36" s="63">
        <f>P36+R36</f>
        <v>5</v>
      </c>
      <c r="P36" s="63"/>
      <c r="Q36" s="63"/>
      <c r="R36" s="63">
        <v>5</v>
      </c>
      <c r="S36" s="63"/>
      <c r="T36" s="85"/>
      <c r="U36" s="8"/>
    </row>
    <row r="37" spans="1:21" ht="13.5" customHeight="1">
      <c r="A37" s="177"/>
      <c r="B37" s="108"/>
      <c r="C37" s="150"/>
      <c r="D37" s="179"/>
      <c r="E37" s="114"/>
      <c r="F37" s="104" t="s">
        <v>83</v>
      </c>
      <c r="G37" s="65">
        <f>H37+J37</f>
        <v>0</v>
      </c>
      <c r="H37" s="63"/>
      <c r="I37" s="63"/>
      <c r="J37" s="63"/>
      <c r="K37" s="63">
        <f>L37+N37</f>
        <v>0</v>
      </c>
      <c r="L37" s="64"/>
      <c r="M37" s="64"/>
      <c r="N37" s="64"/>
      <c r="O37" s="63">
        <f>P37+R37</f>
        <v>0</v>
      </c>
      <c r="P37" s="63"/>
      <c r="Q37" s="63"/>
      <c r="R37" s="63"/>
      <c r="S37" s="63"/>
      <c r="T37" s="85"/>
      <c r="U37" s="8"/>
    </row>
    <row r="38" spans="1:21" ht="13.5" customHeight="1">
      <c r="A38" s="177"/>
      <c r="B38" s="108"/>
      <c r="C38" s="110"/>
      <c r="D38" s="117"/>
      <c r="E38" s="115"/>
      <c r="F38" s="10" t="s">
        <v>19</v>
      </c>
      <c r="G38" s="65">
        <f t="shared" ref="G38:J38" si="17">SUM(G35:G37)</f>
        <v>0</v>
      </c>
      <c r="H38" s="65">
        <f t="shared" si="17"/>
        <v>0</v>
      </c>
      <c r="I38" s="65">
        <f t="shared" si="17"/>
        <v>0</v>
      </c>
      <c r="J38" s="65">
        <f t="shared" si="17"/>
        <v>0</v>
      </c>
      <c r="K38" s="65">
        <f t="shared" ref="K38:T38" si="18">SUM(K35:K37)</f>
        <v>10</v>
      </c>
      <c r="L38" s="65">
        <f t="shared" si="18"/>
        <v>0</v>
      </c>
      <c r="M38" s="65">
        <f t="shared" si="18"/>
        <v>0</v>
      </c>
      <c r="N38" s="65">
        <f t="shared" si="18"/>
        <v>10</v>
      </c>
      <c r="O38" s="65">
        <f t="shared" si="18"/>
        <v>5</v>
      </c>
      <c r="P38" s="65">
        <f t="shared" si="18"/>
        <v>0</v>
      </c>
      <c r="Q38" s="65">
        <f t="shared" si="18"/>
        <v>0</v>
      </c>
      <c r="R38" s="65">
        <f t="shared" si="18"/>
        <v>5</v>
      </c>
      <c r="S38" s="65">
        <f t="shared" si="18"/>
        <v>5</v>
      </c>
      <c r="T38" s="86">
        <f t="shared" si="18"/>
        <v>5</v>
      </c>
      <c r="U38" s="8"/>
    </row>
    <row r="39" spans="1:21" ht="13.5" thickBot="1">
      <c r="A39" s="13" t="s">
        <v>14</v>
      </c>
      <c r="B39" s="14" t="s">
        <v>14</v>
      </c>
      <c r="C39" s="119" t="s">
        <v>31</v>
      </c>
      <c r="D39" s="120"/>
      <c r="E39" s="120"/>
      <c r="F39" s="120"/>
      <c r="G39" s="69">
        <f>G15+G19+G22+G25+G30+G34+G38</f>
        <v>84.3</v>
      </c>
      <c r="H39" s="69">
        <f t="shared" ref="H39:T39" si="19">H15+H19+H22+H25+H30+H34+H38</f>
        <v>0</v>
      </c>
      <c r="I39" s="69">
        <f t="shared" si="19"/>
        <v>0</v>
      </c>
      <c r="J39" s="69">
        <f t="shared" si="19"/>
        <v>84.3</v>
      </c>
      <c r="K39" s="69">
        <f t="shared" si="19"/>
        <v>386.16999999999996</v>
      </c>
      <c r="L39" s="69">
        <f t="shared" si="19"/>
        <v>0</v>
      </c>
      <c r="M39" s="69">
        <f t="shared" si="19"/>
        <v>0</v>
      </c>
      <c r="N39" s="69">
        <f t="shared" si="19"/>
        <v>386.16999999999996</v>
      </c>
      <c r="O39" s="69">
        <f t="shared" si="19"/>
        <v>5</v>
      </c>
      <c r="P39" s="69">
        <f t="shared" si="19"/>
        <v>0</v>
      </c>
      <c r="Q39" s="69">
        <f t="shared" si="19"/>
        <v>0</v>
      </c>
      <c r="R39" s="69">
        <f t="shared" si="19"/>
        <v>5</v>
      </c>
      <c r="S39" s="69">
        <f t="shared" si="19"/>
        <v>556</v>
      </c>
      <c r="T39" s="69">
        <f t="shared" si="19"/>
        <v>847.6</v>
      </c>
      <c r="U39" s="8"/>
    </row>
    <row r="40" spans="1:21" ht="15" thickBot="1">
      <c r="A40" s="6" t="s">
        <v>14</v>
      </c>
      <c r="B40" s="7" t="s">
        <v>20</v>
      </c>
      <c r="C40" s="127" t="s">
        <v>32</v>
      </c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8"/>
    </row>
    <row r="41" spans="1:21" ht="13.5" customHeight="1">
      <c r="A41" s="176" t="s">
        <v>14</v>
      </c>
      <c r="B41" s="107" t="s">
        <v>20</v>
      </c>
      <c r="C41" s="173" t="s">
        <v>14</v>
      </c>
      <c r="D41" s="174" t="s">
        <v>33</v>
      </c>
      <c r="E41" s="153" t="s">
        <v>17</v>
      </c>
      <c r="F41" s="9" t="s">
        <v>18</v>
      </c>
      <c r="G41" s="63">
        <f>H41+J41</f>
        <v>0</v>
      </c>
      <c r="H41" s="65"/>
      <c r="I41" s="65"/>
      <c r="J41" s="65"/>
      <c r="K41" s="63">
        <f>L41+N41</f>
        <v>0</v>
      </c>
      <c r="L41" s="88"/>
      <c r="M41" s="88"/>
      <c r="N41" s="88"/>
      <c r="O41" s="63">
        <f>P41+R41</f>
        <v>0</v>
      </c>
      <c r="P41" s="65"/>
      <c r="Q41" s="65"/>
      <c r="R41" s="65"/>
      <c r="S41" s="88"/>
      <c r="T41" s="89"/>
      <c r="U41" s="8"/>
    </row>
    <row r="42" spans="1:21" ht="13.5" customHeight="1">
      <c r="A42" s="177"/>
      <c r="B42" s="108"/>
      <c r="C42" s="150"/>
      <c r="D42" s="152"/>
      <c r="E42" s="114"/>
      <c r="F42" s="9" t="s">
        <v>92</v>
      </c>
      <c r="G42" s="63">
        <f>H42+J42</f>
        <v>308.10000000000002</v>
      </c>
      <c r="H42" s="65">
        <v>190.99</v>
      </c>
      <c r="I42" s="65"/>
      <c r="J42" s="65">
        <v>117.11</v>
      </c>
      <c r="K42" s="63">
        <f>L42+N42</f>
        <v>253.4</v>
      </c>
      <c r="L42" s="65">
        <v>163.4</v>
      </c>
      <c r="M42" s="65"/>
      <c r="N42" s="65">
        <v>90</v>
      </c>
      <c r="O42" s="63">
        <f>P42+R42</f>
        <v>0</v>
      </c>
      <c r="P42" s="65">
        <v>0</v>
      </c>
      <c r="Q42" s="65"/>
      <c r="R42" s="65">
        <v>0</v>
      </c>
      <c r="S42" s="65">
        <v>150</v>
      </c>
      <c r="T42" s="87">
        <v>160</v>
      </c>
      <c r="U42" s="8"/>
    </row>
    <row r="43" spans="1:21" ht="13.5" customHeight="1">
      <c r="A43" s="148"/>
      <c r="B43" s="109"/>
      <c r="C43" s="110"/>
      <c r="D43" s="112"/>
      <c r="E43" s="115"/>
      <c r="F43" s="10" t="s">
        <v>19</v>
      </c>
      <c r="G43" s="65">
        <f>H43+J43</f>
        <v>308.10000000000002</v>
      </c>
      <c r="H43" s="65">
        <f t="shared" ref="H43:J43" si="20">SUM(H41:H42)</f>
        <v>190.99</v>
      </c>
      <c r="I43" s="65">
        <f t="shared" si="20"/>
        <v>0</v>
      </c>
      <c r="J43" s="65">
        <f t="shared" si="20"/>
        <v>117.11</v>
      </c>
      <c r="K43" s="65">
        <f t="shared" ref="K43:T43" si="21">SUM(K41:K42)</f>
        <v>253.4</v>
      </c>
      <c r="L43" s="65">
        <f t="shared" si="21"/>
        <v>163.4</v>
      </c>
      <c r="M43" s="65">
        <f t="shared" si="21"/>
        <v>0</v>
      </c>
      <c r="N43" s="65">
        <f t="shared" si="21"/>
        <v>90</v>
      </c>
      <c r="O43" s="65">
        <f>P43+R43</f>
        <v>0</v>
      </c>
      <c r="P43" s="65">
        <f t="shared" si="21"/>
        <v>0</v>
      </c>
      <c r="Q43" s="65">
        <f t="shared" si="21"/>
        <v>0</v>
      </c>
      <c r="R43" s="65">
        <f t="shared" si="21"/>
        <v>0</v>
      </c>
      <c r="S43" s="65">
        <f t="shared" si="21"/>
        <v>150</v>
      </c>
      <c r="T43" s="86">
        <f t="shared" si="21"/>
        <v>160</v>
      </c>
      <c r="U43" s="8"/>
    </row>
    <row r="44" spans="1:21" ht="15" customHeight="1" thickBot="1">
      <c r="A44" s="13" t="s">
        <v>14</v>
      </c>
      <c r="B44" s="14" t="s">
        <v>20</v>
      </c>
      <c r="C44" s="119" t="s">
        <v>31</v>
      </c>
      <c r="D44" s="120"/>
      <c r="E44" s="120"/>
      <c r="F44" s="121"/>
      <c r="G44" s="70">
        <f>G43</f>
        <v>308.10000000000002</v>
      </c>
      <c r="H44" s="70">
        <f t="shared" ref="H44:T44" si="22">H43</f>
        <v>190.99</v>
      </c>
      <c r="I44" s="70">
        <f t="shared" si="22"/>
        <v>0</v>
      </c>
      <c r="J44" s="70">
        <f t="shared" si="22"/>
        <v>117.11</v>
      </c>
      <c r="K44" s="70">
        <f t="shared" si="22"/>
        <v>253.4</v>
      </c>
      <c r="L44" s="70">
        <f t="shared" si="22"/>
        <v>163.4</v>
      </c>
      <c r="M44" s="70">
        <f t="shared" si="22"/>
        <v>0</v>
      </c>
      <c r="N44" s="70">
        <f t="shared" si="22"/>
        <v>90</v>
      </c>
      <c r="O44" s="70">
        <f t="shared" si="22"/>
        <v>0</v>
      </c>
      <c r="P44" s="70">
        <f t="shared" si="22"/>
        <v>0</v>
      </c>
      <c r="Q44" s="70">
        <f t="shared" si="22"/>
        <v>0</v>
      </c>
      <c r="R44" s="70">
        <f t="shared" si="22"/>
        <v>0</v>
      </c>
      <c r="S44" s="70">
        <f t="shared" si="22"/>
        <v>150</v>
      </c>
      <c r="T44" s="70">
        <f t="shared" si="22"/>
        <v>160</v>
      </c>
      <c r="U44" s="8"/>
    </row>
    <row r="45" spans="1:21" ht="14.25" customHeight="1" thickBot="1">
      <c r="A45" s="6" t="s">
        <v>14</v>
      </c>
      <c r="B45" s="7" t="s">
        <v>21</v>
      </c>
      <c r="C45" s="127" t="s">
        <v>34</v>
      </c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8"/>
    </row>
    <row r="46" spans="1:21" ht="12.75" customHeight="1">
      <c r="A46" s="176" t="s">
        <v>14</v>
      </c>
      <c r="B46" s="107" t="s">
        <v>21</v>
      </c>
      <c r="C46" s="173" t="s">
        <v>14</v>
      </c>
      <c r="D46" s="174" t="s">
        <v>35</v>
      </c>
      <c r="E46" s="153" t="s">
        <v>17</v>
      </c>
      <c r="F46" s="11" t="s">
        <v>18</v>
      </c>
      <c r="G46" s="71">
        <f>H46+J46</f>
        <v>0</v>
      </c>
      <c r="H46" s="65"/>
      <c r="I46" s="65"/>
      <c r="J46" s="65"/>
      <c r="K46" s="63">
        <f>L46+N46</f>
        <v>0</v>
      </c>
      <c r="L46" s="65"/>
      <c r="M46" s="65"/>
      <c r="N46" s="65"/>
      <c r="O46" s="63">
        <f>P46+R46</f>
        <v>0</v>
      </c>
      <c r="P46" s="65"/>
      <c r="Q46" s="65"/>
      <c r="R46" s="65"/>
      <c r="S46" s="88"/>
      <c r="T46" s="89"/>
      <c r="U46" s="8"/>
    </row>
    <row r="47" spans="1:21" ht="12.75" customHeight="1">
      <c r="A47" s="177"/>
      <c r="B47" s="108"/>
      <c r="C47" s="150"/>
      <c r="D47" s="152"/>
      <c r="E47" s="114"/>
      <c r="F47" s="25" t="s">
        <v>64</v>
      </c>
      <c r="G47" s="65">
        <f>H47+J47</f>
        <v>0</v>
      </c>
      <c r="H47" s="65"/>
      <c r="I47" s="65"/>
      <c r="J47" s="65"/>
      <c r="K47" s="67">
        <f>L47+N47</f>
        <v>0</v>
      </c>
      <c r="L47" s="66"/>
      <c r="M47" s="66"/>
      <c r="N47" s="66">
        <v>0</v>
      </c>
      <c r="O47" s="67">
        <f>P47+R47</f>
        <v>0</v>
      </c>
      <c r="P47" s="66"/>
      <c r="Q47" s="66"/>
      <c r="R47" s="66">
        <v>0</v>
      </c>
      <c r="S47" s="88"/>
      <c r="T47" s="89"/>
      <c r="U47" s="8"/>
    </row>
    <row r="48" spans="1:21" ht="12.75" customHeight="1">
      <c r="A48" s="177"/>
      <c r="B48" s="108"/>
      <c r="C48" s="150"/>
      <c r="D48" s="152"/>
      <c r="E48" s="114"/>
      <c r="F48" s="11" t="s">
        <v>47</v>
      </c>
      <c r="G48" s="65">
        <f>H48+J48</f>
        <v>150.34</v>
      </c>
      <c r="H48" s="65"/>
      <c r="I48" s="65"/>
      <c r="J48" s="65">
        <v>150.34</v>
      </c>
      <c r="K48" s="67">
        <f>L48+N48</f>
        <v>0</v>
      </c>
      <c r="L48" s="66"/>
      <c r="M48" s="66"/>
      <c r="N48" s="66"/>
      <c r="O48" s="67">
        <f>P48+R48</f>
        <v>0</v>
      </c>
      <c r="P48" s="66"/>
      <c r="Q48" s="66"/>
      <c r="R48" s="66">
        <v>0</v>
      </c>
      <c r="S48" s="65"/>
      <c r="T48" s="87"/>
      <c r="U48" s="8"/>
    </row>
    <row r="49" spans="1:21" ht="12.75" customHeight="1">
      <c r="A49" s="148"/>
      <c r="B49" s="109"/>
      <c r="C49" s="110"/>
      <c r="D49" s="112"/>
      <c r="E49" s="115"/>
      <c r="F49" s="10" t="s">
        <v>19</v>
      </c>
      <c r="G49" s="65">
        <f t="shared" ref="G49:J49" si="23">SUM(G46:G48)</f>
        <v>150.34</v>
      </c>
      <c r="H49" s="65">
        <f t="shared" si="23"/>
        <v>0</v>
      </c>
      <c r="I49" s="65">
        <f t="shared" si="23"/>
        <v>0</v>
      </c>
      <c r="J49" s="65">
        <f t="shared" si="23"/>
        <v>150.34</v>
      </c>
      <c r="K49" s="65">
        <f>SUM(K46:K48)</f>
        <v>0</v>
      </c>
      <c r="L49" s="65">
        <f t="shared" ref="L49:T49" si="24">SUM(L46:L48)</f>
        <v>0</v>
      </c>
      <c r="M49" s="65">
        <f t="shared" si="24"/>
        <v>0</v>
      </c>
      <c r="N49" s="65">
        <f t="shared" si="24"/>
        <v>0</v>
      </c>
      <c r="O49" s="65">
        <f t="shared" si="24"/>
        <v>0</v>
      </c>
      <c r="P49" s="65">
        <f t="shared" si="24"/>
        <v>0</v>
      </c>
      <c r="Q49" s="65">
        <f t="shared" si="24"/>
        <v>0</v>
      </c>
      <c r="R49" s="65">
        <f t="shared" si="24"/>
        <v>0</v>
      </c>
      <c r="S49" s="65">
        <f t="shared" si="24"/>
        <v>0</v>
      </c>
      <c r="T49" s="86">
        <f t="shared" si="24"/>
        <v>0</v>
      </c>
      <c r="U49" s="8"/>
    </row>
    <row r="50" spans="1:21" ht="12.75" customHeight="1">
      <c r="A50" s="176" t="s">
        <v>14</v>
      </c>
      <c r="B50" s="107" t="s">
        <v>21</v>
      </c>
      <c r="C50" s="173" t="s">
        <v>20</v>
      </c>
      <c r="D50" s="174" t="s">
        <v>72</v>
      </c>
      <c r="E50" s="114" t="s">
        <v>17</v>
      </c>
      <c r="F50" s="11" t="s">
        <v>18</v>
      </c>
      <c r="G50" s="65">
        <f>H50+J50</f>
        <v>0</v>
      </c>
      <c r="H50" s="65"/>
      <c r="I50" s="65"/>
      <c r="J50" s="65"/>
      <c r="K50" s="63">
        <f>L50+N50</f>
        <v>0</v>
      </c>
      <c r="L50" s="65"/>
      <c r="M50" s="65"/>
      <c r="N50" s="65"/>
      <c r="O50" s="63">
        <f>P50+R50</f>
        <v>0</v>
      </c>
      <c r="P50" s="65"/>
      <c r="Q50" s="65"/>
      <c r="R50" s="65"/>
      <c r="S50" s="88"/>
      <c r="T50" s="89"/>
      <c r="U50" s="8"/>
    </row>
    <row r="51" spans="1:21" ht="12.75" customHeight="1">
      <c r="A51" s="177"/>
      <c r="B51" s="108"/>
      <c r="C51" s="150"/>
      <c r="D51" s="152"/>
      <c r="E51" s="114"/>
      <c r="F51" s="11" t="s">
        <v>47</v>
      </c>
      <c r="G51" s="65">
        <f>H51+J51</f>
        <v>100</v>
      </c>
      <c r="H51" s="65"/>
      <c r="I51" s="65"/>
      <c r="J51" s="65">
        <v>100</v>
      </c>
      <c r="K51" s="63">
        <f>L51+N51</f>
        <v>67.34</v>
      </c>
      <c r="L51" s="65"/>
      <c r="M51" s="65"/>
      <c r="N51" s="65">
        <v>67.34</v>
      </c>
      <c r="O51" s="63">
        <f>P51+R51</f>
        <v>0</v>
      </c>
      <c r="P51" s="65"/>
      <c r="Q51" s="65"/>
      <c r="R51" s="65">
        <v>0</v>
      </c>
      <c r="S51" s="65"/>
      <c r="T51" s="87"/>
      <c r="U51" s="8"/>
    </row>
    <row r="52" spans="1:21" ht="12.75" customHeight="1">
      <c r="A52" s="148"/>
      <c r="B52" s="109"/>
      <c r="C52" s="110"/>
      <c r="D52" s="112"/>
      <c r="E52" s="115"/>
      <c r="F52" s="10" t="s">
        <v>19</v>
      </c>
      <c r="G52" s="65">
        <f t="shared" ref="G52:J52" si="25">SUM(G50:G51)</f>
        <v>100</v>
      </c>
      <c r="H52" s="65">
        <f t="shared" si="25"/>
        <v>0</v>
      </c>
      <c r="I52" s="65">
        <f t="shared" si="25"/>
        <v>0</v>
      </c>
      <c r="J52" s="65">
        <f t="shared" si="25"/>
        <v>100</v>
      </c>
      <c r="K52" s="65">
        <f>SUM(K50:K51)</f>
        <v>67.34</v>
      </c>
      <c r="L52" s="65">
        <f t="shared" ref="L52:T52" si="26">SUM(L50:L51)</f>
        <v>0</v>
      </c>
      <c r="M52" s="65">
        <f t="shared" si="26"/>
        <v>0</v>
      </c>
      <c r="N52" s="65">
        <f t="shared" si="26"/>
        <v>67.34</v>
      </c>
      <c r="O52" s="65">
        <f t="shared" si="26"/>
        <v>0</v>
      </c>
      <c r="P52" s="65">
        <f t="shared" si="26"/>
        <v>0</v>
      </c>
      <c r="Q52" s="65">
        <f t="shared" si="26"/>
        <v>0</v>
      </c>
      <c r="R52" s="65">
        <f t="shared" si="26"/>
        <v>0</v>
      </c>
      <c r="S52" s="65">
        <f t="shared" si="26"/>
        <v>0</v>
      </c>
      <c r="T52" s="86">
        <f t="shared" si="26"/>
        <v>0</v>
      </c>
      <c r="U52" s="8"/>
    </row>
    <row r="53" spans="1:21" ht="11.25" customHeight="1">
      <c r="A53" s="106" t="s">
        <v>14</v>
      </c>
      <c r="B53" s="116" t="s">
        <v>21</v>
      </c>
      <c r="C53" s="110" t="s">
        <v>21</v>
      </c>
      <c r="D53" s="117" t="s">
        <v>98</v>
      </c>
      <c r="E53" s="114" t="s">
        <v>17</v>
      </c>
      <c r="F53" s="25" t="s">
        <v>64</v>
      </c>
      <c r="G53" s="66">
        <f t="shared" ref="G53:G55" si="27">H53+J53</f>
        <v>0</v>
      </c>
      <c r="H53" s="72"/>
      <c r="I53" s="72"/>
      <c r="J53" s="72"/>
      <c r="K53" s="67">
        <f t="shared" ref="K53:K55" si="28">L53+N53</f>
        <v>0</v>
      </c>
      <c r="L53" s="72"/>
      <c r="M53" s="72"/>
      <c r="N53" s="72">
        <v>0</v>
      </c>
      <c r="O53" s="67">
        <f t="shared" ref="O53:O55" si="29">P53+R53</f>
        <v>0</v>
      </c>
      <c r="P53" s="72"/>
      <c r="Q53" s="72"/>
      <c r="R53" s="72">
        <v>0</v>
      </c>
      <c r="S53" s="72"/>
      <c r="T53" s="90"/>
      <c r="U53" s="8"/>
    </row>
    <row r="54" spans="1:21" ht="11.25" customHeight="1">
      <c r="A54" s="106"/>
      <c r="B54" s="116"/>
      <c r="C54" s="110"/>
      <c r="D54" s="117"/>
      <c r="E54" s="114"/>
      <c r="F54" s="43" t="s">
        <v>91</v>
      </c>
      <c r="G54" s="66">
        <f t="shared" si="27"/>
        <v>0</v>
      </c>
      <c r="H54" s="72"/>
      <c r="I54" s="72"/>
      <c r="J54" s="72"/>
      <c r="K54" s="67">
        <f t="shared" si="28"/>
        <v>147.97999999999999</v>
      </c>
      <c r="L54" s="72"/>
      <c r="M54" s="72"/>
      <c r="N54" s="72">
        <v>147.97999999999999</v>
      </c>
      <c r="O54" s="67">
        <f t="shared" si="29"/>
        <v>0</v>
      </c>
      <c r="P54" s="72"/>
      <c r="Q54" s="72"/>
      <c r="R54" s="72">
        <v>0</v>
      </c>
      <c r="S54" s="72"/>
      <c r="T54" s="90"/>
      <c r="U54" s="8"/>
    </row>
    <row r="55" spans="1:21" ht="13.5" customHeight="1">
      <c r="A55" s="106"/>
      <c r="B55" s="116"/>
      <c r="C55" s="111"/>
      <c r="D55" s="118"/>
      <c r="E55" s="114"/>
      <c r="F55" s="24" t="s">
        <v>65</v>
      </c>
      <c r="G55" s="66">
        <f t="shared" si="27"/>
        <v>0</v>
      </c>
      <c r="H55" s="66"/>
      <c r="I55" s="66"/>
      <c r="J55" s="66"/>
      <c r="K55" s="67">
        <f t="shared" si="28"/>
        <v>0</v>
      </c>
      <c r="L55" s="66"/>
      <c r="M55" s="66"/>
      <c r="N55" s="66"/>
      <c r="O55" s="67">
        <f t="shared" si="29"/>
        <v>0</v>
      </c>
      <c r="P55" s="66"/>
      <c r="Q55" s="66"/>
      <c r="R55" s="66"/>
      <c r="S55" s="66"/>
      <c r="T55" s="91"/>
      <c r="U55" s="8"/>
    </row>
    <row r="56" spans="1:21" ht="11.25" customHeight="1">
      <c r="A56" s="106"/>
      <c r="B56" s="116"/>
      <c r="C56" s="111"/>
      <c r="D56" s="118"/>
      <c r="E56" s="115"/>
      <c r="F56" s="10" t="s">
        <v>19</v>
      </c>
      <c r="G56" s="66">
        <f t="shared" ref="G56:J56" si="30">SUM(G53:G55)</f>
        <v>0</v>
      </c>
      <c r="H56" s="66">
        <f t="shared" si="30"/>
        <v>0</v>
      </c>
      <c r="I56" s="66">
        <f t="shared" si="30"/>
        <v>0</v>
      </c>
      <c r="J56" s="66">
        <f t="shared" si="30"/>
        <v>0</v>
      </c>
      <c r="K56" s="66">
        <f t="shared" ref="K56:T56" si="31">SUM(K53:K55)</f>
        <v>147.97999999999999</v>
      </c>
      <c r="L56" s="66">
        <f t="shared" si="31"/>
        <v>0</v>
      </c>
      <c r="M56" s="66">
        <f t="shared" si="31"/>
        <v>0</v>
      </c>
      <c r="N56" s="66">
        <f t="shared" si="31"/>
        <v>147.97999999999999</v>
      </c>
      <c r="O56" s="66">
        <f t="shared" si="31"/>
        <v>0</v>
      </c>
      <c r="P56" s="66">
        <f t="shared" si="31"/>
        <v>0</v>
      </c>
      <c r="Q56" s="66">
        <f t="shared" si="31"/>
        <v>0</v>
      </c>
      <c r="R56" s="66">
        <f t="shared" si="31"/>
        <v>0</v>
      </c>
      <c r="S56" s="66">
        <f t="shared" si="31"/>
        <v>0</v>
      </c>
      <c r="T56" s="66">
        <f t="shared" si="31"/>
        <v>0</v>
      </c>
      <c r="U56" s="8"/>
    </row>
    <row r="57" spans="1:21" ht="11.25" customHeight="1">
      <c r="A57" s="106" t="s">
        <v>14</v>
      </c>
      <c r="B57" s="116" t="s">
        <v>21</v>
      </c>
      <c r="C57" s="110" t="s">
        <v>24</v>
      </c>
      <c r="D57" s="117" t="s">
        <v>99</v>
      </c>
      <c r="E57" s="114" t="s">
        <v>17</v>
      </c>
      <c r="F57" s="25" t="s">
        <v>64</v>
      </c>
      <c r="G57" s="66">
        <f t="shared" ref="G57:G59" si="32">H57+J57</f>
        <v>0</v>
      </c>
      <c r="H57" s="72"/>
      <c r="I57" s="72"/>
      <c r="J57" s="72"/>
      <c r="K57" s="67">
        <f t="shared" ref="K57:K59" si="33">L57+N57</f>
        <v>0</v>
      </c>
      <c r="L57" s="72"/>
      <c r="M57" s="72"/>
      <c r="N57" s="72">
        <v>0</v>
      </c>
      <c r="O57" s="67">
        <f t="shared" ref="O57:O59" si="34">P57+R57</f>
        <v>0</v>
      </c>
      <c r="P57" s="72"/>
      <c r="Q57" s="72"/>
      <c r="R57" s="72">
        <v>0</v>
      </c>
      <c r="S57" s="72"/>
      <c r="T57" s="90"/>
      <c r="U57" s="8"/>
    </row>
    <row r="58" spans="1:21" ht="11.25" customHeight="1">
      <c r="A58" s="106"/>
      <c r="B58" s="116"/>
      <c r="C58" s="110"/>
      <c r="D58" s="117"/>
      <c r="E58" s="114"/>
      <c r="F58" s="43" t="s">
        <v>91</v>
      </c>
      <c r="G58" s="66">
        <f t="shared" si="32"/>
        <v>0</v>
      </c>
      <c r="H58" s="72"/>
      <c r="I58" s="72"/>
      <c r="J58" s="72"/>
      <c r="K58" s="67">
        <f t="shared" si="33"/>
        <v>17</v>
      </c>
      <c r="L58" s="72"/>
      <c r="M58" s="72"/>
      <c r="N58" s="72">
        <v>17</v>
      </c>
      <c r="O58" s="67">
        <f t="shared" si="34"/>
        <v>0</v>
      </c>
      <c r="P58" s="72"/>
      <c r="Q58" s="72"/>
      <c r="R58" s="72">
        <v>0</v>
      </c>
      <c r="S58" s="72">
        <v>152.69999999999999</v>
      </c>
      <c r="T58" s="90"/>
      <c r="U58" s="8"/>
    </row>
    <row r="59" spans="1:21" ht="13.5" customHeight="1">
      <c r="A59" s="106"/>
      <c r="B59" s="116"/>
      <c r="C59" s="111"/>
      <c r="D59" s="118"/>
      <c r="E59" s="114"/>
      <c r="F59" s="24" t="s">
        <v>65</v>
      </c>
      <c r="G59" s="66">
        <f t="shared" si="32"/>
        <v>0</v>
      </c>
      <c r="H59" s="66"/>
      <c r="I59" s="66"/>
      <c r="J59" s="66"/>
      <c r="K59" s="67">
        <f t="shared" si="33"/>
        <v>68</v>
      </c>
      <c r="L59" s="66"/>
      <c r="M59" s="66"/>
      <c r="N59" s="66">
        <v>68</v>
      </c>
      <c r="O59" s="67">
        <f t="shared" si="34"/>
        <v>68</v>
      </c>
      <c r="P59" s="66"/>
      <c r="Q59" s="66"/>
      <c r="R59" s="66">
        <v>68</v>
      </c>
      <c r="S59" s="66">
        <v>610.79999999999995</v>
      </c>
      <c r="T59" s="91"/>
      <c r="U59" s="8"/>
    </row>
    <row r="60" spans="1:21" ht="11.25" customHeight="1">
      <c r="A60" s="106"/>
      <c r="B60" s="116"/>
      <c r="C60" s="111"/>
      <c r="D60" s="118"/>
      <c r="E60" s="115"/>
      <c r="F60" s="10" t="s">
        <v>19</v>
      </c>
      <c r="G60" s="66">
        <f t="shared" ref="G60:T60" si="35">SUM(G57:G59)</f>
        <v>0</v>
      </c>
      <c r="H60" s="66">
        <f t="shared" si="35"/>
        <v>0</v>
      </c>
      <c r="I60" s="66">
        <f t="shared" si="35"/>
        <v>0</v>
      </c>
      <c r="J60" s="66">
        <f t="shared" si="35"/>
        <v>0</v>
      </c>
      <c r="K60" s="66">
        <f t="shared" si="35"/>
        <v>85</v>
      </c>
      <c r="L60" s="66">
        <f t="shared" si="35"/>
        <v>0</v>
      </c>
      <c r="M60" s="66">
        <f t="shared" si="35"/>
        <v>0</v>
      </c>
      <c r="N60" s="66">
        <f t="shared" si="35"/>
        <v>85</v>
      </c>
      <c r="O60" s="66">
        <f t="shared" si="35"/>
        <v>68</v>
      </c>
      <c r="P60" s="66">
        <f t="shared" si="35"/>
        <v>0</v>
      </c>
      <c r="Q60" s="66">
        <f t="shared" si="35"/>
        <v>0</v>
      </c>
      <c r="R60" s="66">
        <f t="shared" si="35"/>
        <v>68</v>
      </c>
      <c r="S60" s="66">
        <f t="shared" si="35"/>
        <v>763.5</v>
      </c>
      <c r="T60" s="66">
        <f t="shared" si="35"/>
        <v>0</v>
      </c>
      <c r="U60" s="8"/>
    </row>
    <row r="61" spans="1:21" ht="14.25" customHeight="1" thickBot="1">
      <c r="A61" s="13" t="s">
        <v>14</v>
      </c>
      <c r="B61" s="14" t="s">
        <v>20</v>
      </c>
      <c r="C61" s="119" t="s">
        <v>31</v>
      </c>
      <c r="D61" s="120"/>
      <c r="E61" s="120"/>
      <c r="F61" s="121"/>
      <c r="G61" s="70">
        <f>G49+G52+G56+G60</f>
        <v>250.34</v>
      </c>
      <c r="H61" s="70">
        <f t="shared" ref="H61:T61" si="36">H49+H52+H56+H60</f>
        <v>0</v>
      </c>
      <c r="I61" s="70">
        <f t="shared" si="36"/>
        <v>0</v>
      </c>
      <c r="J61" s="70">
        <f t="shared" si="36"/>
        <v>250.34</v>
      </c>
      <c r="K61" s="105">
        <f t="shared" si="36"/>
        <v>300.32</v>
      </c>
      <c r="L61" s="105">
        <f t="shared" si="36"/>
        <v>0</v>
      </c>
      <c r="M61" s="105">
        <f t="shared" si="36"/>
        <v>0</v>
      </c>
      <c r="N61" s="105">
        <f t="shared" si="36"/>
        <v>300.32</v>
      </c>
      <c r="O61" s="70">
        <f t="shared" si="36"/>
        <v>68</v>
      </c>
      <c r="P61" s="70">
        <f t="shared" si="36"/>
        <v>0</v>
      </c>
      <c r="Q61" s="70">
        <f t="shared" si="36"/>
        <v>0</v>
      </c>
      <c r="R61" s="70">
        <f t="shared" si="36"/>
        <v>68</v>
      </c>
      <c r="S61" s="70">
        <f t="shared" si="36"/>
        <v>763.5</v>
      </c>
      <c r="T61" s="70">
        <f t="shared" si="36"/>
        <v>0</v>
      </c>
      <c r="U61" s="8"/>
    </row>
    <row r="62" spans="1:21" ht="13.5" customHeight="1" thickBot="1">
      <c r="A62" s="15" t="s">
        <v>14</v>
      </c>
      <c r="B62" s="122" t="s">
        <v>36</v>
      </c>
      <c r="C62" s="123"/>
      <c r="D62" s="123"/>
      <c r="E62" s="123"/>
      <c r="F62" s="124"/>
      <c r="G62" s="83">
        <f>G39+G44+G61</f>
        <v>642.74</v>
      </c>
      <c r="H62" s="83">
        <f t="shared" ref="H62:T62" si="37">H39+H44+H61</f>
        <v>190.99</v>
      </c>
      <c r="I62" s="83">
        <f t="shared" si="37"/>
        <v>0</v>
      </c>
      <c r="J62" s="83">
        <f t="shared" si="37"/>
        <v>451.75</v>
      </c>
      <c r="K62" s="83">
        <f t="shared" si="37"/>
        <v>939.88999999999987</v>
      </c>
      <c r="L62" s="83">
        <f t="shared" si="37"/>
        <v>163.4</v>
      </c>
      <c r="M62" s="83">
        <f t="shared" si="37"/>
        <v>0</v>
      </c>
      <c r="N62" s="83">
        <f t="shared" si="37"/>
        <v>776.49</v>
      </c>
      <c r="O62" s="83">
        <f t="shared" si="37"/>
        <v>73</v>
      </c>
      <c r="P62" s="83">
        <f t="shared" si="37"/>
        <v>0</v>
      </c>
      <c r="Q62" s="83">
        <f t="shared" si="37"/>
        <v>0</v>
      </c>
      <c r="R62" s="83">
        <f t="shared" si="37"/>
        <v>73</v>
      </c>
      <c r="S62" s="83">
        <f t="shared" si="37"/>
        <v>1469.5</v>
      </c>
      <c r="T62" s="83">
        <f t="shared" si="37"/>
        <v>1007.6</v>
      </c>
      <c r="U62" s="16"/>
    </row>
    <row r="63" spans="1:21" ht="13.5" customHeight="1" thickBot="1">
      <c r="A63" s="17" t="s">
        <v>20</v>
      </c>
      <c r="B63" s="125" t="s">
        <v>37</v>
      </c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8"/>
    </row>
    <row r="64" spans="1:21" ht="13.5" customHeight="1" thickBot="1">
      <c r="A64" s="18" t="s">
        <v>20</v>
      </c>
      <c r="B64" s="19" t="s">
        <v>14</v>
      </c>
      <c r="C64" s="127" t="s">
        <v>38</v>
      </c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8"/>
    </row>
    <row r="65" spans="1:21" ht="14.25" customHeight="1">
      <c r="A65" s="106" t="s">
        <v>20</v>
      </c>
      <c r="B65" s="116" t="s">
        <v>14</v>
      </c>
      <c r="C65" s="110" t="s">
        <v>14</v>
      </c>
      <c r="D65" s="112" t="s">
        <v>68</v>
      </c>
      <c r="E65" s="114" t="s">
        <v>17</v>
      </c>
      <c r="F65" s="25" t="s">
        <v>27</v>
      </c>
      <c r="G65" s="74">
        <f>H65+J65</f>
        <v>50.3</v>
      </c>
      <c r="H65" s="72"/>
      <c r="I65" s="72"/>
      <c r="J65" s="72">
        <v>50.3</v>
      </c>
      <c r="K65" s="67">
        <f t="shared" ref="K65:K66" si="38">L65+N65</f>
        <v>0</v>
      </c>
      <c r="L65" s="72"/>
      <c r="M65" s="72"/>
      <c r="N65" s="72">
        <v>0</v>
      </c>
      <c r="O65" s="67">
        <f>P65+R65</f>
        <v>0</v>
      </c>
      <c r="P65" s="72"/>
      <c r="Q65" s="72"/>
      <c r="R65" s="72">
        <v>0</v>
      </c>
      <c r="S65" s="92">
        <v>42</v>
      </c>
      <c r="T65" s="93">
        <v>45</v>
      </c>
      <c r="U65" s="8"/>
    </row>
    <row r="66" spans="1:21" ht="14.25" customHeight="1">
      <c r="A66" s="106"/>
      <c r="B66" s="116"/>
      <c r="C66" s="111"/>
      <c r="D66" s="113"/>
      <c r="E66" s="114"/>
      <c r="F66" s="11" t="s">
        <v>40</v>
      </c>
      <c r="G66" s="65">
        <f>H66+J66</f>
        <v>0</v>
      </c>
      <c r="H66" s="66"/>
      <c r="I66" s="66"/>
      <c r="J66" s="66"/>
      <c r="K66" s="63">
        <f t="shared" si="38"/>
        <v>0</v>
      </c>
      <c r="L66" s="65"/>
      <c r="M66" s="65"/>
      <c r="N66" s="65"/>
      <c r="O66" s="63">
        <f>P66+R66</f>
        <v>0</v>
      </c>
      <c r="P66" s="66"/>
      <c r="Q66" s="66"/>
      <c r="R66" s="66"/>
      <c r="S66" s="65"/>
      <c r="T66" s="87"/>
      <c r="U66" s="8"/>
    </row>
    <row r="67" spans="1:21" ht="14.25" customHeight="1">
      <c r="A67" s="106"/>
      <c r="B67" s="116"/>
      <c r="C67" s="111"/>
      <c r="D67" s="113"/>
      <c r="E67" s="115"/>
      <c r="F67" s="10" t="s">
        <v>19</v>
      </c>
      <c r="G67" s="65">
        <f t="shared" ref="G67:J67" si="39">SUM(G65:G66)</f>
        <v>50.3</v>
      </c>
      <c r="H67" s="65">
        <f t="shared" si="39"/>
        <v>0</v>
      </c>
      <c r="I67" s="65">
        <f t="shared" si="39"/>
        <v>0</v>
      </c>
      <c r="J67" s="65">
        <f t="shared" si="39"/>
        <v>50.3</v>
      </c>
      <c r="K67" s="65">
        <f t="shared" ref="K67:T67" si="40">SUM(K65:K66)</f>
        <v>0</v>
      </c>
      <c r="L67" s="65">
        <f t="shared" si="40"/>
        <v>0</v>
      </c>
      <c r="M67" s="65">
        <f t="shared" si="40"/>
        <v>0</v>
      </c>
      <c r="N67" s="65">
        <f t="shared" si="40"/>
        <v>0</v>
      </c>
      <c r="O67" s="65">
        <f t="shared" si="40"/>
        <v>0</v>
      </c>
      <c r="P67" s="65">
        <f t="shared" si="40"/>
        <v>0</v>
      </c>
      <c r="Q67" s="65">
        <f t="shared" si="40"/>
        <v>0</v>
      </c>
      <c r="R67" s="65">
        <f t="shared" si="40"/>
        <v>0</v>
      </c>
      <c r="S67" s="65">
        <f t="shared" si="40"/>
        <v>42</v>
      </c>
      <c r="T67" s="65">
        <f t="shared" si="40"/>
        <v>45</v>
      </c>
      <c r="U67" s="8"/>
    </row>
    <row r="68" spans="1:21" ht="14.25" customHeight="1">
      <c r="A68" s="106" t="s">
        <v>20</v>
      </c>
      <c r="B68" s="116" t="s">
        <v>14</v>
      </c>
      <c r="C68" s="110" t="s">
        <v>20</v>
      </c>
      <c r="D68" s="112" t="s">
        <v>73</v>
      </c>
      <c r="E68" s="114" t="s">
        <v>17</v>
      </c>
      <c r="F68" s="25" t="s">
        <v>47</v>
      </c>
      <c r="G68" s="66">
        <f>H68+J68</f>
        <v>1448.1</v>
      </c>
      <c r="H68" s="72"/>
      <c r="I68" s="72"/>
      <c r="J68" s="72">
        <v>1448.1</v>
      </c>
      <c r="K68" s="67">
        <f t="shared" ref="K68:K69" si="41">L68+N68</f>
        <v>0</v>
      </c>
      <c r="L68" s="72"/>
      <c r="M68" s="72"/>
      <c r="N68" s="72">
        <v>0</v>
      </c>
      <c r="O68" s="67">
        <f>P68+R68</f>
        <v>0</v>
      </c>
      <c r="P68" s="72"/>
      <c r="Q68" s="72"/>
      <c r="R68" s="72">
        <v>0</v>
      </c>
      <c r="S68" s="72"/>
      <c r="T68" s="90"/>
      <c r="U68" s="8"/>
    </row>
    <row r="69" spans="1:21" ht="14.25" customHeight="1">
      <c r="A69" s="106"/>
      <c r="B69" s="116"/>
      <c r="C69" s="111"/>
      <c r="D69" s="113"/>
      <c r="E69" s="114"/>
      <c r="F69" s="25" t="s">
        <v>94</v>
      </c>
      <c r="G69" s="66">
        <f>H69+J69</f>
        <v>290</v>
      </c>
      <c r="H69" s="66"/>
      <c r="I69" s="66"/>
      <c r="J69" s="66">
        <v>290</v>
      </c>
      <c r="K69" s="67">
        <f t="shared" si="41"/>
        <v>0</v>
      </c>
      <c r="L69" s="66"/>
      <c r="M69" s="66"/>
      <c r="N69" s="66"/>
      <c r="O69" s="67">
        <f>P69+R69</f>
        <v>0</v>
      </c>
      <c r="P69" s="66"/>
      <c r="Q69" s="66"/>
      <c r="R69" s="66"/>
      <c r="S69" s="66"/>
      <c r="T69" s="91"/>
      <c r="U69" s="8"/>
    </row>
    <row r="70" spans="1:21" ht="14.25" customHeight="1">
      <c r="A70" s="106"/>
      <c r="B70" s="116"/>
      <c r="C70" s="111"/>
      <c r="D70" s="113"/>
      <c r="E70" s="115"/>
      <c r="F70" s="10" t="s">
        <v>19</v>
      </c>
      <c r="G70" s="66">
        <f t="shared" ref="G70:J70" si="42">SUM(G68:G69)</f>
        <v>1738.1</v>
      </c>
      <c r="H70" s="66">
        <f t="shared" si="42"/>
        <v>0</v>
      </c>
      <c r="I70" s="66">
        <f t="shared" si="42"/>
        <v>0</v>
      </c>
      <c r="J70" s="66">
        <f t="shared" si="42"/>
        <v>1738.1</v>
      </c>
      <c r="K70" s="66">
        <f t="shared" ref="K70:T70" si="43">SUM(K68:K69)</f>
        <v>0</v>
      </c>
      <c r="L70" s="66">
        <f t="shared" si="43"/>
        <v>0</v>
      </c>
      <c r="M70" s="66">
        <f t="shared" si="43"/>
        <v>0</v>
      </c>
      <c r="N70" s="66">
        <f t="shared" si="43"/>
        <v>0</v>
      </c>
      <c r="O70" s="66">
        <f t="shared" si="43"/>
        <v>0</v>
      </c>
      <c r="P70" s="66">
        <f t="shared" si="43"/>
        <v>0</v>
      </c>
      <c r="Q70" s="66">
        <f t="shared" si="43"/>
        <v>0</v>
      </c>
      <c r="R70" s="66">
        <f t="shared" si="43"/>
        <v>0</v>
      </c>
      <c r="S70" s="66">
        <f t="shared" si="43"/>
        <v>0</v>
      </c>
      <c r="T70" s="66">
        <f t="shared" si="43"/>
        <v>0</v>
      </c>
      <c r="U70" s="8"/>
    </row>
    <row r="71" spans="1:21" ht="14.25" customHeight="1">
      <c r="A71" s="106" t="s">
        <v>20</v>
      </c>
      <c r="B71" s="116" t="s">
        <v>14</v>
      </c>
      <c r="C71" s="110" t="s">
        <v>21</v>
      </c>
      <c r="D71" s="174" t="s">
        <v>77</v>
      </c>
      <c r="E71" s="114" t="s">
        <v>17</v>
      </c>
      <c r="F71" s="25" t="s">
        <v>27</v>
      </c>
      <c r="G71" s="66">
        <f>H71+J71</f>
        <v>0</v>
      </c>
      <c r="H71" s="72"/>
      <c r="I71" s="72"/>
      <c r="J71" s="72">
        <v>0</v>
      </c>
      <c r="K71" s="67">
        <f t="shared" ref="K71:K72" si="44">L71+N71</f>
        <v>0</v>
      </c>
      <c r="L71" s="72"/>
      <c r="M71" s="72"/>
      <c r="N71" s="72"/>
      <c r="O71" s="67">
        <f>P71+R71</f>
        <v>0</v>
      </c>
      <c r="P71" s="72"/>
      <c r="Q71" s="72"/>
      <c r="R71" s="72">
        <v>0</v>
      </c>
      <c r="S71" s="72"/>
      <c r="T71" s="90"/>
      <c r="U71" s="44"/>
    </row>
    <row r="72" spans="1:21" ht="11.25" customHeight="1">
      <c r="A72" s="106"/>
      <c r="B72" s="116"/>
      <c r="C72" s="111"/>
      <c r="D72" s="152"/>
      <c r="E72" s="114"/>
      <c r="F72" s="25" t="s">
        <v>40</v>
      </c>
      <c r="G72" s="66">
        <f>H72+J72</f>
        <v>0</v>
      </c>
      <c r="H72" s="66"/>
      <c r="I72" s="66"/>
      <c r="J72" s="66"/>
      <c r="K72" s="67">
        <f t="shared" si="44"/>
        <v>0</v>
      </c>
      <c r="L72" s="66"/>
      <c r="M72" s="66"/>
      <c r="N72" s="66"/>
      <c r="O72" s="67">
        <f>P72+R72</f>
        <v>0</v>
      </c>
      <c r="P72" s="66"/>
      <c r="Q72" s="66"/>
      <c r="R72" s="66"/>
      <c r="S72" s="66"/>
      <c r="T72" s="91"/>
      <c r="U72" s="44"/>
    </row>
    <row r="73" spans="1:21" ht="12" customHeight="1">
      <c r="A73" s="106"/>
      <c r="B73" s="116"/>
      <c r="C73" s="111"/>
      <c r="D73" s="112"/>
      <c r="E73" s="115"/>
      <c r="F73" s="10" t="s">
        <v>19</v>
      </c>
      <c r="G73" s="66">
        <f t="shared" ref="G73:T73" si="45">SUM(G71:G72)</f>
        <v>0</v>
      </c>
      <c r="H73" s="66">
        <f t="shared" si="45"/>
        <v>0</v>
      </c>
      <c r="I73" s="66">
        <f t="shared" si="45"/>
        <v>0</v>
      </c>
      <c r="J73" s="66">
        <f t="shared" si="45"/>
        <v>0</v>
      </c>
      <c r="K73" s="66">
        <f t="shared" si="45"/>
        <v>0</v>
      </c>
      <c r="L73" s="66">
        <f t="shared" si="45"/>
        <v>0</v>
      </c>
      <c r="M73" s="66">
        <f t="shared" si="45"/>
        <v>0</v>
      </c>
      <c r="N73" s="66">
        <f t="shared" si="45"/>
        <v>0</v>
      </c>
      <c r="O73" s="66">
        <f t="shared" si="45"/>
        <v>0</v>
      </c>
      <c r="P73" s="66">
        <f t="shared" si="45"/>
        <v>0</v>
      </c>
      <c r="Q73" s="66">
        <f t="shared" si="45"/>
        <v>0</v>
      </c>
      <c r="R73" s="66">
        <f t="shared" si="45"/>
        <v>0</v>
      </c>
      <c r="S73" s="66">
        <f t="shared" si="45"/>
        <v>0</v>
      </c>
      <c r="T73" s="66">
        <f t="shared" si="45"/>
        <v>0</v>
      </c>
      <c r="U73" s="44"/>
    </row>
    <row r="74" spans="1:21" ht="13.5" customHeight="1" thickBot="1">
      <c r="A74" s="13" t="s">
        <v>20</v>
      </c>
      <c r="B74" s="14" t="s">
        <v>14</v>
      </c>
      <c r="C74" s="119" t="s">
        <v>31</v>
      </c>
      <c r="D74" s="120"/>
      <c r="E74" s="120"/>
      <c r="F74" s="120"/>
      <c r="G74" s="75">
        <f>SUM(G70+G67+G73)</f>
        <v>1788.3999999999999</v>
      </c>
      <c r="H74" s="75">
        <f t="shared" ref="H74:T74" si="46">SUM(H70+H67+H73)</f>
        <v>0</v>
      </c>
      <c r="I74" s="75">
        <f t="shared" si="46"/>
        <v>0</v>
      </c>
      <c r="J74" s="75">
        <f t="shared" si="46"/>
        <v>1788.3999999999999</v>
      </c>
      <c r="K74" s="75">
        <f t="shared" si="46"/>
        <v>0</v>
      </c>
      <c r="L74" s="75">
        <f t="shared" si="46"/>
        <v>0</v>
      </c>
      <c r="M74" s="75">
        <f t="shared" si="46"/>
        <v>0</v>
      </c>
      <c r="N74" s="75">
        <f t="shared" si="46"/>
        <v>0</v>
      </c>
      <c r="O74" s="75">
        <f t="shared" si="46"/>
        <v>0</v>
      </c>
      <c r="P74" s="75">
        <f t="shared" si="46"/>
        <v>0</v>
      </c>
      <c r="Q74" s="75">
        <f t="shared" si="46"/>
        <v>0</v>
      </c>
      <c r="R74" s="75">
        <f t="shared" si="46"/>
        <v>0</v>
      </c>
      <c r="S74" s="75">
        <f t="shared" si="46"/>
        <v>42</v>
      </c>
      <c r="T74" s="75">
        <f t="shared" si="46"/>
        <v>45</v>
      </c>
      <c r="U74" s="44"/>
    </row>
    <row r="75" spans="1:21" ht="13.5" customHeight="1" thickBot="1">
      <c r="A75" s="6" t="s">
        <v>20</v>
      </c>
      <c r="B75" s="20" t="s">
        <v>20</v>
      </c>
      <c r="C75" s="182" t="s">
        <v>42</v>
      </c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8"/>
    </row>
    <row r="76" spans="1:21" ht="12.75" customHeight="1">
      <c r="A76" s="106" t="s">
        <v>20</v>
      </c>
      <c r="B76" s="116" t="s">
        <v>20</v>
      </c>
      <c r="C76" s="110" t="s">
        <v>14</v>
      </c>
      <c r="D76" s="112" t="s">
        <v>74</v>
      </c>
      <c r="E76" s="153" t="s">
        <v>17</v>
      </c>
      <c r="F76" s="25" t="s">
        <v>27</v>
      </c>
      <c r="G76" s="74">
        <f t="shared" ref="G76:G79" si="47">H76+J76</f>
        <v>0</v>
      </c>
      <c r="H76" s="72"/>
      <c r="I76" s="72"/>
      <c r="J76" s="67">
        <v>0</v>
      </c>
      <c r="K76" s="67">
        <f t="shared" ref="K76:K79" si="48">L76+N76</f>
        <v>0</v>
      </c>
      <c r="L76" s="72"/>
      <c r="M76" s="72"/>
      <c r="N76" s="67">
        <v>0</v>
      </c>
      <c r="O76" s="67">
        <f t="shared" ref="O76:O79" si="49">P76+R76</f>
        <v>0</v>
      </c>
      <c r="P76" s="72"/>
      <c r="Q76" s="72"/>
      <c r="R76" s="67">
        <v>0</v>
      </c>
      <c r="S76" s="92"/>
      <c r="T76" s="93">
        <v>521.29999999999995</v>
      </c>
      <c r="U76" s="8"/>
    </row>
    <row r="77" spans="1:21" ht="11.25" customHeight="1">
      <c r="A77" s="106"/>
      <c r="B77" s="116"/>
      <c r="C77" s="110"/>
      <c r="D77" s="112"/>
      <c r="E77" s="114"/>
      <c r="F77" s="43" t="s">
        <v>39</v>
      </c>
      <c r="G77" s="66">
        <f t="shared" si="47"/>
        <v>0</v>
      </c>
      <c r="H77" s="72"/>
      <c r="I77" s="72"/>
      <c r="J77" s="67">
        <v>0</v>
      </c>
      <c r="K77" s="67">
        <f t="shared" si="48"/>
        <v>0</v>
      </c>
      <c r="L77" s="72"/>
      <c r="M77" s="72"/>
      <c r="N77" s="67">
        <v>0</v>
      </c>
      <c r="O77" s="67">
        <f t="shared" si="49"/>
        <v>0</v>
      </c>
      <c r="P77" s="72"/>
      <c r="Q77" s="72"/>
      <c r="R77" s="67">
        <v>0</v>
      </c>
      <c r="S77" s="92"/>
      <c r="T77" s="93"/>
      <c r="U77" s="8"/>
    </row>
    <row r="78" spans="1:21" ht="12.75" customHeight="1">
      <c r="A78" s="106"/>
      <c r="B78" s="116"/>
      <c r="C78" s="110"/>
      <c r="D78" s="112"/>
      <c r="E78" s="114"/>
      <c r="F78" s="24" t="s">
        <v>64</v>
      </c>
      <c r="G78" s="68">
        <f t="shared" si="47"/>
        <v>0</v>
      </c>
      <c r="H78" s="76"/>
      <c r="I78" s="76"/>
      <c r="J78" s="77">
        <v>0</v>
      </c>
      <c r="K78" s="77">
        <f t="shared" si="48"/>
        <v>0</v>
      </c>
      <c r="L78" s="76"/>
      <c r="M78" s="76"/>
      <c r="N78" s="77">
        <v>0</v>
      </c>
      <c r="O78" s="77">
        <f t="shared" si="49"/>
        <v>0</v>
      </c>
      <c r="P78" s="76"/>
      <c r="Q78" s="76"/>
      <c r="R78" s="77">
        <v>0</v>
      </c>
      <c r="S78" s="92"/>
      <c r="T78" s="93"/>
      <c r="U78" s="8"/>
    </row>
    <row r="79" spans="1:21" ht="12.75" customHeight="1">
      <c r="A79" s="106"/>
      <c r="B79" s="116"/>
      <c r="C79" s="111"/>
      <c r="D79" s="113"/>
      <c r="E79" s="114"/>
      <c r="F79" s="24" t="s">
        <v>65</v>
      </c>
      <c r="G79" s="68">
        <f t="shared" si="47"/>
        <v>0</v>
      </c>
      <c r="H79" s="68"/>
      <c r="I79" s="68"/>
      <c r="J79" s="68">
        <v>0</v>
      </c>
      <c r="K79" s="77">
        <f t="shared" si="48"/>
        <v>0</v>
      </c>
      <c r="L79" s="68"/>
      <c r="M79" s="68"/>
      <c r="N79" s="68">
        <v>0</v>
      </c>
      <c r="O79" s="77">
        <f t="shared" si="49"/>
        <v>0</v>
      </c>
      <c r="P79" s="68"/>
      <c r="Q79" s="68"/>
      <c r="R79" s="68">
        <v>0</v>
      </c>
      <c r="S79" s="65"/>
      <c r="T79" s="87">
        <v>926.8</v>
      </c>
      <c r="U79" s="8"/>
    </row>
    <row r="80" spans="1:21" ht="12.75" customHeight="1">
      <c r="A80" s="106"/>
      <c r="B80" s="116"/>
      <c r="C80" s="111"/>
      <c r="D80" s="113"/>
      <c r="E80" s="115"/>
      <c r="F80" s="10" t="s">
        <v>19</v>
      </c>
      <c r="G80" s="65">
        <f t="shared" ref="G80:J80" si="50">SUM(G76:G79)</f>
        <v>0</v>
      </c>
      <c r="H80" s="65">
        <f t="shared" si="50"/>
        <v>0</v>
      </c>
      <c r="I80" s="65">
        <f t="shared" si="50"/>
        <v>0</v>
      </c>
      <c r="J80" s="65">
        <f t="shared" si="50"/>
        <v>0</v>
      </c>
      <c r="K80" s="65">
        <f t="shared" ref="K80:T80" si="51">SUM(K76:K79)</f>
        <v>0</v>
      </c>
      <c r="L80" s="65">
        <f t="shared" si="51"/>
        <v>0</v>
      </c>
      <c r="M80" s="65">
        <f t="shared" si="51"/>
        <v>0</v>
      </c>
      <c r="N80" s="65">
        <f t="shared" si="51"/>
        <v>0</v>
      </c>
      <c r="O80" s="65">
        <f t="shared" si="51"/>
        <v>0</v>
      </c>
      <c r="P80" s="65">
        <f t="shared" si="51"/>
        <v>0</v>
      </c>
      <c r="Q80" s="65">
        <f t="shared" si="51"/>
        <v>0</v>
      </c>
      <c r="R80" s="65">
        <f t="shared" si="51"/>
        <v>0</v>
      </c>
      <c r="S80" s="65">
        <f t="shared" si="51"/>
        <v>0</v>
      </c>
      <c r="T80" s="65">
        <f t="shared" si="51"/>
        <v>1448.1</v>
      </c>
      <c r="U80" s="8"/>
    </row>
    <row r="81" spans="1:21" ht="12" customHeight="1">
      <c r="A81" s="106" t="s">
        <v>20</v>
      </c>
      <c r="B81" s="116" t="s">
        <v>20</v>
      </c>
      <c r="C81" s="110" t="s">
        <v>20</v>
      </c>
      <c r="D81" s="112" t="s">
        <v>93</v>
      </c>
      <c r="E81" s="114" t="s">
        <v>17</v>
      </c>
      <c r="F81" s="25" t="s">
        <v>70</v>
      </c>
      <c r="G81" s="66">
        <f t="shared" ref="G81:G83" si="52">H81+J81</f>
        <v>60</v>
      </c>
      <c r="H81" s="72"/>
      <c r="I81" s="72"/>
      <c r="J81" s="72">
        <v>60</v>
      </c>
      <c r="K81" s="67">
        <f t="shared" ref="K81:K83" si="53">L81+N81</f>
        <v>60</v>
      </c>
      <c r="L81" s="72"/>
      <c r="M81" s="72"/>
      <c r="N81" s="72">
        <v>60</v>
      </c>
      <c r="O81" s="67">
        <f t="shared" ref="O81:O83" si="54">P81+R81</f>
        <v>0</v>
      </c>
      <c r="P81" s="72"/>
      <c r="Q81" s="72"/>
      <c r="R81" s="72">
        <v>0</v>
      </c>
      <c r="S81" s="92">
        <v>0</v>
      </c>
      <c r="T81" s="93"/>
      <c r="U81" s="8"/>
    </row>
    <row r="82" spans="1:21" ht="12" customHeight="1">
      <c r="A82" s="106"/>
      <c r="B82" s="116"/>
      <c r="C82" s="110"/>
      <c r="D82" s="112"/>
      <c r="E82" s="114"/>
      <c r="F82" s="38" t="s">
        <v>64</v>
      </c>
      <c r="G82" s="66">
        <f t="shared" si="52"/>
        <v>0</v>
      </c>
      <c r="H82" s="72"/>
      <c r="I82" s="72"/>
      <c r="J82" s="72"/>
      <c r="K82" s="67">
        <f t="shared" si="53"/>
        <v>0</v>
      </c>
      <c r="L82" s="72"/>
      <c r="M82" s="72"/>
      <c r="N82" s="72">
        <v>0</v>
      </c>
      <c r="O82" s="67">
        <f t="shared" si="54"/>
        <v>0</v>
      </c>
      <c r="P82" s="72"/>
      <c r="Q82" s="72"/>
      <c r="R82" s="72">
        <v>0</v>
      </c>
      <c r="S82" s="92">
        <v>0</v>
      </c>
      <c r="T82" s="93"/>
      <c r="U82" s="8"/>
    </row>
    <row r="83" spans="1:21" ht="12" customHeight="1">
      <c r="A83" s="106"/>
      <c r="B83" s="116"/>
      <c r="C83" s="111"/>
      <c r="D83" s="113"/>
      <c r="E83" s="114"/>
      <c r="F83" s="24" t="s">
        <v>65</v>
      </c>
      <c r="G83" s="66">
        <f t="shared" si="52"/>
        <v>0</v>
      </c>
      <c r="H83" s="66"/>
      <c r="I83" s="66"/>
      <c r="J83" s="66"/>
      <c r="K83" s="67">
        <f t="shared" si="53"/>
        <v>990.23</v>
      </c>
      <c r="L83" s="66"/>
      <c r="M83" s="66"/>
      <c r="N83" s="66">
        <v>990.23</v>
      </c>
      <c r="O83" s="67">
        <f t="shared" si="54"/>
        <v>990.3</v>
      </c>
      <c r="P83" s="66"/>
      <c r="Q83" s="66"/>
      <c r="R83" s="66">
        <v>990.3</v>
      </c>
      <c r="S83" s="65">
        <v>0</v>
      </c>
      <c r="T83" s="87"/>
      <c r="U83" s="8"/>
    </row>
    <row r="84" spans="1:21" ht="12" customHeight="1">
      <c r="A84" s="106"/>
      <c r="B84" s="116"/>
      <c r="C84" s="111"/>
      <c r="D84" s="113"/>
      <c r="E84" s="115"/>
      <c r="F84" s="10" t="s">
        <v>19</v>
      </c>
      <c r="G84" s="65">
        <f t="shared" ref="G84:J84" si="55">SUM(G81:G83)</f>
        <v>60</v>
      </c>
      <c r="H84" s="65">
        <f t="shared" si="55"/>
        <v>0</v>
      </c>
      <c r="I84" s="65">
        <f t="shared" si="55"/>
        <v>0</v>
      </c>
      <c r="J84" s="65">
        <f t="shared" si="55"/>
        <v>60</v>
      </c>
      <c r="K84" s="66">
        <f t="shared" ref="K84:T84" si="56">SUM(K81:K83)</f>
        <v>1050.23</v>
      </c>
      <c r="L84" s="66">
        <f t="shared" si="56"/>
        <v>0</v>
      </c>
      <c r="M84" s="66">
        <f t="shared" si="56"/>
        <v>0</v>
      </c>
      <c r="N84" s="66">
        <f t="shared" si="56"/>
        <v>1050.23</v>
      </c>
      <c r="O84" s="66">
        <f t="shared" si="56"/>
        <v>990.3</v>
      </c>
      <c r="P84" s="66">
        <f t="shared" si="56"/>
        <v>0</v>
      </c>
      <c r="Q84" s="66">
        <f t="shared" si="56"/>
        <v>0</v>
      </c>
      <c r="R84" s="66">
        <f t="shared" si="56"/>
        <v>990.3</v>
      </c>
      <c r="S84" s="66">
        <f t="shared" si="56"/>
        <v>0</v>
      </c>
      <c r="T84" s="66">
        <f t="shared" si="56"/>
        <v>0</v>
      </c>
      <c r="U84" s="8"/>
    </row>
    <row r="85" spans="1:21" ht="12.75" customHeight="1">
      <c r="A85" s="106" t="s">
        <v>20</v>
      </c>
      <c r="B85" s="107" t="s">
        <v>20</v>
      </c>
      <c r="C85" s="111" t="s">
        <v>21</v>
      </c>
      <c r="D85" s="113" t="s">
        <v>100</v>
      </c>
      <c r="E85" s="114" t="s">
        <v>17</v>
      </c>
      <c r="F85" s="25" t="s">
        <v>70</v>
      </c>
      <c r="G85" s="66">
        <f t="shared" ref="G85:G86" si="57">H85+J85</f>
        <v>0</v>
      </c>
      <c r="H85" s="67"/>
      <c r="I85" s="67"/>
      <c r="J85" s="67"/>
      <c r="K85" s="67">
        <f t="shared" ref="K85:K86" si="58">L85+N85</f>
        <v>0</v>
      </c>
      <c r="L85" s="67"/>
      <c r="M85" s="67"/>
      <c r="N85" s="67">
        <v>0</v>
      </c>
      <c r="O85" s="67">
        <f t="shared" ref="O85:O86" si="59">P85+R85</f>
        <v>0</v>
      </c>
      <c r="P85" s="67"/>
      <c r="Q85" s="67"/>
      <c r="R85" s="67">
        <v>0</v>
      </c>
      <c r="S85" s="67">
        <v>169.7</v>
      </c>
      <c r="T85" s="94">
        <v>0</v>
      </c>
      <c r="U85" s="8"/>
    </row>
    <row r="86" spans="1:21" ht="12.75" customHeight="1">
      <c r="A86" s="106"/>
      <c r="B86" s="108"/>
      <c r="C86" s="111"/>
      <c r="D86" s="113"/>
      <c r="E86" s="114"/>
      <c r="F86" s="24" t="s">
        <v>65</v>
      </c>
      <c r="G86" s="66">
        <f t="shared" si="57"/>
        <v>0</v>
      </c>
      <c r="H86" s="67"/>
      <c r="I86" s="67"/>
      <c r="J86" s="67"/>
      <c r="K86" s="67">
        <f t="shared" si="58"/>
        <v>0</v>
      </c>
      <c r="L86" s="67"/>
      <c r="M86" s="67"/>
      <c r="N86" s="67">
        <v>0</v>
      </c>
      <c r="O86" s="67">
        <f t="shared" si="59"/>
        <v>0</v>
      </c>
      <c r="P86" s="67"/>
      <c r="Q86" s="67"/>
      <c r="R86" s="67">
        <v>0</v>
      </c>
      <c r="S86" s="67">
        <v>678.8</v>
      </c>
      <c r="T86" s="94">
        <v>0</v>
      </c>
      <c r="U86" s="8"/>
    </row>
    <row r="87" spans="1:21" ht="12" customHeight="1">
      <c r="A87" s="106"/>
      <c r="B87" s="109"/>
      <c r="C87" s="111"/>
      <c r="D87" s="113"/>
      <c r="E87" s="115"/>
      <c r="F87" s="10" t="s">
        <v>19</v>
      </c>
      <c r="G87" s="66">
        <f t="shared" ref="G87:J87" si="60">SUM(G85:G86)</f>
        <v>0</v>
      </c>
      <c r="H87" s="66">
        <f t="shared" si="60"/>
        <v>0</v>
      </c>
      <c r="I87" s="66">
        <f t="shared" si="60"/>
        <v>0</v>
      </c>
      <c r="J87" s="66">
        <f t="shared" si="60"/>
        <v>0</v>
      </c>
      <c r="K87" s="66">
        <f t="shared" ref="K87:T87" si="61">SUM(K85:K86)</f>
        <v>0</v>
      </c>
      <c r="L87" s="66">
        <f t="shared" si="61"/>
        <v>0</v>
      </c>
      <c r="M87" s="66">
        <f t="shared" si="61"/>
        <v>0</v>
      </c>
      <c r="N87" s="66">
        <f t="shared" si="61"/>
        <v>0</v>
      </c>
      <c r="O87" s="66">
        <f t="shared" si="61"/>
        <v>0</v>
      </c>
      <c r="P87" s="66">
        <f t="shared" si="61"/>
        <v>0</v>
      </c>
      <c r="Q87" s="66">
        <f t="shared" si="61"/>
        <v>0</v>
      </c>
      <c r="R87" s="66">
        <f t="shared" si="61"/>
        <v>0</v>
      </c>
      <c r="S87" s="66">
        <f t="shared" si="61"/>
        <v>848.5</v>
      </c>
      <c r="T87" s="66">
        <f t="shared" si="61"/>
        <v>0</v>
      </c>
      <c r="U87" s="8"/>
    </row>
    <row r="88" spans="1:21" ht="14.25" customHeight="1" thickBot="1">
      <c r="A88" s="13" t="s">
        <v>20</v>
      </c>
      <c r="B88" s="42" t="s">
        <v>20</v>
      </c>
      <c r="C88" s="119" t="s">
        <v>31</v>
      </c>
      <c r="D88" s="120"/>
      <c r="E88" s="120"/>
      <c r="F88" s="120"/>
      <c r="G88" s="70">
        <f>G80+G84+G87</f>
        <v>60</v>
      </c>
      <c r="H88" s="70">
        <f t="shared" ref="H88:T88" si="62">H80+H84+H87</f>
        <v>0</v>
      </c>
      <c r="I88" s="70">
        <f t="shared" si="62"/>
        <v>0</v>
      </c>
      <c r="J88" s="70">
        <f t="shared" si="62"/>
        <v>60</v>
      </c>
      <c r="K88" s="70">
        <f t="shared" si="62"/>
        <v>1050.23</v>
      </c>
      <c r="L88" s="70">
        <f t="shared" si="62"/>
        <v>0</v>
      </c>
      <c r="M88" s="70">
        <f t="shared" si="62"/>
        <v>0</v>
      </c>
      <c r="N88" s="70">
        <f t="shared" si="62"/>
        <v>1050.23</v>
      </c>
      <c r="O88" s="70">
        <f t="shared" si="62"/>
        <v>990.3</v>
      </c>
      <c r="P88" s="70">
        <f t="shared" si="62"/>
        <v>0</v>
      </c>
      <c r="Q88" s="70">
        <f t="shared" si="62"/>
        <v>0</v>
      </c>
      <c r="R88" s="70">
        <f t="shared" si="62"/>
        <v>990.3</v>
      </c>
      <c r="S88" s="70">
        <f t="shared" si="62"/>
        <v>848.5</v>
      </c>
      <c r="T88" s="70">
        <f t="shared" si="62"/>
        <v>1448.1</v>
      </c>
      <c r="U88" s="8"/>
    </row>
    <row r="89" spans="1:21" ht="12.75" customHeight="1" thickBot="1">
      <c r="A89" s="15" t="s">
        <v>20</v>
      </c>
      <c r="B89" s="180" t="s">
        <v>36</v>
      </c>
      <c r="C89" s="181"/>
      <c r="D89" s="181"/>
      <c r="E89" s="181"/>
      <c r="F89" s="181"/>
      <c r="G89" s="69">
        <f t="shared" ref="G89:T89" si="63">G74+G88</f>
        <v>1848.3999999999999</v>
      </c>
      <c r="H89" s="69">
        <f t="shared" si="63"/>
        <v>0</v>
      </c>
      <c r="I89" s="69">
        <f t="shared" si="63"/>
        <v>0</v>
      </c>
      <c r="J89" s="69">
        <f t="shared" si="63"/>
        <v>1848.3999999999999</v>
      </c>
      <c r="K89" s="69">
        <f t="shared" si="63"/>
        <v>1050.23</v>
      </c>
      <c r="L89" s="69">
        <f t="shared" si="63"/>
        <v>0</v>
      </c>
      <c r="M89" s="69">
        <f t="shared" si="63"/>
        <v>0</v>
      </c>
      <c r="N89" s="69">
        <f t="shared" si="63"/>
        <v>1050.23</v>
      </c>
      <c r="O89" s="69">
        <f t="shared" si="63"/>
        <v>990.3</v>
      </c>
      <c r="P89" s="69">
        <f t="shared" si="63"/>
        <v>0</v>
      </c>
      <c r="Q89" s="69">
        <f t="shared" si="63"/>
        <v>0</v>
      </c>
      <c r="R89" s="69">
        <f t="shared" si="63"/>
        <v>990.3</v>
      </c>
      <c r="S89" s="69">
        <f t="shared" si="63"/>
        <v>890.5</v>
      </c>
      <c r="T89" s="69">
        <f t="shared" si="63"/>
        <v>1493.1</v>
      </c>
      <c r="U89" s="16"/>
    </row>
    <row r="90" spans="1:21" ht="12.75" customHeight="1" thickBot="1">
      <c r="A90" s="17" t="s">
        <v>21</v>
      </c>
      <c r="B90" s="125" t="s">
        <v>43</v>
      </c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8"/>
    </row>
    <row r="91" spans="1:21" ht="12.75" customHeight="1" thickBot="1">
      <c r="A91" s="18" t="s">
        <v>21</v>
      </c>
      <c r="B91" s="19" t="s">
        <v>14</v>
      </c>
      <c r="C91" s="127" t="s">
        <v>44</v>
      </c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8"/>
    </row>
    <row r="92" spans="1:21" ht="13.5" customHeight="1">
      <c r="A92" s="106" t="s">
        <v>21</v>
      </c>
      <c r="B92" s="107" t="s">
        <v>14</v>
      </c>
      <c r="C92" s="111" t="s">
        <v>14</v>
      </c>
      <c r="D92" s="113" t="s">
        <v>45</v>
      </c>
      <c r="E92" s="153" t="s">
        <v>17</v>
      </c>
      <c r="F92" s="21" t="s">
        <v>18</v>
      </c>
      <c r="G92" s="62">
        <f t="shared" ref="G92:G93" si="64">H92+J92</f>
        <v>0</v>
      </c>
      <c r="H92" s="63"/>
      <c r="I92" s="63"/>
      <c r="J92" s="63"/>
      <c r="K92" s="63">
        <f t="shared" ref="K92:K93" si="65">L92+N92</f>
        <v>0</v>
      </c>
      <c r="L92" s="63"/>
      <c r="M92" s="63"/>
      <c r="N92" s="63"/>
      <c r="O92" s="63">
        <f t="shared" ref="O92:O93" si="66">P92+R92</f>
        <v>0</v>
      </c>
      <c r="P92" s="63"/>
      <c r="Q92" s="63"/>
      <c r="R92" s="63"/>
      <c r="S92" s="63"/>
      <c r="T92" s="85"/>
      <c r="U92" s="8"/>
    </row>
    <row r="93" spans="1:21" ht="13.5" customHeight="1">
      <c r="A93" s="106"/>
      <c r="B93" s="108"/>
      <c r="C93" s="111"/>
      <c r="D93" s="113"/>
      <c r="E93" s="114"/>
      <c r="F93" s="21" t="s">
        <v>47</v>
      </c>
      <c r="G93" s="65">
        <f t="shared" si="64"/>
        <v>0</v>
      </c>
      <c r="H93" s="63"/>
      <c r="I93" s="63"/>
      <c r="J93" s="63"/>
      <c r="K93" s="63">
        <f t="shared" si="65"/>
        <v>0</v>
      </c>
      <c r="L93" s="63"/>
      <c r="M93" s="63"/>
      <c r="N93" s="63"/>
      <c r="O93" s="63">
        <f t="shared" si="66"/>
        <v>0</v>
      </c>
      <c r="P93" s="63"/>
      <c r="Q93" s="63"/>
      <c r="R93" s="63"/>
      <c r="S93" s="63">
        <v>57.9</v>
      </c>
      <c r="T93" s="85">
        <v>115.9</v>
      </c>
      <c r="U93" s="8"/>
    </row>
    <row r="94" spans="1:21" ht="13.5" customHeight="1">
      <c r="A94" s="106"/>
      <c r="B94" s="109"/>
      <c r="C94" s="111"/>
      <c r="D94" s="113"/>
      <c r="E94" s="115"/>
      <c r="F94" s="10" t="s">
        <v>19</v>
      </c>
      <c r="G94" s="65">
        <f t="shared" ref="G94:J94" si="67">SUM(G92+G93)</f>
        <v>0</v>
      </c>
      <c r="H94" s="65">
        <f t="shared" si="67"/>
        <v>0</v>
      </c>
      <c r="I94" s="65">
        <f t="shared" si="67"/>
        <v>0</v>
      </c>
      <c r="J94" s="65">
        <f t="shared" si="67"/>
        <v>0</v>
      </c>
      <c r="K94" s="65">
        <f t="shared" ref="K94:T94" si="68">SUM(K92+K93)</f>
        <v>0</v>
      </c>
      <c r="L94" s="65">
        <f t="shared" si="68"/>
        <v>0</v>
      </c>
      <c r="M94" s="65">
        <f t="shared" si="68"/>
        <v>0</v>
      </c>
      <c r="N94" s="65">
        <f t="shared" si="68"/>
        <v>0</v>
      </c>
      <c r="O94" s="65">
        <f t="shared" si="68"/>
        <v>0</v>
      </c>
      <c r="P94" s="65">
        <f t="shared" si="68"/>
        <v>0</v>
      </c>
      <c r="Q94" s="65">
        <f t="shared" si="68"/>
        <v>0</v>
      </c>
      <c r="R94" s="65">
        <f t="shared" si="68"/>
        <v>0</v>
      </c>
      <c r="S94" s="65">
        <f t="shared" si="68"/>
        <v>57.9</v>
      </c>
      <c r="T94" s="65">
        <f t="shared" si="68"/>
        <v>115.9</v>
      </c>
      <c r="U94" s="8"/>
    </row>
    <row r="95" spans="1:21" ht="15" customHeight="1">
      <c r="A95" s="106" t="s">
        <v>21</v>
      </c>
      <c r="B95" s="107" t="s">
        <v>14</v>
      </c>
      <c r="C95" s="111" t="s">
        <v>20</v>
      </c>
      <c r="D95" s="113" t="s">
        <v>46</v>
      </c>
      <c r="E95" s="201" t="s">
        <v>17</v>
      </c>
      <c r="F95" s="21" t="s">
        <v>18</v>
      </c>
      <c r="G95" s="65">
        <f t="shared" ref="G95:G96" si="69">H95+J95</f>
        <v>0</v>
      </c>
      <c r="H95" s="63"/>
      <c r="I95" s="63"/>
      <c r="J95" s="63"/>
      <c r="K95" s="63">
        <f t="shared" ref="K95:K96" si="70">L95+N95</f>
        <v>0</v>
      </c>
      <c r="L95" s="63"/>
      <c r="M95" s="63"/>
      <c r="N95" s="63"/>
      <c r="O95" s="63">
        <f t="shared" ref="O95:O96" si="71">P95+R95</f>
        <v>0</v>
      </c>
      <c r="P95" s="63"/>
      <c r="Q95" s="63"/>
      <c r="R95" s="64"/>
      <c r="S95" s="63"/>
      <c r="T95" s="85"/>
      <c r="U95" s="8"/>
    </row>
    <row r="96" spans="1:21" ht="14.25" customHeight="1">
      <c r="A96" s="106"/>
      <c r="B96" s="108"/>
      <c r="C96" s="111"/>
      <c r="D96" s="113"/>
      <c r="E96" s="201"/>
      <c r="F96" s="21" t="s">
        <v>47</v>
      </c>
      <c r="G96" s="68">
        <f t="shared" si="69"/>
        <v>490.04</v>
      </c>
      <c r="H96" s="77"/>
      <c r="I96" s="77"/>
      <c r="J96" s="77">
        <v>490.04</v>
      </c>
      <c r="K96" s="77">
        <f t="shared" si="70"/>
        <v>218</v>
      </c>
      <c r="L96" s="77"/>
      <c r="M96" s="77"/>
      <c r="N96" s="77">
        <v>218</v>
      </c>
      <c r="O96" s="77">
        <f t="shared" si="71"/>
        <v>218</v>
      </c>
      <c r="P96" s="77"/>
      <c r="Q96" s="77"/>
      <c r="R96" s="77">
        <v>218</v>
      </c>
      <c r="S96" s="63">
        <v>1360.4</v>
      </c>
      <c r="T96" s="85"/>
      <c r="U96" s="8"/>
    </row>
    <row r="97" spans="1:21" ht="13.5" customHeight="1">
      <c r="A97" s="106"/>
      <c r="B97" s="109"/>
      <c r="C97" s="111"/>
      <c r="D97" s="113"/>
      <c r="E97" s="202"/>
      <c r="F97" s="10" t="s">
        <v>19</v>
      </c>
      <c r="G97" s="65">
        <f t="shared" ref="G97:J97" si="72">SUM(G95:G96)</f>
        <v>490.04</v>
      </c>
      <c r="H97" s="65">
        <f t="shared" si="72"/>
        <v>0</v>
      </c>
      <c r="I97" s="65">
        <f t="shared" si="72"/>
        <v>0</v>
      </c>
      <c r="J97" s="65">
        <f t="shared" si="72"/>
        <v>490.04</v>
      </c>
      <c r="K97" s="65">
        <f t="shared" ref="K97:T97" si="73">SUM(K95:K96)</f>
        <v>218</v>
      </c>
      <c r="L97" s="65">
        <f t="shared" si="73"/>
        <v>0</v>
      </c>
      <c r="M97" s="65">
        <f t="shared" si="73"/>
        <v>0</v>
      </c>
      <c r="N97" s="65">
        <f t="shared" si="73"/>
        <v>218</v>
      </c>
      <c r="O97" s="65">
        <f t="shared" si="73"/>
        <v>218</v>
      </c>
      <c r="P97" s="65">
        <f t="shared" si="73"/>
        <v>0</v>
      </c>
      <c r="Q97" s="65">
        <f t="shared" si="73"/>
        <v>0</v>
      </c>
      <c r="R97" s="65">
        <f t="shared" si="73"/>
        <v>218</v>
      </c>
      <c r="S97" s="65">
        <f t="shared" si="73"/>
        <v>1360.4</v>
      </c>
      <c r="T97" s="65">
        <f t="shared" si="73"/>
        <v>0</v>
      </c>
      <c r="U97" s="8"/>
    </row>
    <row r="98" spans="1:21" ht="12.75" customHeight="1">
      <c r="A98" s="106" t="s">
        <v>21</v>
      </c>
      <c r="B98" s="107" t="s">
        <v>14</v>
      </c>
      <c r="C98" s="111" t="s">
        <v>21</v>
      </c>
      <c r="D98" s="113" t="s">
        <v>75</v>
      </c>
      <c r="E98" s="203" t="s">
        <v>17</v>
      </c>
      <c r="F98" s="25" t="s">
        <v>27</v>
      </c>
      <c r="G98" s="66">
        <f t="shared" ref="G98:G100" si="74">H98+J98</f>
        <v>0</v>
      </c>
      <c r="H98" s="67"/>
      <c r="I98" s="67"/>
      <c r="J98" s="67"/>
      <c r="K98" s="67">
        <f t="shared" ref="K98:K100" si="75">L98+N98</f>
        <v>0</v>
      </c>
      <c r="L98" s="67"/>
      <c r="M98" s="67"/>
      <c r="N98" s="67">
        <v>0</v>
      </c>
      <c r="O98" s="67">
        <f t="shared" ref="O98:O100" si="76">P98+R98</f>
        <v>0</v>
      </c>
      <c r="P98" s="67"/>
      <c r="Q98" s="67"/>
      <c r="R98" s="67"/>
      <c r="S98" s="67">
        <v>15</v>
      </c>
      <c r="T98" s="94">
        <v>0</v>
      </c>
      <c r="U98" s="8"/>
    </row>
    <row r="99" spans="1:21" ht="12.75" customHeight="1">
      <c r="A99" s="106"/>
      <c r="B99" s="108"/>
      <c r="C99" s="111"/>
      <c r="D99" s="113"/>
      <c r="E99" s="201"/>
      <c r="F99" s="25" t="s">
        <v>41</v>
      </c>
      <c r="G99" s="66">
        <f t="shared" si="74"/>
        <v>0</v>
      </c>
      <c r="H99" s="67"/>
      <c r="I99" s="67"/>
      <c r="J99" s="67"/>
      <c r="K99" s="67">
        <f t="shared" si="75"/>
        <v>0</v>
      </c>
      <c r="L99" s="67"/>
      <c r="M99" s="67"/>
      <c r="N99" s="67"/>
      <c r="O99" s="67">
        <f t="shared" si="76"/>
        <v>0</v>
      </c>
      <c r="P99" s="67"/>
      <c r="Q99" s="67"/>
      <c r="R99" s="67"/>
      <c r="S99" s="67">
        <v>0</v>
      </c>
      <c r="T99" s="94">
        <v>0</v>
      </c>
      <c r="U99" s="8"/>
    </row>
    <row r="100" spans="1:21" ht="12.75" customHeight="1">
      <c r="A100" s="106"/>
      <c r="B100" s="108"/>
      <c r="C100" s="111"/>
      <c r="D100" s="113"/>
      <c r="E100" s="201"/>
      <c r="F100" s="25" t="s">
        <v>23</v>
      </c>
      <c r="G100" s="66">
        <f t="shared" si="74"/>
        <v>0</v>
      </c>
      <c r="H100" s="67"/>
      <c r="I100" s="67"/>
      <c r="J100" s="67"/>
      <c r="K100" s="67">
        <f t="shared" si="75"/>
        <v>0</v>
      </c>
      <c r="L100" s="67"/>
      <c r="M100" s="67"/>
      <c r="N100" s="67">
        <v>0</v>
      </c>
      <c r="O100" s="67">
        <f t="shared" si="76"/>
        <v>0</v>
      </c>
      <c r="P100" s="67"/>
      <c r="Q100" s="67"/>
      <c r="R100" s="67"/>
      <c r="S100" s="67">
        <v>85</v>
      </c>
      <c r="T100" s="94">
        <v>0</v>
      </c>
      <c r="U100" s="8"/>
    </row>
    <row r="101" spans="1:21" ht="12.75" customHeight="1">
      <c r="A101" s="106"/>
      <c r="B101" s="109"/>
      <c r="C101" s="111"/>
      <c r="D101" s="113"/>
      <c r="E101" s="202"/>
      <c r="F101" s="10" t="s">
        <v>19</v>
      </c>
      <c r="G101" s="65">
        <f>SUM(G98:G100)</f>
        <v>0</v>
      </c>
      <c r="H101" s="65">
        <f t="shared" ref="H101:T101" si="77">SUM(H98:H100)</f>
        <v>0</v>
      </c>
      <c r="I101" s="65">
        <f t="shared" si="77"/>
        <v>0</v>
      </c>
      <c r="J101" s="65">
        <f t="shared" si="77"/>
        <v>0</v>
      </c>
      <c r="K101" s="65">
        <f t="shared" si="77"/>
        <v>0</v>
      </c>
      <c r="L101" s="65">
        <f t="shared" si="77"/>
        <v>0</v>
      </c>
      <c r="M101" s="65">
        <f t="shared" si="77"/>
        <v>0</v>
      </c>
      <c r="N101" s="65">
        <f t="shared" si="77"/>
        <v>0</v>
      </c>
      <c r="O101" s="65">
        <f t="shared" si="77"/>
        <v>0</v>
      </c>
      <c r="P101" s="65">
        <f t="shared" si="77"/>
        <v>0</v>
      </c>
      <c r="Q101" s="65">
        <f t="shared" si="77"/>
        <v>0</v>
      </c>
      <c r="R101" s="65">
        <f t="shared" si="77"/>
        <v>0</v>
      </c>
      <c r="S101" s="65">
        <f t="shared" si="77"/>
        <v>100</v>
      </c>
      <c r="T101" s="65">
        <f t="shared" si="77"/>
        <v>0</v>
      </c>
      <c r="U101" s="8"/>
    </row>
    <row r="102" spans="1:21" ht="12.75" customHeight="1">
      <c r="A102" s="176" t="s">
        <v>21</v>
      </c>
      <c r="B102" s="107" t="s">
        <v>14</v>
      </c>
      <c r="C102" s="173" t="s">
        <v>24</v>
      </c>
      <c r="D102" s="174" t="s">
        <v>48</v>
      </c>
      <c r="E102" s="175" t="s">
        <v>17</v>
      </c>
      <c r="F102" s="25" t="s">
        <v>39</v>
      </c>
      <c r="G102" s="66">
        <f t="shared" ref="G102:G105" si="78">H102+J102</f>
        <v>49.11</v>
      </c>
      <c r="H102" s="67"/>
      <c r="I102" s="67"/>
      <c r="J102" s="67">
        <v>49.11</v>
      </c>
      <c r="K102" s="67">
        <f t="shared" ref="K102:K105" si="79">L102+N102</f>
        <v>19.68</v>
      </c>
      <c r="L102" s="67"/>
      <c r="M102" s="67"/>
      <c r="N102" s="67">
        <v>19.68</v>
      </c>
      <c r="O102" s="67">
        <f t="shared" ref="O102:O105" si="80">P102+R102</f>
        <v>17.899999999999999</v>
      </c>
      <c r="P102" s="67"/>
      <c r="Q102" s="67"/>
      <c r="R102" s="67">
        <v>17.899999999999999</v>
      </c>
      <c r="S102" s="63">
        <v>0</v>
      </c>
      <c r="T102" s="85"/>
      <c r="U102" s="8"/>
    </row>
    <row r="103" spans="1:21" ht="12.75" customHeight="1">
      <c r="A103" s="177"/>
      <c r="B103" s="108"/>
      <c r="C103" s="150"/>
      <c r="D103" s="152"/>
      <c r="E103" s="114"/>
      <c r="F103" s="24" t="s">
        <v>47</v>
      </c>
      <c r="G103" s="66">
        <f t="shared" si="78"/>
        <v>0</v>
      </c>
      <c r="H103" s="67"/>
      <c r="I103" s="67"/>
      <c r="J103" s="67">
        <v>0</v>
      </c>
      <c r="K103" s="67">
        <f t="shared" si="79"/>
        <v>0</v>
      </c>
      <c r="L103" s="67"/>
      <c r="M103" s="67"/>
      <c r="N103" s="67">
        <v>0</v>
      </c>
      <c r="O103" s="67">
        <f t="shared" si="80"/>
        <v>0</v>
      </c>
      <c r="P103" s="67"/>
      <c r="Q103" s="67"/>
      <c r="R103" s="67"/>
      <c r="S103" s="63"/>
      <c r="T103" s="85"/>
      <c r="U103" s="8"/>
    </row>
    <row r="104" spans="1:21" ht="12.75" customHeight="1">
      <c r="A104" s="177"/>
      <c r="B104" s="108"/>
      <c r="C104" s="150"/>
      <c r="D104" s="152"/>
      <c r="E104" s="114"/>
      <c r="F104" s="21" t="s">
        <v>64</v>
      </c>
      <c r="G104" s="66">
        <f t="shared" si="78"/>
        <v>9.9</v>
      </c>
      <c r="H104" s="67">
        <v>0</v>
      </c>
      <c r="I104" s="67"/>
      <c r="J104" s="67">
        <v>9.9</v>
      </c>
      <c r="K104" s="67">
        <f t="shared" si="79"/>
        <v>0</v>
      </c>
      <c r="L104" s="67"/>
      <c r="M104" s="67"/>
      <c r="N104" s="67">
        <v>0</v>
      </c>
      <c r="O104" s="67">
        <f t="shared" si="80"/>
        <v>0</v>
      </c>
      <c r="P104" s="67">
        <v>0</v>
      </c>
      <c r="Q104" s="67"/>
      <c r="R104" s="67"/>
      <c r="S104" s="63"/>
      <c r="T104" s="85"/>
      <c r="U104" s="8"/>
    </row>
    <row r="105" spans="1:21" ht="12.75" customHeight="1">
      <c r="A105" s="177"/>
      <c r="B105" s="108"/>
      <c r="C105" s="150"/>
      <c r="D105" s="152"/>
      <c r="E105" s="114"/>
      <c r="F105" s="21" t="s">
        <v>65</v>
      </c>
      <c r="G105" s="66">
        <f t="shared" si="78"/>
        <v>56.15</v>
      </c>
      <c r="H105" s="67"/>
      <c r="I105" s="67"/>
      <c r="J105" s="67">
        <v>56.15</v>
      </c>
      <c r="K105" s="67">
        <f t="shared" si="79"/>
        <v>131.18</v>
      </c>
      <c r="L105" s="67"/>
      <c r="M105" s="67"/>
      <c r="N105" s="67">
        <v>131.18</v>
      </c>
      <c r="O105" s="101">
        <f t="shared" si="80"/>
        <v>131.19999999999999</v>
      </c>
      <c r="P105" s="101"/>
      <c r="Q105" s="101"/>
      <c r="R105" s="101">
        <v>131.19999999999999</v>
      </c>
      <c r="S105" s="63"/>
      <c r="T105" s="85"/>
      <c r="U105" s="8"/>
    </row>
    <row r="106" spans="1:21" ht="12.75" customHeight="1">
      <c r="A106" s="148"/>
      <c r="B106" s="109"/>
      <c r="C106" s="110"/>
      <c r="D106" s="112"/>
      <c r="E106" s="115"/>
      <c r="F106" s="10" t="s">
        <v>19</v>
      </c>
      <c r="G106" s="66">
        <f t="shared" ref="G106:J106" si="81">SUM(G102:G105)</f>
        <v>115.16</v>
      </c>
      <c r="H106" s="66">
        <f t="shared" si="81"/>
        <v>0</v>
      </c>
      <c r="I106" s="66">
        <f t="shared" si="81"/>
        <v>0</v>
      </c>
      <c r="J106" s="66">
        <f t="shared" si="81"/>
        <v>115.16</v>
      </c>
      <c r="K106" s="66">
        <f t="shared" ref="K106:T106" si="82">SUM(K102:K105)</f>
        <v>150.86000000000001</v>
      </c>
      <c r="L106" s="66">
        <f t="shared" si="82"/>
        <v>0</v>
      </c>
      <c r="M106" s="66">
        <f t="shared" si="82"/>
        <v>0</v>
      </c>
      <c r="N106" s="66">
        <f t="shared" si="82"/>
        <v>150.86000000000001</v>
      </c>
      <c r="O106" s="66">
        <f t="shared" si="82"/>
        <v>149.1</v>
      </c>
      <c r="P106" s="66">
        <f t="shared" si="82"/>
        <v>0</v>
      </c>
      <c r="Q106" s="66">
        <f t="shared" si="82"/>
        <v>0</v>
      </c>
      <c r="R106" s="66">
        <f t="shared" si="82"/>
        <v>149.1</v>
      </c>
      <c r="S106" s="65">
        <f t="shared" si="82"/>
        <v>0</v>
      </c>
      <c r="T106" s="65">
        <f t="shared" si="82"/>
        <v>0</v>
      </c>
      <c r="U106" s="8"/>
    </row>
    <row r="107" spans="1:21" ht="12" customHeight="1">
      <c r="A107" s="106" t="s">
        <v>21</v>
      </c>
      <c r="B107" s="107" t="s">
        <v>14</v>
      </c>
      <c r="C107" s="111" t="s">
        <v>25</v>
      </c>
      <c r="D107" s="113" t="s">
        <v>101</v>
      </c>
      <c r="E107" s="114" t="s">
        <v>17</v>
      </c>
      <c r="F107" s="25" t="s">
        <v>27</v>
      </c>
      <c r="G107" s="66">
        <f t="shared" ref="G107:G109" si="83">H107+J107</f>
        <v>0</v>
      </c>
      <c r="H107" s="67"/>
      <c r="I107" s="67"/>
      <c r="J107" s="67">
        <v>0</v>
      </c>
      <c r="K107" s="67">
        <f t="shared" ref="K107:K109" si="84">L107+N107</f>
        <v>0</v>
      </c>
      <c r="L107" s="67"/>
      <c r="M107" s="67"/>
      <c r="N107" s="67">
        <v>0</v>
      </c>
      <c r="O107" s="67">
        <f t="shared" ref="O107:O109" si="85">P107+R107</f>
        <v>0</v>
      </c>
      <c r="P107" s="67"/>
      <c r="Q107" s="67"/>
      <c r="R107" s="67">
        <v>0</v>
      </c>
      <c r="S107" s="63">
        <v>1.5</v>
      </c>
      <c r="T107" s="85">
        <v>3</v>
      </c>
      <c r="U107" s="8"/>
    </row>
    <row r="108" spans="1:21" ht="12" customHeight="1">
      <c r="A108" s="106"/>
      <c r="B108" s="108"/>
      <c r="C108" s="111"/>
      <c r="D108" s="113"/>
      <c r="E108" s="114"/>
      <c r="F108" s="24" t="s">
        <v>41</v>
      </c>
      <c r="G108" s="65">
        <f t="shared" si="83"/>
        <v>0</v>
      </c>
      <c r="H108" s="63"/>
      <c r="I108" s="63"/>
      <c r="J108" s="63">
        <v>0</v>
      </c>
      <c r="K108" s="63">
        <f t="shared" si="84"/>
        <v>0</v>
      </c>
      <c r="L108" s="63"/>
      <c r="M108" s="63"/>
      <c r="N108" s="63">
        <v>0</v>
      </c>
      <c r="O108" s="63">
        <f t="shared" si="85"/>
        <v>0</v>
      </c>
      <c r="P108" s="63"/>
      <c r="Q108" s="63"/>
      <c r="R108" s="63">
        <v>0</v>
      </c>
      <c r="S108" s="63"/>
      <c r="T108" s="85"/>
      <c r="U108" s="8"/>
    </row>
    <row r="109" spans="1:21" ht="12" customHeight="1">
      <c r="A109" s="106"/>
      <c r="B109" s="108"/>
      <c r="C109" s="111"/>
      <c r="D109" s="113"/>
      <c r="E109" s="114"/>
      <c r="F109" s="25" t="s">
        <v>23</v>
      </c>
      <c r="G109" s="65">
        <f t="shared" si="83"/>
        <v>0</v>
      </c>
      <c r="H109" s="63"/>
      <c r="I109" s="63"/>
      <c r="J109" s="63">
        <v>0</v>
      </c>
      <c r="K109" s="63">
        <f t="shared" si="84"/>
        <v>0</v>
      </c>
      <c r="L109" s="63"/>
      <c r="M109" s="63"/>
      <c r="N109" s="63">
        <v>0</v>
      </c>
      <c r="O109" s="63">
        <f t="shared" si="85"/>
        <v>0</v>
      </c>
      <c r="P109" s="63"/>
      <c r="Q109" s="63"/>
      <c r="R109" s="63">
        <v>0</v>
      </c>
      <c r="S109" s="63">
        <v>8.5</v>
      </c>
      <c r="T109" s="85">
        <v>17</v>
      </c>
      <c r="U109" s="8"/>
    </row>
    <row r="110" spans="1:21" ht="12" customHeight="1">
      <c r="A110" s="106"/>
      <c r="B110" s="109"/>
      <c r="C110" s="111"/>
      <c r="D110" s="113"/>
      <c r="E110" s="115"/>
      <c r="F110" s="10" t="s">
        <v>19</v>
      </c>
      <c r="G110" s="65">
        <f t="shared" ref="G110:J110" si="86">SUM(G107:G109)</f>
        <v>0</v>
      </c>
      <c r="H110" s="65">
        <f t="shared" si="86"/>
        <v>0</v>
      </c>
      <c r="I110" s="65">
        <f t="shared" si="86"/>
        <v>0</v>
      </c>
      <c r="J110" s="65">
        <f t="shared" si="86"/>
        <v>0</v>
      </c>
      <c r="K110" s="65">
        <f t="shared" ref="K110:T110" si="87">SUM(K107:K109)</f>
        <v>0</v>
      </c>
      <c r="L110" s="65">
        <f t="shared" si="87"/>
        <v>0</v>
      </c>
      <c r="M110" s="65">
        <f t="shared" si="87"/>
        <v>0</v>
      </c>
      <c r="N110" s="65">
        <f t="shared" si="87"/>
        <v>0</v>
      </c>
      <c r="O110" s="65">
        <f t="shared" si="87"/>
        <v>0</v>
      </c>
      <c r="P110" s="65">
        <f t="shared" si="87"/>
        <v>0</v>
      </c>
      <c r="Q110" s="65">
        <f t="shared" si="87"/>
        <v>0</v>
      </c>
      <c r="R110" s="65">
        <f t="shared" si="87"/>
        <v>0</v>
      </c>
      <c r="S110" s="65">
        <f t="shared" si="87"/>
        <v>10</v>
      </c>
      <c r="T110" s="65">
        <f t="shared" si="87"/>
        <v>20</v>
      </c>
      <c r="U110" s="8"/>
    </row>
    <row r="111" spans="1:21" ht="12" customHeight="1">
      <c r="A111" s="106" t="s">
        <v>21</v>
      </c>
      <c r="B111" s="107" t="s">
        <v>14</v>
      </c>
      <c r="C111" s="110" t="s">
        <v>28</v>
      </c>
      <c r="D111" s="112" t="s">
        <v>108</v>
      </c>
      <c r="E111" s="114" t="s">
        <v>17</v>
      </c>
      <c r="F111" s="38" t="s">
        <v>18</v>
      </c>
      <c r="G111" s="72">
        <f>H111+J111</f>
        <v>0</v>
      </c>
      <c r="H111" s="78"/>
      <c r="I111" s="78"/>
      <c r="J111" s="78"/>
      <c r="K111" s="67">
        <f t="shared" ref="K111:K112" si="88">L111+N111</f>
        <v>6.9</v>
      </c>
      <c r="L111" s="78">
        <v>6.9</v>
      </c>
      <c r="M111" s="78"/>
      <c r="N111" s="78"/>
      <c r="O111" s="67">
        <f t="shared" ref="O111:O112" si="89">P111+R111</f>
        <v>6.9</v>
      </c>
      <c r="P111" s="78">
        <v>6.9</v>
      </c>
      <c r="Q111" s="78"/>
      <c r="R111" s="78"/>
      <c r="S111" s="78"/>
      <c r="T111" s="95"/>
      <c r="U111" s="8"/>
    </row>
    <row r="112" spans="1:21" ht="12.75" customHeight="1">
      <c r="A112" s="106"/>
      <c r="B112" s="108"/>
      <c r="C112" s="110"/>
      <c r="D112" s="112"/>
      <c r="E112" s="114"/>
      <c r="F112" s="38" t="s">
        <v>83</v>
      </c>
      <c r="G112" s="72">
        <f>H112+J112</f>
        <v>0</v>
      </c>
      <c r="H112" s="78"/>
      <c r="I112" s="78"/>
      <c r="J112" s="78"/>
      <c r="K112" s="67">
        <f t="shared" si="88"/>
        <v>0</v>
      </c>
      <c r="L112" s="78"/>
      <c r="M112" s="78"/>
      <c r="N112" s="78"/>
      <c r="O112" s="67">
        <f t="shared" si="89"/>
        <v>0</v>
      </c>
      <c r="P112" s="78"/>
      <c r="Q112" s="78"/>
      <c r="R112" s="78"/>
      <c r="S112" s="78"/>
      <c r="T112" s="95"/>
      <c r="U112" s="8"/>
    </row>
    <row r="113" spans="1:25" ht="10.5" customHeight="1">
      <c r="A113" s="106"/>
      <c r="B113" s="109"/>
      <c r="C113" s="111"/>
      <c r="D113" s="113"/>
      <c r="E113" s="115"/>
      <c r="F113" s="10" t="s">
        <v>19</v>
      </c>
      <c r="G113" s="66">
        <f>SUM(G111+G112)</f>
        <v>0</v>
      </c>
      <c r="H113" s="66">
        <f t="shared" ref="H113:T113" si="90">SUM(H111+H112)</f>
        <v>0</v>
      </c>
      <c r="I113" s="66">
        <f t="shared" si="90"/>
        <v>0</v>
      </c>
      <c r="J113" s="66">
        <f t="shared" si="90"/>
        <v>0</v>
      </c>
      <c r="K113" s="66">
        <f t="shared" si="90"/>
        <v>6.9</v>
      </c>
      <c r="L113" s="66">
        <f t="shared" si="90"/>
        <v>6.9</v>
      </c>
      <c r="M113" s="66">
        <f t="shared" si="90"/>
        <v>0</v>
      </c>
      <c r="N113" s="66">
        <f t="shared" si="90"/>
        <v>0</v>
      </c>
      <c r="O113" s="66">
        <f t="shared" si="90"/>
        <v>6.9</v>
      </c>
      <c r="P113" s="66">
        <f t="shared" si="90"/>
        <v>6.9</v>
      </c>
      <c r="Q113" s="66">
        <f t="shared" si="90"/>
        <v>0</v>
      </c>
      <c r="R113" s="66">
        <f t="shared" si="90"/>
        <v>0</v>
      </c>
      <c r="S113" s="66">
        <f t="shared" si="90"/>
        <v>0</v>
      </c>
      <c r="T113" s="66">
        <f t="shared" si="90"/>
        <v>0</v>
      </c>
      <c r="U113" s="8"/>
    </row>
    <row r="114" spans="1:25" ht="14.25" customHeight="1" thickBot="1">
      <c r="A114" s="13" t="s">
        <v>21</v>
      </c>
      <c r="B114" s="14" t="s">
        <v>14</v>
      </c>
      <c r="C114" s="119" t="s">
        <v>31</v>
      </c>
      <c r="D114" s="120"/>
      <c r="E114" s="120"/>
      <c r="F114" s="120"/>
      <c r="G114" s="70">
        <f>G94+G97+G101+G106+G110+G113</f>
        <v>605.20000000000005</v>
      </c>
      <c r="H114" s="70">
        <f t="shared" ref="H114:T114" si="91">H94+H97+H101+H106+H110+H113</f>
        <v>0</v>
      </c>
      <c r="I114" s="70">
        <f t="shared" si="91"/>
        <v>0</v>
      </c>
      <c r="J114" s="70">
        <f t="shared" si="91"/>
        <v>605.20000000000005</v>
      </c>
      <c r="K114" s="70">
        <f t="shared" si="91"/>
        <v>375.76</v>
      </c>
      <c r="L114" s="70">
        <f t="shared" si="91"/>
        <v>6.9</v>
      </c>
      <c r="M114" s="70">
        <f t="shared" si="91"/>
        <v>0</v>
      </c>
      <c r="N114" s="70">
        <f t="shared" si="91"/>
        <v>368.86</v>
      </c>
      <c r="O114" s="70">
        <f t="shared" si="91"/>
        <v>374</v>
      </c>
      <c r="P114" s="70">
        <f t="shared" si="91"/>
        <v>6.9</v>
      </c>
      <c r="Q114" s="70">
        <f t="shared" si="91"/>
        <v>0</v>
      </c>
      <c r="R114" s="70">
        <f t="shared" si="91"/>
        <v>367.1</v>
      </c>
      <c r="S114" s="70">
        <f t="shared" si="91"/>
        <v>1528.3000000000002</v>
      </c>
      <c r="T114" s="70">
        <f t="shared" si="91"/>
        <v>135.9</v>
      </c>
      <c r="U114" s="16"/>
    </row>
    <row r="115" spans="1:25" ht="14.25" customHeight="1" thickBot="1">
      <c r="A115" s="26" t="s">
        <v>21</v>
      </c>
      <c r="B115" s="27" t="s">
        <v>20</v>
      </c>
      <c r="C115" s="186" t="s">
        <v>49</v>
      </c>
      <c r="D115" s="187"/>
      <c r="E115" s="187"/>
      <c r="F115" s="187"/>
      <c r="G115" s="187"/>
      <c r="H115" s="187"/>
      <c r="I115" s="187"/>
      <c r="J115" s="187"/>
      <c r="K115" s="187"/>
      <c r="L115" s="187"/>
      <c r="M115" s="187"/>
      <c r="N115" s="187"/>
      <c r="O115" s="187"/>
      <c r="P115" s="187"/>
      <c r="Q115" s="187"/>
      <c r="R115" s="187"/>
      <c r="S115" s="187"/>
      <c r="T115" s="187"/>
      <c r="U115" s="8"/>
    </row>
    <row r="116" spans="1:25" ht="12" customHeight="1">
      <c r="A116" s="106" t="s">
        <v>21</v>
      </c>
      <c r="B116" s="107" t="s">
        <v>20</v>
      </c>
      <c r="C116" s="110" t="s">
        <v>14</v>
      </c>
      <c r="D116" s="112" t="s">
        <v>76</v>
      </c>
      <c r="E116" s="114" t="s">
        <v>17</v>
      </c>
      <c r="F116" s="38" t="s">
        <v>18</v>
      </c>
      <c r="G116" s="72">
        <f>H116+J116</f>
        <v>0</v>
      </c>
      <c r="H116" s="78"/>
      <c r="I116" s="78"/>
      <c r="J116" s="78"/>
      <c r="K116" s="67">
        <f t="shared" ref="K116" si="92">L116+N116</f>
        <v>0</v>
      </c>
      <c r="L116" s="78"/>
      <c r="M116" s="78"/>
      <c r="N116" s="78"/>
      <c r="O116" s="67">
        <f t="shared" ref="O116" si="93">P116+R116</f>
        <v>0</v>
      </c>
      <c r="P116" s="78"/>
      <c r="Q116" s="78"/>
      <c r="R116" s="78"/>
      <c r="S116" s="78"/>
      <c r="T116" s="95"/>
      <c r="U116" s="8"/>
    </row>
    <row r="117" spans="1:25" ht="12.75" customHeight="1">
      <c r="A117" s="106"/>
      <c r="B117" s="108"/>
      <c r="C117" s="110"/>
      <c r="D117" s="112"/>
      <c r="E117" s="114"/>
      <c r="F117" s="38" t="s">
        <v>83</v>
      </c>
      <c r="G117" s="72"/>
      <c r="H117" s="78"/>
      <c r="I117" s="78"/>
      <c r="J117" s="78"/>
      <c r="K117" s="67"/>
      <c r="L117" s="78"/>
      <c r="M117" s="78"/>
      <c r="N117" s="78"/>
      <c r="O117" s="67"/>
      <c r="P117" s="78"/>
      <c r="Q117" s="78"/>
      <c r="R117" s="78"/>
      <c r="S117" s="78">
        <v>29</v>
      </c>
      <c r="T117" s="95"/>
      <c r="U117" s="8"/>
    </row>
    <row r="118" spans="1:25" ht="10.5" customHeight="1">
      <c r="A118" s="106"/>
      <c r="B118" s="109"/>
      <c r="C118" s="111"/>
      <c r="D118" s="113"/>
      <c r="E118" s="115"/>
      <c r="F118" s="10" t="s">
        <v>19</v>
      </c>
      <c r="G118" s="66">
        <f>SUM(G116+G117)</f>
        <v>0</v>
      </c>
      <c r="H118" s="66">
        <f t="shared" ref="H118:T118" si="94">SUM(H116+H117)</f>
        <v>0</v>
      </c>
      <c r="I118" s="66">
        <f t="shared" si="94"/>
        <v>0</v>
      </c>
      <c r="J118" s="66">
        <f t="shared" si="94"/>
        <v>0</v>
      </c>
      <c r="K118" s="66">
        <f t="shared" si="94"/>
        <v>0</v>
      </c>
      <c r="L118" s="66">
        <f t="shared" si="94"/>
        <v>0</v>
      </c>
      <c r="M118" s="66">
        <f t="shared" si="94"/>
        <v>0</v>
      </c>
      <c r="N118" s="66">
        <f t="shared" si="94"/>
        <v>0</v>
      </c>
      <c r="O118" s="66">
        <f t="shared" si="94"/>
        <v>0</v>
      </c>
      <c r="P118" s="66">
        <f t="shared" si="94"/>
        <v>0</v>
      </c>
      <c r="Q118" s="66">
        <f t="shared" si="94"/>
        <v>0</v>
      </c>
      <c r="R118" s="66">
        <f t="shared" si="94"/>
        <v>0</v>
      </c>
      <c r="S118" s="66">
        <f t="shared" si="94"/>
        <v>29</v>
      </c>
      <c r="T118" s="66">
        <f t="shared" si="94"/>
        <v>0</v>
      </c>
      <c r="U118" s="8"/>
    </row>
    <row r="119" spans="1:25" ht="15" customHeight="1" thickBot="1">
      <c r="A119" s="13" t="s">
        <v>21</v>
      </c>
      <c r="B119" s="14" t="s">
        <v>20</v>
      </c>
      <c r="C119" s="119" t="s">
        <v>31</v>
      </c>
      <c r="D119" s="120"/>
      <c r="E119" s="120"/>
      <c r="F119" s="120"/>
      <c r="G119" s="84">
        <f t="shared" ref="G119:T119" si="95">SUM(G118)</f>
        <v>0</v>
      </c>
      <c r="H119" s="84">
        <f t="shared" si="95"/>
        <v>0</v>
      </c>
      <c r="I119" s="84">
        <f t="shared" si="95"/>
        <v>0</v>
      </c>
      <c r="J119" s="84">
        <f t="shared" si="95"/>
        <v>0</v>
      </c>
      <c r="K119" s="84">
        <f t="shared" si="95"/>
        <v>0</v>
      </c>
      <c r="L119" s="84">
        <f t="shared" si="95"/>
        <v>0</v>
      </c>
      <c r="M119" s="84">
        <f t="shared" si="95"/>
        <v>0</v>
      </c>
      <c r="N119" s="84">
        <f t="shared" si="95"/>
        <v>0</v>
      </c>
      <c r="O119" s="84">
        <f t="shared" si="95"/>
        <v>0</v>
      </c>
      <c r="P119" s="84">
        <f t="shared" si="95"/>
        <v>0</v>
      </c>
      <c r="Q119" s="84">
        <f t="shared" si="95"/>
        <v>0</v>
      </c>
      <c r="R119" s="84">
        <f t="shared" si="95"/>
        <v>0</v>
      </c>
      <c r="S119" s="84">
        <f t="shared" si="95"/>
        <v>29</v>
      </c>
      <c r="T119" s="84">
        <f t="shared" si="95"/>
        <v>0</v>
      </c>
      <c r="U119" s="16"/>
    </row>
    <row r="120" spans="1:25" ht="15" customHeight="1" thickBot="1">
      <c r="A120" s="46" t="s">
        <v>21</v>
      </c>
      <c r="B120" s="45" t="s">
        <v>21</v>
      </c>
      <c r="C120" s="186" t="s">
        <v>78</v>
      </c>
      <c r="D120" s="187"/>
      <c r="E120" s="187"/>
      <c r="F120" s="187"/>
      <c r="G120" s="187"/>
      <c r="H120" s="187"/>
      <c r="I120" s="187"/>
      <c r="J120" s="187"/>
      <c r="K120" s="187"/>
      <c r="L120" s="187"/>
      <c r="M120" s="187"/>
      <c r="N120" s="187"/>
      <c r="O120" s="187"/>
      <c r="P120" s="187"/>
      <c r="Q120" s="187"/>
      <c r="R120" s="187"/>
      <c r="S120" s="187"/>
      <c r="T120" s="187"/>
      <c r="U120" s="16"/>
    </row>
    <row r="121" spans="1:25" ht="12" customHeight="1">
      <c r="A121" s="106" t="s">
        <v>21</v>
      </c>
      <c r="B121" s="107" t="s">
        <v>21</v>
      </c>
      <c r="C121" s="111" t="s">
        <v>14</v>
      </c>
      <c r="D121" s="113" t="s">
        <v>79</v>
      </c>
      <c r="E121" s="114" t="s">
        <v>17</v>
      </c>
      <c r="F121" s="25" t="s">
        <v>18</v>
      </c>
      <c r="G121" s="66">
        <f t="shared" ref="G121:G123" si="96">H121+J121</f>
        <v>0</v>
      </c>
      <c r="H121" s="67"/>
      <c r="I121" s="67"/>
      <c r="J121" s="67"/>
      <c r="K121" s="67">
        <f t="shared" ref="K121:K123" si="97">L121+N121</f>
        <v>14.51</v>
      </c>
      <c r="L121" s="67">
        <v>0</v>
      </c>
      <c r="M121" s="67"/>
      <c r="N121" s="67">
        <v>14.51</v>
      </c>
      <c r="O121" s="67">
        <f t="shared" ref="O121:O123" si="98">P121+R121</f>
        <v>3.6</v>
      </c>
      <c r="P121" s="67"/>
      <c r="Q121" s="67"/>
      <c r="R121" s="67">
        <v>3.6</v>
      </c>
      <c r="S121" s="67">
        <v>4.5</v>
      </c>
      <c r="T121" s="94">
        <v>10.6</v>
      </c>
      <c r="U121" s="8"/>
    </row>
    <row r="122" spans="1:25" ht="12" customHeight="1">
      <c r="A122" s="106"/>
      <c r="B122" s="108"/>
      <c r="C122" s="111"/>
      <c r="D122" s="113"/>
      <c r="E122" s="114"/>
      <c r="F122" s="24" t="s">
        <v>41</v>
      </c>
      <c r="G122" s="66">
        <f t="shared" si="96"/>
        <v>0</v>
      </c>
      <c r="H122" s="67"/>
      <c r="I122" s="67"/>
      <c r="J122" s="67"/>
      <c r="K122" s="67">
        <f t="shared" si="97"/>
        <v>0</v>
      </c>
      <c r="L122" s="67"/>
      <c r="M122" s="67"/>
      <c r="N122" s="67"/>
      <c r="O122" s="67">
        <f t="shared" si="98"/>
        <v>0</v>
      </c>
      <c r="P122" s="67"/>
      <c r="Q122" s="67"/>
      <c r="R122" s="67"/>
      <c r="S122" s="67"/>
      <c r="T122" s="94"/>
      <c r="U122" s="8"/>
    </row>
    <row r="123" spans="1:25" ht="12" customHeight="1">
      <c r="A123" s="106"/>
      <c r="B123" s="108"/>
      <c r="C123" s="111"/>
      <c r="D123" s="113"/>
      <c r="E123" s="114"/>
      <c r="F123" s="25" t="s">
        <v>23</v>
      </c>
      <c r="G123" s="66">
        <f t="shared" si="96"/>
        <v>0</v>
      </c>
      <c r="H123" s="67"/>
      <c r="I123" s="67"/>
      <c r="J123" s="67"/>
      <c r="K123" s="67">
        <f t="shared" si="97"/>
        <v>0</v>
      </c>
      <c r="L123" s="67"/>
      <c r="M123" s="67"/>
      <c r="N123" s="67"/>
      <c r="O123" s="67">
        <f t="shared" si="98"/>
        <v>0</v>
      </c>
      <c r="P123" s="67"/>
      <c r="Q123" s="67"/>
      <c r="R123" s="67"/>
      <c r="S123" s="67">
        <v>25.5</v>
      </c>
      <c r="T123" s="94">
        <v>59.8</v>
      </c>
      <c r="U123" s="8"/>
    </row>
    <row r="124" spans="1:25" s="49" customFormat="1" ht="12" customHeight="1">
      <c r="A124" s="106"/>
      <c r="B124" s="109"/>
      <c r="C124" s="111"/>
      <c r="D124" s="113"/>
      <c r="E124" s="115"/>
      <c r="F124" s="10" t="s">
        <v>19</v>
      </c>
      <c r="G124" s="66">
        <f t="shared" ref="G124:T124" si="99">SUM(G121:G123)</f>
        <v>0</v>
      </c>
      <c r="H124" s="66">
        <f t="shared" si="99"/>
        <v>0</v>
      </c>
      <c r="I124" s="66">
        <f t="shared" si="99"/>
        <v>0</v>
      </c>
      <c r="J124" s="66">
        <f t="shared" si="99"/>
        <v>0</v>
      </c>
      <c r="K124" s="66">
        <f t="shared" si="99"/>
        <v>14.51</v>
      </c>
      <c r="L124" s="66">
        <f t="shared" si="99"/>
        <v>0</v>
      </c>
      <c r="M124" s="66">
        <f t="shared" si="99"/>
        <v>0</v>
      </c>
      <c r="N124" s="66">
        <f t="shared" si="99"/>
        <v>14.51</v>
      </c>
      <c r="O124" s="66">
        <f t="shared" si="99"/>
        <v>3.6</v>
      </c>
      <c r="P124" s="66">
        <f t="shared" si="99"/>
        <v>0</v>
      </c>
      <c r="Q124" s="66">
        <f t="shared" si="99"/>
        <v>0</v>
      </c>
      <c r="R124" s="66">
        <f t="shared" si="99"/>
        <v>3.6</v>
      </c>
      <c r="S124" s="66">
        <f t="shared" si="99"/>
        <v>30</v>
      </c>
      <c r="T124" s="66">
        <f t="shared" si="99"/>
        <v>70.399999999999991</v>
      </c>
      <c r="U124" s="44"/>
      <c r="V124" s="3"/>
      <c r="W124" s="3"/>
      <c r="X124" s="3"/>
      <c r="Y124" s="3"/>
    </row>
    <row r="125" spans="1:25" ht="12" customHeight="1">
      <c r="A125" s="106" t="s">
        <v>21</v>
      </c>
      <c r="B125" s="107" t="s">
        <v>21</v>
      </c>
      <c r="C125" s="111" t="s">
        <v>20</v>
      </c>
      <c r="D125" s="113" t="s">
        <v>80</v>
      </c>
      <c r="E125" s="114" t="s">
        <v>17</v>
      </c>
      <c r="F125" s="25" t="s">
        <v>18</v>
      </c>
      <c r="G125" s="66">
        <f t="shared" ref="G125:G127" si="100">H125+J125</f>
        <v>0</v>
      </c>
      <c r="H125" s="67"/>
      <c r="I125" s="67"/>
      <c r="J125" s="67"/>
      <c r="K125" s="67">
        <f t="shared" ref="K125:K127" si="101">L125+N125</f>
        <v>16.510000000000002</v>
      </c>
      <c r="L125" s="67"/>
      <c r="M125" s="67"/>
      <c r="N125" s="67">
        <v>16.510000000000002</v>
      </c>
      <c r="O125" s="67">
        <f t="shared" ref="O125:O127" si="102">P125+R125</f>
        <v>3.6</v>
      </c>
      <c r="P125" s="67"/>
      <c r="Q125" s="67"/>
      <c r="R125" s="67">
        <v>3.6</v>
      </c>
      <c r="S125" s="67">
        <v>15</v>
      </c>
      <c r="T125" s="94">
        <v>71.3</v>
      </c>
      <c r="U125" s="8"/>
    </row>
    <row r="126" spans="1:25" ht="12" customHeight="1">
      <c r="A126" s="106"/>
      <c r="B126" s="108"/>
      <c r="C126" s="111"/>
      <c r="D126" s="113"/>
      <c r="E126" s="114"/>
      <c r="F126" s="24" t="s">
        <v>41</v>
      </c>
      <c r="G126" s="66">
        <f t="shared" si="100"/>
        <v>0</v>
      </c>
      <c r="H126" s="67"/>
      <c r="I126" s="67"/>
      <c r="J126" s="67"/>
      <c r="K126" s="67">
        <f t="shared" si="101"/>
        <v>0</v>
      </c>
      <c r="L126" s="67"/>
      <c r="M126" s="67"/>
      <c r="N126" s="67"/>
      <c r="O126" s="67">
        <f t="shared" si="102"/>
        <v>0</v>
      </c>
      <c r="P126" s="67"/>
      <c r="Q126" s="67"/>
      <c r="R126" s="67"/>
      <c r="S126" s="67"/>
      <c r="T126" s="94"/>
      <c r="U126" s="103"/>
    </row>
    <row r="127" spans="1:25" ht="12" customHeight="1">
      <c r="A127" s="106"/>
      <c r="B127" s="108"/>
      <c r="C127" s="111"/>
      <c r="D127" s="113"/>
      <c r="E127" s="114"/>
      <c r="F127" s="25" t="s">
        <v>23</v>
      </c>
      <c r="G127" s="66">
        <f t="shared" si="100"/>
        <v>0</v>
      </c>
      <c r="H127" s="67"/>
      <c r="I127" s="67"/>
      <c r="J127" s="67"/>
      <c r="K127" s="67">
        <f t="shared" si="101"/>
        <v>0</v>
      </c>
      <c r="L127" s="67"/>
      <c r="M127" s="67"/>
      <c r="N127" s="67"/>
      <c r="O127" s="67">
        <f t="shared" si="102"/>
        <v>0</v>
      </c>
      <c r="P127" s="67"/>
      <c r="Q127" s="67"/>
      <c r="R127" s="67"/>
      <c r="S127" s="67">
        <v>85</v>
      </c>
      <c r="T127" s="94">
        <v>404.2</v>
      </c>
      <c r="U127" s="103"/>
    </row>
    <row r="128" spans="1:25" s="49" customFormat="1" ht="12" customHeight="1">
      <c r="A128" s="106"/>
      <c r="B128" s="109"/>
      <c r="C128" s="111"/>
      <c r="D128" s="113"/>
      <c r="E128" s="115"/>
      <c r="F128" s="10" t="s">
        <v>19</v>
      </c>
      <c r="G128" s="66">
        <f t="shared" ref="G128:T128" si="103">SUM(G125:G127)</f>
        <v>0</v>
      </c>
      <c r="H128" s="66">
        <f t="shared" si="103"/>
        <v>0</v>
      </c>
      <c r="I128" s="66">
        <f t="shared" si="103"/>
        <v>0</v>
      </c>
      <c r="J128" s="66">
        <f t="shared" si="103"/>
        <v>0</v>
      </c>
      <c r="K128" s="66">
        <f t="shared" si="103"/>
        <v>16.510000000000002</v>
      </c>
      <c r="L128" s="66">
        <f t="shared" si="103"/>
        <v>0</v>
      </c>
      <c r="M128" s="66">
        <f t="shared" si="103"/>
        <v>0</v>
      </c>
      <c r="N128" s="66">
        <f t="shared" si="103"/>
        <v>16.510000000000002</v>
      </c>
      <c r="O128" s="66">
        <f t="shared" si="103"/>
        <v>3.6</v>
      </c>
      <c r="P128" s="66">
        <f t="shared" si="103"/>
        <v>0</v>
      </c>
      <c r="Q128" s="66">
        <f t="shared" si="103"/>
        <v>0</v>
      </c>
      <c r="R128" s="66">
        <f t="shared" si="103"/>
        <v>3.6</v>
      </c>
      <c r="S128" s="66">
        <f t="shared" si="103"/>
        <v>100</v>
      </c>
      <c r="T128" s="66">
        <f t="shared" si="103"/>
        <v>475.5</v>
      </c>
      <c r="U128" s="44"/>
      <c r="V128" s="3"/>
      <c r="W128" s="3"/>
      <c r="X128" s="3"/>
      <c r="Y128" s="3"/>
    </row>
    <row r="129" spans="1:25" ht="12" customHeight="1">
      <c r="A129" s="106" t="s">
        <v>21</v>
      </c>
      <c r="B129" s="107" t="s">
        <v>21</v>
      </c>
      <c r="C129" s="111" t="s">
        <v>21</v>
      </c>
      <c r="D129" s="113" t="s">
        <v>81</v>
      </c>
      <c r="E129" s="114" t="s">
        <v>17</v>
      </c>
      <c r="F129" s="25" t="s">
        <v>18</v>
      </c>
      <c r="G129" s="66">
        <f t="shared" ref="G129:G131" si="104">H129+J129</f>
        <v>2.5</v>
      </c>
      <c r="H129" s="67">
        <v>2.5</v>
      </c>
      <c r="I129" s="67"/>
      <c r="J129" s="67"/>
      <c r="K129" s="67">
        <f t="shared" ref="K129:K131" si="105">L129+N129</f>
        <v>3.5</v>
      </c>
      <c r="L129" s="67"/>
      <c r="M129" s="67"/>
      <c r="N129" s="67">
        <v>3.5</v>
      </c>
      <c r="O129" s="67">
        <f t="shared" ref="O129:O131" si="106">P129+R129</f>
        <v>3.5</v>
      </c>
      <c r="P129" s="67"/>
      <c r="Q129" s="67"/>
      <c r="R129" s="67">
        <v>3.5</v>
      </c>
      <c r="S129" s="67">
        <v>15</v>
      </c>
      <c r="T129" s="94">
        <v>71</v>
      </c>
      <c r="U129" s="8"/>
    </row>
    <row r="130" spans="1:25" ht="10.5" customHeight="1">
      <c r="A130" s="106"/>
      <c r="B130" s="108"/>
      <c r="C130" s="111"/>
      <c r="D130" s="113"/>
      <c r="E130" s="114"/>
      <c r="F130" s="24" t="s">
        <v>41</v>
      </c>
      <c r="G130" s="66">
        <f t="shared" si="104"/>
        <v>0</v>
      </c>
      <c r="H130" s="67"/>
      <c r="I130" s="67"/>
      <c r="J130" s="67"/>
      <c r="K130" s="67">
        <f t="shared" si="105"/>
        <v>0</v>
      </c>
      <c r="L130" s="67"/>
      <c r="M130" s="67"/>
      <c r="N130" s="67"/>
      <c r="O130" s="67">
        <f t="shared" si="106"/>
        <v>0</v>
      </c>
      <c r="P130" s="67"/>
      <c r="Q130" s="67"/>
      <c r="R130" s="67"/>
      <c r="S130" s="67"/>
      <c r="T130" s="94"/>
      <c r="U130" s="8"/>
    </row>
    <row r="131" spans="1:25" ht="12" customHeight="1">
      <c r="A131" s="106"/>
      <c r="B131" s="108"/>
      <c r="C131" s="111"/>
      <c r="D131" s="113"/>
      <c r="E131" s="114"/>
      <c r="F131" s="25" t="s">
        <v>23</v>
      </c>
      <c r="G131" s="66">
        <f t="shared" si="104"/>
        <v>0</v>
      </c>
      <c r="H131" s="67"/>
      <c r="I131" s="67"/>
      <c r="J131" s="67"/>
      <c r="K131" s="67">
        <f t="shared" si="105"/>
        <v>16.510000000000002</v>
      </c>
      <c r="L131" s="67"/>
      <c r="M131" s="67"/>
      <c r="N131" s="67">
        <v>16.510000000000002</v>
      </c>
      <c r="O131" s="67">
        <f t="shared" si="106"/>
        <v>16.600000000000001</v>
      </c>
      <c r="P131" s="67"/>
      <c r="Q131" s="67"/>
      <c r="R131" s="67">
        <v>16.600000000000001</v>
      </c>
      <c r="S131" s="67">
        <v>85</v>
      </c>
      <c r="T131" s="94">
        <v>402.3</v>
      </c>
      <c r="U131" s="8"/>
    </row>
    <row r="132" spans="1:25" s="49" customFormat="1" ht="12" customHeight="1">
      <c r="A132" s="106"/>
      <c r="B132" s="109"/>
      <c r="C132" s="111"/>
      <c r="D132" s="113"/>
      <c r="E132" s="115"/>
      <c r="F132" s="10" t="s">
        <v>19</v>
      </c>
      <c r="G132" s="66">
        <f t="shared" ref="G132:T132" si="107">SUM(G129:G131)</f>
        <v>2.5</v>
      </c>
      <c r="H132" s="66">
        <f t="shared" si="107"/>
        <v>2.5</v>
      </c>
      <c r="I132" s="66">
        <f t="shared" si="107"/>
        <v>0</v>
      </c>
      <c r="J132" s="66">
        <f t="shared" si="107"/>
        <v>0</v>
      </c>
      <c r="K132" s="66">
        <f t="shared" si="107"/>
        <v>20.010000000000002</v>
      </c>
      <c r="L132" s="66">
        <f t="shared" si="107"/>
        <v>0</v>
      </c>
      <c r="M132" s="66">
        <f t="shared" si="107"/>
        <v>0</v>
      </c>
      <c r="N132" s="66">
        <f t="shared" si="107"/>
        <v>20.010000000000002</v>
      </c>
      <c r="O132" s="66">
        <f t="shared" si="107"/>
        <v>20.100000000000001</v>
      </c>
      <c r="P132" s="66">
        <f t="shared" si="107"/>
        <v>0</v>
      </c>
      <c r="Q132" s="66">
        <f t="shared" si="107"/>
        <v>0</v>
      </c>
      <c r="R132" s="66">
        <f t="shared" si="107"/>
        <v>20.100000000000001</v>
      </c>
      <c r="S132" s="66">
        <f t="shared" si="107"/>
        <v>100</v>
      </c>
      <c r="T132" s="66">
        <f t="shared" si="107"/>
        <v>473.3</v>
      </c>
      <c r="U132" s="44"/>
      <c r="V132" s="3"/>
      <c r="W132" s="3"/>
      <c r="X132" s="3"/>
      <c r="Y132" s="3"/>
    </row>
    <row r="133" spans="1:25" ht="12.75" customHeight="1">
      <c r="A133" s="106" t="s">
        <v>21</v>
      </c>
      <c r="B133" s="107" t="s">
        <v>21</v>
      </c>
      <c r="C133" s="110" t="s">
        <v>24</v>
      </c>
      <c r="D133" s="112" t="s">
        <v>84</v>
      </c>
      <c r="E133" s="114" t="s">
        <v>17</v>
      </c>
      <c r="F133" s="38" t="s">
        <v>18</v>
      </c>
      <c r="G133" s="72">
        <f>H133+J133</f>
        <v>0</v>
      </c>
      <c r="H133" s="78"/>
      <c r="I133" s="78"/>
      <c r="J133" s="78"/>
      <c r="K133" s="67">
        <f t="shared" ref="K133:K135" si="108">L133+N133</f>
        <v>16.5</v>
      </c>
      <c r="L133" s="78"/>
      <c r="M133" s="78"/>
      <c r="N133" s="78">
        <v>16.5</v>
      </c>
      <c r="O133" s="67">
        <f t="shared" ref="O133:O135" si="109">P133+R133</f>
        <v>3.6</v>
      </c>
      <c r="P133" s="78"/>
      <c r="Q133" s="78"/>
      <c r="R133" s="78">
        <v>3.6</v>
      </c>
      <c r="S133" s="78">
        <v>15</v>
      </c>
      <c r="T133" s="95">
        <v>55.4</v>
      </c>
      <c r="U133" s="8"/>
    </row>
    <row r="134" spans="1:25" ht="12.75" customHeight="1">
      <c r="A134" s="106"/>
      <c r="B134" s="108"/>
      <c r="C134" s="110"/>
      <c r="D134" s="112"/>
      <c r="E134" s="114"/>
      <c r="F134" s="38" t="s">
        <v>23</v>
      </c>
      <c r="G134" s="72">
        <f>H134+J134</f>
        <v>0</v>
      </c>
      <c r="H134" s="78"/>
      <c r="I134" s="78"/>
      <c r="J134" s="78"/>
      <c r="K134" s="67">
        <f t="shared" si="108"/>
        <v>0</v>
      </c>
      <c r="L134" s="78"/>
      <c r="M134" s="78"/>
      <c r="N134" s="78"/>
      <c r="O134" s="67">
        <f t="shared" si="109"/>
        <v>0</v>
      </c>
      <c r="P134" s="78"/>
      <c r="Q134" s="78"/>
      <c r="R134" s="78"/>
      <c r="S134" s="78">
        <v>85</v>
      </c>
      <c r="T134" s="95">
        <v>314</v>
      </c>
      <c r="U134" s="8"/>
    </row>
    <row r="135" spans="1:25" ht="10.5" customHeight="1">
      <c r="A135" s="106"/>
      <c r="B135" s="108"/>
      <c r="C135" s="110"/>
      <c r="D135" s="112"/>
      <c r="E135" s="114"/>
      <c r="F135" s="38" t="s">
        <v>41</v>
      </c>
      <c r="G135" s="72">
        <f>H135+J135</f>
        <v>0</v>
      </c>
      <c r="H135" s="78"/>
      <c r="I135" s="78"/>
      <c r="J135" s="78"/>
      <c r="K135" s="67">
        <f t="shared" si="108"/>
        <v>0</v>
      </c>
      <c r="L135" s="78"/>
      <c r="M135" s="78"/>
      <c r="N135" s="78"/>
      <c r="O135" s="67">
        <f t="shared" si="109"/>
        <v>0</v>
      </c>
      <c r="P135" s="78"/>
      <c r="Q135" s="78"/>
      <c r="R135" s="78"/>
      <c r="S135" s="78"/>
      <c r="T135" s="95"/>
      <c r="U135" s="8"/>
    </row>
    <row r="136" spans="1:25" s="49" customFormat="1" ht="12.75" customHeight="1">
      <c r="A136" s="106"/>
      <c r="B136" s="109"/>
      <c r="C136" s="111"/>
      <c r="D136" s="113"/>
      <c r="E136" s="115"/>
      <c r="F136" s="10" t="s">
        <v>19</v>
      </c>
      <c r="G136" s="66">
        <f>SUM(G133+G134+G135)</f>
        <v>0</v>
      </c>
      <c r="H136" s="66">
        <f t="shared" ref="H136:T136" si="110">SUM(H133+H134+H135)</f>
        <v>0</v>
      </c>
      <c r="I136" s="66">
        <f t="shared" si="110"/>
        <v>0</v>
      </c>
      <c r="J136" s="66">
        <f t="shared" si="110"/>
        <v>0</v>
      </c>
      <c r="K136" s="66">
        <f t="shared" si="110"/>
        <v>16.5</v>
      </c>
      <c r="L136" s="66">
        <f t="shared" si="110"/>
        <v>0</v>
      </c>
      <c r="M136" s="66">
        <f t="shared" si="110"/>
        <v>0</v>
      </c>
      <c r="N136" s="66">
        <f t="shared" si="110"/>
        <v>16.5</v>
      </c>
      <c r="O136" s="66">
        <f t="shared" si="110"/>
        <v>3.6</v>
      </c>
      <c r="P136" s="66">
        <f t="shared" si="110"/>
        <v>0</v>
      </c>
      <c r="Q136" s="66">
        <f t="shared" si="110"/>
        <v>0</v>
      </c>
      <c r="R136" s="66">
        <f t="shared" si="110"/>
        <v>3.6</v>
      </c>
      <c r="S136" s="66">
        <f t="shared" si="110"/>
        <v>100</v>
      </c>
      <c r="T136" s="66">
        <f t="shared" si="110"/>
        <v>369.4</v>
      </c>
      <c r="U136" s="44"/>
      <c r="V136" s="3"/>
      <c r="W136" s="3"/>
      <c r="X136" s="3"/>
      <c r="Y136" s="3"/>
    </row>
    <row r="137" spans="1:25" ht="13.5" customHeight="1">
      <c r="A137" s="106" t="s">
        <v>21</v>
      </c>
      <c r="B137" s="107" t="s">
        <v>21</v>
      </c>
      <c r="C137" s="110" t="s">
        <v>25</v>
      </c>
      <c r="D137" s="112" t="s">
        <v>85</v>
      </c>
      <c r="E137" s="114" t="s">
        <v>17</v>
      </c>
      <c r="F137" s="25" t="s">
        <v>39</v>
      </c>
      <c r="G137" s="72">
        <f>H137+J137</f>
        <v>4.38</v>
      </c>
      <c r="H137" s="78"/>
      <c r="I137" s="78"/>
      <c r="J137" s="78">
        <v>4.38</v>
      </c>
      <c r="K137" s="67">
        <f t="shared" ref="K137:K138" si="111">L137+N137</f>
        <v>4.4000000000000004</v>
      </c>
      <c r="L137" s="78"/>
      <c r="M137" s="78"/>
      <c r="N137" s="78">
        <v>4.4000000000000004</v>
      </c>
      <c r="O137" s="67">
        <f t="shared" ref="O137:O138" si="112">P137+R137</f>
        <v>4.4000000000000004</v>
      </c>
      <c r="P137" s="78"/>
      <c r="Q137" s="78"/>
      <c r="R137" s="78">
        <v>4.4000000000000004</v>
      </c>
      <c r="S137" s="78">
        <v>0</v>
      </c>
      <c r="T137" s="95">
        <v>0</v>
      </c>
      <c r="U137" s="8"/>
    </row>
    <row r="138" spans="1:25" ht="13.5" customHeight="1">
      <c r="A138" s="106"/>
      <c r="B138" s="108"/>
      <c r="C138" s="110"/>
      <c r="D138" s="112"/>
      <c r="E138" s="114"/>
      <c r="F138" s="38" t="s">
        <v>83</v>
      </c>
      <c r="G138" s="72">
        <f>H138+J138</f>
        <v>0</v>
      </c>
      <c r="H138" s="78"/>
      <c r="I138" s="78"/>
      <c r="J138" s="78"/>
      <c r="K138" s="67">
        <f t="shared" si="111"/>
        <v>0</v>
      </c>
      <c r="L138" s="78"/>
      <c r="M138" s="78"/>
      <c r="N138" s="78"/>
      <c r="O138" s="67">
        <f t="shared" si="112"/>
        <v>0</v>
      </c>
      <c r="P138" s="78"/>
      <c r="Q138" s="78"/>
      <c r="R138" s="78"/>
      <c r="S138" s="78"/>
      <c r="T138" s="95"/>
      <c r="U138" s="8"/>
    </row>
    <row r="139" spans="1:25" ht="13.5" customHeight="1">
      <c r="A139" s="106"/>
      <c r="B139" s="109"/>
      <c r="C139" s="111"/>
      <c r="D139" s="113"/>
      <c r="E139" s="115"/>
      <c r="F139" s="10" t="s">
        <v>19</v>
      </c>
      <c r="G139" s="66">
        <f>SUM(G137+G138)</f>
        <v>4.38</v>
      </c>
      <c r="H139" s="66">
        <f t="shared" ref="H139:T139" si="113">SUM(H137+H138)</f>
        <v>0</v>
      </c>
      <c r="I139" s="66">
        <f t="shared" si="113"/>
        <v>0</v>
      </c>
      <c r="J139" s="66">
        <f t="shared" si="113"/>
        <v>4.38</v>
      </c>
      <c r="K139" s="66">
        <f t="shared" si="113"/>
        <v>4.4000000000000004</v>
      </c>
      <c r="L139" s="66">
        <f t="shared" si="113"/>
        <v>0</v>
      </c>
      <c r="M139" s="66">
        <f t="shared" si="113"/>
        <v>0</v>
      </c>
      <c r="N139" s="66">
        <f t="shared" si="113"/>
        <v>4.4000000000000004</v>
      </c>
      <c r="O139" s="66">
        <f t="shared" si="113"/>
        <v>4.4000000000000004</v>
      </c>
      <c r="P139" s="66">
        <f t="shared" si="113"/>
        <v>0</v>
      </c>
      <c r="Q139" s="66">
        <f t="shared" si="113"/>
        <v>0</v>
      </c>
      <c r="R139" s="66">
        <f t="shared" si="113"/>
        <v>4.4000000000000004</v>
      </c>
      <c r="S139" s="66">
        <f t="shared" si="113"/>
        <v>0</v>
      </c>
      <c r="T139" s="66">
        <f t="shared" si="113"/>
        <v>0</v>
      </c>
      <c r="U139" s="8"/>
    </row>
    <row r="140" spans="1:25" ht="13.5" customHeight="1">
      <c r="A140" s="106" t="s">
        <v>21</v>
      </c>
      <c r="B140" s="107" t="s">
        <v>21</v>
      </c>
      <c r="C140" s="110" t="s">
        <v>28</v>
      </c>
      <c r="D140" s="112" t="s">
        <v>104</v>
      </c>
      <c r="E140" s="114" t="s">
        <v>17</v>
      </c>
      <c r="F140" s="25" t="s">
        <v>39</v>
      </c>
      <c r="G140" s="72">
        <f>H140+J140</f>
        <v>0</v>
      </c>
      <c r="H140" s="78"/>
      <c r="I140" s="78"/>
      <c r="J140" s="78">
        <v>0</v>
      </c>
      <c r="K140" s="67">
        <f t="shared" ref="K140:K141" si="114">L140+N140</f>
        <v>26.7</v>
      </c>
      <c r="L140" s="78"/>
      <c r="M140" s="78"/>
      <c r="N140" s="78">
        <v>26.7</v>
      </c>
      <c r="O140" s="67">
        <f t="shared" ref="O140:O141" si="115">P140+R140</f>
        <v>26.7</v>
      </c>
      <c r="P140" s="78"/>
      <c r="Q140" s="78"/>
      <c r="R140" s="78">
        <v>26.7</v>
      </c>
      <c r="S140" s="78">
        <v>0</v>
      </c>
      <c r="T140" s="95">
        <v>0</v>
      </c>
      <c r="U140" s="8"/>
    </row>
    <row r="141" spans="1:25" ht="13.5" customHeight="1">
      <c r="A141" s="106"/>
      <c r="B141" s="108"/>
      <c r="C141" s="110"/>
      <c r="D141" s="112"/>
      <c r="E141" s="114"/>
      <c r="F141" s="38" t="s">
        <v>83</v>
      </c>
      <c r="G141" s="72">
        <f>H141+J141</f>
        <v>0</v>
      </c>
      <c r="H141" s="78"/>
      <c r="I141" s="78"/>
      <c r="J141" s="78"/>
      <c r="K141" s="67">
        <f t="shared" si="114"/>
        <v>0</v>
      </c>
      <c r="L141" s="78"/>
      <c r="M141" s="78"/>
      <c r="N141" s="78"/>
      <c r="O141" s="67">
        <f t="shared" si="115"/>
        <v>0</v>
      </c>
      <c r="P141" s="78"/>
      <c r="Q141" s="78"/>
      <c r="R141" s="78"/>
      <c r="S141" s="78"/>
      <c r="T141" s="95"/>
      <c r="U141" s="8"/>
    </row>
    <row r="142" spans="1:25" ht="13.5" customHeight="1">
      <c r="A142" s="106"/>
      <c r="B142" s="109"/>
      <c r="C142" s="111"/>
      <c r="D142" s="113"/>
      <c r="E142" s="115"/>
      <c r="F142" s="10" t="s">
        <v>19</v>
      </c>
      <c r="G142" s="66">
        <f>SUM(G140+G141)</f>
        <v>0</v>
      </c>
      <c r="H142" s="66">
        <f t="shared" ref="H142:T142" si="116">SUM(H140+H141)</f>
        <v>0</v>
      </c>
      <c r="I142" s="66">
        <f t="shared" si="116"/>
        <v>0</v>
      </c>
      <c r="J142" s="66">
        <f t="shared" si="116"/>
        <v>0</v>
      </c>
      <c r="K142" s="66">
        <f t="shared" si="116"/>
        <v>26.7</v>
      </c>
      <c r="L142" s="66">
        <f t="shared" si="116"/>
        <v>0</v>
      </c>
      <c r="M142" s="66">
        <f t="shared" si="116"/>
        <v>0</v>
      </c>
      <c r="N142" s="66">
        <f t="shared" si="116"/>
        <v>26.7</v>
      </c>
      <c r="O142" s="66">
        <f t="shared" si="116"/>
        <v>26.7</v>
      </c>
      <c r="P142" s="66">
        <f t="shared" si="116"/>
        <v>0</v>
      </c>
      <c r="Q142" s="66">
        <f t="shared" si="116"/>
        <v>0</v>
      </c>
      <c r="R142" s="66">
        <f t="shared" si="116"/>
        <v>26.7</v>
      </c>
      <c r="S142" s="66">
        <f t="shared" si="116"/>
        <v>0</v>
      </c>
      <c r="T142" s="66">
        <f t="shared" si="116"/>
        <v>0</v>
      </c>
      <c r="U142" s="8"/>
    </row>
    <row r="143" spans="1:25" ht="14.25" customHeight="1" thickBot="1">
      <c r="A143" s="13" t="s">
        <v>21</v>
      </c>
      <c r="B143" s="14" t="s">
        <v>21</v>
      </c>
      <c r="C143" s="119" t="s">
        <v>31</v>
      </c>
      <c r="D143" s="120"/>
      <c r="E143" s="120"/>
      <c r="F143" s="120"/>
      <c r="G143" s="70">
        <f>G124+G128+G132+G136+G139+G142</f>
        <v>6.88</v>
      </c>
      <c r="H143" s="70">
        <f t="shared" ref="H143:K143" si="117">H124+H128+H132+H136+H139+H142</f>
        <v>2.5</v>
      </c>
      <c r="I143" s="70">
        <f t="shared" si="117"/>
        <v>0</v>
      </c>
      <c r="J143" s="70">
        <f t="shared" si="117"/>
        <v>4.38</v>
      </c>
      <c r="K143" s="70">
        <f t="shared" si="117"/>
        <v>98.63000000000001</v>
      </c>
      <c r="L143" s="70">
        <f t="shared" ref="L143" si="118">L124+L128+L132+L136+L139+L142</f>
        <v>0</v>
      </c>
      <c r="M143" s="70">
        <f t="shared" ref="M143" si="119">M124+M128+M132+M136+M139+M142</f>
        <v>0</v>
      </c>
      <c r="N143" s="70">
        <f t="shared" ref="N143" si="120">N124+N128+N132+N136+N139+N142</f>
        <v>98.63000000000001</v>
      </c>
      <c r="O143" s="70">
        <f t="shared" ref="O143" si="121">O124+O128+O132+O136+O139+O142</f>
        <v>62</v>
      </c>
      <c r="P143" s="70">
        <f t="shared" ref="P143" si="122">P124+P128+P132+P136+P139+P142</f>
        <v>0</v>
      </c>
      <c r="Q143" s="70">
        <f t="shared" ref="Q143" si="123">Q124+Q128+Q132+Q136+Q139+Q142</f>
        <v>0</v>
      </c>
      <c r="R143" s="70">
        <f t="shared" ref="R143" si="124">R124+R128+R132+R136+R139+R142</f>
        <v>62</v>
      </c>
      <c r="S143" s="70">
        <f t="shared" ref="S143" si="125">S124+S128+S132+S136+S139+S142</f>
        <v>330</v>
      </c>
      <c r="T143" s="70">
        <f t="shared" ref="T143" si="126">T124+T128+T132+T136+T139+T142</f>
        <v>1388.6</v>
      </c>
      <c r="U143" s="16"/>
    </row>
    <row r="144" spans="1:25" s="2" customFormat="1" ht="14.25" customHeight="1" thickBot="1">
      <c r="A144" s="28" t="s">
        <v>21</v>
      </c>
      <c r="B144" s="183" t="s">
        <v>36</v>
      </c>
      <c r="C144" s="184"/>
      <c r="D144" s="184"/>
      <c r="E144" s="184"/>
      <c r="F144" s="185"/>
      <c r="G144" s="79">
        <f t="shared" ref="G144:T144" si="127">SUM(G114+G119+G143)</f>
        <v>612.08000000000004</v>
      </c>
      <c r="H144" s="79">
        <f t="shared" si="127"/>
        <v>2.5</v>
      </c>
      <c r="I144" s="79">
        <f t="shared" si="127"/>
        <v>0</v>
      </c>
      <c r="J144" s="79">
        <f t="shared" si="127"/>
        <v>609.58000000000004</v>
      </c>
      <c r="K144" s="79">
        <f t="shared" si="127"/>
        <v>474.39</v>
      </c>
      <c r="L144" s="79">
        <f t="shared" si="127"/>
        <v>6.9</v>
      </c>
      <c r="M144" s="79">
        <f t="shared" si="127"/>
        <v>0</v>
      </c>
      <c r="N144" s="79">
        <f t="shared" si="127"/>
        <v>467.49</v>
      </c>
      <c r="O144" s="79">
        <f t="shared" si="127"/>
        <v>436</v>
      </c>
      <c r="P144" s="79">
        <f t="shared" si="127"/>
        <v>6.9</v>
      </c>
      <c r="Q144" s="79">
        <f t="shared" si="127"/>
        <v>0</v>
      </c>
      <c r="R144" s="79">
        <f t="shared" si="127"/>
        <v>429.1</v>
      </c>
      <c r="S144" s="79">
        <f t="shared" si="127"/>
        <v>1887.3000000000002</v>
      </c>
      <c r="T144" s="79">
        <f t="shared" si="127"/>
        <v>1524.5</v>
      </c>
      <c r="U144" s="47"/>
      <c r="V144" s="3"/>
      <c r="W144" s="3"/>
      <c r="X144" s="3"/>
      <c r="Y144" s="3"/>
    </row>
    <row r="145" spans="1:23" s="2" customFormat="1" ht="14.25" customHeight="1" thickBot="1">
      <c r="A145" s="30" t="s">
        <v>24</v>
      </c>
      <c r="B145" s="188" t="s">
        <v>50</v>
      </c>
      <c r="C145" s="189"/>
      <c r="D145" s="189"/>
      <c r="E145" s="189"/>
      <c r="F145" s="189"/>
      <c r="G145" s="189"/>
      <c r="H145" s="189"/>
      <c r="I145" s="189"/>
      <c r="J145" s="189"/>
      <c r="K145" s="189"/>
      <c r="L145" s="189"/>
      <c r="M145" s="189"/>
      <c r="N145" s="189"/>
      <c r="O145" s="189"/>
      <c r="P145" s="189"/>
      <c r="Q145" s="189"/>
      <c r="R145" s="189"/>
      <c r="S145" s="189"/>
      <c r="T145" s="190"/>
      <c r="U145" s="29"/>
      <c r="V145" s="3"/>
      <c r="W145" s="3"/>
    </row>
    <row r="146" spans="1:23" ht="14.25" customHeight="1" thickBot="1">
      <c r="A146" s="26" t="s">
        <v>24</v>
      </c>
      <c r="B146" s="27" t="s">
        <v>14</v>
      </c>
      <c r="C146" s="191" t="s">
        <v>62</v>
      </c>
      <c r="D146" s="192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3"/>
      <c r="U146" s="8"/>
    </row>
    <row r="147" spans="1:23" ht="15" customHeight="1">
      <c r="A147" s="106" t="s">
        <v>24</v>
      </c>
      <c r="B147" s="107" t="s">
        <v>14</v>
      </c>
      <c r="C147" s="110" t="s">
        <v>14</v>
      </c>
      <c r="D147" s="112" t="s">
        <v>102</v>
      </c>
      <c r="E147" s="114" t="s">
        <v>17</v>
      </c>
      <c r="F147" s="24" t="s">
        <v>65</v>
      </c>
      <c r="G147" s="62">
        <f t="shared" ref="G147:G149" si="128">H147+J147</f>
        <v>0</v>
      </c>
      <c r="H147" s="80"/>
      <c r="I147" s="80"/>
      <c r="J147" s="80">
        <v>0</v>
      </c>
      <c r="K147" s="63">
        <f t="shared" ref="K147:K149" si="129">L147+N147</f>
        <v>0</v>
      </c>
      <c r="L147" s="80"/>
      <c r="M147" s="80"/>
      <c r="N147" s="80"/>
      <c r="O147" s="63">
        <f t="shared" ref="O147:O149" si="130">P147+R147</f>
        <v>0</v>
      </c>
      <c r="P147" s="80"/>
      <c r="Q147" s="80"/>
      <c r="R147" s="80"/>
      <c r="S147" s="78">
        <v>121.3</v>
      </c>
      <c r="T147" s="96"/>
      <c r="U147" s="8"/>
    </row>
    <row r="148" spans="1:23" ht="15" customHeight="1">
      <c r="A148" s="106"/>
      <c r="B148" s="108"/>
      <c r="C148" s="110"/>
      <c r="D148" s="112"/>
      <c r="E148" s="114"/>
      <c r="F148" s="24" t="s">
        <v>18</v>
      </c>
      <c r="G148" s="92">
        <f t="shared" si="128"/>
        <v>0</v>
      </c>
      <c r="H148" s="80"/>
      <c r="I148" s="80"/>
      <c r="J148" s="80"/>
      <c r="K148" s="63">
        <f t="shared" si="129"/>
        <v>18.5</v>
      </c>
      <c r="L148" s="80"/>
      <c r="M148" s="80"/>
      <c r="N148" s="80">
        <v>18.5</v>
      </c>
      <c r="O148" s="63">
        <f t="shared" si="130"/>
        <v>43.5</v>
      </c>
      <c r="P148" s="80"/>
      <c r="Q148" s="80"/>
      <c r="R148" s="80">
        <v>43.5</v>
      </c>
      <c r="S148" s="80">
        <v>14.7</v>
      </c>
      <c r="T148" s="96"/>
      <c r="U148" s="8"/>
    </row>
    <row r="149" spans="1:23" ht="14.25" customHeight="1">
      <c r="A149" s="106"/>
      <c r="B149" s="108"/>
      <c r="C149" s="110"/>
      <c r="D149" s="112"/>
      <c r="E149" s="114"/>
      <c r="F149" s="24" t="s">
        <v>95</v>
      </c>
      <c r="G149" s="66">
        <f t="shared" si="128"/>
        <v>18</v>
      </c>
      <c r="H149" s="78"/>
      <c r="I149" s="78"/>
      <c r="J149" s="78">
        <v>18</v>
      </c>
      <c r="K149" s="67">
        <f t="shared" si="129"/>
        <v>0</v>
      </c>
      <c r="L149" s="78"/>
      <c r="M149" s="78"/>
      <c r="N149" s="78"/>
      <c r="O149" s="67">
        <f t="shared" si="130"/>
        <v>0</v>
      </c>
      <c r="P149" s="78"/>
      <c r="Q149" s="78"/>
      <c r="R149" s="78">
        <v>0</v>
      </c>
      <c r="S149" s="78"/>
      <c r="T149" s="95"/>
      <c r="U149" s="8"/>
    </row>
    <row r="150" spans="1:23" ht="13.5" customHeight="1">
      <c r="A150" s="106"/>
      <c r="B150" s="109"/>
      <c r="C150" s="111"/>
      <c r="D150" s="113"/>
      <c r="E150" s="115"/>
      <c r="F150" s="10" t="s">
        <v>19</v>
      </c>
      <c r="G150" s="65">
        <f t="shared" ref="G150:J150" si="131">SUM(G147:G149)</f>
        <v>18</v>
      </c>
      <c r="H150" s="65">
        <f t="shared" si="131"/>
        <v>0</v>
      </c>
      <c r="I150" s="65">
        <f t="shared" si="131"/>
        <v>0</v>
      </c>
      <c r="J150" s="65">
        <f t="shared" si="131"/>
        <v>18</v>
      </c>
      <c r="K150" s="65">
        <f t="shared" ref="K150:T150" si="132">SUM(K147:K149)</f>
        <v>18.5</v>
      </c>
      <c r="L150" s="65">
        <f t="shared" si="132"/>
        <v>0</v>
      </c>
      <c r="M150" s="65">
        <f t="shared" si="132"/>
        <v>0</v>
      </c>
      <c r="N150" s="65">
        <f t="shared" si="132"/>
        <v>18.5</v>
      </c>
      <c r="O150" s="65">
        <f t="shared" si="132"/>
        <v>43.5</v>
      </c>
      <c r="P150" s="65">
        <f t="shared" si="132"/>
        <v>0</v>
      </c>
      <c r="Q150" s="65">
        <f t="shared" si="132"/>
        <v>0</v>
      </c>
      <c r="R150" s="65">
        <f t="shared" si="132"/>
        <v>43.5</v>
      </c>
      <c r="S150" s="65">
        <f t="shared" si="132"/>
        <v>136</v>
      </c>
      <c r="T150" s="65">
        <f t="shared" si="132"/>
        <v>0</v>
      </c>
      <c r="U150" s="8"/>
    </row>
    <row r="151" spans="1:23" ht="12.75" customHeight="1">
      <c r="A151" s="106" t="s">
        <v>24</v>
      </c>
      <c r="B151" s="107" t="s">
        <v>14</v>
      </c>
      <c r="C151" s="110" t="s">
        <v>20</v>
      </c>
      <c r="D151" s="112" t="s">
        <v>103</v>
      </c>
      <c r="E151" s="114" t="s">
        <v>17</v>
      </c>
      <c r="F151" s="24" t="s">
        <v>65</v>
      </c>
      <c r="G151" s="92">
        <f t="shared" ref="G151:G153" si="133">H151+J151</f>
        <v>0</v>
      </c>
      <c r="H151" s="80"/>
      <c r="I151" s="80"/>
      <c r="J151" s="80">
        <v>0</v>
      </c>
      <c r="K151" s="63">
        <f t="shared" ref="K151:K153" si="134">L151+N151</f>
        <v>0</v>
      </c>
      <c r="L151" s="80"/>
      <c r="M151" s="80"/>
      <c r="N151" s="80"/>
      <c r="O151" s="63">
        <f t="shared" ref="O151:O153" si="135">P151+R151</f>
        <v>0</v>
      </c>
      <c r="P151" s="80"/>
      <c r="Q151" s="80"/>
      <c r="R151" s="80"/>
      <c r="S151" s="80">
        <v>83.7</v>
      </c>
      <c r="T151" s="96"/>
      <c r="U151" s="8"/>
    </row>
    <row r="152" spans="1:23" ht="12.75" customHeight="1">
      <c r="A152" s="106"/>
      <c r="B152" s="108"/>
      <c r="C152" s="110"/>
      <c r="D152" s="112"/>
      <c r="E152" s="114"/>
      <c r="F152" s="24" t="s">
        <v>18</v>
      </c>
      <c r="G152" s="92">
        <f t="shared" si="133"/>
        <v>0</v>
      </c>
      <c r="H152" s="80"/>
      <c r="I152" s="80"/>
      <c r="J152" s="80"/>
      <c r="K152" s="63">
        <f t="shared" si="134"/>
        <v>0</v>
      </c>
      <c r="L152" s="80"/>
      <c r="M152" s="80"/>
      <c r="N152" s="80">
        <v>0</v>
      </c>
      <c r="O152" s="63">
        <f t="shared" si="135"/>
        <v>0</v>
      </c>
      <c r="P152" s="80"/>
      <c r="Q152" s="80"/>
      <c r="R152" s="80"/>
      <c r="S152" s="80">
        <v>12.6</v>
      </c>
      <c r="T152" s="96"/>
      <c r="U152" s="8"/>
    </row>
    <row r="153" spans="1:23" ht="12.75" customHeight="1">
      <c r="A153" s="106"/>
      <c r="B153" s="108"/>
      <c r="C153" s="110"/>
      <c r="D153" s="112"/>
      <c r="E153" s="114"/>
      <c r="F153" s="24" t="s">
        <v>95</v>
      </c>
      <c r="G153" s="66">
        <f t="shared" si="133"/>
        <v>0</v>
      </c>
      <c r="H153" s="78"/>
      <c r="I153" s="78"/>
      <c r="J153" s="78"/>
      <c r="K153" s="67">
        <f t="shared" si="134"/>
        <v>0</v>
      </c>
      <c r="L153" s="78"/>
      <c r="M153" s="78"/>
      <c r="N153" s="78"/>
      <c r="O153" s="67">
        <f t="shared" si="135"/>
        <v>0</v>
      </c>
      <c r="P153" s="78"/>
      <c r="Q153" s="78"/>
      <c r="R153" s="78">
        <v>0</v>
      </c>
      <c r="S153" s="78"/>
      <c r="T153" s="95"/>
      <c r="U153" s="8"/>
    </row>
    <row r="154" spans="1:23" ht="12.75" customHeight="1">
      <c r="A154" s="106"/>
      <c r="B154" s="109"/>
      <c r="C154" s="111"/>
      <c r="D154" s="113"/>
      <c r="E154" s="115"/>
      <c r="F154" s="10" t="s">
        <v>19</v>
      </c>
      <c r="G154" s="65">
        <f t="shared" ref="G154:T154" si="136">SUM(G151:G153)</f>
        <v>0</v>
      </c>
      <c r="H154" s="65">
        <f t="shared" si="136"/>
        <v>0</v>
      </c>
      <c r="I154" s="65">
        <f t="shared" si="136"/>
        <v>0</v>
      </c>
      <c r="J154" s="65">
        <f t="shared" si="136"/>
        <v>0</v>
      </c>
      <c r="K154" s="65">
        <f t="shared" si="136"/>
        <v>0</v>
      </c>
      <c r="L154" s="65">
        <f t="shared" si="136"/>
        <v>0</v>
      </c>
      <c r="M154" s="65">
        <f t="shared" si="136"/>
        <v>0</v>
      </c>
      <c r="N154" s="65">
        <f t="shared" si="136"/>
        <v>0</v>
      </c>
      <c r="O154" s="65">
        <f t="shared" si="136"/>
        <v>0</v>
      </c>
      <c r="P154" s="65">
        <f t="shared" si="136"/>
        <v>0</v>
      </c>
      <c r="Q154" s="65">
        <f t="shared" si="136"/>
        <v>0</v>
      </c>
      <c r="R154" s="65">
        <f t="shared" si="136"/>
        <v>0</v>
      </c>
      <c r="S154" s="65">
        <f t="shared" si="136"/>
        <v>96.3</v>
      </c>
      <c r="T154" s="65">
        <f t="shared" si="136"/>
        <v>0</v>
      </c>
      <c r="U154" s="8"/>
    </row>
    <row r="155" spans="1:23" ht="15" customHeight="1" thickBot="1">
      <c r="A155" s="13" t="s">
        <v>24</v>
      </c>
      <c r="B155" s="14" t="s">
        <v>14</v>
      </c>
      <c r="C155" s="119" t="s">
        <v>31</v>
      </c>
      <c r="D155" s="120"/>
      <c r="E155" s="120"/>
      <c r="F155" s="120"/>
      <c r="G155" s="70">
        <f>SUM(G150+G154)</f>
        <v>18</v>
      </c>
      <c r="H155" s="70">
        <f t="shared" ref="H155:T155" si="137">SUM(H150+H154)</f>
        <v>0</v>
      </c>
      <c r="I155" s="70">
        <f t="shared" si="137"/>
        <v>0</v>
      </c>
      <c r="J155" s="70">
        <f t="shared" si="137"/>
        <v>18</v>
      </c>
      <c r="K155" s="70">
        <f t="shared" si="137"/>
        <v>18.5</v>
      </c>
      <c r="L155" s="70">
        <f t="shared" si="137"/>
        <v>0</v>
      </c>
      <c r="M155" s="70">
        <f t="shared" si="137"/>
        <v>0</v>
      </c>
      <c r="N155" s="70">
        <f t="shared" si="137"/>
        <v>18.5</v>
      </c>
      <c r="O155" s="70">
        <f t="shared" si="137"/>
        <v>43.5</v>
      </c>
      <c r="P155" s="70">
        <f t="shared" si="137"/>
        <v>0</v>
      </c>
      <c r="Q155" s="70">
        <f t="shared" si="137"/>
        <v>0</v>
      </c>
      <c r="R155" s="70">
        <f t="shared" si="137"/>
        <v>43.5</v>
      </c>
      <c r="S155" s="70">
        <f t="shared" si="137"/>
        <v>232.3</v>
      </c>
      <c r="T155" s="70">
        <f t="shared" si="137"/>
        <v>0</v>
      </c>
      <c r="U155" s="16"/>
    </row>
    <row r="156" spans="1:23" ht="15.75" customHeight="1" thickBot="1">
      <c r="A156" s="15" t="s">
        <v>24</v>
      </c>
      <c r="B156" s="194" t="s">
        <v>36</v>
      </c>
      <c r="C156" s="181"/>
      <c r="D156" s="181"/>
      <c r="E156" s="181"/>
      <c r="F156" s="181"/>
      <c r="G156" s="73">
        <f t="shared" ref="G156:T156" si="138">SUM(G155)</f>
        <v>18</v>
      </c>
      <c r="H156" s="73">
        <f t="shared" si="138"/>
        <v>0</v>
      </c>
      <c r="I156" s="73">
        <f t="shared" si="138"/>
        <v>0</v>
      </c>
      <c r="J156" s="73">
        <f t="shared" si="138"/>
        <v>18</v>
      </c>
      <c r="K156" s="73">
        <f t="shared" si="138"/>
        <v>18.5</v>
      </c>
      <c r="L156" s="73">
        <f t="shared" si="138"/>
        <v>0</v>
      </c>
      <c r="M156" s="73">
        <f t="shared" si="138"/>
        <v>0</v>
      </c>
      <c r="N156" s="73">
        <f t="shared" si="138"/>
        <v>18.5</v>
      </c>
      <c r="O156" s="73">
        <f t="shared" si="138"/>
        <v>43.5</v>
      </c>
      <c r="P156" s="73">
        <f t="shared" si="138"/>
        <v>0</v>
      </c>
      <c r="Q156" s="73">
        <f t="shared" si="138"/>
        <v>0</v>
      </c>
      <c r="R156" s="73">
        <f t="shared" si="138"/>
        <v>43.5</v>
      </c>
      <c r="S156" s="73">
        <f t="shared" si="138"/>
        <v>232.3</v>
      </c>
      <c r="T156" s="73">
        <f t="shared" si="138"/>
        <v>0</v>
      </c>
      <c r="U156" s="16"/>
    </row>
    <row r="157" spans="1:23" ht="14.25" customHeight="1" thickBot="1">
      <c r="A157" s="17" t="s">
        <v>25</v>
      </c>
      <c r="B157" s="125" t="s">
        <v>51</v>
      </c>
      <c r="C157" s="126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  <c r="Q157" s="126"/>
      <c r="R157" s="126"/>
      <c r="S157" s="126"/>
      <c r="T157" s="126"/>
      <c r="U157" s="8"/>
    </row>
    <row r="158" spans="1:23" ht="15.75" customHeight="1" thickBot="1">
      <c r="A158" s="6" t="s">
        <v>25</v>
      </c>
      <c r="B158" s="7" t="s">
        <v>14</v>
      </c>
      <c r="C158" s="187" t="s">
        <v>52</v>
      </c>
      <c r="D158" s="187"/>
      <c r="E158" s="187"/>
      <c r="F158" s="187"/>
      <c r="G158" s="187"/>
      <c r="H158" s="187"/>
      <c r="I158" s="187"/>
      <c r="J158" s="187"/>
      <c r="K158" s="187"/>
      <c r="L158" s="187"/>
      <c r="M158" s="187"/>
      <c r="N158" s="187"/>
      <c r="O158" s="187"/>
      <c r="P158" s="187"/>
      <c r="Q158" s="187"/>
      <c r="R158" s="187"/>
      <c r="S158" s="187"/>
      <c r="T158" s="187"/>
      <c r="U158" s="8"/>
    </row>
    <row r="159" spans="1:23" ht="13.5" customHeight="1">
      <c r="A159" s="195" t="s">
        <v>25</v>
      </c>
      <c r="B159" s="108" t="s">
        <v>14</v>
      </c>
      <c r="C159" s="150" t="s">
        <v>14</v>
      </c>
      <c r="D159" s="152" t="s">
        <v>53</v>
      </c>
      <c r="E159" s="114" t="s">
        <v>17</v>
      </c>
      <c r="F159" s="22" t="s">
        <v>39</v>
      </c>
      <c r="G159" s="58">
        <f>H159+J159</f>
        <v>0</v>
      </c>
      <c r="H159" s="59"/>
      <c r="I159" s="59"/>
      <c r="J159" s="59"/>
      <c r="K159" s="97">
        <f t="shared" ref="K159:K160" si="139">L159+N159</f>
        <v>0</v>
      </c>
      <c r="L159" s="98"/>
      <c r="M159" s="98"/>
      <c r="N159" s="98"/>
      <c r="O159" s="98"/>
      <c r="P159" s="98"/>
      <c r="Q159" s="98"/>
      <c r="R159" s="98"/>
      <c r="S159" s="98"/>
      <c r="T159" s="99"/>
      <c r="U159" s="8"/>
    </row>
    <row r="160" spans="1:23" ht="13.5" customHeight="1">
      <c r="A160" s="177"/>
      <c r="B160" s="108"/>
      <c r="C160" s="150"/>
      <c r="D160" s="152"/>
      <c r="E160" s="114"/>
      <c r="F160" s="21" t="s">
        <v>63</v>
      </c>
      <c r="G160" s="58">
        <f>H160+J160</f>
        <v>0</v>
      </c>
      <c r="H160" s="60"/>
      <c r="I160" s="60"/>
      <c r="J160" s="60"/>
      <c r="K160" s="97">
        <f t="shared" si="139"/>
        <v>0</v>
      </c>
      <c r="L160" s="97"/>
      <c r="M160" s="97"/>
      <c r="N160" s="97"/>
      <c r="O160" s="97"/>
      <c r="P160" s="97"/>
      <c r="Q160" s="97"/>
      <c r="R160" s="97"/>
      <c r="S160" s="97"/>
      <c r="T160" s="100"/>
      <c r="U160" s="8"/>
    </row>
    <row r="161" spans="1:21" ht="13.5" customHeight="1">
      <c r="A161" s="148"/>
      <c r="B161" s="109"/>
      <c r="C161" s="110"/>
      <c r="D161" s="112"/>
      <c r="E161" s="115"/>
      <c r="F161" s="10" t="s">
        <v>19</v>
      </c>
      <c r="G161" s="50">
        <f t="shared" ref="G161:T161" si="140">SUM(G159:G160)</f>
        <v>0</v>
      </c>
      <c r="H161" s="50">
        <f t="shared" si="140"/>
        <v>0</v>
      </c>
      <c r="I161" s="50">
        <f t="shared" si="140"/>
        <v>0</v>
      </c>
      <c r="J161" s="50">
        <f t="shared" si="140"/>
        <v>0</v>
      </c>
      <c r="K161" s="50">
        <f t="shared" si="140"/>
        <v>0</v>
      </c>
      <c r="L161" s="50">
        <f t="shared" si="140"/>
        <v>0</v>
      </c>
      <c r="M161" s="50">
        <f t="shared" si="140"/>
        <v>0</v>
      </c>
      <c r="N161" s="50">
        <f t="shared" si="140"/>
        <v>0</v>
      </c>
      <c r="O161" s="50">
        <f t="shared" si="140"/>
        <v>0</v>
      </c>
      <c r="P161" s="50">
        <f t="shared" si="140"/>
        <v>0</v>
      </c>
      <c r="Q161" s="50">
        <f t="shared" si="140"/>
        <v>0</v>
      </c>
      <c r="R161" s="50">
        <f t="shared" si="140"/>
        <v>0</v>
      </c>
      <c r="S161" s="50">
        <f t="shared" si="140"/>
        <v>0</v>
      </c>
      <c r="T161" s="50">
        <f t="shared" si="140"/>
        <v>0</v>
      </c>
      <c r="U161" s="8"/>
    </row>
    <row r="162" spans="1:21" ht="13.5" customHeight="1">
      <c r="A162" s="106" t="s">
        <v>25</v>
      </c>
      <c r="B162" s="107" t="s">
        <v>14</v>
      </c>
      <c r="C162" s="110" t="s">
        <v>20</v>
      </c>
      <c r="D162" s="112" t="s">
        <v>109</v>
      </c>
      <c r="E162" s="114" t="s">
        <v>17</v>
      </c>
      <c r="F162" s="24" t="s">
        <v>39</v>
      </c>
      <c r="G162" s="55">
        <f>H162+J162</f>
        <v>0</v>
      </c>
      <c r="H162" s="57"/>
      <c r="I162" s="57"/>
      <c r="J162" s="57"/>
      <c r="K162" s="101">
        <f t="shared" ref="K162:K163" si="141">L162+N162</f>
        <v>0</v>
      </c>
      <c r="L162" s="57"/>
      <c r="M162" s="57"/>
      <c r="N162" s="57"/>
      <c r="O162" s="101">
        <f t="shared" ref="O162:O163" si="142">P162+R162</f>
        <v>0</v>
      </c>
      <c r="P162" s="57"/>
      <c r="Q162" s="57"/>
      <c r="R162" s="57"/>
      <c r="S162" s="57"/>
      <c r="T162" s="102"/>
      <c r="U162" s="8"/>
    </row>
    <row r="163" spans="1:21" ht="13.5" customHeight="1">
      <c r="A163" s="106"/>
      <c r="B163" s="108"/>
      <c r="C163" s="110"/>
      <c r="D163" s="112"/>
      <c r="E163" s="114"/>
      <c r="F163" s="24" t="s">
        <v>63</v>
      </c>
      <c r="G163" s="55">
        <f>H163+J163</f>
        <v>0</v>
      </c>
      <c r="H163" s="57"/>
      <c r="I163" s="57"/>
      <c r="J163" s="57"/>
      <c r="K163" s="101">
        <f t="shared" si="141"/>
        <v>0</v>
      </c>
      <c r="L163" s="57"/>
      <c r="M163" s="57"/>
      <c r="N163" s="57"/>
      <c r="O163" s="101">
        <f t="shared" si="142"/>
        <v>0</v>
      </c>
      <c r="P163" s="57"/>
      <c r="Q163" s="57"/>
      <c r="R163" s="57">
        <v>0</v>
      </c>
      <c r="S163" s="57"/>
      <c r="T163" s="102"/>
      <c r="U163" s="8"/>
    </row>
    <row r="164" spans="1:21" ht="13.5" customHeight="1">
      <c r="A164" s="106"/>
      <c r="B164" s="109"/>
      <c r="C164" s="111"/>
      <c r="D164" s="113"/>
      <c r="E164" s="115"/>
      <c r="F164" s="48" t="s">
        <v>19</v>
      </c>
      <c r="G164" s="51">
        <f t="shared" ref="G164:T164" si="143">SUM(G162:G163)</f>
        <v>0</v>
      </c>
      <c r="H164" s="51">
        <f t="shared" si="143"/>
        <v>0</v>
      </c>
      <c r="I164" s="51">
        <f t="shared" si="143"/>
        <v>0</v>
      </c>
      <c r="J164" s="51">
        <f t="shared" si="143"/>
        <v>0</v>
      </c>
      <c r="K164" s="51">
        <f t="shared" si="143"/>
        <v>0</v>
      </c>
      <c r="L164" s="51">
        <f t="shared" si="143"/>
        <v>0</v>
      </c>
      <c r="M164" s="51">
        <f t="shared" si="143"/>
        <v>0</v>
      </c>
      <c r="N164" s="51">
        <f t="shared" si="143"/>
        <v>0</v>
      </c>
      <c r="O164" s="51">
        <f t="shared" si="143"/>
        <v>0</v>
      </c>
      <c r="P164" s="51">
        <f t="shared" si="143"/>
        <v>0</v>
      </c>
      <c r="Q164" s="51">
        <f t="shared" si="143"/>
        <v>0</v>
      </c>
      <c r="R164" s="51">
        <f t="shared" si="143"/>
        <v>0</v>
      </c>
      <c r="S164" s="51">
        <f t="shared" si="143"/>
        <v>0</v>
      </c>
      <c r="T164" s="51">
        <f t="shared" si="143"/>
        <v>0</v>
      </c>
      <c r="U164" s="8"/>
    </row>
    <row r="165" spans="1:21" ht="13.5" customHeight="1" thickBot="1">
      <c r="A165" s="31" t="s">
        <v>25</v>
      </c>
      <c r="B165" s="41" t="s">
        <v>14</v>
      </c>
      <c r="C165" s="119" t="s">
        <v>31</v>
      </c>
      <c r="D165" s="120"/>
      <c r="E165" s="120"/>
      <c r="F165" s="120"/>
      <c r="G165" s="52">
        <f>SUM(G161+G164)</f>
        <v>0</v>
      </c>
      <c r="H165" s="52">
        <f t="shared" ref="H165:R165" si="144">SUM(H161+H164)</f>
        <v>0</v>
      </c>
      <c r="I165" s="52">
        <f t="shared" si="144"/>
        <v>0</v>
      </c>
      <c r="J165" s="52">
        <f t="shared" si="144"/>
        <v>0</v>
      </c>
      <c r="K165" s="52">
        <f t="shared" si="144"/>
        <v>0</v>
      </c>
      <c r="L165" s="52">
        <f t="shared" si="144"/>
        <v>0</v>
      </c>
      <c r="M165" s="52">
        <f t="shared" si="144"/>
        <v>0</v>
      </c>
      <c r="N165" s="52">
        <f t="shared" si="144"/>
        <v>0</v>
      </c>
      <c r="O165" s="52">
        <f t="shared" si="144"/>
        <v>0</v>
      </c>
      <c r="P165" s="52">
        <f t="shared" si="144"/>
        <v>0</v>
      </c>
      <c r="Q165" s="52">
        <f t="shared" si="144"/>
        <v>0</v>
      </c>
      <c r="R165" s="52">
        <f t="shared" si="144"/>
        <v>0</v>
      </c>
      <c r="S165" s="52">
        <f t="shared" ref="S165" si="145">SUM(S161+S164)</f>
        <v>0</v>
      </c>
      <c r="T165" s="52">
        <f t="shared" ref="T165" si="146">SUM(T161+T164)</f>
        <v>0</v>
      </c>
      <c r="U165" s="8"/>
    </row>
    <row r="166" spans="1:21" ht="14.25" customHeight="1" thickBot="1">
      <c r="A166" s="15" t="s">
        <v>25</v>
      </c>
      <c r="B166" s="194" t="s">
        <v>36</v>
      </c>
      <c r="C166" s="181"/>
      <c r="D166" s="181"/>
      <c r="E166" s="181"/>
      <c r="F166" s="199"/>
      <c r="G166" s="56">
        <f>SUM(G165)</f>
        <v>0</v>
      </c>
      <c r="H166" s="56">
        <f t="shared" ref="H166:T166" si="147">SUM(H165)</f>
        <v>0</v>
      </c>
      <c r="I166" s="56">
        <f t="shared" si="147"/>
        <v>0</v>
      </c>
      <c r="J166" s="56">
        <f t="shared" si="147"/>
        <v>0</v>
      </c>
      <c r="K166" s="56">
        <f t="shared" si="147"/>
        <v>0</v>
      </c>
      <c r="L166" s="56">
        <f t="shared" si="147"/>
        <v>0</v>
      </c>
      <c r="M166" s="56">
        <f t="shared" si="147"/>
        <v>0</v>
      </c>
      <c r="N166" s="56">
        <f t="shared" si="147"/>
        <v>0</v>
      </c>
      <c r="O166" s="56">
        <f t="shared" si="147"/>
        <v>0</v>
      </c>
      <c r="P166" s="56">
        <f t="shared" si="147"/>
        <v>0</v>
      </c>
      <c r="Q166" s="56">
        <f t="shared" si="147"/>
        <v>0</v>
      </c>
      <c r="R166" s="56">
        <f t="shared" si="147"/>
        <v>0</v>
      </c>
      <c r="S166" s="56">
        <f t="shared" si="147"/>
        <v>0</v>
      </c>
      <c r="T166" s="56">
        <f t="shared" si="147"/>
        <v>0</v>
      </c>
      <c r="U166" s="16"/>
    </row>
    <row r="167" spans="1:21" ht="14.25" customHeight="1" thickBot="1">
      <c r="A167" s="17" t="s">
        <v>28</v>
      </c>
      <c r="B167" s="125" t="s">
        <v>54</v>
      </c>
      <c r="C167" s="126"/>
      <c r="D167" s="126"/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  <c r="P167" s="126"/>
      <c r="Q167" s="126"/>
      <c r="R167" s="126"/>
      <c r="S167" s="126"/>
      <c r="T167" s="126"/>
      <c r="U167" s="8"/>
    </row>
    <row r="168" spans="1:21" ht="14.25" customHeight="1" thickBot="1">
      <c r="A168" s="18" t="s">
        <v>28</v>
      </c>
      <c r="B168" s="19" t="s">
        <v>14</v>
      </c>
      <c r="C168" s="127" t="s">
        <v>55</v>
      </c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  <c r="R168" s="128"/>
      <c r="S168" s="128"/>
      <c r="T168" s="128"/>
      <c r="U168" s="8"/>
    </row>
    <row r="169" spans="1:21" ht="17.25" customHeight="1">
      <c r="A169" s="195" t="s">
        <v>28</v>
      </c>
      <c r="B169" s="200" t="s">
        <v>14</v>
      </c>
      <c r="C169" s="150" t="s">
        <v>14</v>
      </c>
      <c r="D169" s="152" t="s">
        <v>56</v>
      </c>
      <c r="E169" s="114" t="s">
        <v>17</v>
      </c>
      <c r="F169" s="23" t="s">
        <v>18</v>
      </c>
      <c r="G169" s="62">
        <f t="shared" ref="G169" si="148">H169+J169</f>
        <v>3.19</v>
      </c>
      <c r="H169" s="80">
        <v>3.19</v>
      </c>
      <c r="I169" s="80"/>
      <c r="J169" s="80"/>
      <c r="K169" s="63">
        <f t="shared" ref="K169" si="149">L169+N169</f>
        <v>2.9</v>
      </c>
      <c r="L169" s="80">
        <v>2.9</v>
      </c>
      <c r="M169" s="80"/>
      <c r="N169" s="80"/>
      <c r="O169" s="63">
        <f t="shared" ref="O169" si="150">P169+R169</f>
        <v>2.9</v>
      </c>
      <c r="P169" s="80">
        <v>2.9</v>
      </c>
      <c r="Q169" s="80"/>
      <c r="R169" s="80"/>
      <c r="S169" s="80">
        <v>3.7</v>
      </c>
      <c r="T169" s="96">
        <v>3.8</v>
      </c>
      <c r="U169" s="8"/>
    </row>
    <row r="170" spans="1:21" ht="12.75" customHeight="1">
      <c r="A170" s="148"/>
      <c r="B170" s="109"/>
      <c r="C170" s="110"/>
      <c r="D170" s="112"/>
      <c r="E170" s="115"/>
      <c r="F170" s="10" t="s">
        <v>19</v>
      </c>
      <c r="G170" s="65">
        <f t="shared" ref="G170:J170" si="151">SUM(G169:G169)</f>
        <v>3.19</v>
      </c>
      <c r="H170" s="65">
        <f t="shared" si="151"/>
        <v>3.19</v>
      </c>
      <c r="I170" s="65">
        <f t="shared" si="151"/>
        <v>0</v>
      </c>
      <c r="J170" s="65">
        <f t="shared" si="151"/>
        <v>0</v>
      </c>
      <c r="K170" s="65">
        <f t="shared" ref="K170:T170" si="152">SUM(K169:K169)</f>
        <v>2.9</v>
      </c>
      <c r="L170" s="65">
        <f t="shared" si="152"/>
        <v>2.9</v>
      </c>
      <c r="M170" s="65">
        <f t="shared" si="152"/>
        <v>0</v>
      </c>
      <c r="N170" s="65">
        <f t="shared" si="152"/>
        <v>0</v>
      </c>
      <c r="O170" s="65">
        <f t="shared" si="152"/>
        <v>2.9</v>
      </c>
      <c r="P170" s="65">
        <f t="shared" si="152"/>
        <v>2.9</v>
      </c>
      <c r="Q170" s="65">
        <f t="shared" si="152"/>
        <v>0</v>
      </c>
      <c r="R170" s="65">
        <f t="shared" si="152"/>
        <v>0</v>
      </c>
      <c r="S170" s="65">
        <f t="shared" si="152"/>
        <v>3.7</v>
      </c>
      <c r="T170" s="65">
        <f t="shared" si="152"/>
        <v>3.8</v>
      </c>
      <c r="U170" s="8"/>
    </row>
    <row r="171" spans="1:21" ht="15" customHeight="1" thickBot="1">
      <c r="A171" s="31" t="s">
        <v>28</v>
      </c>
      <c r="B171" s="41" t="s">
        <v>14</v>
      </c>
      <c r="C171" s="119" t="s">
        <v>31</v>
      </c>
      <c r="D171" s="120"/>
      <c r="E171" s="120"/>
      <c r="F171" s="120"/>
      <c r="G171" s="70">
        <f t="shared" ref="G171:T171" si="153">SUM(G169:G169)</f>
        <v>3.19</v>
      </c>
      <c r="H171" s="70">
        <f t="shared" si="153"/>
        <v>3.19</v>
      </c>
      <c r="I171" s="70">
        <f t="shared" si="153"/>
        <v>0</v>
      </c>
      <c r="J171" s="70">
        <f t="shared" si="153"/>
        <v>0</v>
      </c>
      <c r="K171" s="70">
        <f t="shared" si="153"/>
        <v>2.9</v>
      </c>
      <c r="L171" s="70">
        <f t="shared" si="153"/>
        <v>2.9</v>
      </c>
      <c r="M171" s="70">
        <f t="shared" si="153"/>
        <v>0</v>
      </c>
      <c r="N171" s="70">
        <f t="shared" si="153"/>
        <v>0</v>
      </c>
      <c r="O171" s="70">
        <f t="shared" si="153"/>
        <v>2.9</v>
      </c>
      <c r="P171" s="70">
        <f t="shared" si="153"/>
        <v>2.9</v>
      </c>
      <c r="Q171" s="70">
        <f t="shared" si="153"/>
        <v>0</v>
      </c>
      <c r="R171" s="70">
        <f t="shared" si="153"/>
        <v>0</v>
      </c>
      <c r="S171" s="70">
        <f t="shared" si="153"/>
        <v>3.7</v>
      </c>
      <c r="T171" s="70">
        <f t="shared" si="153"/>
        <v>3.8</v>
      </c>
      <c r="U171" s="8"/>
    </row>
    <row r="172" spans="1:21" ht="15" customHeight="1" thickBot="1">
      <c r="A172" s="15" t="s">
        <v>28</v>
      </c>
      <c r="B172" s="194" t="s">
        <v>36</v>
      </c>
      <c r="C172" s="181"/>
      <c r="D172" s="181"/>
      <c r="E172" s="181"/>
      <c r="F172" s="199"/>
      <c r="G172" s="73">
        <f t="shared" ref="G172:T172" si="154">SUM(G171)</f>
        <v>3.19</v>
      </c>
      <c r="H172" s="73">
        <f t="shared" si="154"/>
        <v>3.19</v>
      </c>
      <c r="I172" s="73">
        <f t="shared" si="154"/>
        <v>0</v>
      </c>
      <c r="J172" s="73">
        <f t="shared" si="154"/>
        <v>0</v>
      </c>
      <c r="K172" s="73">
        <f t="shared" si="154"/>
        <v>2.9</v>
      </c>
      <c r="L172" s="73">
        <f t="shared" si="154"/>
        <v>2.9</v>
      </c>
      <c r="M172" s="73">
        <f t="shared" si="154"/>
        <v>0</v>
      </c>
      <c r="N172" s="73">
        <f t="shared" si="154"/>
        <v>0</v>
      </c>
      <c r="O172" s="73">
        <f t="shared" si="154"/>
        <v>2.9</v>
      </c>
      <c r="P172" s="73">
        <f t="shared" si="154"/>
        <v>2.9</v>
      </c>
      <c r="Q172" s="73">
        <f t="shared" si="154"/>
        <v>0</v>
      </c>
      <c r="R172" s="73">
        <f t="shared" si="154"/>
        <v>0</v>
      </c>
      <c r="S172" s="73">
        <f t="shared" si="154"/>
        <v>3.7</v>
      </c>
      <c r="T172" s="73">
        <f t="shared" si="154"/>
        <v>3.8</v>
      </c>
      <c r="U172" s="16"/>
    </row>
    <row r="173" spans="1:21" ht="15" customHeight="1" thickBot="1">
      <c r="A173" s="17" t="s">
        <v>30</v>
      </c>
      <c r="B173" s="125" t="s">
        <v>57</v>
      </c>
      <c r="C173" s="126"/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  <c r="S173" s="126"/>
      <c r="T173" s="126"/>
      <c r="U173" s="8"/>
    </row>
    <row r="174" spans="1:21" ht="13.5" customHeight="1" thickBot="1">
      <c r="A174" s="18" t="s">
        <v>30</v>
      </c>
      <c r="B174" s="19" t="s">
        <v>14</v>
      </c>
      <c r="C174" s="127" t="s">
        <v>58</v>
      </c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  <c r="Q174" s="128"/>
      <c r="R174" s="128"/>
      <c r="S174" s="128"/>
      <c r="T174" s="128"/>
      <c r="U174" s="8"/>
    </row>
    <row r="175" spans="1:21" ht="12.75" customHeight="1">
      <c r="A175" s="195" t="s">
        <v>30</v>
      </c>
      <c r="B175" s="200" t="s">
        <v>14</v>
      </c>
      <c r="C175" s="150" t="s">
        <v>14</v>
      </c>
      <c r="D175" s="152" t="s">
        <v>105</v>
      </c>
      <c r="E175" s="114" t="s">
        <v>17</v>
      </c>
      <c r="F175" s="23" t="s">
        <v>18</v>
      </c>
      <c r="G175" s="62">
        <f t="shared" ref="G175:G176" si="155">H175+J175</f>
        <v>15.04</v>
      </c>
      <c r="H175" s="80">
        <v>15.04</v>
      </c>
      <c r="I175" s="80"/>
      <c r="J175" s="80"/>
      <c r="K175" s="63">
        <f t="shared" ref="K175:K176" si="156">L175+N175</f>
        <v>21.5</v>
      </c>
      <c r="L175" s="80">
        <v>21.5</v>
      </c>
      <c r="M175" s="80"/>
      <c r="N175" s="80"/>
      <c r="O175" s="63">
        <f t="shared" ref="O175:O176" si="157">P175+R175</f>
        <v>21.5</v>
      </c>
      <c r="P175" s="80">
        <v>21.5</v>
      </c>
      <c r="Q175" s="80"/>
      <c r="R175" s="80"/>
      <c r="S175" s="80">
        <v>25</v>
      </c>
      <c r="T175" s="96">
        <v>28</v>
      </c>
      <c r="U175" s="8"/>
    </row>
    <row r="176" spans="1:21" ht="12.75" customHeight="1">
      <c r="A176" s="177"/>
      <c r="B176" s="108"/>
      <c r="C176" s="150"/>
      <c r="D176" s="152"/>
      <c r="E176" s="114"/>
      <c r="F176" s="23" t="s">
        <v>18</v>
      </c>
      <c r="G176" s="65">
        <f t="shared" si="155"/>
        <v>2</v>
      </c>
      <c r="H176" s="80">
        <v>2</v>
      </c>
      <c r="I176" s="80"/>
      <c r="J176" s="80"/>
      <c r="K176" s="63">
        <f t="shared" si="156"/>
        <v>0</v>
      </c>
      <c r="L176" s="80"/>
      <c r="M176" s="80"/>
      <c r="N176" s="80"/>
      <c r="O176" s="63">
        <f t="shared" si="157"/>
        <v>0</v>
      </c>
      <c r="P176" s="80"/>
      <c r="Q176" s="80"/>
      <c r="R176" s="80"/>
      <c r="S176" s="80"/>
      <c r="T176" s="96"/>
      <c r="U176" s="8"/>
    </row>
    <row r="177" spans="1:21" ht="15" customHeight="1">
      <c r="A177" s="148"/>
      <c r="B177" s="109"/>
      <c r="C177" s="110"/>
      <c r="D177" s="112"/>
      <c r="E177" s="115"/>
      <c r="F177" s="10" t="s">
        <v>19</v>
      </c>
      <c r="G177" s="65">
        <f>SUM(G175:G176)</f>
        <v>17.04</v>
      </c>
      <c r="H177" s="65">
        <f>SUM(H175:H176)</f>
        <v>17.04</v>
      </c>
      <c r="I177" s="65">
        <f t="shared" ref="I177:J177" si="158">SUM(I175:I175)</f>
        <v>0</v>
      </c>
      <c r="J177" s="65">
        <f t="shared" si="158"/>
        <v>0</v>
      </c>
      <c r="K177" s="65">
        <f t="shared" ref="K177:T177" si="159">SUM(K175:K175)</f>
        <v>21.5</v>
      </c>
      <c r="L177" s="65">
        <f t="shared" si="159"/>
        <v>21.5</v>
      </c>
      <c r="M177" s="65">
        <f t="shared" si="159"/>
        <v>0</v>
      </c>
      <c r="N177" s="65">
        <f t="shared" si="159"/>
        <v>0</v>
      </c>
      <c r="O177" s="65">
        <f>SUM(O175:O176)</f>
        <v>21.5</v>
      </c>
      <c r="P177" s="65">
        <f>SUM(P175:P176)</f>
        <v>21.5</v>
      </c>
      <c r="Q177" s="65">
        <f t="shared" si="159"/>
        <v>0</v>
      </c>
      <c r="R177" s="65">
        <f t="shared" si="159"/>
        <v>0</v>
      </c>
      <c r="S177" s="65">
        <f t="shared" si="159"/>
        <v>25</v>
      </c>
      <c r="T177" s="65">
        <f t="shared" si="159"/>
        <v>28</v>
      </c>
      <c r="U177" s="8"/>
    </row>
    <row r="178" spans="1:21" ht="14.25" customHeight="1" thickBot="1">
      <c r="A178" s="31" t="s">
        <v>30</v>
      </c>
      <c r="B178" s="41" t="s">
        <v>14</v>
      </c>
      <c r="C178" s="119" t="s">
        <v>31</v>
      </c>
      <c r="D178" s="120"/>
      <c r="E178" s="120"/>
      <c r="F178" s="120"/>
      <c r="G178" s="69">
        <f t="shared" ref="G178:T178" si="160">SUM(G177)</f>
        <v>17.04</v>
      </c>
      <c r="H178" s="69">
        <f t="shared" si="160"/>
        <v>17.04</v>
      </c>
      <c r="I178" s="69">
        <f t="shared" si="160"/>
        <v>0</v>
      </c>
      <c r="J178" s="69">
        <f t="shared" si="160"/>
        <v>0</v>
      </c>
      <c r="K178" s="69">
        <f t="shared" si="160"/>
        <v>21.5</v>
      </c>
      <c r="L178" s="69">
        <f t="shared" si="160"/>
        <v>21.5</v>
      </c>
      <c r="M178" s="69">
        <f t="shared" si="160"/>
        <v>0</v>
      </c>
      <c r="N178" s="69">
        <f t="shared" si="160"/>
        <v>0</v>
      </c>
      <c r="O178" s="69">
        <f t="shared" si="160"/>
        <v>21.5</v>
      </c>
      <c r="P178" s="69">
        <f t="shared" si="160"/>
        <v>21.5</v>
      </c>
      <c r="Q178" s="69">
        <f t="shared" si="160"/>
        <v>0</v>
      </c>
      <c r="R178" s="69">
        <f t="shared" si="160"/>
        <v>0</v>
      </c>
      <c r="S178" s="69">
        <f t="shared" si="160"/>
        <v>25</v>
      </c>
      <c r="T178" s="69">
        <f t="shared" si="160"/>
        <v>28</v>
      </c>
      <c r="U178" s="8"/>
    </row>
    <row r="179" spans="1:21" ht="14.25" customHeight="1" thickBot="1">
      <c r="A179" s="15" t="s">
        <v>30</v>
      </c>
      <c r="B179" s="122" t="s">
        <v>36</v>
      </c>
      <c r="C179" s="123"/>
      <c r="D179" s="123"/>
      <c r="E179" s="123"/>
      <c r="F179" s="124"/>
      <c r="G179" s="81">
        <f>SUM(G178)</f>
        <v>17.04</v>
      </c>
      <c r="H179" s="81">
        <f t="shared" ref="H179:T179" si="161">SUM(H178)</f>
        <v>17.04</v>
      </c>
      <c r="I179" s="81">
        <f t="shared" si="161"/>
        <v>0</v>
      </c>
      <c r="J179" s="81">
        <f t="shared" si="161"/>
        <v>0</v>
      </c>
      <c r="K179" s="81">
        <f t="shared" si="161"/>
        <v>21.5</v>
      </c>
      <c r="L179" s="81">
        <f t="shared" si="161"/>
        <v>21.5</v>
      </c>
      <c r="M179" s="81">
        <f t="shared" si="161"/>
        <v>0</v>
      </c>
      <c r="N179" s="81">
        <f t="shared" si="161"/>
        <v>0</v>
      </c>
      <c r="O179" s="81">
        <f t="shared" si="161"/>
        <v>21.5</v>
      </c>
      <c r="P179" s="81">
        <f t="shared" si="161"/>
        <v>21.5</v>
      </c>
      <c r="Q179" s="81">
        <f t="shared" si="161"/>
        <v>0</v>
      </c>
      <c r="R179" s="81">
        <f t="shared" si="161"/>
        <v>0</v>
      </c>
      <c r="S179" s="81">
        <f t="shared" si="161"/>
        <v>25</v>
      </c>
      <c r="T179" s="81">
        <f t="shared" si="161"/>
        <v>28</v>
      </c>
      <c r="U179" s="8"/>
    </row>
    <row r="180" spans="1:21" s="32" customFormat="1" ht="14.25" customHeight="1" thickBot="1">
      <c r="A180" s="196" t="s">
        <v>59</v>
      </c>
      <c r="B180" s="197"/>
      <c r="C180" s="197"/>
      <c r="D180" s="197"/>
      <c r="E180" s="197"/>
      <c r="F180" s="198"/>
      <c r="G180" s="82">
        <f>G62+G89+G144+G156+G166+G172+G179</f>
        <v>3141.45</v>
      </c>
      <c r="H180" s="82">
        <f t="shared" ref="H180:T180" si="162">H62+H89+H144+H156+H166+H172+H179</f>
        <v>213.72</v>
      </c>
      <c r="I180" s="82">
        <f t="shared" si="162"/>
        <v>0</v>
      </c>
      <c r="J180" s="82">
        <f t="shared" si="162"/>
        <v>2927.7299999999996</v>
      </c>
      <c r="K180" s="82">
        <f t="shared" si="162"/>
        <v>2507.41</v>
      </c>
      <c r="L180" s="82">
        <f t="shared" si="162"/>
        <v>194.70000000000002</v>
      </c>
      <c r="M180" s="82">
        <f t="shared" si="162"/>
        <v>0</v>
      </c>
      <c r="N180" s="82">
        <f t="shared" si="162"/>
        <v>2312.71</v>
      </c>
      <c r="O180" s="82">
        <f t="shared" si="162"/>
        <v>1567.2</v>
      </c>
      <c r="P180" s="82">
        <f t="shared" si="162"/>
        <v>31.3</v>
      </c>
      <c r="Q180" s="82">
        <f t="shared" si="162"/>
        <v>0</v>
      </c>
      <c r="R180" s="82">
        <f t="shared" si="162"/>
        <v>1535.9</v>
      </c>
      <c r="S180" s="82">
        <f t="shared" si="162"/>
        <v>4508.3</v>
      </c>
      <c r="T180" s="82">
        <f t="shared" si="162"/>
        <v>4057</v>
      </c>
      <c r="U180" s="36"/>
    </row>
    <row r="181" spans="1:21" ht="13.5" customHeight="1">
      <c r="D181" s="3"/>
      <c r="U181" s="4"/>
    </row>
    <row r="182" spans="1:21" ht="14.25" customHeight="1">
      <c r="D182" s="34" t="s">
        <v>60</v>
      </c>
      <c r="R182" s="61" t="s">
        <v>61</v>
      </c>
      <c r="S182" s="1"/>
      <c r="U182" s="4"/>
    </row>
    <row r="183" spans="1:21" ht="14.25" customHeight="1">
      <c r="D183" s="34"/>
      <c r="R183" s="61"/>
      <c r="S183" s="1"/>
      <c r="U183" s="4"/>
    </row>
  </sheetData>
  <mergeCells count="251">
    <mergeCell ref="B151:B154"/>
    <mergeCell ref="C151:C154"/>
    <mergeCell ref="D151:D154"/>
    <mergeCell ref="E151:E154"/>
    <mergeCell ref="A57:A60"/>
    <mergeCell ref="B57:B60"/>
    <mergeCell ref="C57:C60"/>
    <mergeCell ref="D57:D60"/>
    <mergeCell ref="E57:E60"/>
    <mergeCell ref="C115:T115"/>
    <mergeCell ref="A116:A118"/>
    <mergeCell ref="B116:B118"/>
    <mergeCell ref="C116:C118"/>
    <mergeCell ref="D116:D118"/>
    <mergeCell ref="E116:E118"/>
    <mergeCell ref="C114:F114"/>
    <mergeCell ref="A98:A101"/>
    <mergeCell ref="B98:B101"/>
    <mergeCell ref="C98:C101"/>
    <mergeCell ref="D98:D101"/>
    <mergeCell ref="E98:E101"/>
    <mergeCell ref="A92:A94"/>
    <mergeCell ref="B92:B94"/>
    <mergeCell ref="C92:C94"/>
    <mergeCell ref="D92:D94"/>
    <mergeCell ref="E92:E94"/>
    <mergeCell ref="A95:A97"/>
    <mergeCell ref="B95:B97"/>
    <mergeCell ref="C119:F119"/>
    <mergeCell ref="A102:A106"/>
    <mergeCell ref="B102:B106"/>
    <mergeCell ref="C102:C106"/>
    <mergeCell ref="D102:D106"/>
    <mergeCell ref="E102:E106"/>
    <mergeCell ref="A107:A110"/>
    <mergeCell ref="B107:B110"/>
    <mergeCell ref="C107:C110"/>
    <mergeCell ref="D107:D110"/>
    <mergeCell ref="E107:E110"/>
    <mergeCell ref="C95:C97"/>
    <mergeCell ref="D95:D97"/>
    <mergeCell ref="E95:E97"/>
    <mergeCell ref="A111:A113"/>
    <mergeCell ref="B111:B113"/>
    <mergeCell ref="C111:C113"/>
    <mergeCell ref="D111:D113"/>
    <mergeCell ref="E111:E113"/>
    <mergeCell ref="C178:F178"/>
    <mergeCell ref="B179:F179"/>
    <mergeCell ref="A180:F180"/>
    <mergeCell ref="A85:A87"/>
    <mergeCell ref="B85:B87"/>
    <mergeCell ref="C85:C87"/>
    <mergeCell ref="D85:D87"/>
    <mergeCell ref="E85:E87"/>
    <mergeCell ref="C171:F171"/>
    <mergeCell ref="B172:F172"/>
    <mergeCell ref="B173:T173"/>
    <mergeCell ref="C174:T174"/>
    <mergeCell ref="A175:A177"/>
    <mergeCell ref="B175:B177"/>
    <mergeCell ref="C175:C177"/>
    <mergeCell ref="D175:D177"/>
    <mergeCell ref="E175:E177"/>
    <mergeCell ref="C165:F165"/>
    <mergeCell ref="B166:F166"/>
    <mergeCell ref="B167:T167"/>
    <mergeCell ref="C168:T168"/>
    <mergeCell ref="A169:A170"/>
    <mergeCell ref="B169:B170"/>
    <mergeCell ref="C169:C170"/>
    <mergeCell ref="B145:T145"/>
    <mergeCell ref="C146:T146"/>
    <mergeCell ref="D169:D170"/>
    <mergeCell ref="E169:E170"/>
    <mergeCell ref="C155:F155"/>
    <mergeCell ref="B156:F156"/>
    <mergeCell ref="B157:T157"/>
    <mergeCell ref="C158:T158"/>
    <mergeCell ref="A159:A161"/>
    <mergeCell ref="B159:B161"/>
    <mergeCell ref="C159:C161"/>
    <mergeCell ref="D159:D161"/>
    <mergeCell ref="E159:E161"/>
    <mergeCell ref="A162:A164"/>
    <mergeCell ref="B162:B164"/>
    <mergeCell ref="C162:C164"/>
    <mergeCell ref="D162:D164"/>
    <mergeCell ref="E162:E164"/>
    <mergeCell ref="A147:A150"/>
    <mergeCell ref="B147:B150"/>
    <mergeCell ref="C147:C150"/>
    <mergeCell ref="D147:D150"/>
    <mergeCell ref="E147:E150"/>
    <mergeCell ref="A151:A154"/>
    <mergeCell ref="B144:F144"/>
    <mergeCell ref="A121:A124"/>
    <mergeCell ref="B121:B124"/>
    <mergeCell ref="C121:C124"/>
    <mergeCell ref="D121:D124"/>
    <mergeCell ref="E121:E124"/>
    <mergeCell ref="C120:T120"/>
    <mergeCell ref="A125:A128"/>
    <mergeCell ref="B125:B128"/>
    <mergeCell ref="C125:C128"/>
    <mergeCell ref="D125:D128"/>
    <mergeCell ref="E125:E128"/>
    <mergeCell ref="A129:A132"/>
    <mergeCell ref="B129:B132"/>
    <mergeCell ref="C129:C132"/>
    <mergeCell ref="D129:D132"/>
    <mergeCell ref="E129:E132"/>
    <mergeCell ref="C143:F143"/>
    <mergeCell ref="A133:A136"/>
    <mergeCell ref="B133:B136"/>
    <mergeCell ref="C133:C136"/>
    <mergeCell ref="D133:D136"/>
    <mergeCell ref="E133:E136"/>
    <mergeCell ref="A137:A139"/>
    <mergeCell ref="B89:F89"/>
    <mergeCell ref="B90:T90"/>
    <mergeCell ref="A71:A73"/>
    <mergeCell ref="B71:B73"/>
    <mergeCell ref="C71:C73"/>
    <mergeCell ref="D71:D73"/>
    <mergeCell ref="E71:E73"/>
    <mergeCell ref="C91:T91"/>
    <mergeCell ref="C88:F88"/>
    <mergeCell ref="A76:A80"/>
    <mergeCell ref="B76:B80"/>
    <mergeCell ref="C76:C80"/>
    <mergeCell ref="D76:D80"/>
    <mergeCell ref="E76:E80"/>
    <mergeCell ref="A81:A84"/>
    <mergeCell ref="B81:B84"/>
    <mergeCell ref="C81:C84"/>
    <mergeCell ref="D81:D84"/>
    <mergeCell ref="E81:E84"/>
    <mergeCell ref="C75:T75"/>
    <mergeCell ref="C74:F74"/>
    <mergeCell ref="C44:F44"/>
    <mergeCell ref="C45:T45"/>
    <mergeCell ref="A46:A49"/>
    <mergeCell ref="B46:B49"/>
    <mergeCell ref="C46:C49"/>
    <mergeCell ref="D46:D49"/>
    <mergeCell ref="E46:E49"/>
    <mergeCell ref="A50:A52"/>
    <mergeCell ref="B50:B52"/>
    <mergeCell ref="C50:C52"/>
    <mergeCell ref="D50:D52"/>
    <mergeCell ref="E50:E52"/>
    <mergeCell ref="C39:F39"/>
    <mergeCell ref="C40:T40"/>
    <mergeCell ref="A41:A43"/>
    <mergeCell ref="B41:B43"/>
    <mergeCell ref="C41:C43"/>
    <mergeCell ref="D41:D43"/>
    <mergeCell ref="E41:E43"/>
    <mergeCell ref="A31:A34"/>
    <mergeCell ref="B31:B34"/>
    <mergeCell ref="C31:C34"/>
    <mergeCell ref="D31:D34"/>
    <mergeCell ref="E31:E34"/>
    <mergeCell ref="A35:A38"/>
    <mergeCell ref="B35:B38"/>
    <mergeCell ref="C35:C38"/>
    <mergeCell ref="D35:D38"/>
    <mergeCell ref="E35:E38"/>
    <mergeCell ref="A23:A25"/>
    <mergeCell ref="B23:B25"/>
    <mergeCell ref="C23:C25"/>
    <mergeCell ref="D23:D25"/>
    <mergeCell ref="E23:E25"/>
    <mergeCell ref="A26:A30"/>
    <mergeCell ref="B26:B30"/>
    <mergeCell ref="C26:C30"/>
    <mergeCell ref="D26:D30"/>
    <mergeCell ref="E26:E30"/>
    <mergeCell ref="A16:A19"/>
    <mergeCell ref="B16:B19"/>
    <mergeCell ref="C16:C19"/>
    <mergeCell ref="D16:D19"/>
    <mergeCell ref="E16:E19"/>
    <mergeCell ref="A20:A22"/>
    <mergeCell ref="B20:B22"/>
    <mergeCell ref="C20:C22"/>
    <mergeCell ref="D20:D22"/>
    <mergeCell ref="E20:E22"/>
    <mergeCell ref="A10:T10"/>
    <mergeCell ref="B11:T11"/>
    <mergeCell ref="C12:T12"/>
    <mergeCell ref="A13:A15"/>
    <mergeCell ref="B13:B15"/>
    <mergeCell ref="C13:C15"/>
    <mergeCell ref="D13:D15"/>
    <mergeCell ref="E13:E15"/>
    <mergeCell ref="L7:M7"/>
    <mergeCell ref="N7:N8"/>
    <mergeCell ref="O7:O8"/>
    <mergeCell ref="P7:Q7"/>
    <mergeCell ref="R7:R8"/>
    <mergeCell ref="A9:T9"/>
    <mergeCell ref="F6:F8"/>
    <mergeCell ref="G6:J6"/>
    <mergeCell ref="K6:N6"/>
    <mergeCell ref="O6:R6"/>
    <mergeCell ref="S6:S8"/>
    <mergeCell ref="T6:T8"/>
    <mergeCell ref="G7:G8"/>
    <mergeCell ref="H7:I7"/>
    <mergeCell ref="J7:J8"/>
    <mergeCell ref="K7:K8"/>
    <mergeCell ref="A1:T1"/>
    <mergeCell ref="A2:T2"/>
    <mergeCell ref="A3:T3"/>
    <mergeCell ref="A4:T4"/>
    <mergeCell ref="A5:T5"/>
    <mergeCell ref="A6:A8"/>
    <mergeCell ref="B6:B8"/>
    <mergeCell ref="C6:C8"/>
    <mergeCell ref="D6:D8"/>
    <mergeCell ref="E6:E8"/>
    <mergeCell ref="A53:A56"/>
    <mergeCell ref="B53:B56"/>
    <mergeCell ref="C53:C56"/>
    <mergeCell ref="D53:D56"/>
    <mergeCell ref="E53:E56"/>
    <mergeCell ref="A68:A70"/>
    <mergeCell ref="B68:B70"/>
    <mergeCell ref="C68:C70"/>
    <mergeCell ref="D68:D70"/>
    <mergeCell ref="E68:E70"/>
    <mergeCell ref="C61:F61"/>
    <mergeCell ref="B62:F62"/>
    <mergeCell ref="B63:T63"/>
    <mergeCell ref="C64:T64"/>
    <mergeCell ref="A65:A67"/>
    <mergeCell ref="B65:B67"/>
    <mergeCell ref="C65:C67"/>
    <mergeCell ref="D65:D67"/>
    <mergeCell ref="E65:E67"/>
    <mergeCell ref="A140:A142"/>
    <mergeCell ref="B140:B142"/>
    <mergeCell ref="C140:C142"/>
    <mergeCell ref="D140:D142"/>
    <mergeCell ref="E140:E142"/>
    <mergeCell ref="B137:B139"/>
    <mergeCell ref="C137:C139"/>
    <mergeCell ref="D137:D139"/>
    <mergeCell ref="E137:E139"/>
  </mergeCells>
  <pageMargins left="0" right="0" top="0.15748031496062992" bottom="0" header="0.19685039370078741" footer="0.11811023622047245"/>
  <pageSetup paperSize="9" scale="8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" bottom="0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" bottom="0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2006-11-28T10:25:48Z</dcterms:created>
  <dcterms:modified xsi:type="dcterms:W3CDTF">2016-02-11T11:54:31Z</dcterms:modified>
</cp:coreProperties>
</file>