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2013m" sheetId="1" r:id="rId1"/>
    <sheet name="naujas14 m" sheetId="2" r:id="rId2"/>
  </sheets>
  <definedNames/>
  <calcPr fullCalcOnLoad="1"/>
</workbook>
</file>

<file path=xl/sharedStrings.xml><?xml version="1.0" encoding="utf-8"?>
<sst xmlns="http://schemas.openxmlformats.org/spreadsheetml/2006/main" count="383" uniqueCount="155">
  <si>
    <t>Vykdytojas (-ai), kodas</t>
  </si>
  <si>
    <t>Programos pavadinimas</t>
  </si>
  <si>
    <t xml:space="preserve">Programos parengimo argumentai </t>
  </si>
  <si>
    <t>Strateginis tikslas (pagal SVP)</t>
  </si>
  <si>
    <t>Kodas</t>
  </si>
  <si>
    <t>Programos aprašymas, tikslai, uždaviniai, priemonės ir vertinimo kriterijai</t>
  </si>
  <si>
    <t>Numatomas programos įgyvendinimo rezultatas</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</si>
  <si>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</si>
  <si>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</si>
  <si>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</si>
  <si>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</si>
  <si>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</si>
  <si>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</si>
  <si>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</si>
  <si>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</si>
  <si>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</si>
  <si>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</si>
  <si>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</si>
  <si>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</si>
  <si>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</si>
  <si>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SB</t>
  </si>
  <si>
    <t>Iš viso priemonei</t>
  </si>
  <si>
    <t>Iš viso uždaviniui</t>
  </si>
  <si>
    <t>Iš viso tikslui</t>
  </si>
  <si>
    <t>VB</t>
  </si>
  <si>
    <t>AA</t>
  </si>
  <si>
    <t>Iš viso programai</t>
  </si>
  <si>
    <t>Aplinkos apsaugos rėmimo programa, AA</t>
  </si>
  <si>
    <t xml:space="preserve">Valstybės biudžeto lėšos, VB </t>
  </si>
  <si>
    <t>Savivaldybės biudžeto lėšos, SB</t>
  </si>
  <si>
    <t>Metai</t>
  </si>
  <si>
    <t>Įstaigų pajamų lėšos, ĮP</t>
  </si>
  <si>
    <t>Finansavimas iš Savivaldybės biudžeto pagal programas</t>
  </si>
  <si>
    <t>01 Visuomenės ugdymo programa</t>
  </si>
  <si>
    <t>03 Savivaldybės veiklos funkcijų vykdymo, strategijos formavimo ir įgyvendinimo programa</t>
  </si>
  <si>
    <t>02 Sveikatos, socialinės paramos ir paslaugų įgyvendinimo programa</t>
  </si>
  <si>
    <t>08 Darbo rinkos politikos rengimo ir įgyvendinimo programa</t>
  </si>
  <si>
    <t>09 Aplinkos apsaugos rėmimo specialioji programa</t>
  </si>
  <si>
    <t>2014 metų asignavimai</t>
  </si>
  <si>
    <t>III strateginis tikslas - užtikrinti Savivaldybės valdymo kokybę, racionalų jos turto ir lėšų panaudojimą, gerinti švietimo, kultūros, sporto ir jaunimo užimtumo sistemą</t>
  </si>
  <si>
    <t>Tikslas - rūpintis kiekvienu seniūnijos gyventoju ir gyvenamąją aplinka</t>
  </si>
  <si>
    <t>5.3.1.3</t>
  </si>
  <si>
    <t>Tikslas - siekti seniūnijos valdymo kokybės gerinimo</t>
  </si>
  <si>
    <t>Uždavinys - vykdyti seniūnijai pavestą ūkinę veiklą</t>
  </si>
  <si>
    <t>Darbuotojų darbo užmokestis</t>
  </si>
  <si>
    <t>1.3.2.1</t>
  </si>
  <si>
    <t>6.2.1.1</t>
  </si>
  <si>
    <t>Kitų prekių įsigijimas</t>
  </si>
  <si>
    <t>Darbuotojų kvalifikacijos kėlimas</t>
  </si>
  <si>
    <t>6.2.1.1.</t>
  </si>
  <si>
    <t>Kitos išlaidos ( transporto ir technikos įsigijimas ir išlaikymas)</t>
  </si>
  <si>
    <t>ĮP</t>
  </si>
  <si>
    <t>Uždavinys - didinti gyventojų užimtumą</t>
  </si>
  <si>
    <t>3.</t>
  </si>
  <si>
    <t>2.</t>
  </si>
  <si>
    <t>Įdarbinti asmenis su daline darbo biržos dotacija</t>
  </si>
  <si>
    <t>Seniūnas</t>
  </si>
  <si>
    <t>RIETAVO SAVIVALDYBĖS ADMINISTRACIJOS RIETAVO MIESTO SENIŪNIJOS VEIKLOS PROGRAMA</t>
  </si>
  <si>
    <t>Rietavo savivaldybės administracjos Rietavo miesto seniūnija, kodas 188665310</t>
  </si>
  <si>
    <t>Rietavo savivaldybės administracijos Rietavo miesto seniūnijos veiklos programa</t>
  </si>
  <si>
    <t>Jurgis Baltrimas</t>
  </si>
  <si>
    <t>4.1.2.2.</t>
  </si>
  <si>
    <t>1.1.1.9</t>
  </si>
  <si>
    <t>Sunaudota elektros energija</t>
  </si>
  <si>
    <t>Kitos paslaugos (apšvietimo tinklų ir prietaisų priežiūra)</t>
  </si>
  <si>
    <t>6.4.1.1</t>
  </si>
  <si>
    <t>RIETAVO SAVIVALDYBĖS ADMINISTRACIJOS RIETAVO MIESTO SENIŪNIJOS VEIKLOS PROGRAMOS TIKSLŲ, UŽDAVINIŲ, PRIEMONIŲ ASIGNAVIMŲ IR VERTINIMO KRITERIJŲ SUVESTINĖ</t>
  </si>
  <si>
    <t>Uždavinys - sumažinti vandens taršą ir jos poveikį aplinkai Rietavo miesto seniūnijoje</t>
  </si>
  <si>
    <t xml:space="preserve">I strateginis tikslas - užtikrinti savivaldybės teritorijos, jos infrastruktūros, ekologiškai švarios ir saugios  gyvenamosios ir socialinės aplinkos vystymąsi </t>
  </si>
  <si>
    <t>Pajamų už gautas paslaugas panaudojimas</t>
  </si>
  <si>
    <r>
      <t xml:space="preserve">01 tikslas - </t>
    </r>
    <r>
      <rPr>
        <i/>
        <sz val="11"/>
        <rFont val="Times New Roman"/>
        <family val="1"/>
      </rPr>
      <t>rūpintis kiekvienu seniūnijos gyventoju ir gyvenamąja aplinka</t>
    </r>
  </si>
  <si>
    <r>
      <t xml:space="preserve">01.01. uždavinys </t>
    </r>
    <r>
      <rPr>
        <i/>
        <sz val="11"/>
        <rFont val="Times New Roman"/>
        <family val="1"/>
      </rPr>
      <t>- spręsti gyventojų socialines problemas</t>
    </r>
  </si>
  <si>
    <r>
      <t xml:space="preserve">02 tikslas - </t>
    </r>
    <r>
      <rPr>
        <i/>
        <sz val="11"/>
        <rFont val="Times New Roman"/>
        <family val="1"/>
      </rPr>
      <t>sukurti gražią ir patrauklią aplinką miestelio skveruose ir aikštėse</t>
    </r>
  </si>
  <si>
    <r>
      <t xml:space="preserve">02.01. uždavinys </t>
    </r>
    <r>
      <rPr>
        <i/>
        <sz val="11"/>
        <rFont val="Times New Roman"/>
        <family val="1"/>
      </rPr>
      <t>- miesto seniūnijai priklausančių gatvių, aikščių ir skverų apželdinimas ir priežiūra</t>
    </r>
  </si>
  <si>
    <r>
      <t>Vertinimo kriterijus</t>
    </r>
    <r>
      <rPr>
        <i/>
        <sz val="11"/>
        <rFont val="Times New Roman"/>
        <family val="1"/>
      </rPr>
      <t>- prižiūrimų gatvių ir skverų plotas arais</t>
    </r>
  </si>
  <si>
    <r>
      <t xml:space="preserve">03 tikslas </t>
    </r>
    <r>
      <rPr>
        <i/>
        <sz val="11"/>
        <rFont val="Times New Roman"/>
        <family val="1"/>
      </rPr>
      <t>- siekti miesto seniūnijos valdymo kokybės gerinimo</t>
    </r>
  </si>
  <si>
    <r>
      <t xml:space="preserve">03.01. uždavinys </t>
    </r>
    <r>
      <rPr>
        <i/>
        <sz val="11"/>
        <rFont val="Times New Roman"/>
        <family val="1"/>
      </rPr>
      <t>- vykdyti seniūnijai pavestą ūkinę veiklą</t>
    </r>
  </si>
  <si>
    <r>
      <t>03.01.01. priemonė</t>
    </r>
    <r>
      <rPr>
        <i/>
        <sz val="11"/>
        <rFont val="Times New Roman"/>
        <family val="1"/>
      </rPr>
      <t>- darbuotojų darbo užmokestis</t>
    </r>
  </si>
  <si>
    <r>
      <t xml:space="preserve">Vertinmo kriterijus </t>
    </r>
    <r>
      <rPr>
        <i/>
        <sz val="11"/>
        <rFont val="Times New Roman"/>
        <family val="1"/>
      </rPr>
      <t>- etatų skaičius seniūnijoje vnt.</t>
    </r>
  </si>
  <si>
    <r>
      <t xml:space="preserve">03.01.03 priemonė </t>
    </r>
    <r>
      <rPr>
        <i/>
        <sz val="11"/>
        <rFont val="Times New Roman"/>
        <family val="1"/>
      </rPr>
      <t>- kitų prekių įsigijimas</t>
    </r>
  </si>
  <si>
    <r>
      <t xml:space="preserve">03.01.04 priemonė </t>
    </r>
    <r>
      <rPr>
        <i/>
        <sz val="11"/>
        <rFont val="Times New Roman"/>
        <family val="1"/>
      </rPr>
      <t>- darbuotojų kvalifikacijos kėlimas</t>
    </r>
  </si>
  <si>
    <r>
      <t xml:space="preserve">03.01.05 priemonė </t>
    </r>
    <r>
      <rPr>
        <i/>
        <sz val="11"/>
        <rFont val="Times New Roman"/>
        <family val="1"/>
      </rPr>
      <t>- kitos paslaugos (patalpų išlaikymas)</t>
    </r>
  </si>
  <si>
    <r>
      <t>Vertinimo kriterijus</t>
    </r>
    <r>
      <rPr>
        <i/>
        <sz val="11"/>
        <rFont val="Times New Roman"/>
        <family val="1"/>
      </rPr>
      <t>- prižiūrimų gatvių ir aikštelių skaičius vnt.</t>
    </r>
  </si>
  <si>
    <r>
      <t xml:space="preserve">03.01.07 priemonė </t>
    </r>
    <r>
      <rPr>
        <i/>
        <sz val="11"/>
        <rFont val="Times New Roman"/>
        <family val="1"/>
      </rPr>
      <t>- kitos išlaidos (atliekų surinkimas prie miesto kapinių)</t>
    </r>
  </si>
  <si>
    <r>
      <t xml:space="preserve">03.01.08 priemonė - </t>
    </r>
    <r>
      <rPr>
        <i/>
        <sz val="11"/>
        <rFont val="Times New Roman"/>
        <family val="1"/>
      </rPr>
      <t>sunaudota elektros energija</t>
    </r>
    <r>
      <rPr>
        <b/>
        <i/>
        <sz val="11"/>
        <rFont val="Times New Roman"/>
        <family val="1"/>
      </rPr>
      <t xml:space="preserve"> </t>
    </r>
  </si>
  <si>
    <r>
      <t xml:space="preserve">Vertinimo kriterijus </t>
    </r>
    <r>
      <rPr>
        <i/>
        <sz val="11"/>
        <rFont val="Times New Roman"/>
        <family val="1"/>
      </rPr>
      <t>- apšviestų gatvių skaičius vnt.</t>
    </r>
  </si>
  <si>
    <r>
      <t xml:space="preserve">03.01.09 priemonė </t>
    </r>
    <r>
      <rPr>
        <i/>
        <sz val="11"/>
        <rFont val="Times New Roman"/>
        <family val="1"/>
      </rPr>
      <t>- kitos paslaugos (apšvietimo tinklų ir prietaisų priežiūra)</t>
    </r>
  </si>
  <si>
    <r>
      <t xml:space="preserve">Vertinimo kriterijus </t>
    </r>
    <r>
      <rPr>
        <i/>
        <sz val="11"/>
        <rFont val="Times New Roman"/>
        <family val="1"/>
      </rPr>
      <t>- apšvietimo lempų skaičius vnt.</t>
    </r>
  </si>
  <si>
    <r>
      <t xml:space="preserve">03.01.10 priemonė </t>
    </r>
    <r>
      <rPr>
        <i/>
        <sz val="11"/>
        <rFont val="Times New Roman"/>
        <family val="1"/>
      </rPr>
      <t xml:space="preserve">- pajamų už gautas paslaugas panaudojimas </t>
    </r>
  </si>
  <si>
    <r>
      <t>03.02. uždavinys</t>
    </r>
    <r>
      <rPr>
        <i/>
        <sz val="11"/>
        <rFont val="Times New Roman"/>
        <family val="1"/>
      </rPr>
      <t xml:space="preserve"> - didinti gyventojų užimtumą</t>
    </r>
  </si>
  <si>
    <r>
      <t>03.02.01 priemonė -</t>
    </r>
    <r>
      <rPr>
        <i/>
        <sz val="11"/>
        <rFont val="Times New Roman"/>
        <family val="1"/>
      </rPr>
      <t xml:space="preserve"> įdarbinti asmenis su daline darbo biržos dotacija</t>
    </r>
  </si>
  <si>
    <r>
      <t>Vertinimo kriterijus</t>
    </r>
    <r>
      <rPr>
        <i/>
        <sz val="11"/>
        <rFont val="Times New Roman"/>
        <family val="1"/>
      </rPr>
      <t xml:space="preserve"> - įdarbintų asmenų skaičius vnt.</t>
    </r>
  </si>
  <si>
    <t xml:space="preserve">Užtikrinti Savivaldybės teritorijos, jos infrastruktūros, ekologiškai švarios ir saugios gyvenamosios ir socialinės aplinkos vystymąsi  </t>
  </si>
  <si>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</si>
  <si>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Skatinti žemės ūkio modernizavimą, sukurti palankią aplinką verslo plėtrai, formuoti turizmui patrauklaus krašto įvaizdį</t>
  </si>
  <si>
    <t xml:space="preserve">Užtikrinti Savivaldybės valdymo kokybę, racionalų jos turto ir lėšų panaudojimą, gerinti švietimo, kultūros, sporto ir jaunimo užimtumo sistemą  </t>
  </si>
  <si>
    <t>Programa skirta seniūnijos funkcijoms vykdyti. Vadovaujantis įstatymais ir kitais norminiais aktais, seniūnija sieks kokybiškai teikti paslaugas gyventojams, pagal galimybes padės spręsti problemas, tvarkys ir prižiūrės miesto aplinką, kelius ir gatves, gatvių apšvietimą, kapines ir senkapius. Seniūnija vykdys valstybines funkcijas: prašymų socialinėms pašalpoms mokėti priėmimą, valstybinės žemės ir gėlynų bei skverų tvarkymą ir priežiūrą, gyvenamosios vietos deklaravimą, darbo rinkos rengimą ir įgyvendinimą. Rietavo miesto seniūnija kelia tokius tikslus, uždavinius ir priemones:</t>
  </si>
  <si>
    <t xml:space="preserve">I strateginis tikslas-užtikrinti savivaldybės teritorijos, jos infrastruktūros, ekologiškai švarios ir saugios gyvenamosios ir socialinės aplinkos vystymąsi  </t>
  </si>
  <si>
    <r>
      <t xml:space="preserve">01.01.01 priemonė - </t>
    </r>
    <r>
      <rPr>
        <i/>
        <sz val="11"/>
        <rFont val="Times New Roman"/>
        <family val="1"/>
      </rPr>
      <t>prašymų socialinei paramai gauti priėmimas</t>
    </r>
  </si>
  <si>
    <r>
      <t xml:space="preserve">Vertinimo kriterijus - </t>
    </r>
    <r>
      <rPr>
        <i/>
        <sz val="11"/>
        <rFont val="Times New Roman"/>
        <family val="1"/>
      </rPr>
      <t>prašymų pašalpoms ir kompensacijoms gauti skaičius vnt.</t>
    </r>
  </si>
  <si>
    <r>
      <t xml:space="preserve">01.02. uždavinys - </t>
    </r>
    <r>
      <rPr>
        <i/>
        <sz val="11"/>
        <rFont val="Times New Roman"/>
        <family val="1"/>
      </rPr>
      <t>sumažinti taršą ir jos poveikį aplinkai Rietavo miesto seniūnijoje</t>
    </r>
  </si>
  <si>
    <r>
      <t xml:space="preserve">Vertinimo kriterijus - </t>
    </r>
    <r>
      <rPr>
        <i/>
        <sz val="11"/>
        <rFont val="Times New Roman"/>
        <family val="1"/>
      </rPr>
      <t>sutvarkytas upelio dalies ilgis metrais</t>
    </r>
  </si>
  <si>
    <t>II strateginis tikslas - seniūnijai priskitrtos valstybinės žemės ir kito valstybinio turto disponavimo funkcijų vykdymas</t>
  </si>
  <si>
    <r>
      <t xml:space="preserve">03.01.02 priemonė </t>
    </r>
    <r>
      <rPr>
        <i/>
        <sz val="11"/>
        <rFont val="Times New Roman"/>
        <family val="1"/>
      </rPr>
      <t xml:space="preserve">- kitos išlaidos (transporto ir technikos įsigijimas ir išlaikymas) </t>
    </r>
  </si>
  <si>
    <r>
      <t>Vertinimo kriterijus -</t>
    </r>
    <r>
      <rPr>
        <i/>
        <sz val="11"/>
        <rFont val="Times New Roman"/>
        <family val="1"/>
      </rPr>
      <t xml:space="preserve"> darbuotojų, keliančių kvalifikaciją, skaičius vnt.</t>
    </r>
  </si>
  <si>
    <r>
      <t xml:space="preserve">Vertinimo kriterijus </t>
    </r>
    <r>
      <rPr>
        <i/>
        <sz val="11"/>
        <rFont val="Times New Roman"/>
        <family val="1"/>
      </rPr>
      <t>- išlaikomų patalpų plotas kv. m</t>
    </r>
  </si>
  <si>
    <r>
      <t>03.01.06 priemonė -</t>
    </r>
    <r>
      <rPr>
        <i/>
        <sz val="11"/>
        <rFont val="Times New Roman"/>
        <family val="1"/>
      </rPr>
      <t xml:space="preserve"> kitos paslaugos (komunalinio ūkio išlaikymas) </t>
    </r>
  </si>
  <si>
    <r>
      <t xml:space="preserve">Vertinimo kriterijus </t>
    </r>
    <r>
      <rPr>
        <i/>
        <sz val="11"/>
        <rFont val="Times New Roman"/>
        <family val="1"/>
      </rPr>
      <t>- atliktų einamųjų remontų socialiniuose būstuose skaičius vnt.</t>
    </r>
  </si>
  <si>
    <t xml:space="preserve">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gyventojų šeimų, kurios reikalinga socialinė parama, būklę ir priims prašymus socialinei paramai gauti, teiks pagalbą ir paslaugas socialinės rizikos šeimoms. Bus vykdomas žemės ūkio, gyvenamosios vietos deklaravimo funkcijų vykdymas, suteiktos laikinos darbo vietos žmonėms, ieškantiems darbo   </t>
  </si>
  <si>
    <t>Etatų skaičius seniūnijoje (vnt.)</t>
  </si>
  <si>
    <t>Darbuotojų keliančių kvalifikaciją skaičius (vnt.)</t>
  </si>
  <si>
    <t xml:space="preserve">Išlaikomų patalpų plotas   (kv. m)            </t>
  </si>
  <si>
    <t>Prižiūrimų gatvių ir aikštelių skaičius (vnt.)</t>
  </si>
  <si>
    <t xml:space="preserve">Kitos paslaugos (patalpų išlaikymas, valymas, elektra) </t>
  </si>
  <si>
    <t xml:space="preserve">Kitos paslaugos (komunalinio ūkio išlaikymas) </t>
  </si>
  <si>
    <t>Kitos išlaidos (atliekų surinkimas ir tvarkymas prie miesto kapinių)</t>
  </si>
  <si>
    <t>Apšviestų gatvių skaičius (vnt.)</t>
  </si>
  <si>
    <t>Apšvietimo lempų skaičius (vnt.)</t>
  </si>
  <si>
    <t>Atliktų einamųjų remontų socialiniuose būstuose skaičius (vnt.)</t>
  </si>
  <si>
    <t>Įdarbintų asmenų skaičius (vnt.)</t>
  </si>
  <si>
    <t>Iš viso biudžeto lėšų</t>
  </si>
  <si>
    <t>IŠ VISO</t>
  </si>
  <si>
    <r>
      <t xml:space="preserve">Vertinimo kriterijus </t>
    </r>
    <r>
      <rPr>
        <i/>
        <sz val="11"/>
        <rFont val="Times New Roman"/>
        <family val="1"/>
      </rPr>
      <t>- išlaikomų transporto priemonių  skaičius vnt.</t>
    </r>
  </si>
  <si>
    <t>Išlaikomų transporto prie-</t>
  </si>
  <si>
    <t>monių skaičius (vnt.)</t>
  </si>
  <si>
    <t>Gamtosauginių priemonių įgyvendinimas</t>
  </si>
  <si>
    <r>
      <t xml:space="preserve">02.02.01 priemonė - </t>
    </r>
    <r>
      <rPr>
        <i/>
        <sz val="11"/>
        <rFont val="Times New Roman"/>
        <family val="1"/>
      </rPr>
      <t>gamtosauginių priemonių įgyvendinimas</t>
    </r>
  </si>
  <si>
    <r>
      <t xml:space="preserve">03.01.11 priemonė </t>
    </r>
    <r>
      <rPr>
        <i/>
        <sz val="11"/>
        <rFont val="Times New Roman"/>
        <family val="1"/>
      </rPr>
      <t>- gyvenamosios vietos deklaravimo funkcijų vykdymas</t>
    </r>
  </si>
  <si>
    <r>
      <t xml:space="preserve">Vertinimo kriterijus - </t>
    </r>
    <r>
      <rPr>
        <i/>
        <sz val="11"/>
        <rFont val="Times New Roman"/>
        <family val="1"/>
      </rPr>
      <t>įsigyta šiukšlių dėžių ir konteinerių vnt.</t>
    </r>
    <r>
      <rPr>
        <b/>
        <i/>
        <sz val="11"/>
        <rFont val="Times New Roman"/>
        <family val="1"/>
      </rPr>
      <t xml:space="preserve"> </t>
    </r>
  </si>
  <si>
    <r>
      <t>02.01.01. priemonė -</t>
    </r>
    <r>
      <rPr>
        <i/>
        <sz val="11"/>
        <rFont val="Times New Roman"/>
        <family val="1"/>
      </rPr>
      <t xml:space="preserve"> valstybinės žemės ir kito valstybinio turto disponavimas</t>
    </r>
  </si>
  <si>
    <t>Gyvenamosios vietos deklaravimas</t>
  </si>
  <si>
    <t>Kiti finansavimo šaltiniai, KT (darbo birža)</t>
  </si>
  <si>
    <t xml:space="preserve">KT </t>
  </si>
  <si>
    <t>2015 metų asignavimai</t>
  </si>
  <si>
    <t xml:space="preserve">2014 - 2016 metai </t>
  </si>
  <si>
    <t>2016 metų asignavimai</t>
  </si>
  <si>
    <t>2014 metų planas</t>
  </si>
  <si>
    <t>Paviršinio vandens nuvedimas Beržų g.</t>
  </si>
  <si>
    <t>Sutvarkyti Jaujupio upelio dalį ilgis (m)</t>
  </si>
  <si>
    <t>1.1.1.9.</t>
  </si>
  <si>
    <t xml:space="preserve">2015 - 2017 metai </t>
  </si>
  <si>
    <t>2017 metų asignavimai</t>
  </si>
  <si>
    <t>2015 metų planas</t>
  </si>
  <si>
    <r>
      <t xml:space="preserve">01.01.01 priemonė - </t>
    </r>
    <r>
      <rPr>
        <i/>
        <sz val="11"/>
        <rFont val="Times New Roman"/>
        <family val="1"/>
      </rPr>
      <t>gamtosauginių priemonių įgyvendinimas</t>
    </r>
  </si>
  <si>
    <t>VEIKLOS PROGRAMOS TIKSLŲ, UŽDAVINIŲ, PRIEMONIŲ ASIGNAVIMŲ IR VERTINIMO KRITERIJŲ SUVESTINĖ</t>
  </si>
  <si>
    <t xml:space="preserve">RIETAVO SAVIVALDYBĖS ADMINISTRACIJOS RIETAVO MIESTO SENIŪNIJOS </t>
  </si>
  <si>
    <t xml:space="preserve">I strateginis tikslas- užtikrinti savivaldybės teritorijos, jos infrastruktūros, ekologiškai švarios ir saugios gyvenamosios ir socialinės aplinkos vystymąsi  </t>
  </si>
  <si>
    <t>Atliktų einamųjų remontų so- cialiniuose būstuose skaičius (vnt.)</t>
  </si>
  <si>
    <r>
      <t xml:space="preserve">               03.01. uždavinys </t>
    </r>
    <r>
      <rPr>
        <i/>
        <sz val="11"/>
        <rFont val="Times New Roman"/>
        <family val="1"/>
      </rPr>
      <t>- vykdyti seniūnijai pavestą ūkinę veiklą</t>
    </r>
  </si>
  <si>
    <r>
      <t xml:space="preserve">                01.01. uždavinys - </t>
    </r>
    <r>
      <rPr>
        <i/>
        <sz val="11"/>
        <rFont val="Times New Roman"/>
        <family val="1"/>
      </rPr>
      <t>sumažinti taršą ir jos poveikį aplinkai Rietavo miesto seniūnijoje</t>
    </r>
  </si>
  <si>
    <r>
      <t xml:space="preserve">              03.02. uždavinys</t>
    </r>
    <r>
      <rPr>
        <i/>
        <sz val="11"/>
        <rFont val="Times New Roman"/>
        <family val="1"/>
      </rPr>
      <t xml:space="preserve"> - didinti gyventojų užimtumą</t>
    </r>
  </si>
  <si>
    <t>Kt. DB</t>
  </si>
  <si>
    <t>VEIKLOS PROGRAMA</t>
  </si>
  <si>
    <r>
      <t xml:space="preserve">Vertinimo kriterijus - </t>
    </r>
    <r>
      <rPr>
        <i/>
        <sz val="11"/>
        <rFont val="Times New Roman"/>
        <family val="1"/>
      </rPr>
      <t>atliekomis užterštos teritorijos sutvarkymas arais</t>
    </r>
  </si>
  <si>
    <t>Atliekomis užteštos teritorijos sutvarkymas (arais)</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</si>
</sst>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47">
    <font>
      <sz val="10"/>
      <name val="Arial"/>
      <family val="0"/>
    </font>
    <font>
      <sz val="10"/>
      <name val="Times New Roman"/>
      <family val="1"/>
    </font>
    <font>
      <b/>
      <sz val="10"/>
      <name val="Times New Roman"/>
      <family val="1"/>
    </font>
    <font>
      <i/>
      <sz val="10"/>
      <name val="Times New Roman"/>
      <family val="1"/>
    </font>
    <font>
      <sz val="9"/>
      <name val="Times New Roman"/>
      <family val="1"/>
    </font>
    <font>
      <i/>
      <sz val="9"/>
      <name val="Times New Roman"/>
      <family val="1"/>
    </font>
    <font>
      <b/>
      <sz val="9"/>
      <name val="Times New Roman"/>
      <family val="1"/>
    </font>
    <font>
      <sz val="11"/>
      <name val="Times New Roman"/>
      <family val="1"/>
    </font>
    <font>
      <b/>
      <sz val="11"/>
      <name val="Times New Roman"/>
      <family val="1"/>
    </font>
    <font>
      <b/>
      <i/>
      <sz val="11"/>
      <name val="Times New Roman"/>
      <family val="1"/>
    </font>
    <font>
      <i/>
      <sz val="11"/>
      <name val="Times New Roman"/>
      <family val="1"/>
    </font>
    <font>
      <b/>
      <i/>
      <sz val="10"/>
      <name val="Times New Roman"/>
      <family val="1"/>
    </font>
    <font>
      <b/>
      <sz val="12"/>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rgb="FFCCFFFF"/>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3" fillId="0" borderId="3" applyNumberFormat="0" applyFill="0" applyAlignment="0" applyProtection="0"/>
    <xf numFmtId="0" fontId="33" fillId="0" borderId="0" applyNumberFormat="0" applyFill="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0" applyNumberFormat="0" applyFill="0" applyBorder="0" applyAlignment="0" applyProtection="0"/>
    <xf numFmtId="0" fontId="39" fillId="22" borderId="4" applyNumberFormat="0" applyAlignment="0" applyProtection="0"/>
    <xf numFmtId="0" fontId="40"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6" applyNumberFormat="0" applyFon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22" borderId="5"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9">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xf>
    <xf numFmtId="0" fontId="2" fillId="0" borderId="0" xfId="0" applyFont="1" applyFill="1" applyAlignment="1">
      <alignment horizontal="center"/>
    </xf>
    <xf numFmtId="0" fontId="1" fillId="0" borderId="10" xfId="0" applyFont="1" applyBorder="1" applyAlignment="1">
      <alignment horizontal="center" vertical="center"/>
    </xf>
    <xf numFmtId="0" fontId="1" fillId="0" borderId="0" xfId="0" applyFont="1" applyBorder="1" applyAlignment="1">
      <alignment horizont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172" fontId="1" fillId="0" borderId="10" xfId="0" applyNumberFormat="1" applyFont="1" applyBorder="1" applyAlignment="1">
      <alignment horizontal="center" vertical="center"/>
    </xf>
    <xf numFmtId="0" fontId="1" fillId="0" borderId="10" xfId="0" applyFont="1" applyBorder="1" applyAlignment="1">
      <alignment vertical="center" wrapText="1"/>
    </xf>
    <xf numFmtId="172" fontId="1" fillId="35" borderId="10" xfId="0" applyNumberFormat="1" applyFont="1" applyFill="1" applyBorder="1" applyAlignment="1">
      <alignment horizontal="center" vertical="center"/>
    </xf>
    <xf numFmtId="0" fontId="1" fillId="35" borderId="11" xfId="0" applyFont="1" applyFill="1" applyBorder="1" applyAlignment="1">
      <alignment vertical="center" wrapText="1"/>
    </xf>
    <xf numFmtId="0" fontId="1" fillId="33" borderId="10" xfId="0" applyFont="1" applyFill="1" applyBorder="1" applyAlignment="1">
      <alignment horizontal="center"/>
    </xf>
    <xf numFmtId="0" fontId="1" fillId="34" borderId="10" xfId="0" applyFont="1" applyFill="1" applyBorder="1" applyAlignment="1">
      <alignment horizontal="center"/>
    </xf>
    <xf numFmtId="172" fontId="1" fillId="34" borderId="10" xfId="0" applyNumberFormat="1" applyFont="1" applyFill="1" applyBorder="1" applyAlignment="1">
      <alignment horizontal="center" vertical="center"/>
    </xf>
    <xf numFmtId="0" fontId="1" fillId="34" borderId="10" xfId="0" applyFont="1" applyFill="1" applyBorder="1" applyAlignment="1">
      <alignment/>
    </xf>
    <xf numFmtId="0" fontId="1" fillId="35" borderId="10" xfId="0" applyFont="1" applyFill="1" applyBorder="1" applyAlignment="1">
      <alignment vertical="center" wrapText="1"/>
    </xf>
    <xf numFmtId="172" fontId="1" fillId="33" borderId="10" xfId="0" applyNumberFormat="1" applyFont="1" applyFill="1" applyBorder="1" applyAlignment="1">
      <alignment horizontal="center" vertical="center"/>
    </xf>
    <xf numFmtId="0" fontId="1" fillId="33" borderId="12" xfId="0" applyFont="1" applyFill="1" applyBorder="1" applyAlignment="1">
      <alignment/>
    </xf>
    <xf numFmtId="0" fontId="1" fillId="33" borderId="10" xfId="0" applyFont="1" applyFill="1" applyBorder="1" applyAlignment="1">
      <alignment/>
    </xf>
    <xf numFmtId="172" fontId="2" fillId="36" borderId="10" xfId="0" applyNumberFormat="1" applyFont="1" applyFill="1" applyBorder="1" applyAlignment="1">
      <alignment horizontal="center" vertical="center"/>
    </xf>
    <xf numFmtId="0" fontId="2" fillId="36" borderId="10" xfId="0" applyFont="1" applyFill="1" applyBorder="1" applyAlignment="1">
      <alignment/>
    </xf>
    <xf numFmtId="172" fontId="2" fillId="0" borderId="10" xfId="0" applyNumberFormat="1" applyFont="1" applyBorder="1" applyAlignment="1">
      <alignment horizontal="center" vertical="center"/>
    </xf>
    <xf numFmtId="0" fontId="3" fillId="0" borderId="13"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1" fillId="34" borderId="15"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7" borderId="15" xfId="0" applyFont="1" applyFill="1" applyBorder="1" applyAlignment="1">
      <alignment horizontal="right"/>
    </xf>
    <xf numFmtId="0" fontId="1" fillId="37" borderId="11" xfId="0" applyFont="1" applyFill="1" applyBorder="1" applyAlignment="1">
      <alignment horizontal="right"/>
    </xf>
    <xf numFmtId="0" fontId="3" fillId="0" borderId="0" xfId="0" applyFont="1" applyBorder="1" applyAlignment="1">
      <alignment/>
    </xf>
    <xf numFmtId="0" fontId="3" fillId="0" borderId="14" xfId="0" applyFont="1" applyBorder="1" applyAlignment="1">
      <alignment/>
    </xf>
    <xf numFmtId="172" fontId="1" fillId="37" borderId="11" xfId="0" applyNumberFormat="1" applyFont="1" applyFill="1" applyBorder="1" applyAlignment="1">
      <alignment horizontal="center"/>
    </xf>
    <xf numFmtId="172" fontId="1" fillId="37" borderId="15" xfId="0" applyNumberFormat="1" applyFont="1" applyFill="1" applyBorder="1" applyAlignment="1">
      <alignment horizontal="center"/>
    </xf>
    <xf numFmtId="0" fontId="1" fillId="35" borderId="15" xfId="0" applyFont="1" applyFill="1" applyBorder="1" applyAlignment="1">
      <alignment vertical="center" wrapText="1"/>
    </xf>
    <xf numFmtId="0" fontId="2" fillId="0" borderId="12" xfId="0" applyFont="1" applyBorder="1" applyAlignment="1">
      <alignment horizontal="left"/>
    </xf>
    <xf numFmtId="0" fontId="2" fillId="0" borderId="17" xfId="0" applyFont="1" applyBorder="1" applyAlignment="1">
      <alignment horizontal="left"/>
    </xf>
    <xf numFmtId="0" fontId="1" fillId="0" borderId="13" xfId="0" applyFont="1" applyBorder="1" applyAlignment="1">
      <alignment/>
    </xf>
    <xf numFmtId="0" fontId="3" fillId="0" borderId="10" xfId="0" applyFont="1" applyBorder="1" applyAlignment="1">
      <alignment/>
    </xf>
    <xf numFmtId="0" fontId="7" fillId="0" borderId="0" xfId="0" applyFont="1" applyFill="1" applyAlignment="1">
      <alignment horizontal="left"/>
    </xf>
    <xf numFmtId="0" fontId="7" fillId="0" borderId="0" xfId="0" applyFont="1" applyFill="1" applyAlignment="1">
      <alignment horizontal="center"/>
    </xf>
    <xf numFmtId="0" fontId="7" fillId="0" borderId="0" xfId="0" applyFont="1" applyAlignment="1">
      <alignment horizontal="left"/>
    </xf>
    <xf numFmtId="0" fontId="7" fillId="0" borderId="0" xfId="0" applyFont="1" applyAlignment="1">
      <alignment horizontal="center"/>
    </xf>
    <xf numFmtId="0" fontId="7" fillId="0" borderId="10" xfId="0" applyFont="1" applyBorder="1" applyAlignment="1">
      <alignment horizontal="left"/>
    </xf>
    <xf numFmtId="0" fontId="7" fillId="0" borderId="10" xfId="0" applyFont="1" applyBorder="1" applyAlignment="1">
      <alignment horizontal="center" vertical="center"/>
    </xf>
    <xf numFmtId="0" fontId="9" fillId="0" borderId="14" xfId="0" applyFont="1" applyBorder="1" applyAlignment="1">
      <alignment horizontal="left"/>
    </xf>
    <xf numFmtId="0" fontId="1" fillId="0" borderId="10" xfId="0" applyFont="1" applyBorder="1" applyAlignment="1">
      <alignment horizontal="left" wrapText="1"/>
    </xf>
    <xf numFmtId="0" fontId="3" fillId="0" borderId="15" xfId="0" applyFont="1" applyBorder="1" applyAlignment="1">
      <alignment horizontal="left"/>
    </xf>
    <xf numFmtId="0" fontId="3" fillId="0" borderId="11" xfId="0" applyFont="1" applyBorder="1" applyAlignment="1">
      <alignment horizontal="left"/>
    </xf>
    <xf numFmtId="0" fontId="1" fillId="0" borderId="15" xfId="0" applyFont="1" applyBorder="1" applyAlignment="1">
      <alignment vertical="center" wrapText="1"/>
    </xf>
    <xf numFmtId="0" fontId="1" fillId="0" borderId="11" xfId="0" applyFont="1" applyBorder="1" applyAlignment="1">
      <alignment vertical="center" wrapText="1"/>
    </xf>
    <xf numFmtId="0" fontId="3" fillId="0" borderId="0" xfId="0" applyFont="1" applyAlignment="1">
      <alignment/>
    </xf>
    <xf numFmtId="0" fontId="1" fillId="0" borderId="0" xfId="0" applyFont="1" applyAlignment="1">
      <alignment/>
    </xf>
    <xf numFmtId="0" fontId="1" fillId="37" borderId="15" xfId="0" applyFont="1" applyFill="1" applyBorder="1" applyAlignment="1">
      <alignment horizontal="center"/>
    </xf>
    <xf numFmtId="0" fontId="2" fillId="0" borderId="13" xfId="0" applyFont="1" applyBorder="1" applyAlignment="1">
      <alignment horizontal="left"/>
    </xf>
    <xf numFmtId="0" fontId="8" fillId="0" borderId="0" xfId="0" applyFont="1" applyAlignment="1">
      <alignment horizontal="center" vertical="center"/>
    </xf>
    <xf numFmtId="0" fontId="2" fillId="0" borderId="0" xfId="0" applyFont="1" applyAlignment="1">
      <alignment/>
    </xf>
    <xf numFmtId="0" fontId="2" fillId="0" borderId="13" xfId="0" applyFont="1" applyBorder="1" applyAlignment="1">
      <alignment/>
    </xf>
    <xf numFmtId="0" fontId="1" fillId="0" borderId="15" xfId="0" applyFont="1" applyBorder="1" applyAlignment="1">
      <alignment horizontal="left"/>
    </xf>
    <xf numFmtId="0" fontId="1" fillId="0" borderId="11" xfId="0" applyFont="1" applyBorder="1" applyAlignment="1">
      <alignment horizontal="left"/>
    </xf>
    <xf numFmtId="0" fontId="12" fillId="0" borderId="0" xfId="0" applyFont="1" applyAlignment="1">
      <alignment/>
    </xf>
    <xf numFmtId="172" fontId="1" fillId="38" borderId="10" xfId="0" applyNumberFormat="1" applyFont="1" applyFill="1" applyBorder="1" applyAlignment="1">
      <alignment horizontal="center" vertical="center"/>
    </xf>
    <xf numFmtId="172" fontId="1" fillId="37" borderId="15" xfId="0" applyNumberFormat="1" applyFont="1" applyFill="1" applyBorder="1" applyAlignment="1">
      <alignment horizontal="right" vertical="center"/>
    </xf>
    <xf numFmtId="172" fontId="1" fillId="37" borderId="11" xfId="0" applyNumberFormat="1" applyFont="1" applyFill="1" applyBorder="1" applyAlignment="1">
      <alignment horizontal="right" vertical="center"/>
    </xf>
    <xf numFmtId="0" fontId="4" fillId="0" borderId="10" xfId="0" applyFont="1" applyBorder="1" applyAlignment="1">
      <alignment horizontal="center" vertical="center" wrapText="1"/>
    </xf>
    <xf numFmtId="0" fontId="7" fillId="0"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left" vertical="center" wrapText="1"/>
    </xf>
    <xf numFmtId="0" fontId="12" fillId="0" borderId="0" xfId="0" applyFont="1" applyFill="1" applyAlignment="1">
      <alignment horizontal="center" vertical="center"/>
    </xf>
    <xf numFmtId="0" fontId="8" fillId="0" borderId="18" xfId="0" applyFont="1" applyFill="1" applyBorder="1" applyAlignment="1">
      <alignment horizontal="center"/>
    </xf>
    <xf numFmtId="0" fontId="8" fillId="0" borderId="12" xfId="0" applyFont="1" applyFill="1" applyBorder="1" applyAlignment="1">
      <alignment horizontal="center"/>
    </xf>
    <xf numFmtId="0" fontId="8" fillId="0" borderId="17" xfId="0" applyFont="1" applyFill="1" applyBorder="1" applyAlignment="1">
      <alignment horizontal="center"/>
    </xf>
    <xf numFmtId="0" fontId="12" fillId="0" borderId="0" xfId="0" applyFont="1" applyAlignment="1">
      <alignment horizontal="center"/>
    </xf>
    <xf numFmtId="0" fontId="7" fillId="0" borderId="18" xfId="0" applyFont="1" applyFill="1" applyBorder="1" applyAlignment="1">
      <alignment horizontal="center"/>
    </xf>
    <xf numFmtId="0" fontId="7" fillId="0" borderId="12"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left"/>
    </xf>
    <xf numFmtId="0" fontId="7" fillId="0" borderId="12" xfId="0" applyFont="1" applyFill="1" applyBorder="1" applyAlignment="1">
      <alignment horizontal="left"/>
    </xf>
    <xf numFmtId="0" fontId="7" fillId="0" borderId="17" xfId="0" applyFont="1" applyFill="1" applyBorder="1" applyAlignment="1">
      <alignment horizontal="left"/>
    </xf>
    <xf numFmtId="0" fontId="9" fillId="0" borderId="10" xfId="0" applyFont="1" applyBorder="1" applyAlignment="1">
      <alignment horizontal="left"/>
    </xf>
    <xf numFmtId="0" fontId="7" fillId="0" borderId="10" xfId="0" applyFont="1" applyFill="1" applyBorder="1" applyAlignment="1">
      <alignment horizontal="left" vertical="center" wrapText="1"/>
    </xf>
    <xf numFmtId="0" fontId="9" fillId="0" borderId="13" xfId="0" applyFont="1" applyBorder="1" applyAlignment="1">
      <alignment horizontal="left"/>
    </xf>
    <xf numFmtId="0" fontId="9" fillId="0" borderId="0" xfId="0" applyFont="1" applyBorder="1" applyAlignment="1">
      <alignment horizontal="left"/>
    </xf>
    <xf numFmtId="0" fontId="9" fillId="0" borderId="14" xfId="0" applyFont="1" applyBorder="1" applyAlignment="1">
      <alignment horizontal="left"/>
    </xf>
    <xf numFmtId="0" fontId="7" fillId="0" borderId="10" xfId="0" applyFont="1" applyBorder="1" applyAlignment="1">
      <alignment horizontal="left"/>
    </xf>
    <xf numFmtId="0" fontId="9" fillId="0" borderId="15" xfId="0" applyFont="1" applyBorder="1" applyAlignment="1">
      <alignment horizontal="left"/>
    </xf>
    <xf numFmtId="0" fontId="7" fillId="0" borderId="13" xfId="0" applyFont="1" applyBorder="1" applyAlignment="1">
      <alignment horizontal="left" wrapText="1"/>
    </xf>
    <xf numFmtId="0" fontId="7" fillId="0" borderId="0" xfId="0" applyFont="1" applyBorder="1" applyAlignment="1">
      <alignment horizontal="left" wrapText="1"/>
    </xf>
    <xf numFmtId="0" fontId="7" fillId="0" borderId="14" xfId="0" applyFont="1" applyBorder="1" applyAlignment="1">
      <alignment horizontal="left" wrapText="1"/>
    </xf>
    <xf numFmtId="0" fontId="9" fillId="0" borderId="10" xfId="0" applyFont="1" applyFill="1" applyBorder="1" applyAlignment="1">
      <alignment horizontal="left"/>
    </xf>
    <xf numFmtId="0" fontId="7" fillId="0" borderId="19" xfId="0" applyFont="1" applyFill="1" applyBorder="1" applyAlignment="1">
      <alignment horizontal="left" wrapText="1"/>
    </xf>
    <xf numFmtId="0" fontId="7" fillId="0" borderId="20" xfId="0" applyFont="1" applyFill="1" applyBorder="1" applyAlignment="1">
      <alignment horizontal="left" wrapText="1"/>
    </xf>
    <xf numFmtId="0" fontId="7" fillId="0" borderId="21" xfId="0" applyFont="1" applyFill="1" applyBorder="1" applyAlignment="1">
      <alignment horizontal="left" wrapText="1"/>
    </xf>
    <xf numFmtId="0" fontId="7" fillId="0" borderId="13" xfId="0" applyFont="1" applyFill="1" applyBorder="1" applyAlignment="1">
      <alignment horizontal="left" wrapText="1"/>
    </xf>
    <xf numFmtId="0" fontId="7" fillId="0" borderId="0" xfId="0" applyFont="1" applyFill="1" applyBorder="1" applyAlignment="1">
      <alignment horizontal="left" wrapText="1"/>
    </xf>
    <xf numFmtId="0" fontId="7" fillId="0" borderId="14" xfId="0" applyFont="1" applyFill="1" applyBorder="1" applyAlignment="1">
      <alignment horizontal="left" wrapText="1"/>
    </xf>
    <xf numFmtId="0" fontId="7" fillId="0" borderId="22" xfId="0" applyFont="1" applyFill="1" applyBorder="1" applyAlignment="1">
      <alignment horizontal="left" wrapText="1"/>
    </xf>
    <xf numFmtId="0" fontId="7" fillId="0" borderId="23" xfId="0" applyFont="1" applyFill="1" applyBorder="1" applyAlignment="1">
      <alignment horizontal="left" wrapText="1"/>
    </xf>
    <xf numFmtId="0" fontId="7" fillId="0" borderId="24" xfId="0" applyFont="1" applyFill="1" applyBorder="1" applyAlignment="1">
      <alignment horizontal="left" wrapText="1"/>
    </xf>
    <xf numFmtId="0" fontId="8"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textRotation="90" wrapText="1"/>
    </xf>
    <xf numFmtId="0" fontId="11" fillId="39" borderId="18" xfId="0" applyFont="1" applyFill="1" applyBorder="1" applyAlignment="1">
      <alignment horizontal="left" vertical="center" wrapText="1"/>
    </xf>
    <xf numFmtId="0" fontId="11" fillId="39" borderId="12" xfId="0" applyFont="1" applyFill="1" applyBorder="1" applyAlignment="1">
      <alignment horizontal="left" vertical="center" wrapText="1"/>
    </xf>
    <xf numFmtId="0" fontId="11" fillId="39" borderId="17" xfId="0" applyFont="1" applyFill="1" applyBorder="1" applyAlignment="1">
      <alignment horizontal="left" vertical="center" wrapText="1"/>
    </xf>
    <xf numFmtId="0" fontId="1" fillId="33" borderId="18" xfId="0" applyFont="1" applyFill="1" applyBorder="1" applyAlignment="1">
      <alignment horizontal="left"/>
    </xf>
    <xf numFmtId="0" fontId="1" fillId="33" borderId="12" xfId="0" applyFont="1" applyFill="1" applyBorder="1" applyAlignment="1">
      <alignment horizontal="left"/>
    </xf>
    <xf numFmtId="0" fontId="1" fillId="33" borderId="17" xfId="0" applyFont="1" applyFill="1" applyBorder="1" applyAlignment="1">
      <alignment horizontal="left"/>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35" borderId="18" xfId="0" applyFont="1" applyFill="1" applyBorder="1" applyAlignment="1">
      <alignment horizontal="right" vertical="center"/>
    </xf>
    <xf numFmtId="0" fontId="1" fillId="35" borderId="17" xfId="0" applyFont="1" applyFill="1" applyBorder="1" applyAlignment="1">
      <alignment horizontal="right" vertical="center"/>
    </xf>
    <xf numFmtId="172" fontId="1" fillId="0" borderId="15" xfId="0" applyNumberFormat="1" applyFont="1" applyBorder="1" applyAlignment="1">
      <alignment horizontal="center" vertical="center"/>
    </xf>
    <xf numFmtId="172" fontId="1" fillId="0" borderId="11" xfId="0" applyNumberFormat="1" applyFont="1" applyBorder="1" applyAlignment="1">
      <alignment horizontal="center" vertical="center"/>
    </xf>
    <xf numFmtId="0" fontId="1" fillId="34" borderId="18" xfId="0" applyFont="1" applyFill="1" applyBorder="1" applyAlignment="1">
      <alignment horizontal="left"/>
    </xf>
    <xf numFmtId="0" fontId="1" fillId="34" borderId="12" xfId="0" applyFont="1" applyFill="1" applyBorder="1" applyAlignment="1">
      <alignment horizontal="left"/>
    </xf>
    <xf numFmtId="0" fontId="1" fillId="34" borderId="17" xfId="0" applyFont="1" applyFill="1" applyBorder="1" applyAlignment="1">
      <alignment horizontal="left"/>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33" borderId="18" xfId="0" applyFont="1" applyFill="1" applyBorder="1" applyAlignment="1">
      <alignment horizontal="right"/>
    </xf>
    <xf numFmtId="0" fontId="1" fillId="33" borderId="12" xfId="0" applyFont="1" applyFill="1" applyBorder="1" applyAlignment="1">
      <alignment horizontal="right"/>
    </xf>
    <xf numFmtId="0" fontId="1" fillId="33" borderId="17" xfId="0" applyFont="1" applyFill="1" applyBorder="1" applyAlignment="1">
      <alignment horizontal="right"/>
    </xf>
    <xf numFmtId="0" fontId="1" fillId="35" borderId="10" xfId="0" applyFont="1" applyFill="1" applyBorder="1" applyAlignment="1">
      <alignment horizontal="center" vertical="center" wrapText="1"/>
    </xf>
    <xf numFmtId="0" fontId="1" fillId="34" borderId="18" xfId="0" applyFont="1" applyFill="1" applyBorder="1" applyAlignment="1">
      <alignment horizontal="right"/>
    </xf>
    <xf numFmtId="0" fontId="1" fillId="34" borderId="12" xfId="0" applyFont="1" applyFill="1" applyBorder="1" applyAlignment="1">
      <alignment horizontal="right"/>
    </xf>
    <xf numFmtId="0" fontId="1" fillId="34" borderId="17" xfId="0" applyFont="1" applyFill="1" applyBorder="1" applyAlignment="1">
      <alignment horizontal="right"/>
    </xf>
    <xf numFmtId="0" fontId="1" fillId="34" borderId="18" xfId="0" applyFont="1" applyFill="1" applyBorder="1" applyAlignment="1">
      <alignment horizontal="center"/>
    </xf>
    <xf numFmtId="0" fontId="1" fillId="34" borderId="17" xfId="0" applyFont="1" applyFill="1" applyBorder="1" applyAlignment="1">
      <alignment horizontal="center"/>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 fillId="38" borderId="18" xfId="0" applyFont="1" applyFill="1" applyBorder="1" applyAlignment="1">
      <alignment horizontal="right"/>
    </xf>
    <xf numFmtId="0" fontId="1" fillId="38" borderId="17" xfId="0" applyFont="1" applyFill="1" applyBorder="1" applyAlignment="1">
      <alignment horizontal="right"/>
    </xf>
    <xf numFmtId="0" fontId="1" fillId="35" borderId="18" xfId="0" applyFont="1" applyFill="1" applyBorder="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1" xfId="0" applyFont="1" applyBorder="1" applyAlignment="1">
      <alignment vertical="center" wrapText="1"/>
    </xf>
    <xf numFmtId="0" fontId="1" fillId="0" borderId="19"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1" fillId="0" borderId="18" xfId="0" applyFont="1" applyBorder="1" applyAlignment="1">
      <alignment horizontal="center" vertical="center" wrapText="1"/>
    </xf>
    <xf numFmtId="0" fontId="3" fillId="0" borderId="18" xfId="0" applyFont="1" applyBorder="1" applyAlignment="1">
      <alignment horizontal="center"/>
    </xf>
    <xf numFmtId="0" fontId="3" fillId="0" borderId="17" xfId="0" applyFont="1" applyBorder="1" applyAlignment="1">
      <alignment horizontal="center"/>
    </xf>
    <xf numFmtId="0" fontId="1" fillId="35" borderId="18" xfId="0" applyFont="1" applyFill="1" applyBorder="1" applyAlignment="1">
      <alignment horizontal="right"/>
    </xf>
    <xf numFmtId="0" fontId="1" fillId="35" borderId="17" xfId="0" applyFont="1" applyFill="1" applyBorder="1" applyAlignment="1">
      <alignment horizontal="right"/>
    </xf>
    <xf numFmtId="0" fontId="1" fillId="35" borderId="15" xfId="0" applyFont="1" applyFill="1" applyBorder="1" applyAlignment="1">
      <alignment horizontal="center" vertical="center" wrapText="1"/>
    </xf>
    <xf numFmtId="0" fontId="1" fillId="0" borderId="18" xfId="0" applyFont="1" applyBorder="1" applyAlignment="1">
      <alignment horizontal="center"/>
    </xf>
    <xf numFmtId="0" fontId="1" fillId="0" borderId="12" xfId="0" applyFont="1" applyBorder="1" applyAlignment="1">
      <alignment horizontal="center"/>
    </xf>
    <xf numFmtId="0" fontId="1" fillId="35" borderId="11"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4" fillId="0" borderId="15" xfId="0" applyFont="1" applyBorder="1" applyAlignment="1">
      <alignment horizontal="left" vertical="center"/>
    </xf>
    <xf numFmtId="0" fontId="5" fillId="0" borderId="11" xfId="0" applyFont="1" applyBorder="1" applyAlignment="1">
      <alignment horizontal="left"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37" borderId="15" xfId="0" applyFont="1" applyFill="1" applyBorder="1" applyAlignment="1">
      <alignment horizontal="center" vertical="center"/>
    </xf>
    <xf numFmtId="0" fontId="1" fillId="37" borderId="11" xfId="0" applyFont="1" applyFill="1" applyBorder="1" applyAlignment="1">
      <alignment horizontal="center" vertical="center"/>
    </xf>
    <xf numFmtId="172" fontId="1" fillId="37" borderId="15" xfId="0" applyNumberFormat="1" applyFont="1" applyFill="1" applyBorder="1" applyAlignment="1">
      <alignment horizontal="center" vertical="center"/>
    </xf>
    <xf numFmtId="172" fontId="1" fillId="37" borderId="11" xfId="0" applyNumberFormat="1" applyFont="1" applyFill="1" applyBorder="1" applyAlignment="1">
      <alignment horizontal="center" vertical="center"/>
    </xf>
    <xf numFmtId="0" fontId="1" fillId="37" borderId="15" xfId="0" applyFont="1" applyFill="1" applyBorder="1" applyAlignment="1">
      <alignment horizontal="center"/>
    </xf>
    <xf numFmtId="0" fontId="1" fillId="37" borderId="11" xfId="0" applyFont="1" applyFill="1" applyBorder="1" applyAlignment="1">
      <alignment horizontal="center"/>
    </xf>
    <xf numFmtId="0" fontId="1" fillId="37" borderId="15" xfId="0" applyFont="1" applyFill="1" applyBorder="1" applyAlignment="1">
      <alignment vertical="center" wrapText="1"/>
    </xf>
    <xf numFmtId="0" fontId="1" fillId="37" borderId="11" xfId="0" applyFont="1" applyFill="1" applyBorder="1" applyAlignment="1">
      <alignment vertical="center" wrapText="1"/>
    </xf>
    <xf numFmtId="0" fontId="1" fillId="37" borderId="19" xfId="0" applyFont="1" applyFill="1" applyBorder="1" applyAlignment="1">
      <alignment horizontal="center" vertical="center" wrapText="1"/>
    </xf>
    <xf numFmtId="0" fontId="1" fillId="37" borderId="21" xfId="0" applyFont="1" applyFill="1" applyBorder="1" applyAlignment="1">
      <alignment horizontal="center" vertical="center" wrapText="1"/>
    </xf>
    <xf numFmtId="0" fontId="1" fillId="37" borderId="22"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1" fillId="0" borderId="22" xfId="0" applyFont="1" applyBorder="1" applyAlignment="1">
      <alignment vertical="center" wrapText="1"/>
    </xf>
    <xf numFmtId="0" fontId="1" fillId="35" borderId="10" xfId="0" applyFont="1" applyFill="1" applyBorder="1" applyAlignment="1">
      <alignment horizontal="right"/>
    </xf>
    <xf numFmtId="0" fontId="2" fillId="36" borderId="18" xfId="0" applyFont="1" applyFill="1" applyBorder="1" applyAlignment="1">
      <alignment horizontal="right"/>
    </xf>
    <xf numFmtId="0" fontId="2" fillId="36" borderId="12" xfId="0" applyFont="1" applyFill="1" applyBorder="1" applyAlignment="1">
      <alignment horizontal="right"/>
    </xf>
    <xf numFmtId="0" fontId="2" fillId="36" borderId="17" xfId="0" applyFont="1" applyFill="1" applyBorder="1" applyAlignment="1">
      <alignment horizontal="right"/>
    </xf>
    <xf numFmtId="0" fontId="2" fillId="36" borderId="18" xfId="0" applyFont="1" applyFill="1" applyBorder="1" applyAlignment="1">
      <alignment horizontal="center"/>
    </xf>
    <xf numFmtId="0" fontId="2" fillId="36" borderId="17" xfId="0" applyFont="1" applyFill="1" applyBorder="1" applyAlignment="1">
      <alignment horizontal="center"/>
    </xf>
    <xf numFmtId="0" fontId="1" fillId="34" borderId="23" xfId="0" applyFont="1" applyFill="1" applyBorder="1" applyAlignment="1">
      <alignment horizontal="right"/>
    </xf>
    <xf numFmtId="0" fontId="1" fillId="34" borderId="24" xfId="0" applyFont="1" applyFill="1" applyBorder="1" applyAlignment="1">
      <alignment horizontal="right"/>
    </xf>
    <xf numFmtId="0" fontId="1" fillId="0" borderId="10" xfId="0" applyFont="1" applyBorder="1" applyAlignment="1">
      <alignment horizontal="left" vertical="center" wrapText="1"/>
    </xf>
    <xf numFmtId="0" fontId="1" fillId="0" borderId="18" xfId="0" applyFont="1" applyBorder="1" applyAlignment="1">
      <alignment horizontal="left"/>
    </xf>
    <xf numFmtId="0" fontId="1" fillId="0" borderId="12" xfId="0" applyFont="1" applyBorder="1" applyAlignment="1">
      <alignment horizontal="left"/>
    </xf>
    <xf numFmtId="0" fontId="1" fillId="0" borderId="17" xfId="0" applyFont="1" applyBorder="1" applyAlignment="1">
      <alignment horizontal="left"/>
    </xf>
    <xf numFmtId="0" fontId="2" fillId="0" borderId="18" xfId="0" applyFont="1" applyBorder="1" applyAlignment="1">
      <alignment horizontal="right"/>
    </xf>
    <xf numFmtId="0" fontId="2" fillId="0" borderId="12" xfId="0" applyFont="1" applyBorder="1" applyAlignment="1">
      <alignment horizontal="right"/>
    </xf>
    <xf numFmtId="0" fontId="2" fillId="0" borderId="17" xfId="0" applyFont="1" applyBorder="1" applyAlignment="1">
      <alignment horizontal="right"/>
    </xf>
    <xf numFmtId="0" fontId="1" fillId="35" borderId="22"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3" borderId="18" xfId="0" applyFont="1" applyFill="1" applyBorder="1" applyAlignment="1">
      <alignment horizontal="center"/>
    </xf>
    <xf numFmtId="0" fontId="1" fillId="33" borderId="17" xfId="0" applyFont="1" applyFill="1" applyBorder="1" applyAlignment="1">
      <alignment horizontal="center"/>
    </xf>
    <xf numFmtId="0" fontId="1" fillId="0" borderId="18" xfId="0" applyFont="1" applyBorder="1" applyAlignment="1">
      <alignment/>
    </xf>
    <xf numFmtId="0" fontId="1" fillId="0" borderId="12" xfId="0" applyFont="1" applyBorder="1" applyAlignment="1">
      <alignment/>
    </xf>
    <xf numFmtId="0" fontId="1" fillId="0" borderId="17" xfId="0" applyFont="1" applyBorder="1" applyAlignment="1">
      <alignment/>
    </xf>
    <xf numFmtId="0" fontId="1" fillId="0" borderId="0" xfId="0" applyFont="1" applyAlignment="1">
      <alignment horizontal="right"/>
    </xf>
    <xf numFmtId="0" fontId="8" fillId="0" borderId="12" xfId="0" applyFont="1" applyBorder="1" applyAlignment="1">
      <alignment horizontal="center"/>
    </xf>
    <xf numFmtId="0" fontId="1" fillId="0" borderId="18" xfId="0" applyFont="1" applyBorder="1" applyAlignment="1">
      <alignment wrapText="1"/>
    </xf>
    <xf numFmtId="0" fontId="1" fillId="0" borderId="12" xfId="0" applyFont="1" applyBorder="1" applyAlignment="1">
      <alignment wrapText="1"/>
    </xf>
    <xf numFmtId="0" fontId="1" fillId="0" borderId="17" xfId="0" applyFont="1" applyBorder="1" applyAlignment="1">
      <alignment wrapText="1"/>
    </xf>
    <xf numFmtId="0" fontId="4" fillId="0" borderId="15" xfId="0" applyFont="1" applyBorder="1" applyAlignment="1">
      <alignment horizontal="left"/>
    </xf>
    <xf numFmtId="0" fontId="5" fillId="0" borderId="11" xfId="0" applyFont="1" applyBorder="1" applyAlignment="1">
      <alignment horizontal="left"/>
    </xf>
    <xf numFmtId="0" fontId="3" fillId="39" borderId="18" xfId="0" applyFont="1" applyFill="1" applyBorder="1" applyAlignment="1">
      <alignment horizontal="left" vertical="center" wrapText="1"/>
    </xf>
    <xf numFmtId="0" fontId="3" fillId="39" borderId="12" xfId="0" applyFont="1" applyFill="1" applyBorder="1" applyAlignment="1">
      <alignment horizontal="left" vertical="center" wrapText="1"/>
    </xf>
    <xf numFmtId="0" fontId="3" fillId="39" borderId="17" xfId="0" applyFont="1" applyFill="1" applyBorder="1" applyAlignment="1">
      <alignment horizontal="left" vertical="center" wrapText="1"/>
    </xf>
    <xf numFmtId="0" fontId="6" fillId="0" borderId="0" xfId="0" applyFont="1" applyAlignment="1">
      <alignment horizontal="center" vertical="center"/>
    </xf>
    <xf numFmtId="0" fontId="2" fillId="0" borderId="0" xfId="0" applyFont="1" applyFill="1" applyAlignment="1">
      <alignment horizontal="center" vertical="center"/>
    </xf>
    <xf numFmtId="0" fontId="2" fillId="0" borderId="12" xfId="0" applyFont="1" applyBorder="1" applyAlignment="1">
      <alignment horizontal="center"/>
    </xf>
    <xf numFmtId="0" fontId="1" fillId="0" borderId="17" xfId="0" applyFont="1" applyBorder="1" applyAlignment="1">
      <alignment horizont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5"/>
  <sheetViews>
    <sheetView tabSelected="1" zoomScalePageLayoutView="0" workbookViewId="0" topLeftCell="A1">
      <selection activeCell="I123" sqref="I123"/>
    </sheetView>
  </sheetViews>
  <sheetFormatPr defaultColWidth="9.140625" defaultRowHeight="12.75"/>
  <cols>
    <col min="1" max="3" width="2.7109375" style="1" customWidth="1"/>
    <col min="4" max="4" width="25.00390625" style="1" customWidth="1"/>
    <col min="5" max="5" width="9.140625" style="1" customWidth="1"/>
    <col min="6" max="6" width="5.421875" style="1" customWidth="1"/>
    <col min="7" max="7" width="8.57421875" style="1" customWidth="1"/>
    <col min="8" max="8" width="8.140625" style="1" customWidth="1"/>
    <col min="9" max="9" width="7.140625" style="1" customWidth="1"/>
    <col min="10" max="10" width="6.28125" style="1" customWidth="1"/>
    <col min="11" max="11" width="8.8515625" style="1" customWidth="1"/>
    <col min="12" max="12" width="8.421875" style="1" customWidth="1"/>
    <col min="13" max="13" width="7.28125" style="1" customWidth="1"/>
    <col min="14" max="14" width="5.57421875" style="1" customWidth="1"/>
    <col min="15" max="15" width="8.28125" style="1" customWidth="1"/>
    <col min="16" max="16" width="8.421875" style="1" customWidth="1"/>
    <col min="17" max="17" width="7.28125" style="1" customWidth="1"/>
    <col min="18" max="18" width="5.57421875" style="1" customWidth="1"/>
    <col min="19" max="19" width="24.00390625" style="1" customWidth="1"/>
    <col min="20" max="20" width="6.00390625" style="1" customWidth="1"/>
    <col min="21" max="21" width="4.8515625" style="1" customWidth="1"/>
    <col min="22" max="22" width="0.9921875" style="1" customWidth="1"/>
    <col min="23" max="16384" width="9.140625" style="1" customWidth="1"/>
  </cols>
  <sheetData>
    <row r="1" spans="19:21" ht="12.75">
      <c r="S1" s="73"/>
      <c r="T1" s="73"/>
      <c r="U1" s="73"/>
    </row>
    <row r="2" spans="19:21" ht="12.75" customHeight="1">
      <c r="S2" s="74"/>
      <c r="T2" s="74"/>
      <c r="U2" s="74"/>
    </row>
    <row r="3" spans="19:21" ht="12.75">
      <c r="S3" s="73"/>
      <c r="T3" s="73"/>
      <c r="U3" s="73"/>
    </row>
    <row r="4" spans="4:21" ht="15.75">
      <c r="D4" s="75" t="s">
        <v>145</v>
      </c>
      <c r="E4" s="75"/>
      <c r="F4" s="75"/>
      <c r="G4" s="75"/>
      <c r="H4" s="75"/>
      <c r="I4" s="75"/>
      <c r="J4" s="75"/>
      <c r="K4" s="75"/>
      <c r="L4" s="75"/>
      <c r="M4" s="75"/>
      <c r="N4" s="75"/>
      <c r="O4" s="75"/>
      <c r="P4" s="75"/>
      <c r="Q4" s="75"/>
      <c r="R4" s="75"/>
      <c r="S4" s="75"/>
      <c r="T4" s="75"/>
      <c r="U4" s="2"/>
    </row>
    <row r="5" spans="1:21" ht="15" customHeight="1">
      <c r="A5" s="3"/>
      <c r="B5" s="3"/>
      <c r="C5" s="3"/>
      <c r="D5" s="67"/>
      <c r="E5" s="67"/>
      <c r="F5" s="67"/>
      <c r="G5" s="67"/>
      <c r="H5" s="79" t="s">
        <v>152</v>
      </c>
      <c r="I5" s="79"/>
      <c r="J5" s="79"/>
      <c r="K5" s="79"/>
      <c r="L5" s="79"/>
      <c r="M5" s="79"/>
      <c r="N5" s="79"/>
      <c r="O5" s="67"/>
      <c r="P5" s="67"/>
      <c r="Q5" s="67"/>
      <c r="R5" s="67"/>
      <c r="S5" s="67"/>
      <c r="T5" s="67"/>
      <c r="U5" s="3"/>
    </row>
    <row r="6" spans="1:21" ht="10.5" customHeight="1">
      <c r="A6" s="4"/>
      <c r="B6" s="4"/>
      <c r="C6" s="4"/>
      <c r="D6" s="4"/>
      <c r="E6" s="4"/>
      <c r="F6" s="4"/>
      <c r="G6" s="4"/>
      <c r="H6" s="4"/>
      <c r="I6" s="4"/>
      <c r="J6" s="4"/>
      <c r="K6" s="4"/>
      <c r="L6" s="4"/>
      <c r="M6" s="4"/>
      <c r="N6" s="4"/>
      <c r="O6" s="4"/>
      <c r="P6" s="4"/>
      <c r="Q6" s="4"/>
      <c r="R6" s="4"/>
      <c r="S6" s="4"/>
      <c r="T6" s="4"/>
      <c r="U6" s="4"/>
    </row>
    <row r="7" spans="1:21" ht="17.25" customHeight="1">
      <c r="A7" s="72" t="s">
        <v>30</v>
      </c>
      <c r="B7" s="72"/>
      <c r="C7" s="72"/>
      <c r="D7" s="72"/>
      <c r="E7" s="76" t="s">
        <v>140</v>
      </c>
      <c r="F7" s="77"/>
      <c r="G7" s="77"/>
      <c r="H7" s="77"/>
      <c r="I7" s="77"/>
      <c r="J7" s="77"/>
      <c r="K7" s="77"/>
      <c r="L7" s="77"/>
      <c r="M7" s="77"/>
      <c r="N7" s="77"/>
      <c r="O7" s="77"/>
      <c r="P7" s="77"/>
      <c r="Q7" s="77"/>
      <c r="R7" s="77"/>
      <c r="S7" s="77"/>
      <c r="T7" s="77"/>
      <c r="U7" s="78"/>
    </row>
    <row r="8" spans="1:21" ht="17.25" customHeight="1">
      <c r="A8" s="72" t="s">
        <v>0</v>
      </c>
      <c r="B8" s="72"/>
      <c r="C8" s="72"/>
      <c r="D8" s="72"/>
      <c r="E8" s="80" t="s">
        <v>58</v>
      </c>
      <c r="F8" s="81"/>
      <c r="G8" s="81"/>
      <c r="H8" s="81"/>
      <c r="I8" s="81"/>
      <c r="J8" s="81"/>
      <c r="K8" s="81"/>
      <c r="L8" s="81"/>
      <c r="M8" s="81"/>
      <c r="N8" s="81"/>
      <c r="O8" s="81"/>
      <c r="P8" s="81"/>
      <c r="Q8" s="81"/>
      <c r="R8" s="81"/>
      <c r="S8" s="81"/>
      <c r="T8" s="81"/>
      <c r="U8" s="82"/>
    </row>
    <row r="9" spans="1:21" ht="17.25" customHeight="1">
      <c r="A9" s="46"/>
      <c r="B9" s="46"/>
      <c r="C9" s="46"/>
      <c r="D9" s="47"/>
      <c r="E9" s="47"/>
      <c r="F9" s="47"/>
      <c r="G9" s="47"/>
      <c r="H9" s="47"/>
      <c r="I9" s="47"/>
      <c r="J9" s="47"/>
      <c r="K9" s="47"/>
      <c r="L9" s="47"/>
      <c r="M9" s="47"/>
      <c r="N9" s="47"/>
      <c r="O9" s="47"/>
      <c r="P9" s="47"/>
      <c r="Q9" s="47"/>
      <c r="R9" s="47"/>
      <c r="S9" s="47"/>
      <c r="T9" s="47"/>
      <c r="U9" s="47"/>
    </row>
    <row r="10" spans="1:21" ht="17.25" customHeight="1">
      <c r="A10" s="83" t="s">
        <v>1</v>
      </c>
      <c r="B10" s="84"/>
      <c r="C10" s="84"/>
      <c r="D10" s="85"/>
      <c r="E10" s="76" t="s">
        <v>59</v>
      </c>
      <c r="F10" s="77"/>
      <c r="G10" s="77"/>
      <c r="H10" s="77"/>
      <c r="I10" s="77"/>
      <c r="J10" s="77"/>
      <c r="K10" s="77"/>
      <c r="L10" s="77"/>
      <c r="M10" s="77"/>
      <c r="N10" s="77"/>
      <c r="O10" s="77"/>
      <c r="P10" s="77"/>
      <c r="Q10" s="77"/>
      <c r="R10" s="77"/>
      <c r="S10" s="77"/>
      <c r="T10" s="77"/>
      <c r="U10" s="78"/>
    </row>
    <row r="11" spans="1:21" ht="17.25" customHeight="1">
      <c r="A11" s="48"/>
      <c r="B11" s="48"/>
      <c r="C11" s="48"/>
      <c r="D11" s="49"/>
      <c r="E11" s="49"/>
      <c r="F11" s="49"/>
      <c r="G11" s="49"/>
      <c r="H11" s="49"/>
      <c r="I11" s="49"/>
      <c r="J11" s="49"/>
      <c r="K11" s="49"/>
      <c r="L11" s="49"/>
      <c r="M11" s="49"/>
      <c r="N11" s="49"/>
      <c r="O11" s="49"/>
      <c r="P11" s="49"/>
      <c r="Q11" s="49"/>
      <c r="R11" s="49"/>
      <c r="S11" s="49"/>
      <c r="T11" s="49"/>
      <c r="U11" s="49"/>
    </row>
    <row r="12" spans="1:21" ht="21.75" customHeight="1">
      <c r="A12" s="86" t="s">
        <v>2</v>
      </c>
      <c r="B12" s="86"/>
      <c r="C12" s="86"/>
      <c r="D12" s="86"/>
      <c r="E12" s="86"/>
      <c r="F12" s="86"/>
      <c r="G12" s="86"/>
      <c r="H12" s="86"/>
      <c r="I12" s="86"/>
      <c r="J12" s="86"/>
      <c r="K12" s="86"/>
      <c r="L12" s="86"/>
      <c r="M12" s="86"/>
      <c r="N12" s="86"/>
      <c r="O12" s="86"/>
      <c r="P12" s="86"/>
      <c r="Q12" s="86"/>
      <c r="R12" s="86"/>
      <c r="S12" s="86"/>
      <c r="T12" s="86"/>
      <c r="U12" s="86"/>
    </row>
    <row r="13" spans="1:21" ht="55.5" customHeight="1">
      <c r="A13" s="87" t="s">
        <v>93</v>
      </c>
      <c r="B13" s="87"/>
      <c r="C13" s="87"/>
      <c r="D13" s="87"/>
      <c r="E13" s="87"/>
      <c r="F13" s="87"/>
      <c r="G13" s="87"/>
      <c r="H13" s="87"/>
      <c r="I13" s="87"/>
      <c r="J13" s="87"/>
      <c r="K13" s="87"/>
      <c r="L13" s="87"/>
      <c r="M13" s="87"/>
      <c r="N13" s="87"/>
      <c r="O13" s="87"/>
      <c r="P13" s="87"/>
      <c r="Q13" s="87"/>
      <c r="R13" s="87"/>
      <c r="S13" s="87"/>
      <c r="T13" s="87"/>
      <c r="U13" s="87"/>
    </row>
    <row r="14" spans="1:21" ht="18" customHeight="1">
      <c r="A14" s="86" t="s">
        <v>3</v>
      </c>
      <c r="B14" s="86"/>
      <c r="C14" s="86"/>
      <c r="D14" s="86"/>
      <c r="E14" s="86"/>
      <c r="F14" s="86"/>
      <c r="G14" s="86"/>
      <c r="H14" s="86"/>
      <c r="I14" s="86"/>
      <c r="J14" s="86"/>
      <c r="K14" s="86"/>
      <c r="L14" s="86"/>
      <c r="M14" s="86"/>
      <c r="N14" s="86"/>
      <c r="O14" s="86"/>
      <c r="P14" s="86"/>
      <c r="Q14" s="86"/>
      <c r="R14" s="86"/>
      <c r="S14" s="86"/>
      <c r="T14" s="86"/>
      <c r="U14" s="86"/>
    </row>
    <row r="15" spans="1:21" ht="21" customHeight="1">
      <c r="A15" s="91" t="s">
        <v>92</v>
      </c>
      <c r="B15" s="91"/>
      <c r="C15" s="91"/>
      <c r="D15" s="91"/>
      <c r="E15" s="91"/>
      <c r="F15" s="91"/>
      <c r="G15" s="91"/>
      <c r="H15" s="91"/>
      <c r="I15" s="91"/>
      <c r="J15" s="91"/>
      <c r="K15" s="91"/>
      <c r="L15" s="91"/>
      <c r="M15" s="91"/>
      <c r="N15" s="91"/>
      <c r="O15" s="91"/>
      <c r="P15" s="91"/>
      <c r="Q15" s="91"/>
      <c r="R15" s="91"/>
      <c r="S15" s="91"/>
      <c r="T15" s="50" t="s">
        <v>4</v>
      </c>
      <c r="U15" s="51">
        <v>1</v>
      </c>
    </row>
    <row r="16" spans="1:21" ht="21" customHeight="1">
      <c r="A16" s="91" t="s">
        <v>94</v>
      </c>
      <c r="B16" s="91"/>
      <c r="C16" s="91"/>
      <c r="D16" s="91"/>
      <c r="E16" s="91"/>
      <c r="F16" s="91"/>
      <c r="G16" s="91"/>
      <c r="H16" s="91"/>
      <c r="I16" s="91"/>
      <c r="J16" s="91"/>
      <c r="K16" s="91"/>
      <c r="L16" s="91"/>
      <c r="M16" s="91"/>
      <c r="N16" s="91"/>
      <c r="O16" s="91"/>
      <c r="P16" s="91"/>
      <c r="Q16" s="91"/>
      <c r="R16" s="91"/>
      <c r="S16" s="91"/>
      <c r="T16" s="50" t="s">
        <v>4</v>
      </c>
      <c r="U16" s="51">
        <v>2</v>
      </c>
    </row>
    <row r="17" spans="1:21" ht="21" customHeight="1">
      <c r="A17" s="91" t="s">
        <v>95</v>
      </c>
      <c r="B17" s="91"/>
      <c r="C17" s="91"/>
      <c r="D17" s="91"/>
      <c r="E17" s="91"/>
      <c r="F17" s="91"/>
      <c r="G17" s="91"/>
      <c r="H17" s="91"/>
      <c r="I17" s="91"/>
      <c r="J17" s="91"/>
      <c r="K17" s="91"/>
      <c r="L17" s="91"/>
      <c r="M17" s="91"/>
      <c r="N17" s="91"/>
      <c r="O17" s="91"/>
      <c r="P17" s="91"/>
      <c r="Q17" s="91"/>
      <c r="R17" s="91"/>
      <c r="S17" s="91"/>
      <c r="T17" s="50" t="s">
        <v>4</v>
      </c>
      <c r="U17" s="51">
        <v>3</v>
      </c>
    </row>
    <row r="18" spans="1:21" ht="21" customHeight="1">
      <c r="A18" s="92" t="s">
        <v>5</v>
      </c>
      <c r="B18" s="92"/>
      <c r="C18" s="92"/>
      <c r="D18" s="92"/>
      <c r="E18" s="92"/>
      <c r="F18" s="92"/>
      <c r="G18" s="92"/>
      <c r="H18" s="92"/>
      <c r="I18" s="92"/>
      <c r="J18" s="92"/>
      <c r="K18" s="92"/>
      <c r="L18" s="92"/>
      <c r="M18" s="92"/>
      <c r="N18" s="92"/>
      <c r="O18" s="92"/>
      <c r="P18" s="92"/>
      <c r="Q18" s="92"/>
      <c r="R18" s="92"/>
      <c r="S18" s="92"/>
      <c r="T18" s="92"/>
      <c r="U18" s="92"/>
    </row>
    <row r="19" spans="1:21" ht="61.5" customHeight="1">
      <c r="A19" s="93" t="s">
        <v>96</v>
      </c>
      <c r="B19" s="94"/>
      <c r="C19" s="94"/>
      <c r="D19" s="94"/>
      <c r="E19" s="94"/>
      <c r="F19" s="94"/>
      <c r="G19" s="94"/>
      <c r="H19" s="94"/>
      <c r="I19" s="94"/>
      <c r="J19" s="94"/>
      <c r="K19" s="94"/>
      <c r="L19" s="94"/>
      <c r="M19" s="94"/>
      <c r="N19" s="94"/>
      <c r="O19" s="94"/>
      <c r="P19" s="94"/>
      <c r="Q19" s="94"/>
      <c r="R19" s="94"/>
      <c r="S19" s="94"/>
      <c r="T19" s="94"/>
      <c r="U19" s="95"/>
    </row>
    <row r="20" spans="1:21" ht="21" customHeight="1">
      <c r="A20" s="88" t="s">
        <v>146</v>
      </c>
      <c r="B20" s="89"/>
      <c r="C20" s="89"/>
      <c r="D20" s="89"/>
      <c r="E20" s="89"/>
      <c r="F20" s="89"/>
      <c r="G20" s="89"/>
      <c r="H20" s="89"/>
      <c r="I20" s="89"/>
      <c r="J20" s="89"/>
      <c r="K20" s="89"/>
      <c r="L20" s="89"/>
      <c r="M20" s="89"/>
      <c r="N20" s="89"/>
      <c r="O20" s="89"/>
      <c r="P20" s="89"/>
      <c r="Q20" s="89"/>
      <c r="R20" s="89"/>
      <c r="S20" s="89"/>
      <c r="T20" s="89"/>
      <c r="U20" s="90"/>
    </row>
    <row r="21" spans="1:21" ht="21.75" customHeight="1">
      <c r="A21" s="88" t="s">
        <v>70</v>
      </c>
      <c r="B21" s="89"/>
      <c r="C21" s="89"/>
      <c r="D21" s="89"/>
      <c r="E21" s="89"/>
      <c r="F21" s="89"/>
      <c r="G21" s="89"/>
      <c r="H21" s="89"/>
      <c r="I21" s="89"/>
      <c r="J21" s="89"/>
      <c r="K21" s="89"/>
      <c r="L21" s="89"/>
      <c r="M21" s="89"/>
      <c r="N21" s="89"/>
      <c r="O21" s="89"/>
      <c r="P21" s="89"/>
      <c r="Q21" s="89"/>
      <c r="R21" s="89"/>
      <c r="S21" s="89"/>
      <c r="T21" s="89"/>
      <c r="U21" s="90"/>
    </row>
    <row r="22" spans="1:21" ht="15.75" customHeight="1">
      <c r="A22" s="88" t="s">
        <v>149</v>
      </c>
      <c r="B22" s="89"/>
      <c r="C22" s="89"/>
      <c r="D22" s="89"/>
      <c r="E22" s="89"/>
      <c r="F22" s="89"/>
      <c r="G22" s="89"/>
      <c r="H22" s="89"/>
      <c r="I22" s="89"/>
      <c r="J22" s="89"/>
      <c r="K22" s="89"/>
      <c r="L22" s="89"/>
      <c r="M22" s="89"/>
      <c r="N22" s="89"/>
      <c r="O22" s="89"/>
      <c r="P22" s="89"/>
      <c r="Q22" s="89"/>
      <c r="R22" s="89"/>
      <c r="S22" s="89"/>
      <c r="T22" s="89"/>
      <c r="U22" s="90"/>
    </row>
    <row r="23" spans="1:21" ht="16.5" customHeight="1">
      <c r="A23" s="88" t="s">
        <v>143</v>
      </c>
      <c r="B23" s="89"/>
      <c r="C23" s="89"/>
      <c r="D23" s="89"/>
      <c r="E23" s="89"/>
      <c r="F23" s="89"/>
      <c r="G23" s="89"/>
      <c r="H23" s="89"/>
      <c r="I23" s="89"/>
      <c r="J23" s="89"/>
      <c r="K23" s="89"/>
      <c r="L23" s="89"/>
      <c r="M23" s="89"/>
      <c r="N23" s="89"/>
      <c r="O23" s="89"/>
      <c r="P23" s="89"/>
      <c r="Q23" s="89"/>
      <c r="R23" s="89"/>
      <c r="S23" s="89"/>
      <c r="T23" s="89"/>
      <c r="U23" s="90"/>
    </row>
    <row r="24" spans="1:21" ht="16.5" customHeight="1">
      <c r="A24" s="88" t="s">
        <v>153</v>
      </c>
      <c r="B24" s="89"/>
      <c r="C24" s="89"/>
      <c r="D24" s="89"/>
      <c r="E24" s="89"/>
      <c r="F24" s="89"/>
      <c r="G24" s="89"/>
      <c r="H24" s="89"/>
      <c r="I24" s="89"/>
      <c r="J24" s="89"/>
      <c r="K24" s="89"/>
      <c r="L24" s="89"/>
      <c r="M24" s="89"/>
      <c r="N24" s="89"/>
      <c r="O24" s="89"/>
      <c r="P24" s="89"/>
      <c r="Q24" s="89"/>
      <c r="R24" s="89"/>
      <c r="S24" s="89"/>
      <c r="T24" s="89"/>
      <c r="U24" s="90"/>
    </row>
    <row r="25" spans="1:21" s="58" customFormat="1" ht="10.5" customHeight="1">
      <c r="A25" s="88"/>
      <c r="B25" s="89"/>
      <c r="C25" s="89"/>
      <c r="D25" s="89"/>
      <c r="E25" s="89"/>
      <c r="F25" s="89"/>
      <c r="G25" s="89"/>
      <c r="H25" s="89"/>
      <c r="I25" s="89"/>
      <c r="J25" s="89"/>
      <c r="K25" s="89"/>
      <c r="L25" s="89"/>
      <c r="M25" s="89"/>
      <c r="N25" s="89"/>
      <c r="O25" s="89"/>
      <c r="P25" s="89"/>
      <c r="Q25" s="89"/>
      <c r="R25" s="89"/>
      <c r="S25" s="89"/>
      <c r="T25" s="89"/>
      <c r="U25" s="90"/>
    </row>
    <row r="26" spans="1:21" ht="18" customHeight="1">
      <c r="A26" s="88" t="s">
        <v>39</v>
      </c>
      <c r="B26" s="89"/>
      <c r="C26" s="89"/>
      <c r="D26" s="89"/>
      <c r="E26" s="89"/>
      <c r="F26" s="89"/>
      <c r="G26" s="89"/>
      <c r="H26" s="89"/>
      <c r="I26" s="89"/>
      <c r="J26" s="89"/>
      <c r="K26" s="89"/>
      <c r="L26" s="89"/>
      <c r="M26" s="89"/>
      <c r="N26" s="89"/>
      <c r="O26" s="89"/>
      <c r="P26" s="89"/>
      <c r="Q26" s="89"/>
      <c r="R26" s="89"/>
      <c r="S26" s="89"/>
      <c r="T26" s="89"/>
      <c r="U26" s="90"/>
    </row>
    <row r="27" spans="1:21" ht="20.25" customHeight="1">
      <c r="A27" s="88" t="s">
        <v>75</v>
      </c>
      <c r="B27" s="89"/>
      <c r="C27" s="89"/>
      <c r="D27" s="89"/>
      <c r="E27" s="89"/>
      <c r="F27" s="89"/>
      <c r="G27" s="89"/>
      <c r="H27" s="89"/>
      <c r="I27" s="89"/>
      <c r="J27" s="89"/>
      <c r="K27" s="89"/>
      <c r="L27" s="89"/>
      <c r="M27" s="89"/>
      <c r="N27" s="89"/>
      <c r="O27" s="89"/>
      <c r="P27" s="89"/>
      <c r="Q27" s="89"/>
      <c r="R27" s="89"/>
      <c r="S27" s="89"/>
      <c r="T27" s="89"/>
      <c r="U27" s="90"/>
    </row>
    <row r="28" spans="1:21" ht="15.75" customHeight="1">
      <c r="A28" s="88" t="s">
        <v>148</v>
      </c>
      <c r="B28" s="89"/>
      <c r="C28" s="89"/>
      <c r="D28" s="89"/>
      <c r="E28" s="89"/>
      <c r="F28" s="89"/>
      <c r="G28" s="89"/>
      <c r="H28" s="89"/>
      <c r="I28" s="89"/>
      <c r="J28" s="89"/>
      <c r="K28" s="89"/>
      <c r="L28" s="89"/>
      <c r="M28" s="89"/>
      <c r="N28" s="89"/>
      <c r="O28" s="89"/>
      <c r="P28" s="89"/>
      <c r="Q28" s="89"/>
      <c r="R28" s="89"/>
      <c r="S28" s="89"/>
      <c r="T28" s="89"/>
      <c r="U28" s="90"/>
    </row>
    <row r="29" spans="1:21" ht="16.5" customHeight="1">
      <c r="A29" s="88" t="s">
        <v>77</v>
      </c>
      <c r="B29" s="89"/>
      <c r="C29" s="89"/>
      <c r="D29" s="89"/>
      <c r="E29" s="89"/>
      <c r="F29" s="89"/>
      <c r="G29" s="89"/>
      <c r="H29" s="89"/>
      <c r="I29" s="89"/>
      <c r="J29" s="89"/>
      <c r="K29" s="89"/>
      <c r="L29" s="89"/>
      <c r="M29" s="89"/>
      <c r="N29" s="89"/>
      <c r="O29" s="89"/>
      <c r="P29" s="89"/>
      <c r="Q29" s="89"/>
      <c r="R29" s="89"/>
      <c r="S29" s="89"/>
      <c r="T29" s="89"/>
      <c r="U29" s="90"/>
    </row>
    <row r="30" spans="1:21" ht="16.5" customHeight="1">
      <c r="A30" s="88" t="s">
        <v>78</v>
      </c>
      <c r="B30" s="89"/>
      <c r="C30" s="89"/>
      <c r="D30" s="89"/>
      <c r="E30" s="89"/>
      <c r="F30" s="89"/>
      <c r="G30" s="89"/>
      <c r="H30" s="89"/>
      <c r="I30" s="89"/>
      <c r="J30" s="89"/>
      <c r="K30" s="89"/>
      <c r="L30" s="89"/>
      <c r="M30" s="89"/>
      <c r="N30" s="89"/>
      <c r="O30" s="89"/>
      <c r="P30" s="89"/>
      <c r="Q30" s="89"/>
      <c r="R30" s="89"/>
      <c r="S30" s="89"/>
      <c r="T30" s="89"/>
      <c r="U30" s="90"/>
    </row>
    <row r="31" spans="1:21" ht="16.5" customHeight="1">
      <c r="A31" s="88" t="s">
        <v>103</v>
      </c>
      <c r="B31" s="89"/>
      <c r="C31" s="89"/>
      <c r="D31" s="89"/>
      <c r="E31" s="89"/>
      <c r="F31" s="89"/>
      <c r="G31" s="89"/>
      <c r="H31" s="89"/>
      <c r="I31" s="89"/>
      <c r="J31" s="89"/>
      <c r="K31" s="89"/>
      <c r="L31" s="89"/>
      <c r="M31" s="89"/>
      <c r="N31" s="89"/>
      <c r="O31" s="89"/>
      <c r="P31" s="89"/>
      <c r="Q31" s="89"/>
      <c r="R31" s="89"/>
      <c r="S31" s="89"/>
      <c r="T31" s="89"/>
      <c r="U31" s="90"/>
    </row>
    <row r="32" spans="1:21" ht="16.5" customHeight="1">
      <c r="A32" s="88" t="s">
        <v>122</v>
      </c>
      <c r="B32" s="89"/>
      <c r="C32" s="89"/>
      <c r="D32" s="89"/>
      <c r="E32" s="89"/>
      <c r="F32" s="89"/>
      <c r="G32" s="89"/>
      <c r="H32" s="89"/>
      <c r="I32" s="89"/>
      <c r="J32" s="89"/>
      <c r="K32" s="89"/>
      <c r="L32" s="89"/>
      <c r="M32" s="89"/>
      <c r="N32" s="89"/>
      <c r="O32" s="89"/>
      <c r="P32" s="89"/>
      <c r="Q32" s="89"/>
      <c r="R32" s="89"/>
      <c r="S32" s="89"/>
      <c r="T32" s="89"/>
      <c r="U32" s="90"/>
    </row>
    <row r="33" spans="1:21" ht="16.5" customHeight="1">
      <c r="A33" s="88" t="s">
        <v>79</v>
      </c>
      <c r="B33" s="89"/>
      <c r="C33" s="89"/>
      <c r="D33" s="89"/>
      <c r="E33" s="89"/>
      <c r="F33" s="89"/>
      <c r="G33" s="89"/>
      <c r="H33" s="89"/>
      <c r="I33" s="89"/>
      <c r="J33" s="89"/>
      <c r="K33" s="89"/>
      <c r="L33" s="89"/>
      <c r="M33" s="89"/>
      <c r="N33" s="89"/>
      <c r="O33" s="89"/>
      <c r="P33" s="89"/>
      <c r="Q33" s="89"/>
      <c r="R33" s="89"/>
      <c r="S33" s="89"/>
      <c r="T33" s="89"/>
      <c r="U33" s="90"/>
    </row>
    <row r="34" spans="1:21" ht="16.5" customHeight="1">
      <c r="A34" s="88" t="s">
        <v>80</v>
      </c>
      <c r="B34" s="89"/>
      <c r="C34" s="89"/>
      <c r="D34" s="89"/>
      <c r="E34" s="89"/>
      <c r="F34" s="89"/>
      <c r="G34" s="89"/>
      <c r="H34" s="89"/>
      <c r="I34" s="89"/>
      <c r="J34" s="89"/>
      <c r="K34" s="89"/>
      <c r="L34" s="89"/>
      <c r="M34" s="89"/>
      <c r="N34" s="89"/>
      <c r="O34" s="89"/>
      <c r="P34" s="89"/>
      <c r="Q34" s="89"/>
      <c r="R34" s="89"/>
      <c r="S34" s="89"/>
      <c r="T34" s="89"/>
      <c r="U34" s="90"/>
    </row>
    <row r="35" spans="1:21" ht="16.5" customHeight="1">
      <c r="A35" s="88" t="s">
        <v>104</v>
      </c>
      <c r="B35" s="89"/>
      <c r="C35" s="89"/>
      <c r="D35" s="89"/>
      <c r="E35" s="89"/>
      <c r="F35" s="89"/>
      <c r="G35" s="89"/>
      <c r="H35" s="89"/>
      <c r="I35" s="89"/>
      <c r="J35" s="89"/>
      <c r="K35" s="89"/>
      <c r="L35" s="89"/>
      <c r="M35" s="89"/>
      <c r="N35" s="89"/>
      <c r="O35" s="89"/>
      <c r="P35" s="89"/>
      <c r="Q35" s="89"/>
      <c r="R35" s="89"/>
      <c r="S35" s="89"/>
      <c r="T35" s="89"/>
      <c r="U35" s="90"/>
    </row>
    <row r="36" spans="1:21" ht="16.5" customHeight="1">
      <c r="A36" s="88" t="s">
        <v>81</v>
      </c>
      <c r="B36" s="89"/>
      <c r="C36" s="89"/>
      <c r="D36" s="89"/>
      <c r="E36" s="89"/>
      <c r="F36" s="89"/>
      <c r="G36" s="89"/>
      <c r="H36" s="89"/>
      <c r="I36" s="89"/>
      <c r="J36" s="89"/>
      <c r="K36" s="89"/>
      <c r="L36" s="89"/>
      <c r="M36" s="89"/>
      <c r="N36" s="89"/>
      <c r="O36" s="89"/>
      <c r="P36" s="89"/>
      <c r="Q36" s="89"/>
      <c r="R36" s="89"/>
      <c r="S36" s="89"/>
      <c r="T36" s="89"/>
      <c r="U36" s="90"/>
    </row>
    <row r="37" spans="1:21" ht="16.5" customHeight="1">
      <c r="A37" s="88" t="s">
        <v>105</v>
      </c>
      <c r="B37" s="89"/>
      <c r="C37" s="89"/>
      <c r="D37" s="89"/>
      <c r="E37" s="89"/>
      <c r="F37" s="89"/>
      <c r="G37" s="89"/>
      <c r="H37" s="89"/>
      <c r="I37" s="89"/>
      <c r="J37" s="89"/>
      <c r="K37" s="89"/>
      <c r="L37" s="89"/>
      <c r="M37" s="89"/>
      <c r="N37" s="89"/>
      <c r="O37" s="89"/>
      <c r="P37" s="89"/>
      <c r="Q37" s="89"/>
      <c r="R37" s="89"/>
      <c r="S37" s="89"/>
      <c r="T37" s="89"/>
      <c r="U37" s="90"/>
    </row>
    <row r="38" spans="1:21" ht="16.5" customHeight="1">
      <c r="A38" s="88" t="s">
        <v>106</v>
      </c>
      <c r="B38" s="89"/>
      <c r="C38" s="89"/>
      <c r="D38" s="89"/>
      <c r="E38" s="89"/>
      <c r="F38" s="89"/>
      <c r="G38" s="89"/>
      <c r="H38" s="89"/>
      <c r="I38" s="89"/>
      <c r="J38" s="89"/>
      <c r="K38" s="89"/>
      <c r="L38" s="89"/>
      <c r="M38" s="89"/>
      <c r="N38" s="89"/>
      <c r="O38" s="89"/>
      <c r="P38" s="89"/>
      <c r="Q38" s="89"/>
      <c r="R38" s="89"/>
      <c r="S38" s="89"/>
      <c r="T38" s="89"/>
      <c r="U38" s="90"/>
    </row>
    <row r="39" spans="1:21" ht="16.5" customHeight="1">
      <c r="A39" s="88" t="s">
        <v>82</v>
      </c>
      <c r="B39" s="89"/>
      <c r="C39" s="89"/>
      <c r="D39" s="89"/>
      <c r="E39" s="89"/>
      <c r="F39" s="89"/>
      <c r="G39" s="89"/>
      <c r="H39" s="89"/>
      <c r="I39" s="89"/>
      <c r="J39" s="89"/>
      <c r="K39" s="89"/>
      <c r="L39" s="89"/>
      <c r="M39" s="89"/>
      <c r="N39" s="89"/>
      <c r="O39" s="89"/>
      <c r="P39" s="89"/>
      <c r="Q39" s="89"/>
      <c r="R39" s="89"/>
      <c r="S39" s="89"/>
      <c r="T39" s="89"/>
      <c r="U39" s="90"/>
    </row>
    <row r="40" spans="1:21" ht="16.5" customHeight="1">
      <c r="A40" s="88" t="s">
        <v>83</v>
      </c>
      <c r="B40" s="89"/>
      <c r="C40" s="89"/>
      <c r="D40" s="89"/>
      <c r="E40" s="89"/>
      <c r="F40" s="89"/>
      <c r="G40" s="89"/>
      <c r="H40" s="89"/>
      <c r="I40" s="89"/>
      <c r="J40" s="89"/>
      <c r="K40" s="89"/>
      <c r="L40" s="89"/>
      <c r="M40" s="89"/>
      <c r="N40" s="89"/>
      <c r="O40" s="89"/>
      <c r="P40" s="89"/>
      <c r="Q40" s="89"/>
      <c r="R40" s="89"/>
      <c r="S40" s="89"/>
      <c r="T40" s="89"/>
      <c r="U40" s="90"/>
    </row>
    <row r="41" spans="1:21" ht="16.5" customHeight="1">
      <c r="A41" s="89" t="s">
        <v>84</v>
      </c>
      <c r="B41" s="89"/>
      <c r="C41" s="89"/>
      <c r="D41" s="89"/>
      <c r="E41" s="89"/>
      <c r="F41" s="89"/>
      <c r="G41" s="89"/>
      <c r="H41" s="89"/>
      <c r="I41" s="89"/>
      <c r="J41" s="89"/>
      <c r="K41" s="89"/>
      <c r="L41" s="89"/>
      <c r="M41" s="89"/>
      <c r="N41" s="89"/>
      <c r="O41" s="89"/>
      <c r="P41" s="89"/>
      <c r="Q41" s="89"/>
      <c r="R41" s="89"/>
      <c r="S41" s="89"/>
      <c r="T41" s="89"/>
      <c r="U41" s="52"/>
    </row>
    <row r="42" spans="1:21" ht="16.5" customHeight="1">
      <c r="A42" s="88" t="s">
        <v>85</v>
      </c>
      <c r="B42" s="89"/>
      <c r="C42" s="89"/>
      <c r="D42" s="89"/>
      <c r="E42" s="89"/>
      <c r="F42" s="89"/>
      <c r="G42" s="89"/>
      <c r="H42" s="89"/>
      <c r="I42" s="89"/>
      <c r="J42" s="89"/>
      <c r="K42" s="89"/>
      <c r="L42" s="89"/>
      <c r="M42" s="89"/>
      <c r="N42" s="89"/>
      <c r="O42" s="89"/>
      <c r="P42" s="89"/>
      <c r="Q42" s="89"/>
      <c r="R42" s="89"/>
      <c r="S42" s="89"/>
      <c r="T42" s="89"/>
      <c r="U42" s="90"/>
    </row>
    <row r="43" spans="1:21" ht="16.5" customHeight="1">
      <c r="A43" s="88" t="s">
        <v>86</v>
      </c>
      <c r="B43" s="89"/>
      <c r="C43" s="89"/>
      <c r="D43" s="89"/>
      <c r="E43" s="89"/>
      <c r="F43" s="89"/>
      <c r="G43" s="89"/>
      <c r="H43" s="89"/>
      <c r="I43" s="89"/>
      <c r="J43" s="89"/>
      <c r="K43" s="89"/>
      <c r="L43" s="89"/>
      <c r="M43" s="89"/>
      <c r="N43" s="89"/>
      <c r="O43" s="89"/>
      <c r="P43" s="89"/>
      <c r="Q43" s="89"/>
      <c r="R43" s="89"/>
      <c r="S43" s="89"/>
      <c r="T43" s="89"/>
      <c r="U43" s="90"/>
    </row>
    <row r="44" spans="1:21" ht="16.5" customHeight="1">
      <c r="A44" s="88" t="s">
        <v>87</v>
      </c>
      <c r="B44" s="89"/>
      <c r="C44" s="89"/>
      <c r="D44" s="89"/>
      <c r="E44" s="89"/>
      <c r="F44" s="89"/>
      <c r="G44" s="89"/>
      <c r="H44" s="89"/>
      <c r="I44" s="89"/>
      <c r="J44" s="89"/>
      <c r="K44" s="89"/>
      <c r="L44" s="89"/>
      <c r="M44" s="89"/>
      <c r="N44" s="89"/>
      <c r="O44" s="89"/>
      <c r="P44" s="89"/>
      <c r="Q44" s="89"/>
      <c r="R44" s="89"/>
      <c r="S44" s="89"/>
      <c r="T44" s="89"/>
      <c r="U44" s="90"/>
    </row>
    <row r="45" spans="1:21" ht="16.5" customHeight="1">
      <c r="A45" s="88" t="s">
        <v>88</v>
      </c>
      <c r="B45" s="89"/>
      <c r="C45" s="89"/>
      <c r="D45" s="89"/>
      <c r="E45" s="89"/>
      <c r="F45" s="89"/>
      <c r="G45" s="89"/>
      <c r="H45" s="89"/>
      <c r="I45" s="89"/>
      <c r="J45" s="89"/>
      <c r="K45" s="89"/>
      <c r="L45" s="89"/>
      <c r="M45" s="89"/>
      <c r="N45" s="89"/>
      <c r="O45" s="89"/>
      <c r="P45" s="89"/>
      <c r="Q45" s="89"/>
      <c r="R45" s="89"/>
      <c r="S45" s="89"/>
      <c r="T45" s="89"/>
      <c r="U45" s="90"/>
    </row>
    <row r="46" spans="1:21" ht="16.5" customHeight="1">
      <c r="A46" s="88" t="s">
        <v>107</v>
      </c>
      <c r="B46" s="89"/>
      <c r="C46" s="89"/>
      <c r="D46" s="89"/>
      <c r="E46" s="89"/>
      <c r="F46" s="89"/>
      <c r="G46" s="89"/>
      <c r="H46" s="89"/>
      <c r="I46" s="89"/>
      <c r="J46" s="89"/>
      <c r="K46" s="89"/>
      <c r="L46" s="89"/>
      <c r="M46" s="89"/>
      <c r="N46" s="89"/>
      <c r="O46" s="89"/>
      <c r="P46" s="89"/>
      <c r="Q46" s="89"/>
      <c r="R46" s="89"/>
      <c r="S46" s="89"/>
      <c r="T46" s="89"/>
      <c r="U46" s="90"/>
    </row>
    <row r="47" spans="1:21" ht="16.5" customHeight="1">
      <c r="A47" s="88" t="s">
        <v>127</v>
      </c>
      <c r="B47" s="89"/>
      <c r="C47" s="89"/>
      <c r="D47" s="89"/>
      <c r="E47" s="89"/>
      <c r="F47" s="89"/>
      <c r="G47" s="89"/>
      <c r="H47" s="89"/>
      <c r="I47" s="89"/>
      <c r="J47" s="89"/>
      <c r="K47" s="89"/>
      <c r="L47" s="89"/>
      <c r="M47" s="89"/>
      <c r="N47" s="89"/>
      <c r="O47" s="89"/>
      <c r="P47" s="89"/>
      <c r="Q47" s="89"/>
      <c r="R47" s="89"/>
      <c r="S47" s="89"/>
      <c r="T47" s="89"/>
      <c r="U47" s="90"/>
    </row>
    <row r="48" spans="1:21" ht="15.75" customHeight="1">
      <c r="A48" s="88" t="s">
        <v>150</v>
      </c>
      <c r="B48" s="89"/>
      <c r="C48" s="89"/>
      <c r="D48" s="89"/>
      <c r="E48" s="89"/>
      <c r="F48" s="89"/>
      <c r="G48" s="89"/>
      <c r="H48" s="89"/>
      <c r="I48" s="89"/>
      <c r="J48" s="89"/>
      <c r="K48" s="89"/>
      <c r="L48" s="89"/>
      <c r="M48" s="89"/>
      <c r="N48" s="89"/>
      <c r="O48" s="89"/>
      <c r="P48" s="89"/>
      <c r="Q48" s="89"/>
      <c r="R48" s="89"/>
      <c r="S48" s="89"/>
      <c r="T48" s="89"/>
      <c r="U48" s="90"/>
    </row>
    <row r="49" spans="1:21" ht="16.5" customHeight="1">
      <c r="A49" s="88" t="s">
        <v>90</v>
      </c>
      <c r="B49" s="89"/>
      <c r="C49" s="89"/>
      <c r="D49" s="89"/>
      <c r="E49" s="89"/>
      <c r="F49" s="89"/>
      <c r="G49" s="89"/>
      <c r="H49" s="89"/>
      <c r="I49" s="89"/>
      <c r="J49" s="89"/>
      <c r="K49" s="89"/>
      <c r="L49" s="89"/>
      <c r="M49" s="89"/>
      <c r="N49" s="89"/>
      <c r="O49" s="89"/>
      <c r="P49" s="89"/>
      <c r="Q49" s="89"/>
      <c r="R49" s="89"/>
      <c r="S49" s="89"/>
      <c r="T49" s="89"/>
      <c r="U49" s="90"/>
    </row>
    <row r="50" spans="1:21" ht="16.5" customHeight="1">
      <c r="A50" s="88" t="s">
        <v>91</v>
      </c>
      <c r="B50" s="89"/>
      <c r="C50" s="89"/>
      <c r="D50" s="89"/>
      <c r="E50" s="89"/>
      <c r="F50" s="89"/>
      <c r="G50" s="89"/>
      <c r="H50" s="89"/>
      <c r="I50" s="89"/>
      <c r="J50" s="89"/>
      <c r="K50" s="89"/>
      <c r="L50" s="89"/>
      <c r="M50" s="89"/>
      <c r="N50" s="89"/>
      <c r="O50" s="89"/>
      <c r="P50" s="89"/>
      <c r="Q50" s="89"/>
      <c r="R50" s="89"/>
      <c r="S50" s="89"/>
      <c r="T50" s="89"/>
      <c r="U50" s="90"/>
    </row>
    <row r="51" spans="1:21" ht="30.75" customHeight="1">
      <c r="A51" s="96" t="s">
        <v>6</v>
      </c>
      <c r="B51" s="96"/>
      <c r="C51" s="96"/>
      <c r="D51" s="96"/>
      <c r="E51" s="96"/>
      <c r="F51" s="96"/>
      <c r="G51" s="96"/>
      <c r="H51" s="96"/>
      <c r="I51" s="96"/>
      <c r="J51" s="96"/>
      <c r="K51" s="96"/>
      <c r="L51" s="96"/>
      <c r="M51" s="96"/>
      <c r="N51" s="96"/>
      <c r="O51" s="96"/>
      <c r="P51" s="96"/>
      <c r="Q51" s="96"/>
      <c r="R51" s="96"/>
      <c r="S51" s="96"/>
      <c r="T51" s="96"/>
      <c r="U51" s="96"/>
    </row>
    <row r="52" spans="1:21" ht="14.25" customHeight="1">
      <c r="A52" s="97" t="s">
        <v>108</v>
      </c>
      <c r="B52" s="98"/>
      <c r="C52" s="98"/>
      <c r="D52" s="98"/>
      <c r="E52" s="98"/>
      <c r="F52" s="98"/>
      <c r="G52" s="98"/>
      <c r="H52" s="98"/>
      <c r="I52" s="98"/>
      <c r="J52" s="98"/>
      <c r="K52" s="98"/>
      <c r="L52" s="98"/>
      <c r="M52" s="98"/>
      <c r="N52" s="98"/>
      <c r="O52" s="98"/>
      <c r="P52" s="98"/>
      <c r="Q52" s="98"/>
      <c r="R52" s="98"/>
      <c r="S52" s="98"/>
      <c r="T52" s="98"/>
      <c r="U52" s="99"/>
    </row>
    <row r="53" spans="1:21" ht="14.25" customHeight="1">
      <c r="A53" s="100"/>
      <c r="B53" s="101"/>
      <c r="C53" s="101"/>
      <c r="D53" s="101"/>
      <c r="E53" s="101"/>
      <c r="F53" s="101"/>
      <c r="G53" s="101"/>
      <c r="H53" s="101"/>
      <c r="I53" s="101"/>
      <c r="J53" s="101"/>
      <c r="K53" s="101"/>
      <c r="L53" s="101"/>
      <c r="M53" s="101"/>
      <c r="N53" s="101"/>
      <c r="O53" s="101"/>
      <c r="P53" s="101"/>
      <c r="Q53" s="101"/>
      <c r="R53" s="101"/>
      <c r="S53" s="101"/>
      <c r="T53" s="101"/>
      <c r="U53" s="102"/>
    </row>
    <row r="54" spans="1:21" ht="56.25" customHeight="1">
      <c r="A54" s="103"/>
      <c r="B54" s="104"/>
      <c r="C54" s="104"/>
      <c r="D54" s="104"/>
      <c r="E54" s="104"/>
      <c r="F54" s="104"/>
      <c r="G54" s="104"/>
      <c r="H54" s="104"/>
      <c r="I54" s="104"/>
      <c r="J54" s="104"/>
      <c r="K54" s="104"/>
      <c r="L54" s="104"/>
      <c r="M54" s="104"/>
      <c r="N54" s="104"/>
      <c r="O54" s="104"/>
      <c r="P54" s="104"/>
      <c r="Q54" s="104"/>
      <c r="R54" s="104"/>
      <c r="S54" s="104"/>
      <c r="T54" s="104"/>
      <c r="U54" s="105"/>
    </row>
    <row r="55" spans="1:21" ht="175.5" customHeight="1">
      <c r="A55" s="6"/>
      <c r="B55" s="6"/>
      <c r="C55" s="6"/>
      <c r="D55" s="6"/>
      <c r="E55" s="6"/>
      <c r="F55" s="6"/>
      <c r="G55" s="6"/>
      <c r="H55" s="6"/>
      <c r="I55" s="6"/>
      <c r="J55" s="6"/>
      <c r="K55" s="6"/>
      <c r="L55" s="6"/>
      <c r="M55" s="6"/>
      <c r="N55" s="6"/>
      <c r="O55" s="6"/>
      <c r="P55" s="6"/>
      <c r="Q55" s="6"/>
      <c r="R55" s="6"/>
      <c r="S55" s="6"/>
      <c r="T55" s="6"/>
      <c r="U55" s="6"/>
    </row>
    <row r="56" spans="1:21" ht="18.75" customHeight="1">
      <c r="A56" s="106" t="s">
        <v>145</v>
      </c>
      <c r="B56" s="106"/>
      <c r="C56" s="106"/>
      <c r="D56" s="106"/>
      <c r="E56" s="106"/>
      <c r="F56" s="106"/>
      <c r="G56" s="106"/>
      <c r="H56" s="106"/>
      <c r="I56" s="106"/>
      <c r="J56" s="106"/>
      <c r="K56" s="106"/>
      <c r="L56" s="106"/>
      <c r="M56" s="106"/>
      <c r="N56" s="106"/>
      <c r="O56" s="106"/>
      <c r="P56" s="106"/>
      <c r="Q56" s="106"/>
      <c r="R56" s="106"/>
      <c r="S56" s="106"/>
      <c r="T56" s="106"/>
      <c r="U56" s="106"/>
    </row>
    <row r="57" spans="1:21" ht="18.75" customHeight="1">
      <c r="A57" s="62"/>
      <c r="B57" s="62"/>
      <c r="C57" s="62"/>
      <c r="D57" s="106" t="s">
        <v>144</v>
      </c>
      <c r="E57" s="106"/>
      <c r="F57" s="106"/>
      <c r="G57" s="106"/>
      <c r="H57" s="106"/>
      <c r="I57" s="106"/>
      <c r="J57" s="106"/>
      <c r="K57" s="106"/>
      <c r="L57" s="106"/>
      <c r="M57" s="106"/>
      <c r="N57" s="106"/>
      <c r="O57" s="106"/>
      <c r="P57" s="106"/>
      <c r="Q57" s="106"/>
      <c r="R57" s="106"/>
      <c r="S57" s="106"/>
      <c r="T57" s="62"/>
      <c r="U57" s="62"/>
    </row>
    <row r="58" ht="21.75" customHeight="1"/>
    <row r="59" spans="1:21" ht="15" customHeight="1">
      <c r="A59" s="108" t="s">
        <v>7</v>
      </c>
      <c r="B59" s="108" t="s">
        <v>8</v>
      </c>
      <c r="C59" s="108" t="s">
        <v>9</v>
      </c>
      <c r="D59" s="107" t="s">
        <v>10</v>
      </c>
      <c r="E59" s="108" t="s">
        <v>11</v>
      </c>
      <c r="F59" s="108" t="s">
        <v>12</v>
      </c>
      <c r="G59" s="107" t="s">
        <v>133</v>
      </c>
      <c r="H59" s="107"/>
      <c r="I59" s="107"/>
      <c r="J59" s="107"/>
      <c r="K59" s="107" t="s">
        <v>135</v>
      </c>
      <c r="L59" s="107"/>
      <c r="M59" s="107"/>
      <c r="N59" s="107"/>
      <c r="O59" s="107" t="s">
        <v>141</v>
      </c>
      <c r="P59" s="107"/>
      <c r="Q59" s="107"/>
      <c r="R59" s="107"/>
      <c r="S59" s="107" t="s">
        <v>13</v>
      </c>
      <c r="T59" s="107"/>
      <c r="U59" s="107"/>
    </row>
    <row r="60" spans="1:21" ht="15" customHeight="1">
      <c r="A60" s="108"/>
      <c r="B60" s="108"/>
      <c r="C60" s="108"/>
      <c r="D60" s="107"/>
      <c r="E60" s="108"/>
      <c r="F60" s="108"/>
      <c r="G60" s="108" t="s">
        <v>14</v>
      </c>
      <c r="H60" s="107" t="s">
        <v>15</v>
      </c>
      <c r="I60" s="107"/>
      <c r="J60" s="107"/>
      <c r="K60" s="108" t="s">
        <v>14</v>
      </c>
      <c r="L60" s="107" t="s">
        <v>15</v>
      </c>
      <c r="M60" s="107"/>
      <c r="N60" s="107"/>
      <c r="O60" s="108" t="s">
        <v>14</v>
      </c>
      <c r="P60" s="107" t="s">
        <v>15</v>
      </c>
      <c r="Q60" s="107"/>
      <c r="R60" s="107"/>
      <c r="S60" s="115" t="s">
        <v>16</v>
      </c>
      <c r="T60" s="117" t="s">
        <v>142</v>
      </c>
      <c r="U60" s="118"/>
    </row>
    <row r="61" spans="1:21" ht="15" customHeight="1">
      <c r="A61" s="108"/>
      <c r="B61" s="108"/>
      <c r="C61" s="108"/>
      <c r="D61" s="107"/>
      <c r="E61" s="108"/>
      <c r="F61" s="108"/>
      <c r="G61" s="108"/>
      <c r="H61" s="107" t="s">
        <v>17</v>
      </c>
      <c r="I61" s="107"/>
      <c r="J61" s="108" t="s">
        <v>18</v>
      </c>
      <c r="K61" s="108"/>
      <c r="L61" s="107" t="s">
        <v>17</v>
      </c>
      <c r="M61" s="107"/>
      <c r="N61" s="108" t="s">
        <v>18</v>
      </c>
      <c r="O61" s="108"/>
      <c r="P61" s="107" t="s">
        <v>17</v>
      </c>
      <c r="Q61" s="107"/>
      <c r="R61" s="108" t="s">
        <v>18</v>
      </c>
      <c r="S61" s="115"/>
      <c r="T61" s="117"/>
      <c r="U61" s="118"/>
    </row>
    <row r="62" spans="1:21" ht="60" customHeight="1">
      <c r="A62" s="108"/>
      <c r="B62" s="108"/>
      <c r="C62" s="108"/>
      <c r="D62" s="107"/>
      <c r="E62" s="108"/>
      <c r="F62" s="108"/>
      <c r="G62" s="108"/>
      <c r="H62" s="7" t="s">
        <v>14</v>
      </c>
      <c r="I62" s="7" t="s">
        <v>19</v>
      </c>
      <c r="J62" s="108"/>
      <c r="K62" s="108"/>
      <c r="L62" s="7" t="s">
        <v>14</v>
      </c>
      <c r="M62" s="7" t="s">
        <v>19</v>
      </c>
      <c r="N62" s="108"/>
      <c r="O62" s="108"/>
      <c r="P62" s="7" t="s">
        <v>14</v>
      </c>
      <c r="Q62" s="7" t="s">
        <v>19</v>
      </c>
      <c r="R62" s="108"/>
      <c r="S62" s="116"/>
      <c r="T62" s="119"/>
      <c r="U62" s="120"/>
    </row>
    <row r="63" spans="1:21" s="63" customFormat="1" ht="16.5" customHeight="1">
      <c r="A63" s="109" t="s">
        <v>68</v>
      </c>
      <c r="B63" s="110"/>
      <c r="C63" s="110"/>
      <c r="D63" s="110"/>
      <c r="E63" s="110"/>
      <c r="F63" s="110"/>
      <c r="G63" s="110"/>
      <c r="H63" s="110"/>
      <c r="I63" s="110"/>
      <c r="J63" s="110"/>
      <c r="K63" s="110"/>
      <c r="L63" s="110"/>
      <c r="M63" s="110"/>
      <c r="N63" s="110"/>
      <c r="O63" s="110"/>
      <c r="P63" s="110"/>
      <c r="Q63" s="110"/>
      <c r="R63" s="110"/>
      <c r="S63" s="110"/>
      <c r="T63" s="110"/>
      <c r="U63" s="111"/>
    </row>
    <row r="64" spans="1:21" ht="15.75" customHeight="1">
      <c r="A64" s="9">
        <v>1</v>
      </c>
      <c r="B64" s="112" t="s">
        <v>40</v>
      </c>
      <c r="C64" s="113"/>
      <c r="D64" s="113"/>
      <c r="E64" s="113"/>
      <c r="F64" s="113"/>
      <c r="G64" s="113"/>
      <c r="H64" s="113"/>
      <c r="I64" s="113"/>
      <c r="J64" s="113"/>
      <c r="K64" s="113"/>
      <c r="L64" s="113"/>
      <c r="M64" s="113"/>
      <c r="N64" s="113"/>
      <c r="O64" s="113"/>
      <c r="P64" s="113"/>
      <c r="Q64" s="113"/>
      <c r="R64" s="113"/>
      <c r="S64" s="113"/>
      <c r="T64" s="113"/>
      <c r="U64" s="114"/>
    </row>
    <row r="65" spans="1:21" ht="14.25" customHeight="1">
      <c r="A65" s="9">
        <v>1</v>
      </c>
      <c r="B65" s="10">
        <v>1</v>
      </c>
      <c r="C65" s="135" t="s">
        <v>67</v>
      </c>
      <c r="D65" s="136"/>
      <c r="E65" s="136"/>
      <c r="F65" s="136"/>
      <c r="G65" s="136"/>
      <c r="H65" s="136"/>
      <c r="I65" s="136"/>
      <c r="J65" s="136"/>
      <c r="K65" s="136"/>
      <c r="L65" s="136"/>
      <c r="M65" s="136"/>
      <c r="N65" s="136"/>
      <c r="O65" s="136"/>
      <c r="P65" s="136"/>
      <c r="Q65" s="136"/>
      <c r="R65" s="136"/>
      <c r="S65" s="136"/>
      <c r="T65" s="136"/>
      <c r="U65" s="137"/>
    </row>
    <row r="66" spans="1:21" ht="16.5" customHeight="1">
      <c r="A66" s="121">
        <v>1</v>
      </c>
      <c r="B66" s="124">
        <v>1</v>
      </c>
      <c r="C66" s="127">
        <v>1</v>
      </c>
      <c r="D66" s="128" t="s">
        <v>125</v>
      </c>
      <c r="E66" s="127" t="s">
        <v>41</v>
      </c>
      <c r="F66" s="127" t="s">
        <v>25</v>
      </c>
      <c r="G66" s="133">
        <v>8890</v>
      </c>
      <c r="H66" s="133">
        <v>8890</v>
      </c>
      <c r="I66" s="133"/>
      <c r="J66" s="133"/>
      <c r="K66" s="133">
        <v>7380</v>
      </c>
      <c r="L66" s="133">
        <v>7380</v>
      </c>
      <c r="M66" s="133"/>
      <c r="N66" s="133"/>
      <c r="O66" s="133">
        <v>7400</v>
      </c>
      <c r="P66" s="133">
        <v>7400</v>
      </c>
      <c r="Q66" s="133"/>
      <c r="R66" s="133"/>
      <c r="S66" s="128" t="s">
        <v>154</v>
      </c>
      <c r="T66" s="138">
        <v>30</v>
      </c>
      <c r="U66" s="139"/>
    </row>
    <row r="67" spans="1:21" ht="15" customHeight="1">
      <c r="A67" s="122"/>
      <c r="B67" s="125"/>
      <c r="C67" s="115"/>
      <c r="D67" s="129"/>
      <c r="E67" s="116"/>
      <c r="F67" s="116"/>
      <c r="G67" s="134"/>
      <c r="H67" s="134"/>
      <c r="I67" s="134"/>
      <c r="J67" s="134"/>
      <c r="K67" s="134"/>
      <c r="L67" s="134"/>
      <c r="M67" s="134"/>
      <c r="N67" s="134"/>
      <c r="O67" s="134"/>
      <c r="P67" s="134"/>
      <c r="Q67" s="134"/>
      <c r="R67" s="134"/>
      <c r="S67" s="130"/>
      <c r="T67" s="119"/>
      <c r="U67" s="120"/>
    </row>
    <row r="68" spans="1:21" ht="15.75" customHeight="1">
      <c r="A68" s="123"/>
      <c r="B68" s="126"/>
      <c r="C68" s="116"/>
      <c r="D68" s="130"/>
      <c r="E68" s="131" t="s">
        <v>21</v>
      </c>
      <c r="F68" s="132"/>
      <c r="G68" s="13">
        <f aca="true" t="shared" si="0" ref="G68:R68">G66+G67</f>
        <v>8890</v>
      </c>
      <c r="H68" s="13">
        <f t="shared" si="0"/>
        <v>8890</v>
      </c>
      <c r="I68" s="13">
        <f t="shared" si="0"/>
        <v>0</v>
      </c>
      <c r="J68" s="13">
        <f t="shared" si="0"/>
        <v>0</v>
      </c>
      <c r="K68" s="13">
        <f t="shared" si="0"/>
        <v>7380</v>
      </c>
      <c r="L68" s="13">
        <f t="shared" si="0"/>
        <v>7380</v>
      </c>
      <c r="M68" s="13">
        <f t="shared" si="0"/>
        <v>0</v>
      </c>
      <c r="N68" s="13">
        <f t="shared" si="0"/>
        <v>0</v>
      </c>
      <c r="O68" s="13">
        <f t="shared" si="0"/>
        <v>7400</v>
      </c>
      <c r="P68" s="13">
        <f t="shared" si="0"/>
        <v>7400</v>
      </c>
      <c r="Q68" s="13">
        <f t="shared" si="0"/>
        <v>0</v>
      </c>
      <c r="R68" s="13">
        <f t="shared" si="0"/>
        <v>0</v>
      </c>
      <c r="S68" s="19"/>
      <c r="T68" s="143"/>
      <c r="U68" s="143"/>
    </row>
    <row r="69" spans="1:21" ht="15.75" customHeight="1">
      <c r="A69" s="15">
        <v>1</v>
      </c>
      <c r="B69" s="16">
        <v>1</v>
      </c>
      <c r="C69" s="144" t="s">
        <v>22</v>
      </c>
      <c r="D69" s="145"/>
      <c r="E69" s="145"/>
      <c r="F69" s="146"/>
      <c r="G69" s="17">
        <f>G68</f>
        <v>8890</v>
      </c>
      <c r="H69" s="17">
        <f aca="true" t="shared" si="1" ref="H69:R69">H68</f>
        <v>8890</v>
      </c>
      <c r="I69" s="17">
        <f t="shared" si="1"/>
        <v>0</v>
      </c>
      <c r="J69" s="17">
        <f t="shared" si="1"/>
        <v>0</v>
      </c>
      <c r="K69" s="17">
        <f t="shared" si="1"/>
        <v>7380</v>
      </c>
      <c r="L69" s="17">
        <f t="shared" si="1"/>
        <v>7380</v>
      </c>
      <c r="M69" s="17">
        <f t="shared" si="1"/>
        <v>0</v>
      </c>
      <c r="N69" s="17">
        <f t="shared" si="1"/>
        <v>0</v>
      </c>
      <c r="O69" s="17">
        <f t="shared" si="1"/>
        <v>7400</v>
      </c>
      <c r="P69" s="17">
        <f t="shared" si="1"/>
        <v>7400</v>
      </c>
      <c r="Q69" s="17">
        <f t="shared" si="1"/>
        <v>0</v>
      </c>
      <c r="R69" s="17">
        <f t="shared" si="1"/>
        <v>0</v>
      </c>
      <c r="S69" s="18"/>
      <c r="T69" s="147"/>
      <c r="U69" s="148"/>
    </row>
    <row r="70" spans="1:22" ht="15.75" customHeight="1">
      <c r="A70" s="15">
        <v>1</v>
      </c>
      <c r="B70" s="140" t="s">
        <v>23</v>
      </c>
      <c r="C70" s="141"/>
      <c r="D70" s="141"/>
      <c r="E70" s="141"/>
      <c r="F70" s="142"/>
      <c r="G70" s="20">
        <f>G69</f>
        <v>8890</v>
      </c>
      <c r="H70" s="20">
        <f aca="true" t="shared" si="2" ref="H70:R70">H69</f>
        <v>8890</v>
      </c>
      <c r="I70" s="20">
        <f t="shared" si="2"/>
        <v>0</v>
      </c>
      <c r="J70" s="20">
        <f t="shared" si="2"/>
        <v>0</v>
      </c>
      <c r="K70" s="20">
        <f t="shared" si="2"/>
        <v>7380</v>
      </c>
      <c r="L70" s="20">
        <f t="shared" si="2"/>
        <v>7380</v>
      </c>
      <c r="M70" s="20">
        <f t="shared" si="2"/>
        <v>0</v>
      </c>
      <c r="N70" s="20">
        <f t="shared" si="2"/>
        <v>0</v>
      </c>
      <c r="O70" s="20">
        <f t="shared" si="2"/>
        <v>7400</v>
      </c>
      <c r="P70" s="20">
        <f t="shared" si="2"/>
        <v>7400</v>
      </c>
      <c r="Q70" s="20">
        <f t="shared" si="2"/>
        <v>0</v>
      </c>
      <c r="R70" s="20">
        <f t="shared" si="2"/>
        <v>0</v>
      </c>
      <c r="S70" s="21"/>
      <c r="T70" s="21"/>
      <c r="U70" s="21"/>
      <c r="V70" s="44"/>
    </row>
    <row r="71" spans="1:22" s="63" customFormat="1" ht="15.75" customHeight="1">
      <c r="A71" s="109" t="s">
        <v>39</v>
      </c>
      <c r="B71" s="110"/>
      <c r="C71" s="110"/>
      <c r="D71" s="110"/>
      <c r="E71" s="110"/>
      <c r="F71" s="110"/>
      <c r="G71" s="110"/>
      <c r="H71" s="110"/>
      <c r="I71" s="110"/>
      <c r="J71" s="110"/>
      <c r="K71" s="110"/>
      <c r="L71" s="110"/>
      <c r="M71" s="110"/>
      <c r="N71" s="110"/>
      <c r="O71" s="110"/>
      <c r="P71" s="110"/>
      <c r="Q71" s="110"/>
      <c r="R71" s="110"/>
      <c r="S71" s="110"/>
      <c r="T71" s="110"/>
      <c r="U71" s="110"/>
      <c r="V71" s="64"/>
    </row>
    <row r="72" spans="1:22" ht="17.25" customHeight="1">
      <c r="A72" s="9">
        <v>3</v>
      </c>
      <c r="B72" s="112" t="s">
        <v>42</v>
      </c>
      <c r="C72" s="113"/>
      <c r="D72" s="113"/>
      <c r="E72" s="113"/>
      <c r="F72" s="113"/>
      <c r="G72" s="113"/>
      <c r="H72" s="113"/>
      <c r="I72" s="113"/>
      <c r="J72" s="113"/>
      <c r="K72" s="113"/>
      <c r="L72" s="113"/>
      <c r="M72" s="113"/>
      <c r="N72" s="113"/>
      <c r="O72" s="113"/>
      <c r="P72" s="113"/>
      <c r="Q72" s="113"/>
      <c r="R72" s="113"/>
      <c r="S72" s="113"/>
      <c r="T72" s="113"/>
      <c r="U72" s="113"/>
      <c r="V72" s="44"/>
    </row>
    <row r="73" spans="1:22" ht="17.25" customHeight="1">
      <c r="A73" s="9">
        <v>3</v>
      </c>
      <c r="B73" s="10">
        <v>1</v>
      </c>
      <c r="C73" s="135" t="s">
        <v>43</v>
      </c>
      <c r="D73" s="136"/>
      <c r="E73" s="136"/>
      <c r="F73" s="136"/>
      <c r="G73" s="136"/>
      <c r="H73" s="136"/>
      <c r="I73" s="136"/>
      <c r="J73" s="136"/>
      <c r="K73" s="136"/>
      <c r="L73" s="136"/>
      <c r="M73" s="136"/>
      <c r="N73" s="136"/>
      <c r="O73" s="136"/>
      <c r="P73" s="136"/>
      <c r="Q73" s="136"/>
      <c r="R73" s="136"/>
      <c r="S73" s="136"/>
      <c r="T73" s="136"/>
      <c r="U73" s="136"/>
      <c r="V73" s="44"/>
    </row>
    <row r="74" spans="1:22" ht="15" customHeight="1">
      <c r="A74" s="121">
        <v>3</v>
      </c>
      <c r="B74" s="124">
        <v>1</v>
      </c>
      <c r="C74" s="127">
        <v>1</v>
      </c>
      <c r="D74" s="149" t="s">
        <v>44</v>
      </c>
      <c r="E74" s="5" t="s">
        <v>62</v>
      </c>
      <c r="F74" s="5" t="s">
        <v>20</v>
      </c>
      <c r="G74" s="11">
        <f>SUM(H74+J74)</f>
        <v>46524</v>
      </c>
      <c r="H74" s="11">
        <v>39283</v>
      </c>
      <c r="I74" s="11">
        <v>29992</v>
      </c>
      <c r="J74" s="11">
        <v>7241</v>
      </c>
      <c r="K74" s="11">
        <v>46600</v>
      </c>
      <c r="L74" s="11">
        <v>46600</v>
      </c>
      <c r="M74" s="11">
        <v>30100</v>
      </c>
      <c r="N74" s="11"/>
      <c r="O74" s="11">
        <v>47000</v>
      </c>
      <c r="P74" s="11">
        <v>47000</v>
      </c>
      <c r="Q74" s="11">
        <v>30200</v>
      </c>
      <c r="R74" s="11"/>
      <c r="S74" s="128" t="s">
        <v>109</v>
      </c>
      <c r="T74" s="138">
        <v>12</v>
      </c>
      <c r="U74" s="152"/>
      <c r="V74" s="44"/>
    </row>
    <row r="75" spans="1:22" ht="15" customHeight="1">
      <c r="A75" s="122"/>
      <c r="B75" s="125"/>
      <c r="C75" s="115"/>
      <c r="D75" s="150"/>
      <c r="E75" s="5" t="s">
        <v>46</v>
      </c>
      <c r="F75" s="5" t="s">
        <v>20</v>
      </c>
      <c r="G75" s="11">
        <f aca="true" t="shared" si="3" ref="G75:G85">SUM(H75+J75)</f>
        <v>37075</v>
      </c>
      <c r="H75" s="11">
        <v>36325</v>
      </c>
      <c r="I75" s="11">
        <v>27426</v>
      </c>
      <c r="J75" s="11">
        <v>750</v>
      </c>
      <c r="K75" s="11">
        <v>36200</v>
      </c>
      <c r="L75" s="11">
        <v>36200</v>
      </c>
      <c r="M75" s="11">
        <v>27800</v>
      </c>
      <c r="N75" s="11"/>
      <c r="O75" s="11">
        <v>36300</v>
      </c>
      <c r="P75" s="11">
        <v>36300</v>
      </c>
      <c r="Q75" s="11">
        <v>27900</v>
      </c>
      <c r="R75" s="11"/>
      <c r="S75" s="130"/>
      <c r="T75" s="119"/>
      <c r="U75" s="153"/>
      <c r="V75" s="44"/>
    </row>
    <row r="76" spans="1:22" ht="15" customHeight="1">
      <c r="A76" s="123"/>
      <c r="B76" s="126"/>
      <c r="C76" s="116"/>
      <c r="D76" s="151"/>
      <c r="E76" s="154" t="s">
        <v>21</v>
      </c>
      <c r="F76" s="155"/>
      <c r="G76" s="68">
        <f t="shared" si="3"/>
        <v>83599</v>
      </c>
      <c r="H76" s="68">
        <f aca="true" t="shared" si="4" ref="H76:R76">+H75+H74</f>
        <v>75608</v>
      </c>
      <c r="I76" s="13">
        <f t="shared" si="4"/>
        <v>57418</v>
      </c>
      <c r="J76" s="13">
        <f t="shared" si="4"/>
        <v>7991</v>
      </c>
      <c r="K76" s="13">
        <f t="shared" si="4"/>
        <v>82800</v>
      </c>
      <c r="L76" s="13">
        <f t="shared" si="4"/>
        <v>82800</v>
      </c>
      <c r="M76" s="13">
        <f t="shared" si="4"/>
        <v>57900</v>
      </c>
      <c r="N76" s="13">
        <f t="shared" si="4"/>
        <v>0</v>
      </c>
      <c r="O76" s="13">
        <f t="shared" si="4"/>
        <v>83300</v>
      </c>
      <c r="P76" s="13">
        <f t="shared" si="4"/>
        <v>83300</v>
      </c>
      <c r="Q76" s="13">
        <f t="shared" si="4"/>
        <v>58100</v>
      </c>
      <c r="R76" s="13">
        <f t="shared" si="4"/>
        <v>0</v>
      </c>
      <c r="S76" s="19"/>
      <c r="T76" s="143"/>
      <c r="U76" s="156"/>
      <c r="V76" s="44"/>
    </row>
    <row r="77" spans="1:22" ht="15.75" customHeight="1">
      <c r="A77" s="121">
        <v>3</v>
      </c>
      <c r="B77" s="124">
        <v>1</v>
      </c>
      <c r="C77" s="127">
        <v>2</v>
      </c>
      <c r="D77" s="157" t="s">
        <v>50</v>
      </c>
      <c r="E77" s="5" t="s">
        <v>62</v>
      </c>
      <c r="F77" s="5" t="s">
        <v>20</v>
      </c>
      <c r="G77" s="11">
        <f t="shared" si="3"/>
        <v>1160</v>
      </c>
      <c r="H77" s="11">
        <v>1160</v>
      </c>
      <c r="I77" s="11"/>
      <c r="J77" s="11"/>
      <c r="K77" s="11">
        <v>1180</v>
      </c>
      <c r="L77" s="11">
        <v>1180</v>
      </c>
      <c r="M77" s="11"/>
      <c r="N77" s="11"/>
      <c r="O77" s="11">
        <v>1200</v>
      </c>
      <c r="P77" s="11">
        <v>1200</v>
      </c>
      <c r="Q77" s="11"/>
      <c r="R77" s="11"/>
      <c r="S77" s="65" t="s">
        <v>123</v>
      </c>
      <c r="T77" s="160">
        <v>4</v>
      </c>
      <c r="U77" s="161"/>
      <c r="V77" s="26"/>
    </row>
    <row r="78" spans="1:22" ht="15.75" customHeight="1">
      <c r="A78" s="122"/>
      <c r="B78" s="125"/>
      <c r="C78" s="115"/>
      <c r="D78" s="158"/>
      <c r="E78" s="5" t="s">
        <v>46</v>
      </c>
      <c r="F78" s="5" t="s">
        <v>20</v>
      </c>
      <c r="G78" s="11">
        <f t="shared" si="3"/>
        <v>3245</v>
      </c>
      <c r="H78" s="11">
        <v>3245</v>
      </c>
      <c r="I78" s="11"/>
      <c r="J78" s="11"/>
      <c r="K78" s="11">
        <v>3300</v>
      </c>
      <c r="L78" s="11">
        <v>3300</v>
      </c>
      <c r="M78" s="11"/>
      <c r="N78" s="11"/>
      <c r="O78" s="11">
        <v>3350</v>
      </c>
      <c r="P78" s="11">
        <v>3350</v>
      </c>
      <c r="Q78" s="11"/>
      <c r="R78" s="11"/>
      <c r="S78" s="66" t="s">
        <v>124</v>
      </c>
      <c r="T78" s="162"/>
      <c r="U78" s="163"/>
      <c r="V78" s="26"/>
    </row>
    <row r="79" spans="1:22" ht="15.75" customHeight="1">
      <c r="A79" s="123"/>
      <c r="B79" s="126"/>
      <c r="C79" s="116"/>
      <c r="D79" s="159"/>
      <c r="E79" s="154" t="s">
        <v>21</v>
      </c>
      <c r="F79" s="155"/>
      <c r="G79" s="68">
        <f t="shared" si="3"/>
        <v>4405</v>
      </c>
      <c r="H79" s="68">
        <f aca="true" t="shared" si="5" ref="H79:R79">+H78+H77</f>
        <v>4405</v>
      </c>
      <c r="I79" s="13">
        <f t="shared" si="5"/>
        <v>0</v>
      </c>
      <c r="J79" s="13">
        <f t="shared" si="5"/>
        <v>0</v>
      </c>
      <c r="K79" s="13">
        <f t="shared" si="5"/>
        <v>4480</v>
      </c>
      <c r="L79" s="13">
        <f t="shared" si="5"/>
        <v>4480</v>
      </c>
      <c r="M79" s="13">
        <f t="shared" si="5"/>
        <v>0</v>
      </c>
      <c r="N79" s="13">
        <f t="shared" si="5"/>
        <v>0</v>
      </c>
      <c r="O79" s="13">
        <f t="shared" si="5"/>
        <v>4550</v>
      </c>
      <c r="P79" s="13">
        <f t="shared" si="5"/>
        <v>4550</v>
      </c>
      <c r="Q79" s="13">
        <f t="shared" si="5"/>
        <v>0</v>
      </c>
      <c r="R79" s="13">
        <f t="shared" si="5"/>
        <v>0</v>
      </c>
      <c r="S79" s="19"/>
      <c r="T79" s="143"/>
      <c r="U79" s="156"/>
      <c r="V79" s="44"/>
    </row>
    <row r="80" spans="1:25" ht="16.5" customHeight="1">
      <c r="A80" s="121">
        <v>3</v>
      </c>
      <c r="B80" s="124">
        <v>1</v>
      </c>
      <c r="C80" s="127">
        <v>3</v>
      </c>
      <c r="D80" s="157" t="s">
        <v>47</v>
      </c>
      <c r="E80" s="5" t="s">
        <v>62</v>
      </c>
      <c r="F80" s="5" t="s">
        <v>20</v>
      </c>
      <c r="G80" s="11">
        <f t="shared" si="3"/>
        <v>725</v>
      </c>
      <c r="H80" s="11">
        <v>725</v>
      </c>
      <c r="I80" s="11"/>
      <c r="J80" s="11"/>
      <c r="K80" s="11">
        <v>730</v>
      </c>
      <c r="L80" s="11">
        <v>730</v>
      </c>
      <c r="M80" s="11"/>
      <c r="N80" s="11"/>
      <c r="O80" s="11">
        <v>740</v>
      </c>
      <c r="P80" s="11">
        <v>740</v>
      </c>
      <c r="Q80" s="11"/>
      <c r="R80" s="11"/>
      <c r="S80" s="12"/>
      <c r="T80" s="107"/>
      <c r="U80" s="164"/>
      <c r="V80" s="44"/>
      <c r="Y80" s="59"/>
    </row>
    <row r="81" spans="1:22" ht="15" customHeight="1">
      <c r="A81" s="122"/>
      <c r="B81" s="125"/>
      <c r="C81" s="115"/>
      <c r="D81" s="158"/>
      <c r="E81" s="5" t="s">
        <v>46</v>
      </c>
      <c r="F81" s="5" t="s">
        <v>20</v>
      </c>
      <c r="G81" s="11">
        <f t="shared" si="3"/>
        <v>700</v>
      </c>
      <c r="H81" s="11">
        <v>700</v>
      </c>
      <c r="I81" s="11"/>
      <c r="J81" s="11"/>
      <c r="K81" s="11">
        <v>750</v>
      </c>
      <c r="L81" s="11">
        <v>750</v>
      </c>
      <c r="M81" s="11"/>
      <c r="N81" s="11"/>
      <c r="O81" s="11">
        <v>800</v>
      </c>
      <c r="P81" s="11">
        <v>800</v>
      </c>
      <c r="Q81" s="11"/>
      <c r="R81" s="11"/>
      <c r="S81" s="45"/>
      <c r="T81" s="165"/>
      <c r="U81" s="166"/>
      <c r="V81" s="37"/>
    </row>
    <row r="82" spans="1:21" ht="15" customHeight="1">
      <c r="A82" s="123"/>
      <c r="B82" s="126"/>
      <c r="C82" s="116"/>
      <c r="D82" s="159"/>
      <c r="E82" s="167" t="s">
        <v>21</v>
      </c>
      <c r="F82" s="168"/>
      <c r="G82" s="68">
        <f t="shared" si="3"/>
        <v>1425</v>
      </c>
      <c r="H82" s="13">
        <f aca="true" t="shared" si="6" ref="H82:R82">+H81+H80</f>
        <v>1425</v>
      </c>
      <c r="I82" s="13">
        <f t="shared" si="6"/>
        <v>0</v>
      </c>
      <c r="J82" s="13">
        <f t="shared" si="6"/>
        <v>0</v>
      </c>
      <c r="K82" s="13">
        <f t="shared" si="6"/>
        <v>1480</v>
      </c>
      <c r="L82" s="13">
        <f t="shared" si="6"/>
        <v>1480</v>
      </c>
      <c r="M82" s="13">
        <f t="shared" si="6"/>
        <v>0</v>
      </c>
      <c r="N82" s="13">
        <f t="shared" si="6"/>
        <v>0</v>
      </c>
      <c r="O82" s="13">
        <f t="shared" si="6"/>
        <v>1540</v>
      </c>
      <c r="P82" s="13">
        <f t="shared" si="6"/>
        <v>1540</v>
      </c>
      <c r="Q82" s="13">
        <f t="shared" si="6"/>
        <v>0</v>
      </c>
      <c r="R82" s="13">
        <f t="shared" si="6"/>
        <v>0</v>
      </c>
      <c r="S82" s="19"/>
      <c r="T82" s="143"/>
      <c r="U82" s="143"/>
    </row>
    <row r="83" spans="1:21" ht="30" customHeight="1">
      <c r="A83" s="121">
        <v>3</v>
      </c>
      <c r="B83" s="124">
        <v>1</v>
      </c>
      <c r="C83" s="127">
        <v>4</v>
      </c>
      <c r="D83" s="157" t="s">
        <v>48</v>
      </c>
      <c r="E83" s="5" t="s">
        <v>62</v>
      </c>
      <c r="F83" s="5" t="s">
        <v>20</v>
      </c>
      <c r="G83" s="11">
        <f t="shared" si="3"/>
        <v>290</v>
      </c>
      <c r="H83" s="11">
        <v>290</v>
      </c>
      <c r="I83" s="11"/>
      <c r="J83" s="11"/>
      <c r="K83" s="11">
        <v>300</v>
      </c>
      <c r="L83" s="11">
        <v>300</v>
      </c>
      <c r="M83" s="11"/>
      <c r="N83" s="11"/>
      <c r="O83" s="11">
        <v>300</v>
      </c>
      <c r="P83" s="11">
        <v>300</v>
      </c>
      <c r="Q83" s="11"/>
      <c r="R83" s="11"/>
      <c r="S83" s="12" t="s">
        <v>110</v>
      </c>
      <c r="T83" s="107">
        <v>4</v>
      </c>
      <c r="U83" s="107"/>
    </row>
    <row r="84" spans="1:21" ht="12.75">
      <c r="A84" s="123"/>
      <c r="B84" s="126"/>
      <c r="C84" s="116"/>
      <c r="D84" s="159"/>
      <c r="E84" s="167" t="s">
        <v>21</v>
      </c>
      <c r="F84" s="168"/>
      <c r="G84" s="13">
        <f aca="true" t="shared" si="7" ref="G84:R84">G83</f>
        <v>290</v>
      </c>
      <c r="H84" s="13">
        <f t="shared" si="7"/>
        <v>290</v>
      </c>
      <c r="I84" s="13">
        <f t="shared" si="7"/>
        <v>0</v>
      </c>
      <c r="J84" s="13">
        <f t="shared" si="7"/>
        <v>0</v>
      </c>
      <c r="K84" s="13">
        <f t="shared" si="7"/>
        <v>300</v>
      </c>
      <c r="L84" s="13">
        <f t="shared" si="7"/>
        <v>300</v>
      </c>
      <c r="M84" s="13">
        <f t="shared" si="7"/>
        <v>0</v>
      </c>
      <c r="N84" s="13">
        <f t="shared" si="7"/>
        <v>0</v>
      </c>
      <c r="O84" s="13">
        <f t="shared" si="7"/>
        <v>300</v>
      </c>
      <c r="P84" s="13">
        <f t="shared" si="7"/>
        <v>300</v>
      </c>
      <c r="Q84" s="13">
        <f t="shared" si="7"/>
        <v>0</v>
      </c>
      <c r="R84" s="13">
        <f t="shared" si="7"/>
        <v>0</v>
      </c>
      <c r="S84" s="41"/>
      <c r="T84" s="169"/>
      <c r="U84" s="169"/>
    </row>
    <row r="85" spans="1:22" ht="25.5" customHeight="1">
      <c r="A85" s="121">
        <v>3</v>
      </c>
      <c r="B85" s="124">
        <v>1</v>
      </c>
      <c r="C85" s="127">
        <v>5</v>
      </c>
      <c r="D85" s="157" t="s">
        <v>113</v>
      </c>
      <c r="E85" s="5" t="s">
        <v>62</v>
      </c>
      <c r="F85" s="5" t="s">
        <v>20</v>
      </c>
      <c r="G85" s="11">
        <f t="shared" si="3"/>
        <v>760</v>
      </c>
      <c r="H85" s="11">
        <v>760</v>
      </c>
      <c r="I85" s="11"/>
      <c r="J85" s="11"/>
      <c r="K85" s="11">
        <v>780</v>
      </c>
      <c r="L85" s="11">
        <v>780</v>
      </c>
      <c r="M85" s="11"/>
      <c r="N85" s="11"/>
      <c r="O85" s="11">
        <v>800</v>
      </c>
      <c r="P85" s="11">
        <v>800</v>
      </c>
      <c r="Q85" s="11"/>
      <c r="R85" s="11"/>
      <c r="S85" s="53" t="s">
        <v>111</v>
      </c>
      <c r="T85" s="170">
        <v>65</v>
      </c>
      <c r="U85" s="171"/>
      <c r="V85" s="61"/>
    </row>
    <row r="86" spans="1:21" ht="14.25" customHeight="1">
      <c r="A86" s="123"/>
      <c r="B86" s="126"/>
      <c r="C86" s="116"/>
      <c r="D86" s="159"/>
      <c r="E86" s="167" t="s">
        <v>21</v>
      </c>
      <c r="F86" s="168"/>
      <c r="G86" s="13">
        <f aca="true" t="shared" si="8" ref="G86:R86">G85</f>
        <v>760</v>
      </c>
      <c r="H86" s="13">
        <f t="shared" si="8"/>
        <v>760</v>
      </c>
      <c r="I86" s="13">
        <f t="shared" si="8"/>
        <v>0</v>
      </c>
      <c r="J86" s="13">
        <f t="shared" si="8"/>
        <v>0</v>
      </c>
      <c r="K86" s="13">
        <f t="shared" si="8"/>
        <v>780</v>
      </c>
      <c r="L86" s="13">
        <f t="shared" si="8"/>
        <v>780</v>
      </c>
      <c r="M86" s="13">
        <f t="shared" si="8"/>
        <v>0</v>
      </c>
      <c r="N86" s="13">
        <f t="shared" si="8"/>
        <v>0</v>
      </c>
      <c r="O86" s="13">
        <f t="shared" si="8"/>
        <v>800</v>
      </c>
      <c r="P86" s="13">
        <f t="shared" si="8"/>
        <v>800</v>
      </c>
      <c r="Q86" s="13">
        <f t="shared" si="8"/>
        <v>0</v>
      </c>
      <c r="R86" s="13">
        <f t="shared" si="8"/>
        <v>0</v>
      </c>
      <c r="S86" s="14"/>
      <c r="T86" s="172"/>
      <c r="U86" s="172"/>
    </row>
    <row r="87" spans="1:21" ht="21" customHeight="1" hidden="1">
      <c r="A87" s="121">
        <v>3</v>
      </c>
      <c r="B87" s="124">
        <v>1</v>
      </c>
      <c r="C87" s="127">
        <v>6</v>
      </c>
      <c r="D87" s="157" t="s">
        <v>114</v>
      </c>
      <c r="E87" s="5" t="s">
        <v>45</v>
      </c>
      <c r="F87" s="5" t="s">
        <v>20</v>
      </c>
      <c r="G87" s="11">
        <v>13.3</v>
      </c>
      <c r="H87" s="11">
        <v>13.3</v>
      </c>
      <c r="I87" s="11"/>
      <c r="J87" s="11"/>
      <c r="K87" s="11">
        <v>13.3</v>
      </c>
      <c r="L87" s="11">
        <v>13.3</v>
      </c>
      <c r="M87" s="11"/>
      <c r="N87" s="11"/>
      <c r="O87" s="11">
        <v>13.3</v>
      </c>
      <c r="P87" s="11">
        <v>13.3</v>
      </c>
      <c r="Q87" s="11"/>
      <c r="R87" s="11"/>
      <c r="S87" s="128" t="s">
        <v>112</v>
      </c>
      <c r="T87" s="107">
        <v>11</v>
      </c>
      <c r="U87" s="107"/>
    </row>
    <row r="88" spans="1:21" ht="15" customHeight="1">
      <c r="A88" s="122"/>
      <c r="B88" s="125"/>
      <c r="C88" s="115"/>
      <c r="D88" s="158"/>
      <c r="E88" s="5" t="s">
        <v>139</v>
      </c>
      <c r="F88" s="5" t="s">
        <v>20</v>
      </c>
      <c r="G88" s="11">
        <f>SUM(H88+J88)</f>
        <v>1980</v>
      </c>
      <c r="H88" s="11">
        <v>1980</v>
      </c>
      <c r="I88" s="11"/>
      <c r="J88" s="11"/>
      <c r="K88" s="11">
        <v>700</v>
      </c>
      <c r="L88" s="11">
        <v>700</v>
      </c>
      <c r="M88" s="11"/>
      <c r="N88" s="11"/>
      <c r="O88" s="11">
        <v>700</v>
      </c>
      <c r="P88" s="11">
        <v>700</v>
      </c>
      <c r="Q88" s="11"/>
      <c r="R88" s="11"/>
      <c r="S88" s="129"/>
      <c r="T88" s="138">
        <v>46</v>
      </c>
      <c r="U88" s="139"/>
    </row>
    <row r="89" spans="1:21" ht="18.75" customHeight="1">
      <c r="A89" s="122"/>
      <c r="B89" s="125"/>
      <c r="C89" s="115"/>
      <c r="D89" s="158"/>
      <c r="E89" s="5" t="s">
        <v>49</v>
      </c>
      <c r="F89" s="5" t="s">
        <v>20</v>
      </c>
      <c r="G89" s="11">
        <f>SUM(H89+J89)</f>
        <v>2832</v>
      </c>
      <c r="H89" s="11">
        <v>2832</v>
      </c>
      <c r="I89" s="11"/>
      <c r="J89" s="11"/>
      <c r="K89" s="11">
        <v>1600</v>
      </c>
      <c r="L89" s="11">
        <v>1600</v>
      </c>
      <c r="M89" s="11"/>
      <c r="N89" s="11"/>
      <c r="O89" s="11">
        <v>1700</v>
      </c>
      <c r="P89" s="11">
        <v>1700</v>
      </c>
      <c r="Q89" s="11"/>
      <c r="R89" s="11"/>
      <c r="S89" s="130"/>
      <c r="T89" s="119"/>
      <c r="U89" s="120"/>
    </row>
    <row r="90" spans="1:21" ht="12.75" customHeight="1">
      <c r="A90" s="123"/>
      <c r="B90" s="126"/>
      <c r="C90" s="116"/>
      <c r="D90" s="159"/>
      <c r="E90" s="167" t="s">
        <v>21</v>
      </c>
      <c r="F90" s="168"/>
      <c r="G90" s="13">
        <f>G89+G88</f>
        <v>4812</v>
      </c>
      <c r="H90" s="13">
        <f aca="true" t="shared" si="9" ref="H90:R90">H89+H88</f>
        <v>4812</v>
      </c>
      <c r="I90" s="13">
        <f t="shared" si="9"/>
        <v>0</v>
      </c>
      <c r="J90" s="13">
        <f t="shared" si="9"/>
        <v>0</v>
      </c>
      <c r="K90" s="13">
        <f t="shared" si="9"/>
        <v>2300</v>
      </c>
      <c r="L90" s="13">
        <f t="shared" si="9"/>
        <v>2300</v>
      </c>
      <c r="M90" s="13">
        <f t="shared" si="9"/>
        <v>0</v>
      </c>
      <c r="N90" s="13">
        <f t="shared" si="9"/>
        <v>0</v>
      </c>
      <c r="O90" s="13">
        <f t="shared" si="9"/>
        <v>2400</v>
      </c>
      <c r="P90" s="13">
        <f t="shared" si="9"/>
        <v>2400</v>
      </c>
      <c r="Q90" s="13">
        <f t="shared" si="9"/>
        <v>0</v>
      </c>
      <c r="R90" s="13">
        <f t="shared" si="9"/>
        <v>0</v>
      </c>
      <c r="S90" s="19"/>
      <c r="T90" s="143"/>
      <c r="U90" s="143"/>
    </row>
    <row r="91" spans="1:21" ht="15.75" customHeight="1">
      <c r="A91" s="121">
        <v>3</v>
      </c>
      <c r="B91" s="124">
        <v>1</v>
      </c>
      <c r="C91" s="127">
        <v>7</v>
      </c>
      <c r="D91" s="157" t="s">
        <v>115</v>
      </c>
      <c r="E91" s="5" t="s">
        <v>62</v>
      </c>
      <c r="F91" s="5" t="s">
        <v>20</v>
      </c>
      <c r="G91" s="11">
        <f>SUM(H91+J91)</f>
        <v>2196</v>
      </c>
      <c r="H91" s="11">
        <v>2196</v>
      </c>
      <c r="I91" s="11"/>
      <c r="J91" s="11"/>
      <c r="K91" s="11">
        <v>650</v>
      </c>
      <c r="L91" s="11">
        <v>650</v>
      </c>
      <c r="M91" s="11"/>
      <c r="N91" s="11"/>
      <c r="O91" s="11">
        <v>700</v>
      </c>
      <c r="P91" s="11">
        <v>700</v>
      </c>
      <c r="Q91" s="11"/>
      <c r="R91" s="11"/>
      <c r="S91" s="128"/>
      <c r="T91" s="138"/>
      <c r="U91" s="139"/>
    </row>
    <row r="92" spans="1:21" ht="15.75" customHeight="1">
      <c r="A92" s="122"/>
      <c r="B92" s="125"/>
      <c r="C92" s="115"/>
      <c r="D92" s="158"/>
      <c r="E92" s="5" t="s">
        <v>46</v>
      </c>
      <c r="F92" s="5" t="s">
        <v>20</v>
      </c>
      <c r="G92" s="11">
        <f>SUM(H92+J92)</f>
        <v>6860</v>
      </c>
      <c r="H92" s="11">
        <v>6860</v>
      </c>
      <c r="I92" s="11"/>
      <c r="J92" s="11"/>
      <c r="K92" s="11">
        <v>6900</v>
      </c>
      <c r="L92" s="11">
        <v>6900</v>
      </c>
      <c r="M92" s="11"/>
      <c r="N92" s="11"/>
      <c r="O92" s="11">
        <v>6900</v>
      </c>
      <c r="P92" s="11">
        <v>6900</v>
      </c>
      <c r="Q92" s="11"/>
      <c r="R92" s="11"/>
      <c r="S92" s="130"/>
      <c r="T92" s="119"/>
      <c r="U92" s="120"/>
    </row>
    <row r="93" spans="1:21" ht="15.75" customHeight="1">
      <c r="A93" s="123"/>
      <c r="B93" s="126"/>
      <c r="C93" s="116"/>
      <c r="D93" s="159"/>
      <c r="E93" s="167" t="s">
        <v>21</v>
      </c>
      <c r="F93" s="168"/>
      <c r="G93" s="13">
        <f aca="true" t="shared" si="10" ref="G93:R93">SUM(G91:G92)</f>
        <v>9056</v>
      </c>
      <c r="H93" s="13">
        <f t="shared" si="10"/>
        <v>9056</v>
      </c>
      <c r="I93" s="13">
        <f t="shared" si="10"/>
        <v>0</v>
      </c>
      <c r="J93" s="13">
        <f t="shared" si="10"/>
        <v>0</v>
      </c>
      <c r="K93" s="13">
        <f t="shared" si="10"/>
        <v>7550</v>
      </c>
      <c r="L93" s="13">
        <f t="shared" si="10"/>
        <v>7550</v>
      </c>
      <c r="M93" s="13">
        <f t="shared" si="10"/>
        <v>0</v>
      </c>
      <c r="N93" s="13">
        <f t="shared" si="10"/>
        <v>0</v>
      </c>
      <c r="O93" s="13">
        <f t="shared" si="10"/>
        <v>7600</v>
      </c>
      <c r="P93" s="13">
        <f t="shared" si="10"/>
        <v>7600</v>
      </c>
      <c r="Q93" s="13">
        <f t="shared" si="10"/>
        <v>0</v>
      </c>
      <c r="R93" s="13">
        <f t="shared" si="10"/>
        <v>0</v>
      </c>
      <c r="S93" s="19"/>
      <c r="T93" s="173"/>
      <c r="U93" s="143"/>
    </row>
    <row r="94" spans="1:22" ht="9.75" customHeight="1">
      <c r="A94" s="30"/>
      <c r="B94" s="29"/>
      <c r="C94" s="127">
        <v>8</v>
      </c>
      <c r="D94" s="157" t="s">
        <v>63</v>
      </c>
      <c r="E94" s="184" t="s">
        <v>65</v>
      </c>
      <c r="F94" s="184" t="s">
        <v>20</v>
      </c>
      <c r="G94" s="133">
        <f>SUM(H94+J95)</f>
        <v>20261</v>
      </c>
      <c r="H94" s="182">
        <v>20261</v>
      </c>
      <c r="I94" s="182"/>
      <c r="J94" s="182"/>
      <c r="K94" s="182">
        <v>20300</v>
      </c>
      <c r="L94" s="182">
        <v>20300</v>
      </c>
      <c r="M94" s="69"/>
      <c r="N94" s="69"/>
      <c r="O94" s="182">
        <v>20400</v>
      </c>
      <c r="P94" s="182">
        <v>20400</v>
      </c>
      <c r="Q94" s="69"/>
      <c r="R94" s="69"/>
      <c r="S94" s="174" t="s">
        <v>116</v>
      </c>
      <c r="T94" s="176">
        <v>43</v>
      </c>
      <c r="U94" s="177"/>
      <c r="V94" s="37"/>
    </row>
    <row r="95" spans="1:22" ht="12" customHeight="1">
      <c r="A95" s="31">
        <v>3</v>
      </c>
      <c r="B95" s="34">
        <v>1</v>
      </c>
      <c r="C95" s="115"/>
      <c r="D95" s="158"/>
      <c r="E95" s="185"/>
      <c r="F95" s="185"/>
      <c r="G95" s="134"/>
      <c r="H95" s="183"/>
      <c r="I95" s="183"/>
      <c r="J95" s="183"/>
      <c r="K95" s="183"/>
      <c r="L95" s="183"/>
      <c r="M95" s="70"/>
      <c r="N95" s="70"/>
      <c r="O95" s="183"/>
      <c r="P95" s="183"/>
      <c r="Q95" s="70"/>
      <c r="R95" s="70"/>
      <c r="S95" s="175"/>
      <c r="T95" s="178"/>
      <c r="U95" s="179"/>
      <c r="V95" s="37"/>
    </row>
    <row r="96" spans="1:21" ht="13.5" customHeight="1">
      <c r="A96" s="32"/>
      <c r="B96" s="33"/>
      <c r="C96" s="116"/>
      <c r="D96" s="159"/>
      <c r="E96" s="167" t="s">
        <v>21</v>
      </c>
      <c r="F96" s="168"/>
      <c r="G96" s="13">
        <f>G94</f>
        <v>20261</v>
      </c>
      <c r="H96" s="13">
        <f>H94</f>
        <v>20261</v>
      </c>
      <c r="I96" s="13"/>
      <c r="J96" s="13"/>
      <c r="K96" s="13">
        <f>K94</f>
        <v>20300</v>
      </c>
      <c r="L96" s="13">
        <f>L94</f>
        <v>20300</v>
      </c>
      <c r="M96" s="13"/>
      <c r="N96" s="13"/>
      <c r="O96" s="13">
        <f>O94</f>
        <v>20400</v>
      </c>
      <c r="P96" s="13">
        <f>P94</f>
        <v>20400</v>
      </c>
      <c r="Q96" s="13"/>
      <c r="R96" s="13"/>
      <c r="S96" s="19"/>
      <c r="T96" s="156"/>
      <c r="U96" s="173"/>
    </row>
    <row r="97" spans="1:21" ht="12.75">
      <c r="A97" s="31"/>
      <c r="B97" s="34"/>
      <c r="C97" s="127">
        <v>9</v>
      </c>
      <c r="D97" s="157" t="s">
        <v>64</v>
      </c>
      <c r="E97" s="180" t="s">
        <v>65</v>
      </c>
      <c r="F97" s="180" t="s">
        <v>20</v>
      </c>
      <c r="G97" s="182">
        <f>SUM(H97+J97)</f>
        <v>13390</v>
      </c>
      <c r="H97" s="182">
        <v>13390</v>
      </c>
      <c r="I97" s="182"/>
      <c r="J97" s="182"/>
      <c r="K97" s="182">
        <v>13400</v>
      </c>
      <c r="L97" s="182">
        <v>13400</v>
      </c>
      <c r="M97" s="182"/>
      <c r="N97" s="182"/>
      <c r="O97" s="182">
        <v>13500</v>
      </c>
      <c r="P97" s="182">
        <v>13500</v>
      </c>
      <c r="Q97" s="182"/>
      <c r="R97" s="182"/>
      <c r="S97" s="186" t="s">
        <v>117</v>
      </c>
      <c r="T97" s="188">
        <v>441</v>
      </c>
      <c r="U97" s="189"/>
    </row>
    <row r="98" spans="1:21" ht="12.75">
      <c r="A98" s="31">
        <v>3</v>
      </c>
      <c r="B98" s="34">
        <v>1</v>
      </c>
      <c r="C98" s="115"/>
      <c r="D98" s="158"/>
      <c r="E98" s="181"/>
      <c r="F98" s="181"/>
      <c r="G98" s="183"/>
      <c r="H98" s="183"/>
      <c r="I98" s="183"/>
      <c r="J98" s="183"/>
      <c r="K98" s="183"/>
      <c r="L98" s="183"/>
      <c r="M98" s="183"/>
      <c r="N98" s="183"/>
      <c r="O98" s="183"/>
      <c r="P98" s="183"/>
      <c r="Q98" s="183"/>
      <c r="R98" s="183"/>
      <c r="S98" s="187"/>
      <c r="T98" s="190"/>
      <c r="U98" s="191"/>
    </row>
    <row r="99" spans="1:21" ht="12.75">
      <c r="A99" s="31"/>
      <c r="B99" s="34"/>
      <c r="C99" s="115"/>
      <c r="D99" s="158"/>
      <c r="E99" s="167" t="s">
        <v>21</v>
      </c>
      <c r="F99" s="168"/>
      <c r="G99" s="13">
        <f>G97</f>
        <v>13390</v>
      </c>
      <c r="H99" s="13">
        <f>H97</f>
        <v>13390</v>
      </c>
      <c r="I99" s="13"/>
      <c r="J99" s="13"/>
      <c r="K99" s="13">
        <f>K97</f>
        <v>13400</v>
      </c>
      <c r="L99" s="13">
        <f>L97</f>
        <v>13400</v>
      </c>
      <c r="M99" s="13"/>
      <c r="N99" s="13"/>
      <c r="O99" s="13">
        <f>O97</f>
        <v>13500</v>
      </c>
      <c r="P99" s="13">
        <f>P97</f>
        <v>13500</v>
      </c>
      <c r="Q99" s="13"/>
      <c r="R99" s="13"/>
      <c r="S99" s="19"/>
      <c r="T99" s="156"/>
      <c r="U99" s="173"/>
    </row>
    <row r="100" spans="1:21" ht="39" customHeight="1">
      <c r="A100" s="121">
        <v>3</v>
      </c>
      <c r="B100" s="124">
        <v>1</v>
      </c>
      <c r="C100" s="127">
        <v>10</v>
      </c>
      <c r="D100" s="157" t="s">
        <v>69</v>
      </c>
      <c r="E100" s="5" t="s">
        <v>49</v>
      </c>
      <c r="F100" s="5" t="s">
        <v>51</v>
      </c>
      <c r="G100" s="11">
        <f>SUM(H100+J100)</f>
        <v>4485</v>
      </c>
      <c r="H100" s="11">
        <v>4485</v>
      </c>
      <c r="I100" s="11"/>
      <c r="J100" s="11"/>
      <c r="K100" s="11">
        <v>4500</v>
      </c>
      <c r="L100" s="11">
        <v>4500</v>
      </c>
      <c r="M100" s="11"/>
      <c r="N100" s="11"/>
      <c r="O100" s="11">
        <v>4600</v>
      </c>
      <c r="P100" s="11">
        <v>4600</v>
      </c>
      <c r="Q100" s="11"/>
      <c r="R100" s="11"/>
      <c r="S100" s="12" t="s">
        <v>147</v>
      </c>
      <c r="T100" s="107">
        <v>4</v>
      </c>
      <c r="U100" s="107"/>
    </row>
    <row r="101" spans="1:21" ht="13.5" customHeight="1">
      <c r="A101" s="123"/>
      <c r="B101" s="126"/>
      <c r="C101" s="116"/>
      <c r="D101" s="159"/>
      <c r="E101" s="167" t="s">
        <v>21</v>
      </c>
      <c r="F101" s="168"/>
      <c r="G101" s="13">
        <f aca="true" t="shared" si="11" ref="G101:R101">G100</f>
        <v>4485</v>
      </c>
      <c r="H101" s="13">
        <f t="shared" si="11"/>
        <v>4485</v>
      </c>
      <c r="I101" s="13">
        <f t="shared" si="11"/>
        <v>0</v>
      </c>
      <c r="J101" s="13">
        <f t="shared" si="11"/>
        <v>0</v>
      </c>
      <c r="K101" s="13">
        <f t="shared" si="11"/>
        <v>4500</v>
      </c>
      <c r="L101" s="13">
        <f t="shared" si="11"/>
        <v>4500</v>
      </c>
      <c r="M101" s="13">
        <f t="shared" si="11"/>
        <v>0</v>
      </c>
      <c r="N101" s="13">
        <f t="shared" si="11"/>
        <v>0</v>
      </c>
      <c r="O101" s="13">
        <f t="shared" si="11"/>
        <v>4600</v>
      </c>
      <c r="P101" s="13">
        <f t="shared" si="11"/>
        <v>4600</v>
      </c>
      <c r="Q101" s="13">
        <f t="shared" si="11"/>
        <v>0</v>
      </c>
      <c r="R101" s="13">
        <f t="shared" si="11"/>
        <v>0</v>
      </c>
      <c r="S101" s="19"/>
      <c r="T101" s="143"/>
      <c r="U101" s="143"/>
    </row>
    <row r="102" spans="1:21" ht="15.75" customHeight="1">
      <c r="A102" s="121">
        <v>3</v>
      </c>
      <c r="B102" s="124">
        <v>1</v>
      </c>
      <c r="C102" s="127">
        <v>11</v>
      </c>
      <c r="D102" s="157" t="s">
        <v>130</v>
      </c>
      <c r="E102" s="5" t="s">
        <v>49</v>
      </c>
      <c r="F102" s="5" t="s">
        <v>24</v>
      </c>
      <c r="G102" s="11">
        <f>SUM(H102+J102)</f>
        <v>340</v>
      </c>
      <c r="H102" s="11">
        <v>340</v>
      </c>
      <c r="I102" s="11">
        <v>260</v>
      </c>
      <c r="J102" s="11"/>
      <c r="K102" s="11">
        <v>340</v>
      </c>
      <c r="L102" s="11">
        <v>340</v>
      </c>
      <c r="M102" s="11">
        <v>260</v>
      </c>
      <c r="N102" s="11"/>
      <c r="O102" s="11">
        <v>340</v>
      </c>
      <c r="P102" s="11">
        <v>340</v>
      </c>
      <c r="Q102" s="11">
        <v>260</v>
      </c>
      <c r="R102" s="11"/>
      <c r="S102" s="12"/>
      <c r="T102" s="107"/>
      <c r="U102" s="107"/>
    </row>
    <row r="103" spans="1:21" ht="15" customHeight="1">
      <c r="A103" s="123"/>
      <c r="B103" s="126"/>
      <c r="C103" s="116"/>
      <c r="D103" s="192"/>
      <c r="E103" s="193" t="s">
        <v>21</v>
      </c>
      <c r="F103" s="193"/>
      <c r="G103" s="13">
        <f aca="true" t="shared" si="12" ref="G103:R103">G102</f>
        <v>340</v>
      </c>
      <c r="H103" s="13">
        <f t="shared" si="12"/>
        <v>340</v>
      </c>
      <c r="I103" s="13">
        <f t="shared" si="12"/>
        <v>260</v>
      </c>
      <c r="J103" s="13">
        <f t="shared" si="12"/>
        <v>0</v>
      </c>
      <c r="K103" s="13">
        <f t="shared" si="12"/>
        <v>340</v>
      </c>
      <c r="L103" s="13">
        <f t="shared" si="12"/>
        <v>340</v>
      </c>
      <c r="M103" s="13">
        <f t="shared" si="12"/>
        <v>260</v>
      </c>
      <c r="N103" s="13">
        <f t="shared" si="12"/>
        <v>0</v>
      </c>
      <c r="O103" s="13">
        <f t="shared" si="12"/>
        <v>340</v>
      </c>
      <c r="P103" s="13">
        <f t="shared" si="12"/>
        <v>340</v>
      </c>
      <c r="Q103" s="13">
        <f t="shared" si="12"/>
        <v>260</v>
      </c>
      <c r="R103" s="13">
        <f t="shared" si="12"/>
        <v>0</v>
      </c>
      <c r="S103" s="19"/>
      <c r="T103" s="143"/>
      <c r="U103" s="143"/>
    </row>
    <row r="104" spans="1:21" ht="15" customHeight="1">
      <c r="A104" s="15">
        <v>3</v>
      </c>
      <c r="B104" s="16">
        <v>1</v>
      </c>
      <c r="C104" s="144" t="s">
        <v>22</v>
      </c>
      <c r="D104" s="145"/>
      <c r="E104" s="199"/>
      <c r="F104" s="200"/>
      <c r="G104" s="17">
        <f aca="true" t="shared" si="13" ref="G104:R104">G76+G79+G82+G84+G86+G90+G93+G101+G96+G99+G103</f>
        <v>142823</v>
      </c>
      <c r="H104" s="17">
        <f t="shared" si="13"/>
        <v>134832</v>
      </c>
      <c r="I104" s="17">
        <f t="shared" si="13"/>
        <v>57678</v>
      </c>
      <c r="J104" s="17">
        <f t="shared" si="13"/>
        <v>7991</v>
      </c>
      <c r="K104" s="17">
        <f t="shared" si="13"/>
        <v>138230</v>
      </c>
      <c r="L104" s="17">
        <f t="shared" si="13"/>
        <v>138230</v>
      </c>
      <c r="M104" s="17">
        <f t="shared" si="13"/>
        <v>58160</v>
      </c>
      <c r="N104" s="17">
        <f t="shared" si="13"/>
        <v>0</v>
      </c>
      <c r="O104" s="17">
        <f t="shared" si="13"/>
        <v>139330</v>
      </c>
      <c r="P104" s="17">
        <f t="shared" si="13"/>
        <v>139330</v>
      </c>
      <c r="Q104" s="17">
        <f t="shared" si="13"/>
        <v>58360</v>
      </c>
      <c r="R104" s="17">
        <f t="shared" si="13"/>
        <v>0</v>
      </c>
      <c r="S104" s="18"/>
      <c r="T104" s="147"/>
      <c r="U104" s="148"/>
    </row>
    <row r="105" spans="1:21" ht="15" customHeight="1">
      <c r="A105" s="9">
        <v>3</v>
      </c>
      <c r="B105" s="10">
        <v>2</v>
      </c>
      <c r="C105" s="135" t="s">
        <v>52</v>
      </c>
      <c r="D105" s="136"/>
      <c r="E105" s="136"/>
      <c r="F105" s="136"/>
      <c r="G105" s="136"/>
      <c r="H105" s="136"/>
      <c r="I105" s="136"/>
      <c r="J105" s="136"/>
      <c r="K105" s="136"/>
      <c r="L105" s="136"/>
      <c r="M105" s="136"/>
      <c r="N105" s="136"/>
      <c r="O105" s="136"/>
      <c r="P105" s="136"/>
      <c r="Q105" s="136"/>
      <c r="R105" s="136"/>
      <c r="S105" s="136"/>
      <c r="T105" s="136"/>
      <c r="U105" s="137"/>
    </row>
    <row r="106" spans="1:21" ht="18" customHeight="1">
      <c r="A106" s="122" t="s">
        <v>53</v>
      </c>
      <c r="B106" s="125" t="s">
        <v>54</v>
      </c>
      <c r="C106" s="115">
        <v>1</v>
      </c>
      <c r="D106" s="129" t="s">
        <v>55</v>
      </c>
      <c r="E106" s="8" t="s">
        <v>61</v>
      </c>
      <c r="F106" s="8" t="s">
        <v>24</v>
      </c>
      <c r="G106" s="11">
        <f>SUM(H106+J106)</f>
        <v>10982</v>
      </c>
      <c r="H106" s="11">
        <v>10982</v>
      </c>
      <c r="I106" s="11">
        <v>515</v>
      </c>
      <c r="J106" s="11"/>
      <c r="K106" s="11">
        <v>10982</v>
      </c>
      <c r="L106" s="11">
        <v>10982</v>
      </c>
      <c r="M106" s="11">
        <v>515</v>
      </c>
      <c r="N106" s="11"/>
      <c r="O106" s="11">
        <v>11000</v>
      </c>
      <c r="P106" s="11">
        <v>11000</v>
      </c>
      <c r="Q106" s="11">
        <v>520</v>
      </c>
      <c r="R106" s="11"/>
      <c r="S106" s="201" t="s">
        <v>119</v>
      </c>
      <c r="T106" s="107">
        <v>28</v>
      </c>
      <c r="U106" s="107"/>
    </row>
    <row r="107" spans="1:21" ht="23.25" customHeight="1">
      <c r="A107" s="122"/>
      <c r="B107" s="125"/>
      <c r="C107" s="115"/>
      <c r="D107" s="129"/>
      <c r="E107" s="8"/>
      <c r="F107" s="71" t="s">
        <v>151</v>
      </c>
      <c r="G107" s="11">
        <f>SUM(H107+J107)</f>
        <v>14178</v>
      </c>
      <c r="H107" s="11">
        <v>14178</v>
      </c>
      <c r="I107" s="11"/>
      <c r="J107" s="11"/>
      <c r="K107" s="11">
        <v>14448</v>
      </c>
      <c r="L107" s="11">
        <v>14448</v>
      </c>
      <c r="M107" s="11"/>
      <c r="N107" s="11"/>
      <c r="O107" s="11">
        <v>14450</v>
      </c>
      <c r="P107" s="11">
        <v>14450</v>
      </c>
      <c r="Q107" s="11"/>
      <c r="R107" s="11"/>
      <c r="S107" s="201"/>
      <c r="T107" s="107"/>
      <c r="U107" s="107"/>
    </row>
    <row r="108" spans="1:21" ht="12.75">
      <c r="A108" s="123"/>
      <c r="B108" s="126"/>
      <c r="C108" s="116"/>
      <c r="D108" s="130"/>
      <c r="E108" s="167" t="s">
        <v>21</v>
      </c>
      <c r="F108" s="168"/>
      <c r="G108" s="13">
        <f>G106+G107</f>
        <v>25160</v>
      </c>
      <c r="H108" s="13">
        <f aca="true" t="shared" si="14" ref="H108:R108">H106+H107</f>
        <v>25160</v>
      </c>
      <c r="I108" s="13">
        <f t="shared" si="14"/>
        <v>515</v>
      </c>
      <c r="J108" s="13">
        <f t="shared" si="14"/>
        <v>0</v>
      </c>
      <c r="K108" s="13">
        <f t="shared" si="14"/>
        <v>25430</v>
      </c>
      <c r="L108" s="13">
        <f t="shared" si="14"/>
        <v>25430</v>
      </c>
      <c r="M108" s="13">
        <f t="shared" si="14"/>
        <v>515</v>
      </c>
      <c r="N108" s="13">
        <f t="shared" si="14"/>
        <v>0</v>
      </c>
      <c r="O108" s="13">
        <f>O106+O107</f>
        <v>25450</v>
      </c>
      <c r="P108" s="13">
        <f t="shared" si="14"/>
        <v>25450</v>
      </c>
      <c r="Q108" s="13">
        <f t="shared" si="14"/>
        <v>520</v>
      </c>
      <c r="R108" s="13">
        <f t="shared" si="14"/>
        <v>0</v>
      </c>
      <c r="S108" s="14"/>
      <c r="T108" s="208"/>
      <c r="U108" s="209"/>
    </row>
    <row r="109" spans="1:21" ht="16.5" customHeight="1">
      <c r="A109" s="15">
        <v>3</v>
      </c>
      <c r="B109" s="16">
        <v>2</v>
      </c>
      <c r="C109" s="144" t="s">
        <v>22</v>
      </c>
      <c r="D109" s="145"/>
      <c r="E109" s="145"/>
      <c r="F109" s="146"/>
      <c r="G109" s="17">
        <f>G108</f>
        <v>25160</v>
      </c>
      <c r="H109" s="17">
        <f aca="true" t="shared" si="15" ref="H109:R109">H108</f>
        <v>25160</v>
      </c>
      <c r="I109" s="17">
        <f t="shared" si="15"/>
        <v>515</v>
      </c>
      <c r="J109" s="17">
        <f t="shared" si="15"/>
        <v>0</v>
      </c>
      <c r="K109" s="17">
        <f t="shared" si="15"/>
        <v>25430</v>
      </c>
      <c r="L109" s="17">
        <f t="shared" si="15"/>
        <v>25430</v>
      </c>
      <c r="M109" s="17">
        <f t="shared" si="15"/>
        <v>515</v>
      </c>
      <c r="N109" s="17">
        <f t="shared" si="15"/>
        <v>0</v>
      </c>
      <c r="O109" s="17">
        <f t="shared" si="15"/>
        <v>25450</v>
      </c>
      <c r="P109" s="17">
        <f t="shared" si="15"/>
        <v>25450</v>
      </c>
      <c r="Q109" s="17">
        <f t="shared" si="15"/>
        <v>520</v>
      </c>
      <c r="R109" s="17">
        <f t="shared" si="15"/>
        <v>0</v>
      </c>
      <c r="S109" s="18"/>
      <c r="T109" s="147"/>
      <c r="U109" s="148"/>
    </row>
    <row r="110" spans="1:21" ht="16.5" customHeight="1">
      <c r="A110" s="15">
        <v>3</v>
      </c>
      <c r="B110" s="140" t="s">
        <v>23</v>
      </c>
      <c r="C110" s="141"/>
      <c r="D110" s="141"/>
      <c r="E110" s="141"/>
      <c r="F110" s="142"/>
      <c r="G110" s="20">
        <f aca="true" t="shared" si="16" ref="G110:R110">G104+G109</f>
        <v>167983</v>
      </c>
      <c r="H110" s="20">
        <f t="shared" si="16"/>
        <v>159992</v>
      </c>
      <c r="I110" s="20">
        <f t="shared" si="16"/>
        <v>58193</v>
      </c>
      <c r="J110" s="20">
        <f t="shared" si="16"/>
        <v>7991</v>
      </c>
      <c r="K110" s="20">
        <f t="shared" si="16"/>
        <v>163660</v>
      </c>
      <c r="L110" s="20">
        <f t="shared" si="16"/>
        <v>163660</v>
      </c>
      <c r="M110" s="20">
        <f t="shared" si="16"/>
        <v>58675</v>
      </c>
      <c r="N110" s="20">
        <f t="shared" si="16"/>
        <v>0</v>
      </c>
      <c r="O110" s="20">
        <f t="shared" si="16"/>
        <v>164780</v>
      </c>
      <c r="P110" s="20">
        <f t="shared" si="16"/>
        <v>164780</v>
      </c>
      <c r="Q110" s="20">
        <f t="shared" si="16"/>
        <v>58880</v>
      </c>
      <c r="R110" s="20">
        <f t="shared" si="16"/>
        <v>0</v>
      </c>
      <c r="S110" s="22"/>
      <c r="T110" s="210"/>
      <c r="U110" s="211"/>
    </row>
    <row r="111" spans="1:21" ht="16.5" customHeight="1">
      <c r="A111" s="194" t="s">
        <v>26</v>
      </c>
      <c r="B111" s="195"/>
      <c r="C111" s="195"/>
      <c r="D111" s="195"/>
      <c r="E111" s="195"/>
      <c r="F111" s="196"/>
      <c r="G111" s="23">
        <f>G70+G110</f>
        <v>176873</v>
      </c>
      <c r="H111" s="23">
        <f aca="true" t="shared" si="17" ref="H111:R111">H70+H110</f>
        <v>168882</v>
      </c>
      <c r="I111" s="23">
        <f t="shared" si="17"/>
        <v>58193</v>
      </c>
      <c r="J111" s="23">
        <f t="shared" si="17"/>
        <v>7991</v>
      </c>
      <c r="K111" s="23">
        <f t="shared" si="17"/>
        <v>171040</v>
      </c>
      <c r="L111" s="23">
        <f t="shared" si="17"/>
        <v>171040</v>
      </c>
      <c r="M111" s="23">
        <f t="shared" si="17"/>
        <v>58675</v>
      </c>
      <c r="N111" s="23">
        <f t="shared" si="17"/>
        <v>0</v>
      </c>
      <c r="O111" s="23">
        <f t="shared" si="17"/>
        <v>172180</v>
      </c>
      <c r="P111" s="23">
        <f t="shared" si="17"/>
        <v>172180</v>
      </c>
      <c r="Q111" s="23">
        <f t="shared" si="17"/>
        <v>58880</v>
      </c>
      <c r="R111" s="23">
        <f t="shared" si="17"/>
        <v>0</v>
      </c>
      <c r="S111" s="24"/>
      <c r="T111" s="197"/>
      <c r="U111" s="198"/>
    </row>
    <row r="112" spans="1:18" ht="16.5" customHeight="1">
      <c r="A112" s="202" t="s">
        <v>27</v>
      </c>
      <c r="B112" s="203"/>
      <c r="C112" s="203"/>
      <c r="D112" s="203"/>
      <c r="E112" s="203"/>
      <c r="F112" s="204"/>
      <c r="G112" s="11">
        <f>G66</f>
        <v>8890</v>
      </c>
      <c r="H112" s="11">
        <f aca="true" t="shared" si="18" ref="H112:R112">H66</f>
        <v>8890</v>
      </c>
      <c r="I112" s="11">
        <f t="shared" si="18"/>
        <v>0</v>
      </c>
      <c r="J112" s="11">
        <f t="shared" si="18"/>
        <v>0</v>
      </c>
      <c r="K112" s="11">
        <f t="shared" si="18"/>
        <v>7380</v>
      </c>
      <c r="L112" s="11">
        <f t="shared" si="18"/>
        <v>7380</v>
      </c>
      <c r="M112" s="11">
        <f t="shared" si="18"/>
        <v>0</v>
      </c>
      <c r="N112" s="11">
        <f t="shared" si="18"/>
        <v>0</v>
      </c>
      <c r="O112" s="11">
        <f t="shared" si="18"/>
        <v>7400</v>
      </c>
      <c r="P112" s="11">
        <f t="shared" si="18"/>
        <v>7400</v>
      </c>
      <c r="Q112" s="11">
        <f t="shared" si="18"/>
        <v>0</v>
      </c>
      <c r="R112" s="11">
        <f t="shared" si="18"/>
        <v>0</v>
      </c>
    </row>
    <row r="113" spans="1:18" ht="16.5" customHeight="1">
      <c r="A113" s="202" t="s">
        <v>28</v>
      </c>
      <c r="B113" s="203"/>
      <c r="C113" s="203"/>
      <c r="D113" s="203"/>
      <c r="E113" s="203"/>
      <c r="F113" s="204"/>
      <c r="G113" s="11">
        <f>G102+G106</f>
        <v>11322</v>
      </c>
      <c r="H113" s="11">
        <f aca="true" t="shared" si="19" ref="H113:R113">H102+H106</f>
        <v>11322</v>
      </c>
      <c r="I113" s="11">
        <f t="shared" si="19"/>
        <v>775</v>
      </c>
      <c r="J113" s="11">
        <f t="shared" si="19"/>
        <v>0</v>
      </c>
      <c r="K113" s="11">
        <f t="shared" si="19"/>
        <v>11322</v>
      </c>
      <c r="L113" s="11">
        <f t="shared" si="19"/>
        <v>11322</v>
      </c>
      <c r="M113" s="11">
        <f t="shared" si="19"/>
        <v>775</v>
      </c>
      <c r="N113" s="11">
        <f t="shared" si="19"/>
        <v>0</v>
      </c>
      <c r="O113" s="11">
        <f t="shared" si="19"/>
        <v>11340</v>
      </c>
      <c r="P113" s="11">
        <f t="shared" si="19"/>
        <v>11340</v>
      </c>
      <c r="Q113" s="11">
        <f t="shared" si="19"/>
        <v>780</v>
      </c>
      <c r="R113" s="11">
        <f t="shared" si="19"/>
        <v>0</v>
      </c>
    </row>
    <row r="114" spans="1:18" ht="16.5" customHeight="1">
      <c r="A114" s="202" t="s">
        <v>31</v>
      </c>
      <c r="B114" s="203"/>
      <c r="C114" s="203"/>
      <c r="D114" s="203"/>
      <c r="E114" s="203"/>
      <c r="F114" s="204"/>
      <c r="G114" s="11">
        <f>G100</f>
        <v>4485</v>
      </c>
      <c r="H114" s="11">
        <f aca="true" t="shared" si="20" ref="H114:R114">H100</f>
        <v>4485</v>
      </c>
      <c r="I114" s="11">
        <f t="shared" si="20"/>
        <v>0</v>
      </c>
      <c r="J114" s="11">
        <f t="shared" si="20"/>
        <v>0</v>
      </c>
      <c r="K114" s="11">
        <f t="shared" si="20"/>
        <v>4500</v>
      </c>
      <c r="L114" s="11">
        <f t="shared" si="20"/>
        <v>4500</v>
      </c>
      <c r="M114" s="11">
        <f t="shared" si="20"/>
        <v>0</v>
      </c>
      <c r="N114" s="11">
        <f t="shared" si="20"/>
        <v>0</v>
      </c>
      <c r="O114" s="11">
        <f t="shared" si="20"/>
        <v>4600</v>
      </c>
      <c r="P114" s="11">
        <f t="shared" si="20"/>
        <v>4600</v>
      </c>
      <c r="Q114" s="11">
        <f t="shared" si="20"/>
        <v>0</v>
      </c>
      <c r="R114" s="11">
        <f t="shared" si="20"/>
        <v>0</v>
      </c>
    </row>
    <row r="115" spans="1:18" ht="16.5" customHeight="1">
      <c r="A115" s="202" t="s">
        <v>29</v>
      </c>
      <c r="B115" s="203"/>
      <c r="C115" s="203"/>
      <c r="D115" s="203"/>
      <c r="E115" s="203"/>
      <c r="F115" s="204"/>
      <c r="G115" s="11">
        <f>G74+G75+G77+G78+G80+G81+G83+G85+G89+G91+G92+G94+G97+G88</f>
        <v>137998</v>
      </c>
      <c r="H115" s="11">
        <f>H74+H75+H77+H78+H80+H81+H83+H85+H89+H91+H92+H94+H97+H88</f>
        <v>130007</v>
      </c>
      <c r="I115" s="11">
        <f aca="true" t="shared" si="21" ref="I115:R115">I74+I75+I77+I78+I80+I81+I83+I85+I89+I91+I92+I95+I97+I88</f>
        <v>57418</v>
      </c>
      <c r="J115" s="11">
        <f t="shared" si="21"/>
        <v>7991</v>
      </c>
      <c r="K115" s="11">
        <f>K74+K75+K77+K78+K80+K81+K83+K85+K89+K91+K92+K94+K97+K88</f>
        <v>133390</v>
      </c>
      <c r="L115" s="11">
        <f>L74+L75+L77+L78+L80+L81+L83+L85+L89+L91+L92+L94+L97+L88</f>
        <v>133390</v>
      </c>
      <c r="M115" s="11">
        <f t="shared" si="21"/>
        <v>57900</v>
      </c>
      <c r="N115" s="11">
        <f t="shared" si="21"/>
        <v>0</v>
      </c>
      <c r="O115" s="11">
        <f>O74+O75+O77+O78+O80+O81+O83+O85+O89+O91+O92+O94+O97+O88</f>
        <v>134390</v>
      </c>
      <c r="P115" s="11">
        <f>P74+P75+P77+P78+P80+P81+P83+P85+P89+P91+P92+P94+P97+P88</f>
        <v>134390</v>
      </c>
      <c r="Q115" s="11">
        <f t="shared" si="21"/>
        <v>58100</v>
      </c>
      <c r="R115" s="11">
        <f t="shared" si="21"/>
        <v>0</v>
      </c>
    </row>
    <row r="116" spans="1:18" ht="16.5" customHeight="1">
      <c r="A116" s="205" t="s">
        <v>120</v>
      </c>
      <c r="B116" s="206"/>
      <c r="C116" s="206"/>
      <c r="D116" s="206"/>
      <c r="E116" s="206"/>
      <c r="F116" s="207"/>
      <c r="G116" s="25">
        <f>G112+G113+G114+G115</f>
        <v>162695</v>
      </c>
      <c r="H116" s="25">
        <f aca="true" t="shared" si="22" ref="H116:R116">H112+H113+H114+H115</f>
        <v>154704</v>
      </c>
      <c r="I116" s="25">
        <f t="shared" si="22"/>
        <v>58193</v>
      </c>
      <c r="J116" s="25">
        <f t="shared" si="22"/>
        <v>7991</v>
      </c>
      <c r="K116" s="25">
        <f t="shared" si="22"/>
        <v>156592</v>
      </c>
      <c r="L116" s="25">
        <f t="shared" si="22"/>
        <v>156592</v>
      </c>
      <c r="M116" s="25">
        <f t="shared" si="22"/>
        <v>58675</v>
      </c>
      <c r="N116" s="25">
        <f t="shared" si="22"/>
        <v>0</v>
      </c>
      <c r="O116" s="25">
        <f t="shared" si="22"/>
        <v>157730</v>
      </c>
      <c r="P116" s="25">
        <f t="shared" si="22"/>
        <v>157730</v>
      </c>
      <c r="Q116" s="25">
        <f t="shared" si="22"/>
        <v>58880</v>
      </c>
      <c r="R116" s="25">
        <f t="shared" si="22"/>
        <v>0</v>
      </c>
    </row>
    <row r="117" spans="1:18" ht="16.5" customHeight="1">
      <c r="A117" s="202" t="s">
        <v>131</v>
      </c>
      <c r="B117" s="203"/>
      <c r="C117" s="203"/>
      <c r="D117" s="203"/>
      <c r="E117" s="203"/>
      <c r="F117" s="204"/>
      <c r="G117" s="11">
        <f>G107</f>
        <v>14178</v>
      </c>
      <c r="H117" s="11">
        <f aca="true" t="shared" si="23" ref="H117:R117">H107</f>
        <v>14178</v>
      </c>
      <c r="I117" s="11">
        <f t="shared" si="23"/>
        <v>0</v>
      </c>
      <c r="J117" s="11">
        <f t="shared" si="23"/>
        <v>0</v>
      </c>
      <c r="K117" s="11">
        <f t="shared" si="23"/>
        <v>14448</v>
      </c>
      <c r="L117" s="11">
        <f t="shared" si="23"/>
        <v>14448</v>
      </c>
      <c r="M117" s="11">
        <f t="shared" si="23"/>
        <v>0</v>
      </c>
      <c r="N117" s="11">
        <f t="shared" si="23"/>
        <v>0</v>
      </c>
      <c r="O117" s="11">
        <f t="shared" si="23"/>
        <v>14450</v>
      </c>
      <c r="P117" s="11">
        <f t="shared" si="23"/>
        <v>14450</v>
      </c>
      <c r="Q117" s="11">
        <f t="shared" si="23"/>
        <v>0</v>
      </c>
      <c r="R117" s="11">
        <f t="shared" si="23"/>
        <v>0</v>
      </c>
    </row>
    <row r="118" spans="1:18" ht="16.5" customHeight="1">
      <c r="A118" s="205" t="s">
        <v>121</v>
      </c>
      <c r="B118" s="206"/>
      <c r="C118" s="206"/>
      <c r="D118" s="206"/>
      <c r="E118" s="206"/>
      <c r="F118" s="207"/>
      <c r="G118" s="25">
        <f>SUM(G116:G117)</f>
        <v>176873</v>
      </c>
      <c r="H118" s="25">
        <f aca="true" t="shared" si="24" ref="H118:R118">SUM(H116:H117)</f>
        <v>168882</v>
      </c>
      <c r="I118" s="25">
        <f t="shared" si="24"/>
        <v>58193</v>
      </c>
      <c r="J118" s="25">
        <f t="shared" si="24"/>
        <v>7991</v>
      </c>
      <c r="K118" s="25">
        <f t="shared" si="24"/>
        <v>171040</v>
      </c>
      <c r="L118" s="25">
        <f t="shared" si="24"/>
        <v>171040</v>
      </c>
      <c r="M118" s="25">
        <f t="shared" si="24"/>
        <v>58675</v>
      </c>
      <c r="N118" s="25">
        <f t="shared" si="24"/>
        <v>0</v>
      </c>
      <c r="O118" s="25">
        <f t="shared" si="24"/>
        <v>172180</v>
      </c>
      <c r="P118" s="25">
        <f t="shared" si="24"/>
        <v>172180</v>
      </c>
      <c r="Q118" s="25">
        <f t="shared" si="24"/>
        <v>58880</v>
      </c>
      <c r="R118" s="25">
        <f t="shared" si="24"/>
        <v>0</v>
      </c>
    </row>
    <row r="119" spans="4:15" ht="27" customHeight="1">
      <c r="D119" s="216" t="s">
        <v>32</v>
      </c>
      <c r="E119" s="216"/>
      <c r="F119" s="216"/>
      <c r="G119" s="216"/>
      <c r="H119" s="216"/>
      <c r="I119" s="216"/>
      <c r="J119" s="216"/>
      <c r="K119" s="216"/>
      <c r="L119" s="216"/>
      <c r="M119" s="216"/>
      <c r="N119" s="216"/>
      <c r="O119" s="216"/>
    </row>
    <row r="120" spans="1:18" ht="27" customHeight="1">
      <c r="A120" s="217" t="s">
        <v>34</v>
      </c>
      <c r="B120" s="218"/>
      <c r="C120" s="218"/>
      <c r="D120" s="218"/>
      <c r="E120" s="218"/>
      <c r="F120" s="219"/>
      <c r="G120" s="11">
        <f>G74+G75+G77+G78+G80+G81+G83+G85+G89+G91+G92+G94+G97+G100+G102+G88</f>
        <v>142823</v>
      </c>
      <c r="H120" s="11">
        <f>H74+H75+H77+H78+H80+H81+H83+H85+H89+H91+H92+H94+H97+H100+H102+H88</f>
        <v>134832</v>
      </c>
      <c r="I120" s="11">
        <f aca="true" t="shared" si="25" ref="I120:R120">I74+I75+I77+I78+I80+I81+I83+I85+I89+I91+I92+I95+I97+I100+I102+I88</f>
        <v>57678</v>
      </c>
      <c r="J120" s="11">
        <f t="shared" si="25"/>
        <v>7991</v>
      </c>
      <c r="K120" s="11">
        <f>K74+K75+K77+K78+K80+K81+K83+K85+K89+K91+K92+K94+K97+K100+K102+K88</f>
        <v>138230</v>
      </c>
      <c r="L120" s="11">
        <f>L74+L75+L77+L78+L80+L81+L83+L85+L89+L91+L92+L94+L97+L100+L102+L88</f>
        <v>138230</v>
      </c>
      <c r="M120" s="11">
        <f t="shared" si="25"/>
        <v>58160</v>
      </c>
      <c r="N120" s="11">
        <f t="shared" si="25"/>
        <v>0</v>
      </c>
      <c r="O120" s="11">
        <f>O74+O75+O77+O78+O80+O81+O83+O85+O89+O91+O92+O94+O97+O100+O102+O88</f>
        <v>139330</v>
      </c>
      <c r="P120" s="11">
        <f>P74+P75+P77+P78+P80+P81+P83+P85+P89+P91+P92+P94+P97+P100+P102+P88</f>
        <v>139330</v>
      </c>
      <c r="Q120" s="11">
        <f t="shared" si="25"/>
        <v>58360</v>
      </c>
      <c r="R120" s="11">
        <f t="shared" si="25"/>
        <v>0</v>
      </c>
    </row>
    <row r="121" spans="1:18" ht="16.5" customHeight="1">
      <c r="A121" s="212" t="s">
        <v>36</v>
      </c>
      <c r="B121" s="213"/>
      <c r="C121" s="213"/>
      <c r="D121" s="213"/>
      <c r="E121" s="213"/>
      <c r="F121" s="214"/>
      <c r="G121" s="11">
        <f>G106</f>
        <v>10982</v>
      </c>
      <c r="H121" s="11">
        <f aca="true" t="shared" si="26" ref="H121:R121">H106</f>
        <v>10982</v>
      </c>
      <c r="I121" s="11">
        <f t="shared" si="26"/>
        <v>515</v>
      </c>
      <c r="J121" s="11">
        <f t="shared" si="26"/>
        <v>0</v>
      </c>
      <c r="K121" s="11">
        <f t="shared" si="26"/>
        <v>10982</v>
      </c>
      <c r="L121" s="11">
        <f t="shared" si="26"/>
        <v>10982</v>
      </c>
      <c r="M121" s="11">
        <f t="shared" si="26"/>
        <v>515</v>
      </c>
      <c r="N121" s="11">
        <f t="shared" si="26"/>
        <v>0</v>
      </c>
      <c r="O121" s="11">
        <f t="shared" si="26"/>
        <v>11000</v>
      </c>
      <c r="P121" s="11">
        <f t="shared" si="26"/>
        <v>11000</v>
      </c>
      <c r="Q121" s="11">
        <f t="shared" si="26"/>
        <v>520</v>
      </c>
      <c r="R121" s="11">
        <f t="shared" si="26"/>
        <v>0</v>
      </c>
    </row>
    <row r="122" spans="1:18" ht="16.5" customHeight="1">
      <c r="A122" s="212" t="s">
        <v>37</v>
      </c>
      <c r="B122" s="213"/>
      <c r="C122" s="213"/>
      <c r="D122" s="213"/>
      <c r="E122" s="213"/>
      <c r="F122" s="214"/>
      <c r="G122" s="11">
        <f>G66</f>
        <v>8890</v>
      </c>
      <c r="H122" s="11">
        <f aca="true" t="shared" si="27" ref="H122:R122">H66</f>
        <v>8890</v>
      </c>
      <c r="I122" s="11">
        <f t="shared" si="27"/>
        <v>0</v>
      </c>
      <c r="J122" s="11">
        <f t="shared" si="27"/>
        <v>0</v>
      </c>
      <c r="K122" s="11">
        <f t="shared" si="27"/>
        <v>7380</v>
      </c>
      <c r="L122" s="11">
        <f t="shared" si="27"/>
        <v>7380</v>
      </c>
      <c r="M122" s="11">
        <f t="shared" si="27"/>
        <v>0</v>
      </c>
      <c r="N122" s="11">
        <f t="shared" si="27"/>
        <v>0</v>
      </c>
      <c r="O122" s="11">
        <f t="shared" si="27"/>
        <v>7400</v>
      </c>
      <c r="P122" s="11">
        <f t="shared" si="27"/>
        <v>7400</v>
      </c>
      <c r="Q122" s="11">
        <f t="shared" si="27"/>
        <v>0</v>
      </c>
      <c r="R122" s="11">
        <f t="shared" si="27"/>
        <v>0</v>
      </c>
    </row>
    <row r="123" spans="1:18" ht="16.5" customHeight="1">
      <c r="A123" s="205" t="s">
        <v>121</v>
      </c>
      <c r="B123" s="206"/>
      <c r="C123" s="206"/>
      <c r="D123" s="206"/>
      <c r="E123" s="206"/>
      <c r="F123" s="207"/>
      <c r="G123" s="25">
        <f>G120+G121+G122</f>
        <v>162695</v>
      </c>
      <c r="H123" s="25">
        <f aca="true" t="shared" si="28" ref="H123:R123">H120+H121+H122</f>
        <v>154704</v>
      </c>
      <c r="I123" s="25">
        <f t="shared" si="28"/>
        <v>58193</v>
      </c>
      <c r="J123" s="25">
        <f t="shared" si="28"/>
        <v>7991</v>
      </c>
      <c r="K123" s="25">
        <f t="shared" si="28"/>
        <v>156592</v>
      </c>
      <c r="L123" s="25">
        <f t="shared" si="28"/>
        <v>156592</v>
      </c>
      <c r="M123" s="25">
        <f t="shared" si="28"/>
        <v>58675</v>
      </c>
      <c r="N123" s="25">
        <f t="shared" si="28"/>
        <v>0</v>
      </c>
      <c r="O123" s="25">
        <f t="shared" si="28"/>
        <v>157730</v>
      </c>
      <c r="P123" s="25">
        <f t="shared" si="28"/>
        <v>157730</v>
      </c>
      <c r="Q123" s="25">
        <f t="shared" si="28"/>
        <v>58880</v>
      </c>
      <c r="R123" s="25">
        <f t="shared" si="28"/>
        <v>0</v>
      </c>
    </row>
    <row r="125" spans="2:18" ht="12.75">
      <c r="B125" s="59" t="s">
        <v>56</v>
      </c>
      <c r="D125" s="59"/>
      <c r="E125" s="59"/>
      <c r="F125" s="59"/>
      <c r="G125" s="59"/>
      <c r="K125" s="215" t="s">
        <v>60</v>
      </c>
      <c r="L125" s="215"/>
      <c r="M125" s="215"/>
      <c r="N125" s="215"/>
      <c r="O125" s="215"/>
      <c r="P125" s="215"/>
      <c r="Q125" s="215"/>
      <c r="R125" s="215"/>
    </row>
  </sheetData>
  <sheetProtection/>
  <mergeCells count="243">
    <mergeCell ref="K94:K95"/>
    <mergeCell ref="L94:L95"/>
    <mergeCell ref="O94:O95"/>
    <mergeCell ref="P94:P95"/>
    <mergeCell ref="G94:G95"/>
    <mergeCell ref="H94:H95"/>
    <mergeCell ref="I94:I95"/>
    <mergeCell ref="J94:J95"/>
    <mergeCell ref="A122:F122"/>
    <mergeCell ref="A123:F123"/>
    <mergeCell ref="K125:R125"/>
    <mergeCell ref="D57:S57"/>
    <mergeCell ref="T88:U89"/>
    <mergeCell ref="A118:F118"/>
    <mergeCell ref="D119:O119"/>
    <mergeCell ref="A120:F120"/>
    <mergeCell ref="A121:F121"/>
    <mergeCell ref="A112:F112"/>
    <mergeCell ref="A113:F113"/>
    <mergeCell ref="A114:F114"/>
    <mergeCell ref="A115:F115"/>
    <mergeCell ref="A116:F116"/>
    <mergeCell ref="A117:F117"/>
    <mergeCell ref="T108:U108"/>
    <mergeCell ref="C109:F109"/>
    <mergeCell ref="T109:U109"/>
    <mergeCell ref="B110:F110"/>
    <mergeCell ref="T110:U110"/>
    <mergeCell ref="A111:F111"/>
    <mergeCell ref="T111:U111"/>
    <mergeCell ref="C104:F104"/>
    <mergeCell ref="T104:U104"/>
    <mergeCell ref="C105:U105"/>
    <mergeCell ref="A106:A108"/>
    <mergeCell ref="B106:B108"/>
    <mergeCell ref="C106:C108"/>
    <mergeCell ref="D106:D108"/>
    <mergeCell ref="S106:S107"/>
    <mergeCell ref="T106:U107"/>
    <mergeCell ref="E108:F108"/>
    <mergeCell ref="A102:A103"/>
    <mergeCell ref="B102:B103"/>
    <mergeCell ref="C102:C103"/>
    <mergeCell ref="D102:D103"/>
    <mergeCell ref="T102:U102"/>
    <mergeCell ref="E103:F103"/>
    <mergeCell ref="T103:U103"/>
    <mergeCell ref="T99:U99"/>
    <mergeCell ref="A100:A101"/>
    <mergeCell ref="B100:B101"/>
    <mergeCell ref="C100:C101"/>
    <mergeCell ref="D100:D101"/>
    <mergeCell ref="T100:U100"/>
    <mergeCell ref="E101:F101"/>
    <mergeCell ref="T101:U101"/>
    <mergeCell ref="C97:C99"/>
    <mergeCell ref="D97:D99"/>
    <mergeCell ref="O97:O98"/>
    <mergeCell ref="P97:P98"/>
    <mergeCell ref="Q97:Q98"/>
    <mergeCell ref="R97:R98"/>
    <mergeCell ref="S97:S98"/>
    <mergeCell ref="T97:U98"/>
    <mergeCell ref="I97:I98"/>
    <mergeCell ref="J97:J98"/>
    <mergeCell ref="K97:K98"/>
    <mergeCell ref="L97:L98"/>
    <mergeCell ref="M97:M98"/>
    <mergeCell ref="N97:N98"/>
    <mergeCell ref="E97:E98"/>
    <mergeCell ref="F97:F98"/>
    <mergeCell ref="G97:G98"/>
    <mergeCell ref="H97:H98"/>
    <mergeCell ref="E99:F99"/>
    <mergeCell ref="C94:C96"/>
    <mergeCell ref="D94:D96"/>
    <mergeCell ref="E94:E95"/>
    <mergeCell ref="F94:F95"/>
    <mergeCell ref="S94:S95"/>
    <mergeCell ref="T94:U95"/>
    <mergeCell ref="E96:F96"/>
    <mergeCell ref="T96:U96"/>
    <mergeCell ref="A91:A93"/>
    <mergeCell ref="B91:B93"/>
    <mergeCell ref="C91:C93"/>
    <mergeCell ref="D91:D93"/>
    <mergeCell ref="S91:S92"/>
    <mergeCell ref="T91:U92"/>
    <mergeCell ref="E93:F93"/>
    <mergeCell ref="T93:U93"/>
    <mergeCell ref="A87:A90"/>
    <mergeCell ref="B87:B90"/>
    <mergeCell ref="C87:C90"/>
    <mergeCell ref="D87:D90"/>
    <mergeCell ref="S87:S89"/>
    <mergeCell ref="T87:U87"/>
    <mergeCell ref="E90:F90"/>
    <mergeCell ref="T90:U90"/>
    <mergeCell ref="A85:A86"/>
    <mergeCell ref="B85:B86"/>
    <mergeCell ref="C85:C86"/>
    <mergeCell ref="D85:D86"/>
    <mergeCell ref="T85:U85"/>
    <mergeCell ref="E86:F86"/>
    <mergeCell ref="T86:U86"/>
    <mergeCell ref="A83:A84"/>
    <mergeCell ref="B83:B84"/>
    <mergeCell ref="C83:C84"/>
    <mergeCell ref="D83:D84"/>
    <mergeCell ref="T83:U83"/>
    <mergeCell ref="E84:F84"/>
    <mergeCell ref="T84:U84"/>
    <mergeCell ref="A80:A82"/>
    <mergeCell ref="B80:B82"/>
    <mergeCell ref="C80:C82"/>
    <mergeCell ref="D80:D82"/>
    <mergeCell ref="T80:U80"/>
    <mergeCell ref="T81:U81"/>
    <mergeCell ref="E82:F82"/>
    <mergeCell ref="T82:U82"/>
    <mergeCell ref="T76:U76"/>
    <mergeCell ref="A77:A79"/>
    <mergeCell ref="B77:B79"/>
    <mergeCell ref="C77:C79"/>
    <mergeCell ref="D77:D79"/>
    <mergeCell ref="T77:U78"/>
    <mergeCell ref="E79:F79"/>
    <mergeCell ref="T79:U79"/>
    <mergeCell ref="A71:U71"/>
    <mergeCell ref="B72:U72"/>
    <mergeCell ref="C73:U73"/>
    <mergeCell ref="A74:A76"/>
    <mergeCell ref="B74:B76"/>
    <mergeCell ref="C74:C76"/>
    <mergeCell ref="D74:D76"/>
    <mergeCell ref="S74:S75"/>
    <mergeCell ref="T74:U75"/>
    <mergeCell ref="E76:F76"/>
    <mergeCell ref="B70:F70"/>
    <mergeCell ref="T68:U68"/>
    <mergeCell ref="C69:F69"/>
    <mergeCell ref="T69:U69"/>
    <mergeCell ref="M66:M67"/>
    <mergeCell ref="N66:N67"/>
    <mergeCell ref="O66:O67"/>
    <mergeCell ref="P66:P67"/>
    <mergeCell ref="H66:H67"/>
    <mergeCell ref="I66:I67"/>
    <mergeCell ref="J66:J67"/>
    <mergeCell ref="K66:K67"/>
    <mergeCell ref="L66:L67"/>
    <mergeCell ref="C65:U65"/>
    <mergeCell ref="Q66:Q67"/>
    <mergeCell ref="R66:R67"/>
    <mergeCell ref="G66:G67"/>
    <mergeCell ref="S66:S67"/>
    <mergeCell ref="T66:U67"/>
    <mergeCell ref="A66:A68"/>
    <mergeCell ref="B66:B68"/>
    <mergeCell ref="C66:C68"/>
    <mergeCell ref="D66:D68"/>
    <mergeCell ref="E66:E67"/>
    <mergeCell ref="F66:F67"/>
    <mergeCell ref="E68:F68"/>
    <mergeCell ref="O59:R59"/>
    <mergeCell ref="P60:R60"/>
    <mergeCell ref="R61:R62"/>
    <mergeCell ref="L61:M61"/>
    <mergeCell ref="N61:N62"/>
    <mergeCell ref="G59:J59"/>
    <mergeCell ref="A63:U63"/>
    <mergeCell ref="B64:U64"/>
    <mergeCell ref="S60:S62"/>
    <mergeCell ref="T60:U62"/>
    <mergeCell ref="H61:I61"/>
    <mergeCell ref="J61:J62"/>
    <mergeCell ref="G60:G62"/>
    <mergeCell ref="H60:J60"/>
    <mergeCell ref="P61:Q61"/>
    <mergeCell ref="D59:D62"/>
    <mergeCell ref="S59:U59"/>
    <mergeCell ref="A59:A62"/>
    <mergeCell ref="B59:B62"/>
    <mergeCell ref="C59:C62"/>
    <mergeCell ref="K60:K62"/>
    <mergeCell ref="L60:N60"/>
    <mergeCell ref="O60:O62"/>
    <mergeCell ref="K59:N59"/>
    <mergeCell ref="E59:E62"/>
    <mergeCell ref="F59:F62"/>
    <mergeCell ref="A49:U49"/>
    <mergeCell ref="A50:U50"/>
    <mergeCell ref="A51:U51"/>
    <mergeCell ref="A48:U48"/>
    <mergeCell ref="A52:U54"/>
    <mergeCell ref="A56:U56"/>
    <mergeCell ref="A45:U45"/>
    <mergeCell ref="A42:U42"/>
    <mergeCell ref="A43:U43"/>
    <mergeCell ref="A44:U44"/>
    <mergeCell ref="A46:U46"/>
    <mergeCell ref="A47:U47"/>
    <mergeCell ref="A37:U37"/>
    <mergeCell ref="A38:U38"/>
    <mergeCell ref="A36:U36"/>
    <mergeCell ref="A39:U39"/>
    <mergeCell ref="A40:U40"/>
    <mergeCell ref="A41:T41"/>
    <mergeCell ref="A24:U24"/>
    <mergeCell ref="A25:U25"/>
    <mergeCell ref="A32:U32"/>
    <mergeCell ref="A33:U33"/>
    <mergeCell ref="A34:U34"/>
    <mergeCell ref="A35:U35"/>
    <mergeCell ref="A31:U31"/>
    <mergeCell ref="A26:U26"/>
    <mergeCell ref="A21:U21"/>
    <mergeCell ref="A22:U22"/>
    <mergeCell ref="A14:U14"/>
    <mergeCell ref="A15:S15"/>
    <mergeCell ref="A16:S16"/>
    <mergeCell ref="A17:S17"/>
    <mergeCell ref="A18:U18"/>
    <mergeCell ref="A19:U19"/>
    <mergeCell ref="A10:D10"/>
    <mergeCell ref="E10:U10"/>
    <mergeCell ref="A12:U12"/>
    <mergeCell ref="A13:U13"/>
    <mergeCell ref="A30:U30"/>
    <mergeCell ref="A27:U27"/>
    <mergeCell ref="A28:U28"/>
    <mergeCell ref="A29:U29"/>
    <mergeCell ref="A23:U23"/>
    <mergeCell ref="A20:U20"/>
    <mergeCell ref="A8:D8"/>
    <mergeCell ref="S1:U1"/>
    <mergeCell ref="S2:U2"/>
    <mergeCell ref="S3:U3"/>
    <mergeCell ref="D4:T4"/>
    <mergeCell ref="A7:D7"/>
    <mergeCell ref="E7:U7"/>
    <mergeCell ref="H5:N5"/>
    <mergeCell ref="E8:U8"/>
  </mergeCells>
  <printOptions/>
  <pageMargins left="0" right="0" top="0.7874015748031497" bottom="0.3937007874015748"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M135"/>
  <sheetViews>
    <sheetView zoomScalePageLayoutView="0" workbookViewId="0" topLeftCell="A102">
      <selection activeCell="H130" sqref="H130"/>
    </sheetView>
  </sheetViews>
  <sheetFormatPr defaultColWidth="9.140625" defaultRowHeight="12.75"/>
  <cols>
    <col min="1" max="3" width="2.7109375" style="1" customWidth="1"/>
    <col min="4" max="4" width="25.00390625" style="1" customWidth="1"/>
    <col min="5" max="5" width="10.140625" style="1" customWidth="1"/>
    <col min="6" max="6" width="6.57421875" style="1" customWidth="1"/>
    <col min="7" max="8" width="6.7109375" style="1" customWidth="1"/>
    <col min="9" max="9" width="5.7109375" style="1" customWidth="1"/>
    <col min="10" max="10" width="5.57421875" style="1" customWidth="1"/>
    <col min="11" max="12" width="6.7109375" style="1" customWidth="1"/>
    <col min="13" max="13" width="5.7109375" style="1" customWidth="1"/>
    <col min="14" max="14" width="5.57421875" style="1" customWidth="1"/>
    <col min="15" max="16" width="6.7109375" style="1" customWidth="1"/>
    <col min="17" max="17" width="5.7109375" style="1" customWidth="1"/>
    <col min="18" max="18" width="5.57421875" style="1" customWidth="1"/>
    <col min="19" max="19" width="22.8515625" style="1" customWidth="1"/>
    <col min="20" max="20" width="5.28125" style="1" customWidth="1"/>
    <col min="21" max="21" width="4.8515625" style="1" customWidth="1"/>
    <col min="22" max="16384" width="9.140625" style="1" customWidth="1"/>
  </cols>
  <sheetData>
    <row r="1" spans="19:21" ht="12.75">
      <c r="S1" s="73"/>
      <c r="T1" s="73"/>
      <c r="U1" s="73"/>
    </row>
    <row r="2" spans="19:21" ht="12.75" customHeight="1">
      <c r="S2" s="74"/>
      <c r="T2" s="74"/>
      <c r="U2" s="74"/>
    </row>
    <row r="3" spans="19:21" ht="12.75">
      <c r="S3" s="73"/>
      <c r="T3" s="73"/>
      <c r="U3" s="73"/>
    </row>
    <row r="4" spans="19:21" ht="12.75">
      <c r="S4" s="2"/>
      <c r="T4" s="2"/>
      <c r="U4" s="2"/>
    </row>
    <row r="5" spans="19:21" ht="12.75">
      <c r="S5" s="2"/>
      <c r="T5" s="2"/>
      <c r="U5" s="2"/>
    </row>
    <row r="6" spans="19:21" ht="12.75">
      <c r="S6" s="2"/>
      <c r="T6" s="2"/>
      <c r="U6" s="2"/>
    </row>
    <row r="7" spans="19:21" ht="12.75">
      <c r="S7" s="2"/>
      <c r="T7" s="2"/>
      <c r="U7" s="2"/>
    </row>
    <row r="8" spans="1:21" ht="12.75">
      <c r="A8" s="3"/>
      <c r="B8" s="3"/>
      <c r="C8" s="3"/>
      <c r="D8" s="226" t="s">
        <v>57</v>
      </c>
      <c r="E8" s="226"/>
      <c r="F8" s="226"/>
      <c r="G8" s="226"/>
      <c r="H8" s="226"/>
      <c r="I8" s="226"/>
      <c r="J8" s="226"/>
      <c r="K8" s="226"/>
      <c r="L8" s="226"/>
      <c r="M8" s="226"/>
      <c r="N8" s="226"/>
      <c r="O8" s="226"/>
      <c r="P8" s="226"/>
      <c r="Q8" s="226"/>
      <c r="R8" s="226"/>
      <c r="S8" s="226"/>
      <c r="T8" s="226"/>
      <c r="U8" s="3"/>
    </row>
    <row r="9" spans="1:21" ht="12.75">
      <c r="A9" s="4"/>
      <c r="B9" s="4"/>
      <c r="C9" s="4"/>
      <c r="D9" s="4"/>
      <c r="E9" s="4"/>
      <c r="F9" s="4"/>
      <c r="G9" s="4"/>
      <c r="H9" s="4"/>
      <c r="I9" s="4"/>
      <c r="J9" s="4"/>
      <c r="K9" s="4"/>
      <c r="L9" s="4"/>
      <c r="M9" s="4"/>
      <c r="N9" s="4"/>
      <c r="O9" s="4"/>
      <c r="P9" s="4"/>
      <c r="Q9" s="4"/>
      <c r="R9" s="4"/>
      <c r="S9" s="4"/>
      <c r="T9" s="4"/>
      <c r="U9" s="4"/>
    </row>
    <row r="10" spans="1:21" ht="15.75" customHeight="1">
      <c r="A10" s="72" t="s">
        <v>30</v>
      </c>
      <c r="B10" s="72"/>
      <c r="C10" s="72"/>
      <c r="D10" s="72"/>
      <c r="E10" s="76" t="s">
        <v>134</v>
      </c>
      <c r="F10" s="77"/>
      <c r="G10" s="77"/>
      <c r="H10" s="77"/>
      <c r="I10" s="77"/>
      <c r="J10" s="77"/>
      <c r="K10" s="77"/>
      <c r="L10" s="77"/>
      <c r="M10" s="77"/>
      <c r="N10" s="77"/>
      <c r="O10" s="77"/>
      <c r="P10" s="77"/>
      <c r="Q10" s="77"/>
      <c r="R10" s="77"/>
      <c r="S10" s="77"/>
      <c r="T10" s="77"/>
      <c r="U10" s="78"/>
    </row>
    <row r="11" spans="1:21" ht="15.75" customHeight="1">
      <c r="A11" s="72" t="s">
        <v>0</v>
      </c>
      <c r="B11" s="72"/>
      <c r="C11" s="72"/>
      <c r="D11" s="72"/>
      <c r="E11" s="80" t="s">
        <v>58</v>
      </c>
      <c r="F11" s="81"/>
      <c r="G11" s="81"/>
      <c r="H11" s="81"/>
      <c r="I11" s="81"/>
      <c r="J11" s="81"/>
      <c r="K11" s="81"/>
      <c r="L11" s="81"/>
      <c r="M11" s="81"/>
      <c r="N11" s="81"/>
      <c r="O11" s="81"/>
      <c r="P11" s="81"/>
      <c r="Q11" s="81"/>
      <c r="R11" s="81"/>
      <c r="S11" s="81"/>
      <c r="T11" s="81"/>
      <c r="U11" s="82"/>
    </row>
    <row r="12" spans="1:21" ht="15">
      <c r="A12" s="46"/>
      <c r="B12" s="46"/>
      <c r="C12" s="46"/>
      <c r="D12" s="47"/>
      <c r="E12" s="47"/>
      <c r="F12" s="47"/>
      <c r="G12" s="47"/>
      <c r="H12" s="47"/>
      <c r="I12" s="47"/>
      <c r="J12" s="47"/>
      <c r="K12" s="47"/>
      <c r="L12" s="47"/>
      <c r="M12" s="47"/>
      <c r="N12" s="47"/>
      <c r="O12" s="47"/>
      <c r="P12" s="47"/>
      <c r="Q12" s="47"/>
      <c r="R12" s="47"/>
      <c r="S12" s="47"/>
      <c r="T12" s="47"/>
      <c r="U12" s="47"/>
    </row>
    <row r="13" spans="1:21" ht="15">
      <c r="A13" s="83" t="s">
        <v>1</v>
      </c>
      <c r="B13" s="84"/>
      <c r="C13" s="84"/>
      <c r="D13" s="85"/>
      <c r="E13" s="76" t="s">
        <v>59</v>
      </c>
      <c r="F13" s="77"/>
      <c r="G13" s="77"/>
      <c r="H13" s="77"/>
      <c r="I13" s="77"/>
      <c r="J13" s="77"/>
      <c r="K13" s="77"/>
      <c r="L13" s="77"/>
      <c r="M13" s="77"/>
      <c r="N13" s="77"/>
      <c r="O13" s="77"/>
      <c r="P13" s="77"/>
      <c r="Q13" s="77"/>
      <c r="R13" s="77"/>
      <c r="S13" s="77"/>
      <c r="T13" s="77"/>
      <c r="U13" s="78"/>
    </row>
    <row r="14" spans="1:21" ht="15" customHeight="1">
      <c r="A14" s="48"/>
      <c r="B14" s="48"/>
      <c r="C14" s="48"/>
      <c r="D14" s="49"/>
      <c r="E14" s="49"/>
      <c r="F14" s="49"/>
      <c r="G14" s="49"/>
      <c r="H14" s="49"/>
      <c r="I14" s="49"/>
      <c r="J14" s="49"/>
      <c r="K14" s="49"/>
      <c r="L14" s="49"/>
      <c r="M14" s="49"/>
      <c r="N14" s="49"/>
      <c r="O14" s="49"/>
      <c r="P14" s="49"/>
      <c r="Q14" s="49"/>
      <c r="R14" s="49"/>
      <c r="S14" s="49"/>
      <c r="T14" s="49"/>
      <c r="U14" s="49"/>
    </row>
    <row r="15" spans="1:21" ht="21.75" customHeight="1">
      <c r="A15" s="86" t="s">
        <v>2</v>
      </c>
      <c r="B15" s="86"/>
      <c r="C15" s="86"/>
      <c r="D15" s="86"/>
      <c r="E15" s="86"/>
      <c r="F15" s="86"/>
      <c r="G15" s="86"/>
      <c r="H15" s="86"/>
      <c r="I15" s="86"/>
      <c r="J15" s="86"/>
      <c r="K15" s="86"/>
      <c r="L15" s="86"/>
      <c r="M15" s="86"/>
      <c r="N15" s="86"/>
      <c r="O15" s="86"/>
      <c r="P15" s="86"/>
      <c r="Q15" s="86"/>
      <c r="R15" s="86"/>
      <c r="S15" s="86"/>
      <c r="T15" s="86"/>
      <c r="U15" s="86"/>
    </row>
    <row r="16" spans="1:21" ht="41.25" customHeight="1">
      <c r="A16" s="87" t="s">
        <v>93</v>
      </c>
      <c r="B16" s="87"/>
      <c r="C16" s="87"/>
      <c r="D16" s="87"/>
      <c r="E16" s="87"/>
      <c r="F16" s="87"/>
      <c r="G16" s="87"/>
      <c r="H16" s="87"/>
      <c r="I16" s="87"/>
      <c r="J16" s="87"/>
      <c r="K16" s="87"/>
      <c r="L16" s="87"/>
      <c r="M16" s="87"/>
      <c r="N16" s="87"/>
      <c r="O16" s="87"/>
      <c r="P16" s="87"/>
      <c r="Q16" s="87"/>
      <c r="R16" s="87"/>
      <c r="S16" s="87"/>
      <c r="T16" s="87"/>
      <c r="U16" s="87"/>
    </row>
    <row r="17" spans="1:21" ht="18" customHeight="1">
      <c r="A17" s="86" t="s">
        <v>3</v>
      </c>
      <c r="B17" s="86"/>
      <c r="C17" s="86"/>
      <c r="D17" s="86"/>
      <c r="E17" s="86"/>
      <c r="F17" s="86"/>
      <c r="G17" s="86"/>
      <c r="H17" s="86"/>
      <c r="I17" s="86"/>
      <c r="J17" s="86"/>
      <c r="K17" s="86"/>
      <c r="L17" s="86"/>
      <c r="M17" s="86"/>
      <c r="N17" s="86"/>
      <c r="O17" s="86"/>
      <c r="P17" s="86"/>
      <c r="Q17" s="86"/>
      <c r="R17" s="86"/>
      <c r="S17" s="86"/>
      <c r="T17" s="86"/>
      <c r="U17" s="86"/>
    </row>
    <row r="18" spans="1:21" ht="15" customHeight="1">
      <c r="A18" s="91" t="s">
        <v>92</v>
      </c>
      <c r="B18" s="91"/>
      <c r="C18" s="91"/>
      <c r="D18" s="91"/>
      <c r="E18" s="91"/>
      <c r="F18" s="91"/>
      <c r="G18" s="91"/>
      <c r="H18" s="91"/>
      <c r="I18" s="91"/>
      <c r="J18" s="91"/>
      <c r="K18" s="91"/>
      <c r="L18" s="91"/>
      <c r="M18" s="91"/>
      <c r="N18" s="91"/>
      <c r="O18" s="91"/>
      <c r="P18" s="91"/>
      <c r="Q18" s="91"/>
      <c r="R18" s="91"/>
      <c r="S18" s="91"/>
      <c r="T18" s="50" t="s">
        <v>4</v>
      </c>
      <c r="U18" s="51">
        <v>1</v>
      </c>
    </row>
    <row r="19" spans="1:21" ht="15.75" customHeight="1">
      <c r="A19" s="91" t="s">
        <v>94</v>
      </c>
      <c r="B19" s="91"/>
      <c r="C19" s="91"/>
      <c r="D19" s="91"/>
      <c r="E19" s="91"/>
      <c r="F19" s="91"/>
      <c r="G19" s="91"/>
      <c r="H19" s="91"/>
      <c r="I19" s="91"/>
      <c r="J19" s="91"/>
      <c r="K19" s="91"/>
      <c r="L19" s="91"/>
      <c r="M19" s="91"/>
      <c r="N19" s="91"/>
      <c r="O19" s="91"/>
      <c r="P19" s="91"/>
      <c r="Q19" s="91"/>
      <c r="R19" s="91"/>
      <c r="S19" s="91"/>
      <c r="T19" s="50" t="s">
        <v>4</v>
      </c>
      <c r="U19" s="51">
        <v>2</v>
      </c>
    </row>
    <row r="20" spans="1:21" ht="15" customHeight="1">
      <c r="A20" s="91" t="s">
        <v>95</v>
      </c>
      <c r="B20" s="91"/>
      <c r="C20" s="91"/>
      <c r="D20" s="91"/>
      <c r="E20" s="91"/>
      <c r="F20" s="91"/>
      <c r="G20" s="91"/>
      <c r="H20" s="91"/>
      <c r="I20" s="91"/>
      <c r="J20" s="91"/>
      <c r="K20" s="91"/>
      <c r="L20" s="91"/>
      <c r="M20" s="91"/>
      <c r="N20" s="91"/>
      <c r="O20" s="91"/>
      <c r="P20" s="91"/>
      <c r="Q20" s="91"/>
      <c r="R20" s="91"/>
      <c r="S20" s="91"/>
      <c r="T20" s="50" t="s">
        <v>4</v>
      </c>
      <c r="U20" s="51">
        <v>3</v>
      </c>
    </row>
    <row r="21" spans="1:21" ht="15.75" customHeight="1">
      <c r="A21" s="92" t="s">
        <v>5</v>
      </c>
      <c r="B21" s="92"/>
      <c r="C21" s="92"/>
      <c r="D21" s="92"/>
      <c r="E21" s="92"/>
      <c r="F21" s="92"/>
      <c r="G21" s="92"/>
      <c r="H21" s="92"/>
      <c r="I21" s="92"/>
      <c r="J21" s="92"/>
      <c r="K21" s="92"/>
      <c r="L21" s="92"/>
      <c r="M21" s="92"/>
      <c r="N21" s="92"/>
      <c r="O21" s="92"/>
      <c r="P21" s="92"/>
      <c r="Q21" s="92"/>
      <c r="R21" s="92"/>
      <c r="S21" s="92"/>
      <c r="T21" s="92"/>
      <c r="U21" s="92"/>
    </row>
    <row r="22" spans="1:21" ht="41.25" customHeight="1">
      <c r="A22" s="93" t="s">
        <v>96</v>
      </c>
      <c r="B22" s="94"/>
      <c r="C22" s="94"/>
      <c r="D22" s="94"/>
      <c r="E22" s="94"/>
      <c r="F22" s="94"/>
      <c r="G22" s="94"/>
      <c r="H22" s="94"/>
      <c r="I22" s="94"/>
      <c r="J22" s="94"/>
      <c r="K22" s="94"/>
      <c r="L22" s="94"/>
      <c r="M22" s="94"/>
      <c r="N22" s="94"/>
      <c r="O22" s="94"/>
      <c r="P22" s="94"/>
      <c r="Q22" s="94"/>
      <c r="R22" s="94"/>
      <c r="S22" s="94"/>
      <c r="T22" s="94"/>
      <c r="U22" s="95"/>
    </row>
    <row r="23" spans="1:21" ht="15.75" customHeight="1">
      <c r="A23" s="88" t="s">
        <v>97</v>
      </c>
      <c r="B23" s="89"/>
      <c r="C23" s="89"/>
      <c r="D23" s="89"/>
      <c r="E23" s="89"/>
      <c r="F23" s="89"/>
      <c r="G23" s="89"/>
      <c r="H23" s="89"/>
      <c r="I23" s="89"/>
      <c r="J23" s="89"/>
      <c r="K23" s="89"/>
      <c r="L23" s="89"/>
      <c r="M23" s="89"/>
      <c r="N23" s="89"/>
      <c r="O23" s="89"/>
      <c r="P23" s="89"/>
      <c r="Q23" s="89"/>
      <c r="R23" s="89"/>
      <c r="S23" s="89"/>
      <c r="T23" s="89"/>
      <c r="U23" s="90"/>
    </row>
    <row r="24" spans="1:21" ht="15.75" customHeight="1">
      <c r="A24" s="88" t="s">
        <v>70</v>
      </c>
      <c r="B24" s="89"/>
      <c r="C24" s="89"/>
      <c r="D24" s="89"/>
      <c r="E24" s="89"/>
      <c r="F24" s="89"/>
      <c r="G24" s="89"/>
      <c r="H24" s="89"/>
      <c r="I24" s="89"/>
      <c r="J24" s="89"/>
      <c r="K24" s="89"/>
      <c r="L24" s="89"/>
      <c r="M24" s="89"/>
      <c r="N24" s="89"/>
      <c r="O24" s="89"/>
      <c r="P24" s="89"/>
      <c r="Q24" s="89"/>
      <c r="R24" s="89"/>
      <c r="S24" s="89"/>
      <c r="T24" s="89"/>
      <c r="U24" s="90"/>
    </row>
    <row r="25" spans="1:21" ht="15.75" customHeight="1">
      <c r="A25" s="88" t="s">
        <v>71</v>
      </c>
      <c r="B25" s="89"/>
      <c r="C25" s="89"/>
      <c r="D25" s="89"/>
      <c r="E25" s="89"/>
      <c r="F25" s="89"/>
      <c r="G25" s="89"/>
      <c r="H25" s="89"/>
      <c r="I25" s="89"/>
      <c r="J25" s="89"/>
      <c r="K25" s="89"/>
      <c r="L25" s="89"/>
      <c r="M25" s="89"/>
      <c r="N25" s="89"/>
      <c r="O25" s="89"/>
      <c r="P25" s="89"/>
      <c r="Q25" s="89"/>
      <c r="R25" s="89"/>
      <c r="S25" s="89"/>
      <c r="T25" s="89"/>
      <c r="U25" s="90"/>
    </row>
    <row r="26" spans="1:21" ht="15.75" customHeight="1">
      <c r="A26" s="88" t="s">
        <v>98</v>
      </c>
      <c r="B26" s="89"/>
      <c r="C26" s="89"/>
      <c r="D26" s="89"/>
      <c r="E26" s="89"/>
      <c r="F26" s="89"/>
      <c r="G26" s="89"/>
      <c r="H26" s="89"/>
      <c r="I26" s="89"/>
      <c r="J26" s="89"/>
      <c r="K26" s="89"/>
      <c r="L26" s="89"/>
      <c r="M26" s="89"/>
      <c r="N26" s="89"/>
      <c r="O26" s="89"/>
      <c r="P26" s="89"/>
      <c r="Q26" s="89"/>
      <c r="R26" s="89"/>
      <c r="S26" s="89"/>
      <c r="T26" s="89"/>
      <c r="U26" s="90"/>
    </row>
    <row r="27" spans="1:21" ht="15.75" customHeight="1">
      <c r="A27" s="88" t="s">
        <v>99</v>
      </c>
      <c r="B27" s="89"/>
      <c r="C27" s="89"/>
      <c r="D27" s="89"/>
      <c r="E27" s="89"/>
      <c r="F27" s="89"/>
      <c r="G27" s="89"/>
      <c r="H27" s="89"/>
      <c r="I27" s="89"/>
      <c r="J27" s="89"/>
      <c r="K27" s="89"/>
      <c r="L27" s="89"/>
      <c r="M27" s="89"/>
      <c r="N27" s="89"/>
      <c r="O27" s="89"/>
      <c r="P27" s="89"/>
      <c r="Q27" s="89"/>
      <c r="R27" s="89"/>
      <c r="S27" s="89"/>
      <c r="T27" s="89"/>
      <c r="U27" s="90"/>
    </row>
    <row r="28" spans="1:21" ht="15.75" customHeight="1">
      <c r="A28" s="88" t="s">
        <v>100</v>
      </c>
      <c r="B28" s="89"/>
      <c r="C28" s="89"/>
      <c r="D28" s="89"/>
      <c r="E28" s="89"/>
      <c r="F28" s="89"/>
      <c r="G28" s="89"/>
      <c r="H28" s="89"/>
      <c r="I28" s="89"/>
      <c r="J28" s="89"/>
      <c r="K28" s="89"/>
      <c r="L28" s="89"/>
      <c r="M28" s="89"/>
      <c r="N28" s="89"/>
      <c r="O28" s="89"/>
      <c r="P28" s="89"/>
      <c r="Q28" s="89"/>
      <c r="R28" s="89"/>
      <c r="S28" s="89"/>
      <c r="T28" s="89"/>
      <c r="U28" s="90"/>
    </row>
    <row r="29" spans="1:21" ht="15.75" customHeight="1">
      <c r="A29" s="88" t="s">
        <v>126</v>
      </c>
      <c r="B29" s="89"/>
      <c r="C29" s="89"/>
      <c r="D29" s="89"/>
      <c r="E29" s="89"/>
      <c r="F29" s="89"/>
      <c r="G29" s="89"/>
      <c r="H29" s="89"/>
      <c r="I29" s="89"/>
      <c r="J29" s="89"/>
      <c r="K29" s="89"/>
      <c r="L29" s="89"/>
      <c r="M29" s="89"/>
      <c r="N29" s="89"/>
      <c r="O29" s="89"/>
      <c r="P29" s="89"/>
      <c r="Q29" s="89"/>
      <c r="R29" s="89"/>
      <c r="S29" s="89"/>
      <c r="T29" s="89"/>
      <c r="U29" s="90"/>
    </row>
    <row r="30" spans="1:21" ht="15.75" customHeight="1">
      <c r="A30" s="88" t="s">
        <v>101</v>
      </c>
      <c r="B30" s="89"/>
      <c r="C30" s="89"/>
      <c r="D30" s="89"/>
      <c r="E30" s="89"/>
      <c r="F30" s="89"/>
      <c r="G30" s="89"/>
      <c r="H30" s="89"/>
      <c r="I30" s="89"/>
      <c r="J30" s="89"/>
      <c r="K30" s="89"/>
      <c r="L30" s="89"/>
      <c r="M30" s="89"/>
      <c r="N30" s="89"/>
      <c r="O30" s="89"/>
      <c r="P30" s="89"/>
      <c r="Q30" s="89"/>
      <c r="R30" s="89"/>
      <c r="S30" s="89"/>
      <c r="T30" s="89"/>
      <c r="U30" s="90"/>
    </row>
    <row r="31" spans="1:21" s="58" customFormat="1" ht="15.75" customHeight="1">
      <c r="A31" s="88" t="s">
        <v>128</v>
      </c>
      <c r="B31" s="89"/>
      <c r="C31" s="89"/>
      <c r="D31" s="89"/>
      <c r="E31" s="89"/>
      <c r="F31" s="89"/>
      <c r="G31" s="89"/>
      <c r="H31" s="89"/>
      <c r="I31" s="89"/>
      <c r="J31" s="89"/>
      <c r="K31" s="89"/>
      <c r="L31" s="89"/>
      <c r="M31" s="89"/>
      <c r="N31" s="89"/>
      <c r="O31" s="89"/>
      <c r="P31" s="89"/>
      <c r="Q31" s="89"/>
      <c r="R31" s="89"/>
      <c r="S31" s="89"/>
      <c r="T31" s="89"/>
      <c r="U31" s="90"/>
    </row>
    <row r="32" spans="1:21" ht="15.75" customHeight="1">
      <c r="A32" s="88" t="s">
        <v>102</v>
      </c>
      <c r="B32" s="89"/>
      <c r="C32" s="89"/>
      <c r="D32" s="89"/>
      <c r="E32" s="89"/>
      <c r="F32" s="89"/>
      <c r="G32" s="89"/>
      <c r="H32" s="89"/>
      <c r="I32" s="89"/>
      <c r="J32" s="89"/>
      <c r="K32" s="89"/>
      <c r="L32" s="89"/>
      <c r="M32" s="89"/>
      <c r="N32" s="89"/>
      <c r="O32" s="89"/>
      <c r="P32" s="89"/>
      <c r="Q32" s="89"/>
      <c r="R32" s="89"/>
      <c r="S32" s="89"/>
      <c r="T32" s="89"/>
      <c r="U32" s="90"/>
    </row>
    <row r="33" spans="1:21" ht="15.75" customHeight="1">
      <c r="A33" s="88" t="s">
        <v>72</v>
      </c>
      <c r="B33" s="89"/>
      <c r="C33" s="89"/>
      <c r="D33" s="89"/>
      <c r="E33" s="89"/>
      <c r="F33" s="89"/>
      <c r="G33" s="89"/>
      <c r="H33" s="89"/>
      <c r="I33" s="89"/>
      <c r="J33" s="89"/>
      <c r="K33" s="89"/>
      <c r="L33" s="89"/>
      <c r="M33" s="89"/>
      <c r="N33" s="89"/>
      <c r="O33" s="89"/>
      <c r="P33" s="89"/>
      <c r="Q33" s="89"/>
      <c r="R33" s="89"/>
      <c r="S33" s="89"/>
      <c r="T33" s="89"/>
      <c r="U33" s="90"/>
    </row>
    <row r="34" spans="1:21" ht="15.75" customHeight="1">
      <c r="A34" s="88" t="s">
        <v>73</v>
      </c>
      <c r="B34" s="89"/>
      <c r="C34" s="89"/>
      <c r="D34" s="89"/>
      <c r="E34" s="89"/>
      <c r="F34" s="89"/>
      <c r="G34" s="89"/>
      <c r="H34" s="89"/>
      <c r="I34" s="89"/>
      <c r="J34" s="89"/>
      <c r="K34" s="89"/>
      <c r="L34" s="89"/>
      <c r="M34" s="89"/>
      <c r="N34" s="89"/>
      <c r="O34" s="89"/>
      <c r="P34" s="89"/>
      <c r="Q34" s="89"/>
      <c r="R34" s="89"/>
      <c r="S34" s="89"/>
      <c r="T34" s="89"/>
      <c r="U34" s="90"/>
    </row>
    <row r="35" spans="1:21" ht="15.75" customHeight="1">
      <c r="A35" s="88" t="s">
        <v>129</v>
      </c>
      <c r="B35" s="89"/>
      <c r="C35" s="89"/>
      <c r="D35" s="89"/>
      <c r="E35" s="89"/>
      <c r="F35" s="89"/>
      <c r="G35" s="89"/>
      <c r="H35" s="89"/>
      <c r="I35" s="89"/>
      <c r="J35" s="89"/>
      <c r="K35" s="89"/>
      <c r="L35" s="89"/>
      <c r="M35" s="89"/>
      <c r="N35" s="89"/>
      <c r="O35" s="89"/>
      <c r="P35" s="89"/>
      <c r="Q35" s="89"/>
      <c r="R35" s="89"/>
      <c r="S35" s="89"/>
      <c r="T35" s="89"/>
      <c r="U35" s="90"/>
    </row>
    <row r="36" spans="1:21" ht="15.75" customHeight="1">
      <c r="A36" s="88" t="s">
        <v>74</v>
      </c>
      <c r="B36" s="89"/>
      <c r="C36" s="89"/>
      <c r="D36" s="89"/>
      <c r="E36" s="89"/>
      <c r="F36" s="89"/>
      <c r="G36" s="89"/>
      <c r="H36" s="89"/>
      <c r="I36" s="89"/>
      <c r="J36" s="89"/>
      <c r="K36" s="89"/>
      <c r="L36" s="89"/>
      <c r="M36" s="89"/>
      <c r="N36" s="89"/>
      <c r="O36" s="89"/>
      <c r="P36" s="89"/>
      <c r="Q36" s="89"/>
      <c r="R36" s="89"/>
      <c r="S36" s="89"/>
      <c r="T36" s="89"/>
      <c r="U36" s="90"/>
    </row>
    <row r="37" spans="1:21" ht="15.75" customHeight="1">
      <c r="A37" s="88" t="s">
        <v>39</v>
      </c>
      <c r="B37" s="89"/>
      <c r="C37" s="89"/>
      <c r="D37" s="89"/>
      <c r="E37" s="89"/>
      <c r="F37" s="89"/>
      <c r="G37" s="89"/>
      <c r="H37" s="89"/>
      <c r="I37" s="89"/>
      <c r="J37" s="89"/>
      <c r="K37" s="89"/>
      <c r="L37" s="89"/>
      <c r="M37" s="89"/>
      <c r="N37" s="89"/>
      <c r="O37" s="89"/>
      <c r="P37" s="89"/>
      <c r="Q37" s="89"/>
      <c r="R37" s="89"/>
      <c r="S37" s="89"/>
      <c r="T37" s="89"/>
      <c r="U37" s="90"/>
    </row>
    <row r="38" spans="1:21" ht="15.75" customHeight="1">
      <c r="A38" s="88" t="s">
        <v>75</v>
      </c>
      <c r="B38" s="89"/>
      <c r="C38" s="89"/>
      <c r="D38" s="89"/>
      <c r="E38" s="89"/>
      <c r="F38" s="89"/>
      <c r="G38" s="89"/>
      <c r="H38" s="89"/>
      <c r="I38" s="89"/>
      <c r="J38" s="89"/>
      <c r="K38" s="89"/>
      <c r="L38" s="89"/>
      <c r="M38" s="89"/>
      <c r="N38" s="89"/>
      <c r="O38" s="89"/>
      <c r="P38" s="89"/>
      <c r="Q38" s="89"/>
      <c r="R38" s="89"/>
      <c r="S38" s="89"/>
      <c r="T38" s="89"/>
      <c r="U38" s="90"/>
    </row>
    <row r="39" spans="1:21" ht="15.75" customHeight="1">
      <c r="A39" s="88" t="s">
        <v>76</v>
      </c>
      <c r="B39" s="89"/>
      <c r="C39" s="89"/>
      <c r="D39" s="89"/>
      <c r="E39" s="89"/>
      <c r="F39" s="89"/>
      <c r="G39" s="89"/>
      <c r="H39" s="89"/>
      <c r="I39" s="89"/>
      <c r="J39" s="89"/>
      <c r="K39" s="89"/>
      <c r="L39" s="89"/>
      <c r="M39" s="89"/>
      <c r="N39" s="89"/>
      <c r="O39" s="89"/>
      <c r="P39" s="89"/>
      <c r="Q39" s="89"/>
      <c r="R39" s="89"/>
      <c r="S39" s="89"/>
      <c r="T39" s="89"/>
      <c r="U39" s="90"/>
    </row>
    <row r="40" spans="1:21" ht="15.75" customHeight="1">
      <c r="A40" s="88" t="s">
        <v>77</v>
      </c>
      <c r="B40" s="89"/>
      <c r="C40" s="89"/>
      <c r="D40" s="89"/>
      <c r="E40" s="89"/>
      <c r="F40" s="89"/>
      <c r="G40" s="89"/>
      <c r="H40" s="89"/>
      <c r="I40" s="89"/>
      <c r="J40" s="89"/>
      <c r="K40" s="89"/>
      <c r="L40" s="89"/>
      <c r="M40" s="89"/>
      <c r="N40" s="89"/>
      <c r="O40" s="89"/>
      <c r="P40" s="89"/>
      <c r="Q40" s="89"/>
      <c r="R40" s="89"/>
      <c r="S40" s="89"/>
      <c r="T40" s="89"/>
      <c r="U40" s="90"/>
    </row>
    <row r="41" spans="1:21" ht="15.75" customHeight="1">
      <c r="A41" s="88" t="s">
        <v>78</v>
      </c>
      <c r="B41" s="89"/>
      <c r="C41" s="89"/>
      <c r="D41" s="89"/>
      <c r="E41" s="89"/>
      <c r="F41" s="89"/>
      <c r="G41" s="89"/>
      <c r="H41" s="89"/>
      <c r="I41" s="89"/>
      <c r="J41" s="89"/>
      <c r="K41" s="89"/>
      <c r="L41" s="89"/>
      <c r="M41" s="89"/>
      <c r="N41" s="89"/>
      <c r="O41" s="89"/>
      <c r="P41" s="89"/>
      <c r="Q41" s="89"/>
      <c r="R41" s="89"/>
      <c r="S41" s="89"/>
      <c r="T41" s="89"/>
      <c r="U41" s="90"/>
    </row>
    <row r="42" spans="1:21" ht="15.75" customHeight="1">
      <c r="A42" s="88" t="s">
        <v>103</v>
      </c>
      <c r="B42" s="89"/>
      <c r="C42" s="89"/>
      <c r="D42" s="89"/>
      <c r="E42" s="89"/>
      <c r="F42" s="89"/>
      <c r="G42" s="89"/>
      <c r="H42" s="89"/>
      <c r="I42" s="89"/>
      <c r="J42" s="89"/>
      <c r="K42" s="89"/>
      <c r="L42" s="89"/>
      <c r="M42" s="89"/>
      <c r="N42" s="89"/>
      <c r="O42" s="89"/>
      <c r="P42" s="89"/>
      <c r="Q42" s="89"/>
      <c r="R42" s="89"/>
      <c r="S42" s="89"/>
      <c r="T42" s="89"/>
      <c r="U42" s="90"/>
    </row>
    <row r="43" spans="1:21" ht="15.75" customHeight="1">
      <c r="A43" s="88" t="s">
        <v>122</v>
      </c>
      <c r="B43" s="89"/>
      <c r="C43" s="89"/>
      <c r="D43" s="89"/>
      <c r="E43" s="89"/>
      <c r="F43" s="89"/>
      <c r="G43" s="89"/>
      <c r="H43" s="89"/>
      <c r="I43" s="89"/>
      <c r="J43" s="89"/>
      <c r="K43" s="89"/>
      <c r="L43" s="89"/>
      <c r="M43" s="89"/>
      <c r="N43" s="89"/>
      <c r="O43" s="89"/>
      <c r="P43" s="89"/>
      <c r="Q43" s="89"/>
      <c r="R43" s="89"/>
      <c r="S43" s="89"/>
      <c r="T43" s="89"/>
      <c r="U43" s="90"/>
    </row>
    <row r="44" spans="1:21" ht="15.75" customHeight="1">
      <c r="A44" s="88" t="s">
        <v>79</v>
      </c>
      <c r="B44" s="89"/>
      <c r="C44" s="89"/>
      <c r="D44" s="89"/>
      <c r="E44" s="89"/>
      <c r="F44" s="89"/>
      <c r="G44" s="89"/>
      <c r="H44" s="89"/>
      <c r="I44" s="89"/>
      <c r="J44" s="89"/>
      <c r="K44" s="89"/>
      <c r="L44" s="89"/>
      <c r="M44" s="89"/>
      <c r="N44" s="89"/>
      <c r="O44" s="89"/>
      <c r="P44" s="89"/>
      <c r="Q44" s="89"/>
      <c r="R44" s="89"/>
      <c r="S44" s="89"/>
      <c r="T44" s="89"/>
      <c r="U44" s="90"/>
    </row>
    <row r="45" spans="1:21" ht="15.75" customHeight="1">
      <c r="A45" s="88" t="s">
        <v>80</v>
      </c>
      <c r="B45" s="89"/>
      <c r="C45" s="89"/>
      <c r="D45" s="89"/>
      <c r="E45" s="89"/>
      <c r="F45" s="89"/>
      <c r="G45" s="89"/>
      <c r="H45" s="89"/>
      <c r="I45" s="89"/>
      <c r="J45" s="89"/>
      <c r="K45" s="89"/>
      <c r="L45" s="89"/>
      <c r="M45" s="89"/>
      <c r="N45" s="89"/>
      <c r="O45" s="89"/>
      <c r="P45" s="89"/>
      <c r="Q45" s="89"/>
      <c r="R45" s="89"/>
      <c r="S45" s="89"/>
      <c r="T45" s="89"/>
      <c r="U45" s="90"/>
    </row>
    <row r="46" spans="1:21" ht="15.75" customHeight="1">
      <c r="A46" s="88" t="s">
        <v>104</v>
      </c>
      <c r="B46" s="89"/>
      <c r="C46" s="89"/>
      <c r="D46" s="89"/>
      <c r="E46" s="89"/>
      <c r="F46" s="89"/>
      <c r="G46" s="89"/>
      <c r="H46" s="89"/>
      <c r="I46" s="89"/>
      <c r="J46" s="89"/>
      <c r="K46" s="89"/>
      <c r="L46" s="89"/>
      <c r="M46" s="89"/>
      <c r="N46" s="89"/>
      <c r="O46" s="89"/>
      <c r="P46" s="89"/>
      <c r="Q46" s="89"/>
      <c r="R46" s="89"/>
      <c r="S46" s="89"/>
      <c r="T46" s="89"/>
      <c r="U46" s="90"/>
    </row>
    <row r="47" spans="1:21" ht="15.75" customHeight="1">
      <c r="A47" s="88" t="s">
        <v>81</v>
      </c>
      <c r="B47" s="89"/>
      <c r="C47" s="89"/>
      <c r="D47" s="89"/>
      <c r="E47" s="89"/>
      <c r="F47" s="89"/>
      <c r="G47" s="89"/>
      <c r="H47" s="89"/>
      <c r="I47" s="89"/>
      <c r="J47" s="89"/>
      <c r="K47" s="89"/>
      <c r="L47" s="89"/>
      <c r="M47" s="89"/>
      <c r="N47" s="89"/>
      <c r="O47" s="89"/>
      <c r="P47" s="89"/>
      <c r="Q47" s="89"/>
      <c r="R47" s="89"/>
      <c r="S47" s="89"/>
      <c r="T47" s="89"/>
      <c r="U47" s="90"/>
    </row>
    <row r="48" spans="1:21" ht="15.75" customHeight="1">
      <c r="A48" s="88" t="s">
        <v>105</v>
      </c>
      <c r="B48" s="89"/>
      <c r="C48" s="89"/>
      <c r="D48" s="89"/>
      <c r="E48" s="89"/>
      <c r="F48" s="89"/>
      <c r="G48" s="89"/>
      <c r="H48" s="89"/>
      <c r="I48" s="89"/>
      <c r="J48" s="89"/>
      <c r="K48" s="89"/>
      <c r="L48" s="89"/>
      <c r="M48" s="89"/>
      <c r="N48" s="89"/>
      <c r="O48" s="89"/>
      <c r="P48" s="89"/>
      <c r="Q48" s="89"/>
      <c r="R48" s="89"/>
      <c r="S48" s="89"/>
      <c r="T48" s="89"/>
      <c r="U48" s="90"/>
    </row>
    <row r="49" spans="1:21" ht="15.75" customHeight="1">
      <c r="A49" s="88" t="s">
        <v>106</v>
      </c>
      <c r="B49" s="89"/>
      <c r="C49" s="89"/>
      <c r="D49" s="89"/>
      <c r="E49" s="89"/>
      <c r="F49" s="89"/>
      <c r="G49" s="89"/>
      <c r="H49" s="89"/>
      <c r="I49" s="89"/>
      <c r="J49" s="89"/>
      <c r="K49" s="89"/>
      <c r="L49" s="89"/>
      <c r="M49" s="89"/>
      <c r="N49" s="89"/>
      <c r="O49" s="89"/>
      <c r="P49" s="89"/>
      <c r="Q49" s="89"/>
      <c r="R49" s="89"/>
      <c r="S49" s="89"/>
      <c r="T49" s="89"/>
      <c r="U49" s="90"/>
    </row>
    <row r="50" spans="1:21" ht="15.75" customHeight="1">
      <c r="A50" s="88" t="s">
        <v>82</v>
      </c>
      <c r="B50" s="89"/>
      <c r="C50" s="89"/>
      <c r="D50" s="89"/>
      <c r="E50" s="89"/>
      <c r="F50" s="89"/>
      <c r="G50" s="89"/>
      <c r="H50" s="89"/>
      <c r="I50" s="89"/>
      <c r="J50" s="89"/>
      <c r="K50" s="89"/>
      <c r="L50" s="89"/>
      <c r="M50" s="89"/>
      <c r="N50" s="89"/>
      <c r="O50" s="89"/>
      <c r="P50" s="89"/>
      <c r="Q50" s="89"/>
      <c r="R50" s="89"/>
      <c r="S50" s="89"/>
      <c r="T50" s="89"/>
      <c r="U50" s="90"/>
    </row>
    <row r="51" spans="1:21" ht="15.75" customHeight="1">
      <c r="A51" s="88" t="s">
        <v>83</v>
      </c>
      <c r="B51" s="89"/>
      <c r="C51" s="89"/>
      <c r="D51" s="89"/>
      <c r="E51" s="89"/>
      <c r="F51" s="89"/>
      <c r="G51" s="89"/>
      <c r="H51" s="89"/>
      <c r="I51" s="89"/>
      <c r="J51" s="89"/>
      <c r="K51" s="89"/>
      <c r="L51" s="89"/>
      <c r="M51" s="89"/>
      <c r="N51" s="89"/>
      <c r="O51" s="89"/>
      <c r="P51" s="89"/>
      <c r="Q51" s="89"/>
      <c r="R51" s="89"/>
      <c r="S51" s="89"/>
      <c r="T51" s="89"/>
      <c r="U51" s="90"/>
    </row>
    <row r="52" spans="1:21" ht="15.75" customHeight="1">
      <c r="A52" s="89" t="s">
        <v>84</v>
      </c>
      <c r="B52" s="89"/>
      <c r="C52" s="89"/>
      <c r="D52" s="89"/>
      <c r="E52" s="89"/>
      <c r="F52" s="89"/>
      <c r="G52" s="89"/>
      <c r="H52" s="89"/>
      <c r="I52" s="89"/>
      <c r="J52" s="89"/>
      <c r="K52" s="89"/>
      <c r="L52" s="89"/>
      <c r="M52" s="89"/>
      <c r="N52" s="89"/>
      <c r="O52" s="89"/>
      <c r="P52" s="89"/>
      <c r="Q52" s="89"/>
      <c r="R52" s="89"/>
      <c r="S52" s="89"/>
      <c r="T52" s="89"/>
      <c r="U52" s="52"/>
    </row>
    <row r="53" spans="1:21" ht="15.75" customHeight="1">
      <c r="A53" s="88" t="s">
        <v>85</v>
      </c>
      <c r="B53" s="89"/>
      <c r="C53" s="89"/>
      <c r="D53" s="89"/>
      <c r="E53" s="89"/>
      <c r="F53" s="89"/>
      <c r="G53" s="89"/>
      <c r="H53" s="89"/>
      <c r="I53" s="89"/>
      <c r="J53" s="89"/>
      <c r="K53" s="89"/>
      <c r="L53" s="89"/>
      <c r="M53" s="89"/>
      <c r="N53" s="89"/>
      <c r="O53" s="89"/>
      <c r="P53" s="89"/>
      <c r="Q53" s="89"/>
      <c r="R53" s="89"/>
      <c r="S53" s="89"/>
      <c r="T53" s="89"/>
      <c r="U53" s="90"/>
    </row>
    <row r="54" spans="1:21" ht="15.75" customHeight="1">
      <c r="A54" s="88" t="s">
        <v>86</v>
      </c>
      <c r="B54" s="89"/>
      <c r="C54" s="89"/>
      <c r="D54" s="89"/>
      <c r="E54" s="89"/>
      <c r="F54" s="89"/>
      <c r="G54" s="89"/>
      <c r="H54" s="89"/>
      <c r="I54" s="89"/>
      <c r="J54" s="89"/>
      <c r="K54" s="89"/>
      <c r="L54" s="89"/>
      <c r="M54" s="89"/>
      <c r="N54" s="89"/>
      <c r="O54" s="89"/>
      <c r="P54" s="89"/>
      <c r="Q54" s="89"/>
      <c r="R54" s="89"/>
      <c r="S54" s="89"/>
      <c r="T54" s="89"/>
      <c r="U54" s="90"/>
    </row>
    <row r="55" spans="1:21" ht="15.75" customHeight="1">
      <c r="A55" s="88" t="s">
        <v>87</v>
      </c>
      <c r="B55" s="89"/>
      <c r="C55" s="89"/>
      <c r="D55" s="89"/>
      <c r="E55" s="89"/>
      <c r="F55" s="89"/>
      <c r="G55" s="89"/>
      <c r="H55" s="89"/>
      <c r="I55" s="89"/>
      <c r="J55" s="89"/>
      <c r="K55" s="89"/>
      <c r="L55" s="89"/>
      <c r="M55" s="89"/>
      <c r="N55" s="89"/>
      <c r="O55" s="89"/>
      <c r="P55" s="89"/>
      <c r="Q55" s="89"/>
      <c r="R55" s="89"/>
      <c r="S55" s="89"/>
      <c r="T55" s="89"/>
      <c r="U55" s="90"/>
    </row>
    <row r="56" spans="1:21" ht="15.75" customHeight="1">
      <c r="A56" s="88" t="s">
        <v>88</v>
      </c>
      <c r="B56" s="89"/>
      <c r="C56" s="89"/>
      <c r="D56" s="89"/>
      <c r="E56" s="89"/>
      <c r="F56" s="89"/>
      <c r="G56" s="89"/>
      <c r="H56" s="89"/>
      <c r="I56" s="89"/>
      <c r="J56" s="89"/>
      <c r="K56" s="89"/>
      <c r="L56" s="89"/>
      <c r="M56" s="89"/>
      <c r="N56" s="89"/>
      <c r="O56" s="89"/>
      <c r="P56" s="89"/>
      <c r="Q56" s="89"/>
      <c r="R56" s="89"/>
      <c r="S56" s="89"/>
      <c r="T56" s="89"/>
      <c r="U56" s="90"/>
    </row>
    <row r="57" spans="1:21" ht="15.75" customHeight="1">
      <c r="A57" s="88" t="s">
        <v>107</v>
      </c>
      <c r="B57" s="89"/>
      <c r="C57" s="89"/>
      <c r="D57" s="89"/>
      <c r="E57" s="89"/>
      <c r="F57" s="89"/>
      <c r="G57" s="89"/>
      <c r="H57" s="89"/>
      <c r="I57" s="89"/>
      <c r="J57" s="89"/>
      <c r="K57" s="89"/>
      <c r="L57" s="89"/>
      <c r="M57" s="89"/>
      <c r="N57" s="89"/>
      <c r="O57" s="89"/>
      <c r="P57" s="89"/>
      <c r="Q57" s="89"/>
      <c r="R57" s="89"/>
      <c r="S57" s="89"/>
      <c r="T57" s="89"/>
      <c r="U57" s="90"/>
    </row>
    <row r="58" spans="1:21" ht="15.75" customHeight="1">
      <c r="A58" s="88" t="s">
        <v>127</v>
      </c>
      <c r="B58" s="89"/>
      <c r="C58" s="89"/>
      <c r="D58" s="89"/>
      <c r="E58" s="89"/>
      <c r="F58" s="89"/>
      <c r="G58" s="89"/>
      <c r="H58" s="89"/>
      <c r="I58" s="89"/>
      <c r="J58" s="89"/>
      <c r="K58" s="89"/>
      <c r="L58" s="89"/>
      <c r="M58" s="89"/>
      <c r="N58" s="89"/>
      <c r="O58" s="89"/>
      <c r="P58" s="89"/>
      <c r="Q58" s="89"/>
      <c r="R58" s="89"/>
      <c r="S58" s="89"/>
      <c r="T58" s="89"/>
      <c r="U58" s="90"/>
    </row>
    <row r="59" spans="1:21" ht="15.75" customHeight="1">
      <c r="A59" s="88" t="s">
        <v>89</v>
      </c>
      <c r="B59" s="89"/>
      <c r="C59" s="89"/>
      <c r="D59" s="89"/>
      <c r="E59" s="89"/>
      <c r="F59" s="89"/>
      <c r="G59" s="89"/>
      <c r="H59" s="89"/>
      <c r="I59" s="89"/>
      <c r="J59" s="89"/>
      <c r="K59" s="89"/>
      <c r="L59" s="89"/>
      <c r="M59" s="89"/>
      <c r="N59" s="89"/>
      <c r="O59" s="89"/>
      <c r="P59" s="89"/>
      <c r="Q59" s="89"/>
      <c r="R59" s="89"/>
      <c r="S59" s="89"/>
      <c r="T59" s="89"/>
      <c r="U59" s="90"/>
    </row>
    <row r="60" spans="1:21" ht="15.75" customHeight="1">
      <c r="A60" s="88" t="s">
        <v>90</v>
      </c>
      <c r="B60" s="89"/>
      <c r="C60" s="89"/>
      <c r="D60" s="89"/>
      <c r="E60" s="89"/>
      <c r="F60" s="89"/>
      <c r="G60" s="89"/>
      <c r="H60" s="89"/>
      <c r="I60" s="89"/>
      <c r="J60" s="89"/>
      <c r="K60" s="89"/>
      <c r="L60" s="89"/>
      <c r="M60" s="89"/>
      <c r="N60" s="89"/>
      <c r="O60" s="89"/>
      <c r="P60" s="89"/>
      <c r="Q60" s="89"/>
      <c r="R60" s="89"/>
      <c r="S60" s="89"/>
      <c r="T60" s="89"/>
      <c r="U60" s="90"/>
    </row>
    <row r="61" spans="1:21" ht="15" customHeight="1">
      <c r="A61" s="88" t="s">
        <v>91</v>
      </c>
      <c r="B61" s="89"/>
      <c r="C61" s="89"/>
      <c r="D61" s="89"/>
      <c r="E61" s="89"/>
      <c r="F61" s="89"/>
      <c r="G61" s="89"/>
      <c r="H61" s="89"/>
      <c r="I61" s="89"/>
      <c r="J61" s="89"/>
      <c r="K61" s="89"/>
      <c r="L61" s="89"/>
      <c r="M61" s="89"/>
      <c r="N61" s="89"/>
      <c r="O61" s="89"/>
      <c r="P61" s="89"/>
      <c r="Q61" s="89"/>
      <c r="R61" s="89"/>
      <c r="S61" s="89"/>
      <c r="T61" s="89"/>
      <c r="U61" s="90"/>
    </row>
    <row r="62" spans="1:21" ht="17.25" customHeight="1">
      <c r="A62" s="96" t="s">
        <v>6</v>
      </c>
      <c r="B62" s="96"/>
      <c r="C62" s="96"/>
      <c r="D62" s="96"/>
      <c r="E62" s="96"/>
      <c r="F62" s="96"/>
      <c r="G62" s="96"/>
      <c r="H62" s="96"/>
      <c r="I62" s="96"/>
      <c r="J62" s="96"/>
      <c r="K62" s="96"/>
      <c r="L62" s="96"/>
      <c r="M62" s="96"/>
      <c r="N62" s="96"/>
      <c r="O62" s="96"/>
      <c r="P62" s="96"/>
      <c r="Q62" s="96"/>
      <c r="R62" s="96"/>
      <c r="S62" s="96"/>
      <c r="T62" s="96"/>
      <c r="U62" s="96"/>
    </row>
    <row r="63" spans="1:21" ht="14.25" customHeight="1">
      <c r="A63" s="97" t="s">
        <v>108</v>
      </c>
      <c r="B63" s="98"/>
      <c r="C63" s="98"/>
      <c r="D63" s="98"/>
      <c r="E63" s="98"/>
      <c r="F63" s="98"/>
      <c r="G63" s="98"/>
      <c r="H63" s="98"/>
      <c r="I63" s="98"/>
      <c r="J63" s="98"/>
      <c r="K63" s="98"/>
      <c r="L63" s="98"/>
      <c r="M63" s="98"/>
      <c r="N63" s="98"/>
      <c r="O63" s="98"/>
      <c r="P63" s="98"/>
      <c r="Q63" s="98"/>
      <c r="R63" s="98"/>
      <c r="S63" s="98"/>
      <c r="T63" s="98"/>
      <c r="U63" s="99"/>
    </row>
    <row r="64" spans="1:21" ht="14.25" customHeight="1">
      <c r="A64" s="100"/>
      <c r="B64" s="101"/>
      <c r="C64" s="101"/>
      <c r="D64" s="101"/>
      <c r="E64" s="101"/>
      <c r="F64" s="101"/>
      <c r="G64" s="101"/>
      <c r="H64" s="101"/>
      <c r="I64" s="101"/>
      <c r="J64" s="101"/>
      <c r="K64" s="101"/>
      <c r="L64" s="101"/>
      <c r="M64" s="101"/>
      <c r="N64" s="101"/>
      <c r="O64" s="101"/>
      <c r="P64" s="101"/>
      <c r="Q64" s="101"/>
      <c r="R64" s="101"/>
      <c r="S64" s="101"/>
      <c r="T64" s="101"/>
      <c r="U64" s="102"/>
    </row>
    <row r="65" spans="1:21" ht="29.25" customHeight="1">
      <c r="A65" s="103"/>
      <c r="B65" s="104"/>
      <c r="C65" s="104"/>
      <c r="D65" s="104"/>
      <c r="E65" s="104"/>
      <c r="F65" s="104"/>
      <c r="G65" s="104"/>
      <c r="H65" s="104"/>
      <c r="I65" s="104"/>
      <c r="J65" s="104"/>
      <c r="K65" s="104"/>
      <c r="L65" s="104"/>
      <c r="M65" s="104"/>
      <c r="N65" s="104"/>
      <c r="O65" s="104"/>
      <c r="P65" s="104"/>
      <c r="Q65" s="104"/>
      <c r="R65" s="104"/>
      <c r="S65" s="104"/>
      <c r="T65" s="104"/>
      <c r="U65" s="105"/>
    </row>
    <row r="66" spans="1:21" ht="43.5" customHeight="1">
      <c r="A66" s="6"/>
      <c r="B66" s="6"/>
      <c r="C66" s="6"/>
      <c r="D66" s="6"/>
      <c r="E66" s="6"/>
      <c r="F66" s="6"/>
      <c r="G66" s="6"/>
      <c r="H66" s="6"/>
      <c r="I66" s="6"/>
      <c r="J66" s="6"/>
      <c r="K66" s="6"/>
      <c r="L66" s="6"/>
      <c r="M66" s="6"/>
      <c r="N66" s="6"/>
      <c r="O66" s="6"/>
      <c r="P66" s="6"/>
      <c r="Q66" s="6"/>
      <c r="R66" s="6"/>
      <c r="S66" s="6"/>
      <c r="T66" s="6"/>
      <c r="U66" s="6"/>
    </row>
    <row r="67" spans="1:21" ht="16.5" customHeight="1">
      <c r="A67" s="225" t="s">
        <v>66</v>
      </c>
      <c r="B67" s="225"/>
      <c r="C67" s="225"/>
      <c r="D67" s="225"/>
      <c r="E67" s="225"/>
      <c r="F67" s="225"/>
      <c r="G67" s="225"/>
      <c r="H67" s="225"/>
      <c r="I67" s="225"/>
      <c r="J67" s="225"/>
      <c r="K67" s="225"/>
      <c r="L67" s="225"/>
      <c r="M67" s="225"/>
      <c r="N67" s="225"/>
      <c r="O67" s="225"/>
      <c r="P67" s="225"/>
      <c r="Q67" s="225"/>
      <c r="R67" s="225"/>
      <c r="S67" s="225"/>
      <c r="T67" s="225"/>
      <c r="U67" s="225"/>
    </row>
    <row r="68" ht="13.5" customHeight="1"/>
    <row r="69" spans="1:21" ht="15" customHeight="1">
      <c r="A69" s="108" t="s">
        <v>7</v>
      </c>
      <c r="B69" s="108" t="s">
        <v>8</v>
      </c>
      <c r="C69" s="108" t="s">
        <v>9</v>
      </c>
      <c r="D69" s="107" t="s">
        <v>10</v>
      </c>
      <c r="E69" s="108" t="s">
        <v>11</v>
      </c>
      <c r="F69" s="108" t="s">
        <v>12</v>
      </c>
      <c r="G69" s="107" t="s">
        <v>38</v>
      </c>
      <c r="H69" s="107"/>
      <c r="I69" s="107"/>
      <c r="J69" s="107"/>
      <c r="K69" s="107" t="s">
        <v>133</v>
      </c>
      <c r="L69" s="107"/>
      <c r="M69" s="107"/>
      <c r="N69" s="107"/>
      <c r="O69" s="107" t="s">
        <v>135</v>
      </c>
      <c r="P69" s="107"/>
      <c r="Q69" s="107"/>
      <c r="R69" s="107"/>
      <c r="S69" s="107" t="s">
        <v>13</v>
      </c>
      <c r="T69" s="107"/>
      <c r="U69" s="107"/>
    </row>
    <row r="70" spans="1:21" ht="15" customHeight="1">
      <c r="A70" s="108"/>
      <c r="B70" s="108"/>
      <c r="C70" s="108"/>
      <c r="D70" s="107"/>
      <c r="E70" s="108"/>
      <c r="F70" s="108"/>
      <c r="G70" s="108" t="s">
        <v>14</v>
      </c>
      <c r="H70" s="107" t="s">
        <v>15</v>
      </c>
      <c r="I70" s="107"/>
      <c r="J70" s="107"/>
      <c r="K70" s="108" t="s">
        <v>14</v>
      </c>
      <c r="L70" s="107" t="s">
        <v>15</v>
      </c>
      <c r="M70" s="107"/>
      <c r="N70" s="107"/>
      <c r="O70" s="108" t="s">
        <v>14</v>
      </c>
      <c r="P70" s="107" t="s">
        <v>15</v>
      </c>
      <c r="Q70" s="107"/>
      <c r="R70" s="107"/>
      <c r="S70" s="115" t="s">
        <v>16</v>
      </c>
      <c r="T70" s="117" t="s">
        <v>136</v>
      </c>
      <c r="U70" s="118"/>
    </row>
    <row r="71" spans="1:21" ht="15" customHeight="1">
      <c r="A71" s="108"/>
      <c r="B71" s="108"/>
      <c r="C71" s="108"/>
      <c r="D71" s="107"/>
      <c r="E71" s="108"/>
      <c r="F71" s="108"/>
      <c r="G71" s="108"/>
      <c r="H71" s="107" t="s">
        <v>17</v>
      </c>
      <c r="I71" s="107"/>
      <c r="J71" s="108" t="s">
        <v>18</v>
      </c>
      <c r="K71" s="108"/>
      <c r="L71" s="107" t="s">
        <v>17</v>
      </c>
      <c r="M71" s="107"/>
      <c r="N71" s="108" t="s">
        <v>18</v>
      </c>
      <c r="O71" s="108"/>
      <c r="P71" s="107" t="s">
        <v>17</v>
      </c>
      <c r="Q71" s="107"/>
      <c r="R71" s="108" t="s">
        <v>18</v>
      </c>
      <c r="S71" s="115"/>
      <c r="T71" s="117"/>
      <c r="U71" s="118"/>
    </row>
    <row r="72" spans="1:21" ht="114.75" customHeight="1">
      <c r="A72" s="108"/>
      <c r="B72" s="108"/>
      <c r="C72" s="108"/>
      <c r="D72" s="107"/>
      <c r="E72" s="108"/>
      <c r="F72" s="108"/>
      <c r="G72" s="108"/>
      <c r="H72" s="7" t="s">
        <v>14</v>
      </c>
      <c r="I72" s="7" t="s">
        <v>19</v>
      </c>
      <c r="J72" s="108"/>
      <c r="K72" s="108"/>
      <c r="L72" s="7" t="s">
        <v>14</v>
      </c>
      <c r="M72" s="7" t="s">
        <v>19</v>
      </c>
      <c r="N72" s="108"/>
      <c r="O72" s="108"/>
      <c r="P72" s="7" t="s">
        <v>14</v>
      </c>
      <c r="Q72" s="7" t="s">
        <v>19</v>
      </c>
      <c r="R72" s="108"/>
      <c r="S72" s="116"/>
      <c r="T72" s="119"/>
      <c r="U72" s="120"/>
    </row>
    <row r="73" spans="1:21" ht="16.5" customHeight="1">
      <c r="A73" s="222" t="s">
        <v>68</v>
      </c>
      <c r="B73" s="223"/>
      <c r="C73" s="223"/>
      <c r="D73" s="223"/>
      <c r="E73" s="223"/>
      <c r="F73" s="223"/>
      <c r="G73" s="223"/>
      <c r="H73" s="223"/>
      <c r="I73" s="223"/>
      <c r="J73" s="223"/>
      <c r="K73" s="223"/>
      <c r="L73" s="223"/>
      <c r="M73" s="223"/>
      <c r="N73" s="223"/>
      <c r="O73" s="223"/>
      <c r="P73" s="223"/>
      <c r="Q73" s="223"/>
      <c r="R73" s="223"/>
      <c r="S73" s="223"/>
      <c r="T73" s="223"/>
      <c r="U73" s="224"/>
    </row>
    <row r="74" spans="1:21" ht="12.75">
      <c r="A74" s="9">
        <v>1</v>
      </c>
      <c r="B74" s="10">
        <v>1</v>
      </c>
      <c r="C74" s="135" t="s">
        <v>67</v>
      </c>
      <c r="D74" s="136"/>
      <c r="E74" s="136"/>
      <c r="F74" s="136"/>
      <c r="G74" s="136"/>
      <c r="H74" s="136"/>
      <c r="I74" s="136"/>
      <c r="J74" s="136"/>
      <c r="K74" s="136"/>
      <c r="L74" s="136"/>
      <c r="M74" s="136"/>
      <c r="N74" s="136"/>
      <c r="O74" s="136"/>
      <c r="P74" s="136"/>
      <c r="Q74" s="136"/>
      <c r="R74" s="136"/>
      <c r="S74" s="136"/>
      <c r="T74" s="136"/>
      <c r="U74" s="137"/>
    </row>
    <row r="75" spans="1:21" ht="25.5" customHeight="1">
      <c r="A75" s="121">
        <v>1</v>
      </c>
      <c r="B75" s="124">
        <v>2</v>
      </c>
      <c r="C75" s="127">
        <v>1</v>
      </c>
      <c r="D75" s="128" t="s">
        <v>125</v>
      </c>
      <c r="E75" s="127" t="s">
        <v>41</v>
      </c>
      <c r="F75" s="127" t="s">
        <v>25</v>
      </c>
      <c r="G75" s="133">
        <v>35</v>
      </c>
      <c r="H75" s="133">
        <v>35</v>
      </c>
      <c r="I75" s="133"/>
      <c r="J75" s="133"/>
      <c r="K75" s="133">
        <v>22</v>
      </c>
      <c r="L75" s="133">
        <v>22</v>
      </c>
      <c r="M75" s="133"/>
      <c r="N75" s="133"/>
      <c r="O75" s="133">
        <v>12</v>
      </c>
      <c r="P75" s="133">
        <v>12</v>
      </c>
      <c r="Q75" s="133"/>
      <c r="R75" s="133"/>
      <c r="S75" s="56" t="s">
        <v>138</v>
      </c>
      <c r="T75" s="138">
        <v>600</v>
      </c>
      <c r="U75" s="139"/>
    </row>
    <row r="76" spans="1:21" ht="23.25" customHeight="1">
      <c r="A76" s="122"/>
      <c r="B76" s="125"/>
      <c r="C76" s="115"/>
      <c r="D76" s="129"/>
      <c r="E76" s="116"/>
      <c r="F76" s="116"/>
      <c r="G76" s="134"/>
      <c r="H76" s="134"/>
      <c r="I76" s="134"/>
      <c r="J76" s="134"/>
      <c r="K76" s="134"/>
      <c r="L76" s="134"/>
      <c r="M76" s="134"/>
      <c r="N76" s="134"/>
      <c r="O76" s="134"/>
      <c r="P76" s="134"/>
      <c r="Q76" s="134"/>
      <c r="R76" s="134"/>
      <c r="S76" s="57" t="s">
        <v>137</v>
      </c>
      <c r="T76" s="119">
        <v>18</v>
      </c>
      <c r="U76" s="120"/>
    </row>
    <row r="77" spans="1:21" ht="12.75">
      <c r="A77" s="123"/>
      <c r="B77" s="126"/>
      <c r="C77" s="116"/>
      <c r="D77" s="130"/>
      <c r="E77" s="131" t="s">
        <v>21</v>
      </c>
      <c r="F77" s="132"/>
      <c r="G77" s="13">
        <f aca="true" t="shared" si="0" ref="G77:R77">G75+G76</f>
        <v>35</v>
      </c>
      <c r="H77" s="13">
        <f t="shared" si="0"/>
        <v>35</v>
      </c>
      <c r="I77" s="13">
        <f t="shared" si="0"/>
        <v>0</v>
      </c>
      <c r="J77" s="13">
        <f t="shared" si="0"/>
        <v>0</v>
      </c>
      <c r="K77" s="13">
        <f t="shared" si="0"/>
        <v>22</v>
      </c>
      <c r="L77" s="13">
        <f t="shared" si="0"/>
        <v>22</v>
      </c>
      <c r="M77" s="13">
        <f t="shared" si="0"/>
        <v>0</v>
      </c>
      <c r="N77" s="13">
        <f t="shared" si="0"/>
        <v>0</v>
      </c>
      <c r="O77" s="13">
        <f t="shared" si="0"/>
        <v>12</v>
      </c>
      <c r="P77" s="13">
        <f t="shared" si="0"/>
        <v>12</v>
      </c>
      <c r="Q77" s="13">
        <f t="shared" si="0"/>
        <v>0</v>
      </c>
      <c r="R77" s="13">
        <f t="shared" si="0"/>
        <v>0</v>
      </c>
      <c r="S77" s="19"/>
      <c r="T77" s="143"/>
      <c r="U77" s="143"/>
    </row>
    <row r="78" spans="1:21" ht="12.75">
      <c r="A78" s="15">
        <v>1</v>
      </c>
      <c r="B78" s="16">
        <v>2</v>
      </c>
      <c r="C78" s="144" t="s">
        <v>22</v>
      </c>
      <c r="D78" s="145"/>
      <c r="E78" s="145"/>
      <c r="F78" s="146"/>
      <c r="G78" s="17">
        <f>G77</f>
        <v>35</v>
      </c>
      <c r="H78" s="17">
        <f aca="true" t="shared" si="1" ref="H78:R78">H77</f>
        <v>35</v>
      </c>
      <c r="I78" s="17">
        <f t="shared" si="1"/>
        <v>0</v>
      </c>
      <c r="J78" s="17">
        <f t="shared" si="1"/>
        <v>0</v>
      </c>
      <c r="K78" s="17">
        <f t="shared" si="1"/>
        <v>22</v>
      </c>
      <c r="L78" s="17">
        <f t="shared" si="1"/>
        <v>22</v>
      </c>
      <c r="M78" s="17">
        <f t="shared" si="1"/>
        <v>0</v>
      </c>
      <c r="N78" s="17">
        <f t="shared" si="1"/>
        <v>0</v>
      </c>
      <c r="O78" s="17">
        <f t="shared" si="1"/>
        <v>12</v>
      </c>
      <c r="P78" s="17">
        <f t="shared" si="1"/>
        <v>12</v>
      </c>
      <c r="Q78" s="17">
        <f t="shared" si="1"/>
        <v>0</v>
      </c>
      <c r="R78" s="17">
        <f t="shared" si="1"/>
        <v>0</v>
      </c>
      <c r="S78" s="18"/>
      <c r="T78" s="147"/>
      <c r="U78" s="148"/>
    </row>
    <row r="79" spans="1:22" ht="12.75">
      <c r="A79" s="15">
        <v>1</v>
      </c>
      <c r="B79" s="140" t="s">
        <v>23</v>
      </c>
      <c r="C79" s="141"/>
      <c r="D79" s="141"/>
      <c r="E79" s="141"/>
      <c r="F79" s="142"/>
      <c r="G79" s="20">
        <f>G78</f>
        <v>35</v>
      </c>
      <c r="H79" s="20">
        <f aca="true" t="shared" si="2" ref="H79:R79">H78</f>
        <v>35</v>
      </c>
      <c r="I79" s="20">
        <f t="shared" si="2"/>
        <v>0</v>
      </c>
      <c r="J79" s="20">
        <f t="shared" si="2"/>
        <v>0</v>
      </c>
      <c r="K79" s="20">
        <f t="shared" si="2"/>
        <v>22</v>
      </c>
      <c r="L79" s="20">
        <f t="shared" si="2"/>
        <v>22</v>
      </c>
      <c r="M79" s="20">
        <f t="shared" si="2"/>
        <v>0</v>
      </c>
      <c r="N79" s="20">
        <f t="shared" si="2"/>
        <v>0</v>
      </c>
      <c r="O79" s="20">
        <f t="shared" si="2"/>
        <v>12</v>
      </c>
      <c r="P79" s="20">
        <f t="shared" si="2"/>
        <v>12</v>
      </c>
      <c r="Q79" s="20">
        <f t="shared" si="2"/>
        <v>0</v>
      </c>
      <c r="R79" s="20">
        <f t="shared" si="2"/>
        <v>0</v>
      </c>
      <c r="S79" s="21"/>
      <c r="T79" s="21"/>
      <c r="U79" s="21"/>
      <c r="V79" s="44"/>
    </row>
    <row r="80" spans="1:22" ht="17.25" customHeight="1">
      <c r="A80" s="222" t="s">
        <v>39</v>
      </c>
      <c r="B80" s="223"/>
      <c r="C80" s="223"/>
      <c r="D80" s="223"/>
      <c r="E80" s="223"/>
      <c r="F80" s="223"/>
      <c r="G80" s="223"/>
      <c r="H80" s="223"/>
      <c r="I80" s="223"/>
      <c r="J80" s="223"/>
      <c r="K80" s="223"/>
      <c r="L80" s="223"/>
      <c r="M80" s="223"/>
      <c r="N80" s="223"/>
      <c r="O80" s="223"/>
      <c r="P80" s="223"/>
      <c r="Q80" s="223"/>
      <c r="R80" s="223"/>
      <c r="S80" s="223"/>
      <c r="T80" s="223"/>
      <c r="U80" s="223"/>
      <c r="V80" s="44"/>
    </row>
    <row r="81" spans="1:22" ht="15.75" customHeight="1">
      <c r="A81" s="9">
        <v>3</v>
      </c>
      <c r="B81" s="112" t="s">
        <v>42</v>
      </c>
      <c r="C81" s="113"/>
      <c r="D81" s="113"/>
      <c r="E81" s="113"/>
      <c r="F81" s="113"/>
      <c r="G81" s="113"/>
      <c r="H81" s="113"/>
      <c r="I81" s="113"/>
      <c r="J81" s="113"/>
      <c r="K81" s="113"/>
      <c r="L81" s="113"/>
      <c r="M81" s="113"/>
      <c r="N81" s="113"/>
      <c r="O81" s="113"/>
      <c r="P81" s="113"/>
      <c r="Q81" s="113"/>
      <c r="R81" s="113"/>
      <c r="S81" s="113"/>
      <c r="T81" s="113"/>
      <c r="U81" s="113"/>
      <c r="V81" s="44"/>
    </row>
    <row r="82" spans="1:22" ht="15" customHeight="1">
      <c r="A82" s="9">
        <v>3</v>
      </c>
      <c r="B82" s="10">
        <v>1</v>
      </c>
      <c r="C82" s="135" t="s">
        <v>43</v>
      </c>
      <c r="D82" s="136"/>
      <c r="E82" s="136"/>
      <c r="F82" s="136"/>
      <c r="G82" s="136"/>
      <c r="H82" s="136"/>
      <c r="I82" s="136"/>
      <c r="J82" s="136"/>
      <c r="K82" s="136"/>
      <c r="L82" s="136"/>
      <c r="M82" s="136"/>
      <c r="N82" s="136"/>
      <c r="O82" s="136"/>
      <c r="P82" s="136"/>
      <c r="Q82" s="136"/>
      <c r="R82" s="136"/>
      <c r="S82" s="136"/>
      <c r="T82" s="136"/>
      <c r="U82" s="136"/>
      <c r="V82" s="44"/>
    </row>
    <row r="83" spans="1:22" ht="14.25" customHeight="1">
      <c r="A83" s="121">
        <v>3</v>
      </c>
      <c r="B83" s="124">
        <v>1</v>
      </c>
      <c r="C83" s="127">
        <v>1</v>
      </c>
      <c r="D83" s="149" t="s">
        <v>44</v>
      </c>
      <c r="E83" s="5" t="s">
        <v>62</v>
      </c>
      <c r="F83" s="5" t="s">
        <v>20</v>
      </c>
      <c r="G83" s="11">
        <v>129.5</v>
      </c>
      <c r="H83" s="11">
        <v>129.5</v>
      </c>
      <c r="I83" s="11">
        <v>97.5</v>
      </c>
      <c r="J83" s="11">
        <v>1.8</v>
      </c>
      <c r="K83" s="11">
        <v>116.4</v>
      </c>
      <c r="L83" s="11">
        <v>116.4</v>
      </c>
      <c r="M83" s="11">
        <v>88.9</v>
      </c>
      <c r="N83" s="11"/>
      <c r="O83" s="11">
        <v>110.9</v>
      </c>
      <c r="P83" s="11">
        <v>110.9</v>
      </c>
      <c r="Q83" s="11">
        <v>84.7</v>
      </c>
      <c r="R83" s="11"/>
      <c r="S83" s="128" t="s">
        <v>109</v>
      </c>
      <c r="T83" s="138">
        <v>12</v>
      </c>
      <c r="U83" s="152"/>
      <c r="V83" s="44"/>
    </row>
    <row r="84" spans="1:22" ht="12.75" customHeight="1">
      <c r="A84" s="122"/>
      <c r="B84" s="125"/>
      <c r="C84" s="115"/>
      <c r="D84" s="150"/>
      <c r="E84" s="5" t="s">
        <v>46</v>
      </c>
      <c r="F84" s="5" t="s">
        <v>20</v>
      </c>
      <c r="G84" s="11">
        <v>119.3</v>
      </c>
      <c r="H84" s="11">
        <v>119.3</v>
      </c>
      <c r="I84" s="11">
        <v>91.1</v>
      </c>
      <c r="J84" s="11"/>
      <c r="K84" s="11">
        <v>115.2</v>
      </c>
      <c r="L84" s="11">
        <v>115.2</v>
      </c>
      <c r="M84" s="11">
        <v>88</v>
      </c>
      <c r="N84" s="11"/>
      <c r="O84" s="11">
        <v>115.2</v>
      </c>
      <c r="P84" s="11">
        <v>115.2</v>
      </c>
      <c r="Q84" s="11">
        <v>88</v>
      </c>
      <c r="R84" s="11"/>
      <c r="S84" s="130"/>
      <c r="T84" s="119"/>
      <c r="U84" s="153"/>
      <c r="V84" s="44"/>
    </row>
    <row r="85" spans="1:22" ht="12" customHeight="1">
      <c r="A85" s="123"/>
      <c r="B85" s="126"/>
      <c r="C85" s="116"/>
      <c r="D85" s="151"/>
      <c r="E85" s="167" t="s">
        <v>21</v>
      </c>
      <c r="F85" s="168"/>
      <c r="G85" s="13">
        <f aca="true" t="shared" si="3" ref="G85:R85">+G84+G83</f>
        <v>248.8</v>
      </c>
      <c r="H85" s="13">
        <f t="shared" si="3"/>
        <v>248.8</v>
      </c>
      <c r="I85" s="13">
        <f t="shared" si="3"/>
        <v>188.6</v>
      </c>
      <c r="J85" s="13">
        <f t="shared" si="3"/>
        <v>1.8</v>
      </c>
      <c r="K85" s="13">
        <f t="shared" si="3"/>
        <v>231.60000000000002</v>
      </c>
      <c r="L85" s="13">
        <f t="shared" si="3"/>
        <v>231.60000000000002</v>
      </c>
      <c r="M85" s="13">
        <f t="shared" si="3"/>
        <v>176.9</v>
      </c>
      <c r="N85" s="13">
        <f t="shared" si="3"/>
        <v>0</v>
      </c>
      <c r="O85" s="13">
        <f t="shared" si="3"/>
        <v>226.10000000000002</v>
      </c>
      <c r="P85" s="13">
        <f t="shared" si="3"/>
        <v>226.10000000000002</v>
      </c>
      <c r="Q85" s="13">
        <f t="shared" si="3"/>
        <v>172.7</v>
      </c>
      <c r="R85" s="13">
        <f t="shared" si="3"/>
        <v>0</v>
      </c>
      <c r="S85" s="19"/>
      <c r="T85" s="143"/>
      <c r="U85" s="156"/>
      <c r="V85" s="44"/>
    </row>
    <row r="86" spans="1:22" ht="14.25" customHeight="1">
      <c r="A86" s="121">
        <v>3</v>
      </c>
      <c r="B86" s="124">
        <v>1</v>
      </c>
      <c r="C86" s="127">
        <v>2</v>
      </c>
      <c r="D86" s="157" t="s">
        <v>50</v>
      </c>
      <c r="E86" s="5" t="s">
        <v>62</v>
      </c>
      <c r="F86" s="5" t="s">
        <v>20</v>
      </c>
      <c r="G86" s="11">
        <v>4</v>
      </c>
      <c r="H86" s="11">
        <v>4</v>
      </c>
      <c r="I86" s="11"/>
      <c r="J86" s="11"/>
      <c r="K86" s="11">
        <v>4.5</v>
      </c>
      <c r="L86" s="11">
        <v>4.5</v>
      </c>
      <c r="M86" s="11"/>
      <c r="N86" s="11"/>
      <c r="O86" s="11">
        <v>4.5</v>
      </c>
      <c r="P86" s="11">
        <v>4.5</v>
      </c>
      <c r="Q86" s="11"/>
      <c r="R86" s="11"/>
      <c r="S86" s="54" t="s">
        <v>123</v>
      </c>
      <c r="T86" s="160">
        <v>4</v>
      </c>
      <c r="U86" s="161"/>
      <c r="V86" s="44"/>
    </row>
    <row r="87" spans="1:22" ht="14.25" customHeight="1">
      <c r="A87" s="122"/>
      <c r="B87" s="125"/>
      <c r="C87" s="115"/>
      <c r="D87" s="158"/>
      <c r="E87" s="5" t="s">
        <v>46</v>
      </c>
      <c r="F87" s="5" t="s">
        <v>20</v>
      </c>
      <c r="G87" s="11">
        <v>9.8</v>
      </c>
      <c r="H87" s="11">
        <v>9.8</v>
      </c>
      <c r="I87" s="11"/>
      <c r="J87" s="11"/>
      <c r="K87" s="11">
        <v>15</v>
      </c>
      <c r="L87" s="11">
        <v>15</v>
      </c>
      <c r="M87" s="11"/>
      <c r="N87" s="11"/>
      <c r="O87" s="11">
        <v>15</v>
      </c>
      <c r="P87" s="11">
        <v>15</v>
      </c>
      <c r="Q87" s="11"/>
      <c r="R87" s="11"/>
      <c r="S87" s="55" t="s">
        <v>124</v>
      </c>
      <c r="T87" s="162"/>
      <c r="U87" s="163"/>
      <c r="V87" s="44"/>
    </row>
    <row r="88" spans="1:22" ht="16.5" customHeight="1">
      <c r="A88" s="123"/>
      <c r="B88" s="126"/>
      <c r="C88" s="116"/>
      <c r="D88" s="159"/>
      <c r="E88" s="167" t="s">
        <v>21</v>
      </c>
      <c r="F88" s="168"/>
      <c r="G88" s="13">
        <f aca="true" t="shared" si="4" ref="G88:R88">+G87+G86</f>
        <v>13.8</v>
      </c>
      <c r="H88" s="13">
        <f t="shared" si="4"/>
        <v>13.8</v>
      </c>
      <c r="I88" s="13">
        <f t="shared" si="4"/>
        <v>0</v>
      </c>
      <c r="J88" s="13">
        <f t="shared" si="4"/>
        <v>0</v>
      </c>
      <c r="K88" s="13">
        <f t="shared" si="4"/>
        <v>19.5</v>
      </c>
      <c r="L88" s="13">
        <f t="shared" si="4"/>
        <v>19.5</v>
      </c>
      <c r="M88" s="13">
        <f t="shared" si="4"/>
        <v>0</v>
      </c>
      <c r="N88" s="13">
        <f t="shared" si="4"/>
        <v>0</v>
      </c>
      <c r="O88" s="13">
        <f t="shared" si="4"/>
        <v>19.5</v>
      </c>
      <c r="P88" s="13">
        <f t="shared" si="4"/>
        <v>19.5</v>
      </c>
      <c r="Q88" s="13">
        <f t="shared" si="4"/>
        <v>0</v>
      </c>
      <c r="R88" s="13">
        <f t="shared" si="4"/>
        <v>0</v>
      </c>
      <c r="S88" s="19"/>
      <c r="T88" s="143"/>
      <c r="U88" s="156"/>
      <c r="V88" s="44"/>
    </row>
    <row r="89" spans="1:22" ht="16.5" customHeight="1">
      <c r="A89" s="121">
        <v>3</v>
      </c>
      <c r="B89" s="124">
        <v>1</v>
      </c>
      <c r="C89" s="127">
        <v>3</v>
      </c>
      <c r="D89" s="157" t="s">
        <v>47</v>
      </c>
      <c r="E89" s="5" t="s">
        <v>62</v>
      </c>
      <c r="F89" s="5" t="s">
        <v>20</v>
      </c>
      <c r="G89" s="11">
        <v>2.5</v>
      </c>
      <c r="H89" s="11">
        <v>2.5</v>
      </c>
      <c r="I89" s="11"/>
      <c r="J89" s="11"/>
      <c r="K89" s="11">
        <v>2.5</v>
      </c>
      <c r="L89" s="11">
        <v>2.5</v>
      </c>
      <c r="M89" s="11"/>
      <c r="N89" s="11"/>
      <c r="O89" s="11">
        <v>2.5</v>
      </c>
      <c r="P89" s="11">
        <v>2.5</v>
      </c>
      <c r="Q89" s="11"/>
      <c r="R89" s="11"/>
      <c r="S89" s="12"/>
      <c r="T89" s="107"/>
      <c r="U89" s="164"/>
      <c r="V89" s="44"/>
    </row>
    <row r="90" spans="1:22" ht="16.5" customHeight="1">
      <c r="A90" s="122"/>
      <c r="B90" s="125"/>
      <c r="C90" s="115"/>
      <c r="D90" s="158"/>
      <c r="E90" s="5" t="s">
        <v>46</v>
      </c>
      <c r="F90" s="5" t="s">
        <v>20</v>
      </c>
      <c r="G90" s="11">
        <v>2.2</v>
      </c>
      <c r="H90" s="11">
        <v>2.2</v>
      </c>
      <c r="I90" s="11"/>
      <c r="J90" s="11"/>
      <c r="K90" s="11">
        <v>5</v>
      </c>
      <c r="L90" s="11">
        <v>5</v>
      </c>
      <c r="M90" s="11"/>
      <c r="N90" s="11"/>
      <c r="O90" s="11">
        <v>5</v>
      </c>
      <c r="P90" s="11">
        <v>5</v>
      </c>
      <c r="Q90" s="11"/>
      <c r="R90" s="11"/>
      <c r="S90" s="45"/>
      <c r="T90" s="165"/>
      <c r="U90" s="166"/>
      <c r="V90" s="44"/>
    </row>
    <row r="91" spans="1:22" ht="12.75">
      <c r="A91" s="123"/>
      <c r="B91" s="126"/>
      <c r="C91" s="116"/>
      <c r="D91" s="159"/>
      <c r="E91" s="167" t="s">
        <v>21</v>
      </c>
      <c r="F91" s="168"/>
      <c r="G91" s="13">
        <f>+G90+G89</f>
        <v>4.7</v>
      </c>
      <c r="H91" s="13">
        <f aca="true" t="shared" si="5" ref="H91:R91">+H90+H89</f>
        <v>4.7</v>
      </c>
      <c r="I91" s="13">
        <f t="shared" si="5"/>
        <v>0</v>
      </c>
      <c r="J91" s="13">
        <f t="shared" si="5"/>
        <v>0</v>
      </c>
      <c r="K91" s="13">
        <f t="shared" si="5"/>
        <v>7.5</v>
      </c>
      <c r="L91" s="13">
        <f t="shared" si="5"/>
        <v>7.5</v>
      </c>
      <c r="M91" s="13">
        <f t="shared" si="5"/>
        <v>0</v>
      </c>
      <c r="N91" s="13">
        <f t="shared" si="5"/>
        <v>0</v>
      </c>
      <c r="O91" s="13">
        <f t="shared" si="5"/>
        <v>7.5</v>
      </c>
      <c r="P91" s="13">
        <f t="shared" si="5"/>
        <v>7.5</v>
      </c>
      <c r="Q91" s="13">
        <f t="shared" si="5"/>
        <v>0</v>
      </c>
      <c r="R91" s="13">
        <f t="shared" si="5"/>
        <v>0</v>
      </c>
      <c r="S91" s="19"/>
      <c r="T91" s="143"/>
      <c r="U91" s="143"/>
      <c r="V91" s="44"/>
    </row>
    <row r="92" spans="1:22" ht="15" customHeight="1">
      <c r="A92" s="121">
        <v>3</v>
      </c>
      <c r="B92" s="124">
        <v>1</v>
      </c>
      <c r="C92" s="127">
        <v>4</v>
      </c>
      <c r="D92" s="157" t="s">
        <v>48</v>
      </c>
      <c r="E92" s="5" t="s">
        <v>62</v>
      </c>
      <c r="F92" s="5" t="s">
        <v>20</v>
      </c>
      <c r="G92" s="11">
        <v>1</v>
      </c>
      <c r="H92" s="11">
        <v>1</v>
      </c>
      <c r="I92" s="11"/>
      <c r="J92" s="11"/>
      <c r="K92" s="11">
        <v>1.2</v>
      </c>
      <c r="L92" s="11">
        <v>1.2</v>
      </c>
      <c r="M92" s="11"/>
      <c r="N92" s="11"/>
      <c r="O92" s="11">
        <v>1.2</v>
      </c>
      <c r="P92" s="11">
        <v>1.2</v>
      </c>
      <c r="Q92" s="11"/>
      <c r="R92" s="11"/>
      <c r="S92" s="12" t="s">
        <v>110</v>
      </c>
      <c r="T92" s="107">
        <v>4</v>
      </c>
      <c r="U92" s="107"/>
      <c r="V92" s="44"/>
    </row>
    <row r="93" spans="1:22" ht="12.75">
      <c r="A93" s="123"/>
      <c r="B93" s="126"/>
      <c r="C93" s="116"/>
      <c r="D93" s="159"/>
      <c r="E93" s="167" t="s">
        <v>21</v>
      </c>
      <c r="F93" s="168"/>
      <c r="G93" s="13">
        <f aca="true" t="shared" si="6" ref="G93:R93">G92</f>
        <v>1</v>
      </c>
      <c r="H93" s="13">
        <f t="shared" si="6"/>
        <v>1</v>
      </c>
      <c r="I93" s="13">
        <f t="shared" si="6"/>
        <v>0</v>
      </c>
      <c r="J93" s="13">
        <f t="shared" si="6"/>
        <v>0</v>
      </c>
      <c r="K93" s="13">
        <f t="shared" si="6"/>
        <v>1.2</v>
      </c>
      <c r="L93" s="13">
        <f t="shared" si="6"/>
        <v>1.2</v>
      </c>
      <c r="M93" s="13">
        <f t="shared" si="6"/>
        <v>0</v>
      </c>
      <c r="N93" s="13">
        <f t="shared" si="6"/>
        <v>0</v>
      </c>
      <c r="O93" s="13">
        <f t="shared" si="6"/>
        <v>1.2</v>
      </c>
      <c r="P93" s="13">
        <f t="shared" si="6"/>
        <v>1.2</v>
      </c>
      <c r="Q93" s="13">
        <f t="shared" si="6"/>
        <v>0</v>
      </c>
      <c r="R93" s="13">
        <f t="shared" si="6"/>
        <v>0</v>
      </c>
      <c r="S93" s="41"/>
      <c r="T93" s="169"/>
      <c r="U93" s="169"/>
      <c r="V93" s="44"/>
    </row>
    <row r="94" spans="1:39" ht="13.5" customHeight="1">
      <c r="A94" s="121">
        <v>3</v>
      </c>
      <c r="B94" s="124">
        <v>1</v>
      </c>
      <c r="C94" s="127">
        <v>5</v>
      </c>
      <c r="D94" s="157" t="s">
        <v>113</v>
      </c>
      <c r="E94" s="5" t="s">
        <v>62</v>
      </c>
      <c r="F94" s="5" t="s">
        <v>20</v>
      </c>
      <c r="G94" s="11">
        <v>3.4</v>
      </c>
      <c r="H94" s="11">
        <v>3.4</v>
      </c>
      <c r="I94" s="11"/>
      <c r="J94" s="11"/>
      <c r="K94" s="11">
        <v>6.9</v>
      </c>
      <c r="L94" s="11">
        <v>6.9</v>
      </c>
      <c r="M94" s="11"/>
      <c r="N94" s="11"/>
      <c r="O94" s="11">
        <v>6.9</v>
      </c>
      <c r="P94" s="11">
        <v>6.9</v>
      </c>
      <c r="Q94" s="11"/>
      <c r="R94" s="11"/>
      <c r="S94" s="53" t="s">
        <v>111</v>
      </c>
      <c r="T94" s="170">
        <v>65</v>
      </c>
      <c r="U94" s="228"/>
      <c r="V94" s="26"/>
      <c r="W94" s="27"/>
      <c r="X94" s="27"/>
      <c r="Y94" s="27"/>
      <c r="Z94" s="27"/>
      <c r="AA94" s="27"/>
      <c r="AB94" s="27"/>
      <c r="AC94" s="27"/>
      <c r="AD94" s="27"/>
      <c r="AE94" s="27"/>
      <c r="AF94" s="27"/>
      <c r="AG94" s="27"/>
      <c r="AH94" s="27"/>
      <c r="AI94" s="27"/>
      <c r="AJ94" s="27"/>
      <c r="AK94" s="27"/>
      <c r="AL94" s="27"/>
      <c r="AM94" s="28"/>
    </row>
    <row r="95" spans="1:39" ht="14.25" customHeight="1">
      <c r="A95" s="123"/>
      <c r="B95" s="126"/>
      <c r="C95" s="116"/>
      <c r="D95" s="159"/>
      <c r="E95" s="167" t="s">
        <v>21</v>
      </c>
      <c r="F95" s="168"/>
      <c r="G95" s="13">
        <f aca="true" t="shared" si="7" ref="G95:R95">G94</f>
        <v>3.4</v>
      </c>
      <c r="H95" s="13">
        <f t="shared" si="7"/>
        <v>3.4</v>
      </c>
      <c r="I95" s="13">
        <f t="shared" si="7"/>
        <v>0</v>
      </c>
      <c r="J95" s="13">
        <f t="shared" si="7"/>
        <v>0</v>
      </c>
      <c r="K95" s="13">
        <f t="shared" si="7"/>
        <v>6.9</v>
      </c>
      <c r="L95" s="13">
        <f t="shared" si="7"/>
        <v>6.9</v>
      </c>
      <c r="M95" s="13">
        <f t="shared" si="7"/>
        <v>0</v>
      </c>
      <c r="N95" s="13">
        <f t="shared" si="7"/>
        <v>0</v>
      </c>
      <c r="O95" s="13">
        <f t="shared" si="7"/>
        <v>6.9</v>
      </c>
      <c r="P95" s="13">
        <f t="shared" si="7"/>
        <v>6.9</v>
      </c>
      <c r="Q95" s="13">
        <f t="shared" si="7"/>
        <v>0</v>
      </c>
      <c r="R95" s="13">
        <f t="shared" si="7"/>
        <v>0</v>
      </c>
      <c r="S95" s="14"/>
      <c r="T95" s="172"/>
      <c r="U95" s="172"/>
      <c r="V95" s="26"/>
      <c r="W95" s="27"/>
      <c r="X95" s="27"/>
      <c r="Y95" s="27"/>
      <c r="Z95" s="27"/>
      <c r="AA95" s="27"/>
      <c r="AB95" s="27"/>
      <c r="AC95" s="27"/>
      <c r="AD95" s="27"/>
      <c r="AE95" s="27"/>
      <c r="AF95" s="27"/>
      <c r="AG95" s="27"/>
      <c r="AH95" s="27"/>
      <c r="AI95" s="27"/>
      <c r="AJ95" s="27"/>
      <c r="AK95" s="27"/>
      <c r="AL95" s="27"/>
      <c r="AM95" s="28"/>
    </row>
    <row r="96" spans="1:22" ht="12.75">
      <c r="A96" s="121">
        <v>3</v>
      </c>
      <c r="B96" s="124">
        <v>1</v>
      </c>
      <c r="C96" s="127">
        <v>6</v>
      </c>
      <c r="D96" s="157" t="s">
        <v>114</v>
      </c>
      <c r="E96" s="5" t="s">
        <v>62</v>
      </c>
      <c r="F96" s="5" t="s">
        <v>20</v>
      </c>
      <c r="G96" s="11">
        <v>1.5</v>
      </c>
      <c r="H96" s="11">
        <v>1.5</v>
      </c>
      <c r="I96" s="11"/>
      <c r="J96" s="11"/>
      <c r="K96" s="11">
        <v>13.3</v>
      </c>
      <c r="L96" s="11">
        <v>13.3</v>
      </c>
      <c r="M96" s="11"/>
      <c r="N96" s="11"/>
      <c r="O96" s="11">
        <v>13.3</v>
      </c>
      <c r="P96" s="11">
        <v>13.3</v>
      </c>
      <c r="Q96" s="11"/>
      <c r="R96" s="11"/>
      <c r="S96" s="128" t="s">
        <v>112</v>
      </c>
      <c r="T96" s="107">
        <v>11</v>
      </c>
      <c r="U96" s="107"/>
      <c r="V96" s="44"/>
    </row>
    <row r="97" spans="1:22" ht="16.5" customHeight="1">
      <c r="A97" s="122"/>
      <c r="B97" s="125"/>
      <c r="C97" s="115"/>
      <c r="D97" s="158"/>
      <c r="E97" s="5" t="s">
        <v>49</v>
      </c>
      <c r="F97" s="5" t="s">
        <v>20</v>
      </c>
      <c r="G97" s="11">
        <v>4.7</v>
      </c>
      <c r="H97" s="11">
        <v>4.7</v>
      </c>
      <c r="I97" s="11"/>
      <c r="J97" s="11"/>
      <c r="K97" s="11">
        <v>10</v>
      </c>
      <c r="L97" s="11">
        <v>10</v>
      </c>
      <c r="M97" s="11"/>
      <c r="N97" s="11"/>
      <c r="O97" s="11">
        <v>10</v>
      </c>
      <c r="P97" s="11">
        <v>10</v>
      </c>
      <c r="Q97" s="11"/>
      <c r="R97" s="11"/>
      <c r="S97" s="130"/>
      <c r="T97" s="107">
        <v>46</v>
      </c>
      <c r="U97" s="107"/>
      <c r="V97" s="44"/>
    </row>
    <row r="98" spans="1:39" ht="15" customHeight="1">
      <c r="A98" s="123"/>
      <c r="B98" s="126"/>
      <c r="C98" s="116"/>
      <c r="D98" s="159"/>
      <c r="E98" s="167" t="s">
        <v>21</v>
      </c>
      <c r="F98" s="168"/>
      <c r="G98" s="13">
        <f>G97+G96</f>
        <v>6.2</v>
      </c>
      <c r="H98" s="13">
        <f>+H97+H96</f>
        <v>6.2</v>
      </c>
      <c r="I98" s="13">
        <f aca="true" t="shared" si="8" ref="I98:R98">+I97+I96</f>
        <v>0</v>
      </c>
      <c r="J98" s="13">
        <f t="shared" si="8"/>
        <v>0</v>
      </c>
      <c r="K98" s="13">
        <f>+K97</f>
        <v>10</v>
      </c>
      <c r="L98" s="13">
        <f>+L97</f>
        <v>10</v>
      </c>
      <c r="M98" s="13">
        <f t="shared" si="8"/>
        <v>0</v>
      </c>
      <c r="N98" s="13">
        <f t="shared" si="8"/>
        <v>0</v>
      </c>
      <c r="O98" s="13">
        <f>+O97</f>
        <v>10</v>
      </c>
      <c r="P98" s="13">
        <f>+P97</f>
        <v>10</v>
      </c>
      <c r="Q98" s="13">
        <f t="shared" si="8"/>
        <v>0</v>
      </c>
      <c r="R98" s="13">
        <f t="shared" si="8"/>
        <v>0</v>
      </c>
      <c r="S98" s="19"/>
      <c r="T98" s="143"/>
      <c r="U98" s="143"/>
      <c r="V98" s="37"/>
      <c r="W98" s="37"/>
      <c r="X98" s="37"/>
      <c r="Y98" s="37"/>
      <c r="Z98" s="37"/>
      <c r="AA98" s="37"/>
      <c r="AB98" s="37"/>
      <c r="AC98" s="37"/>
      <c r="AD98" s="37"/>
      <c r="AE98" s="37"/>
      <c r="AF98" s="37"/>
      <c r="AG98" s="37"/>
      <c r="AH98" s="37"/>
      <c r="AI98" s="37"/>
      <c r="AJ98" s="37"/>
      <c r="AK98" s="37"/>
      <c r="AL98" s="37"/>
      <c r="AM98" s="38"/>
    </row>
    <row r="99" spans="1:21" ht="15" customHeight="1">
      <c r="A99" s="121">
        <v>3</v>
      </c>
      <c r="B99" s="124">
        <v>1</v>
      </c>
      <c r="C99" s="127">
        <v>7</v>
      </c>
      <c r="D99" s="157" t="s">
        <v>115</v>
      </c>
      <c r="E99" s="5" t="s">
        <v>62</v>
      </c>
      <c r="F99" s="5" t="s">
        <v>20</v>
      </c>
      <c r="G99" s="11">
        <v>1.5</v>
      </c>
      <c r="H99" s="11">
        <v>1.5</v>
      </c>
      <c r="I99" s="11"/>
      <c r="J99" s="11"/>
      <c r="K99" s="11">
        <v>8</v>
      </c>
      <c r="L99" s="11">
        <v>8</v>
      </c>
      <c r="M99" s="11"/>
      <c r="N99" s="11"/>
      <c r="O99" s="11">
        <v>8</v>
      </c>
      <c r="P99" s="11">
        <v>8</v>
      </c>
      <c r="Q99" s="11"/>
      <c r="R99" s="11"/>
      <c r="S99" s="128"/>
      <c r="T99" s="138"/>
      <c r="U99" s="139"/>
    </row>
    <row r="100" spans="1:21" ht="30" customHeight="1">
      <c r="A100" s="122"/>
      <c r="B100" s="125"/>
      <c r="C100" s="115"/>
      <c r="D100" s="158"/>
      <c r="E100" s="5" t="s">
        <v>46</v>
      </c>
      <c r="F100" s="5" t="s">
        <v>20</v>
      </c>
      <c r="G100" s="11">
        <v>19.2</v>
      </c>
      <c r="H100" s="11">
        <v>19.2</v>
      </c>
      <c r="I100" s="11"/>
      <c r="J100" s="11"/>
      <c r="K100" s="11">
        <v>12</v>
      </c>
      <c r="L100" s="11">
        <v>12</v>
      </c>
      <c r="M100" s="11"/>
      <c r="N100" s="11"/>
      <c r="O100" s="11">
        <v>12</v>
      </c>
      <c r="P100" s="11">
        <v>12</v>
      </c>
      <c r="Q100" s="11"/>
      <c r="R100" s="11"/>
      <c r="S100" s="130"/>
      <c r="T100" s="119"/>
      <c r="U100" s="120"/>
    </row>
    <row r="101" spans="1:21" ht="12.75">
      <c r="A101" s="123"/>
      <c r="B101" s="126"/>
      <c r="C101" s="116"/>
      <c r="D101" s="159"/>
      <c r="E101" s="167" t="s">
        <v>21</v>
      </c>
      <c r="F101" s="168"/>
      <c r="G101" s="13">
        <f aca="true" t="shared" si="9" ref="G101:R101">SUM(G99:G100)</f>
        <v>20.7</v>
      </c>
      <c r="H101" s="13">
        <f t="shared" si="9"/>
        <v>20.7</v>
      </c>
      <c r="I101" s="13">
        <f t="shared" si="9"/>
        <v>0</v>
      </c>
      <c r="J101" s="13">
        <f t="shared" si="9"/>
        <v>0</v>
      </c>
      <c r="K101" s="13">
        <f t="shared" si="9"/>
        <v>20</v>
      </c>
      <c r="L101" s="13">
        <f t="shared" si="9"/>
        <v>20</v>
      </c>
      <c r="M101" s="13">
        <f t="shared" si="9"/>
        <v>0</v>
      </c>
      <c r="N101" s="13">
        <f t="shared" si="9"/>
        <v>0</v>
      </c>
      <c r="O101" s="13">
        <f t="shared" si="9"/>
        <v>20</v>
      </c>
      <c r="P101" s="13">
        <f t="shared" si="9"/>
        <v>20</v>
      </c>
      <c r="Q101" s="13">
        <f t="shared" si="9"/>
        <v>0</v>
      </c>
      <c r="R101" s="13">
        <f t="shared" si="9"/>
        <v>0</v>
      </c>
      <c r="S101" s="19"/>
      <c r="T101" s="173"/>
      <c r="U101" s="143"/>
    </row>
    <row r="102" spans="1:39" ht="21" customHeight="1">
      <c r="A102" s="30"/>
      <c r="B102" s="29"/>
      <c r="C102" s="127">
        <v>8</v>
      </c>
      <c r="D102" s="157" t="s">
        <v>63</v>
      </c>
      <c r="E102" s="184" t="s">
        <v>65</v>
      </c>
      <c r="F102" s="184" t="s">
        <v>20</v>
      </c>
      <c r="G102" s="60">
        <v>58.2</v>
      </c>
      <c r="H102" s="60">
        <v>58.2</v>
      </c>
      <c r="I102" s="35"/>
      <c r="J102" s="35"/>
      <c r="K102" s="35"/>
      <c r="L102" s="35"/>
      <c r="M102" s="35"/>
      <c r="N102" s="35"/>
      <c r="O102" s="35"/>
      <c r="P102" s="40"/>
      <c r="Q102" s="35"/>
      <c r="R102" s="35"/>
      <c r="S102" s="220" t="s">
        <v>116</v>
      </c>
      <c r="T102" s="160">
        <v>43</v>
      </c>
      <c r="U102" s="161"/>
      <c r="V102" s="42"/>
      <c r="W102" s="42"/>
      <c r="X102" s="42"/>
      <c r="Y102" s="42"/>
      <c r="Z102" s="42"/>
      <c r="AA102" s="42"/>
      <c r="AB102" s="42"/>
      <c r="AC102" s="42"/>
      <c r="AD102" s="42"/>
      <c r="AE102" s="42"/>
      <c r="AF102" s="42"/>
      <c r="AG102" s="42"/>
      <c r="AH102" s="42"/>
      <c r="AI102" s="42"/>
      <c r="AJ102" s="42"/>
      <c r="AK102" s="42"/>
      <c r="AL102" s="42"/>
      <c r="AM102" s="43"/>
    </row>
    <row r="103" spans="1:21" ht="14.25" customHeight="1" hidden="1">
      <c r="A103" s="31">
        <v>3</v>
      </c>
      <c r="B103" s="34">
        <v>1</v>
      </c>
      <c r="C103" s="115"/>
      <c r="D103" s="158"/>
      <c r="E103" s="185"/>
      <c r="F103" s="185"/>
      <c r="G103" s="39">
        <v>57.7</v>
      </c>
      <c r="H103" s="39">
        <v>57.7</v>
      </c>
      <c r="I103" s="36"/>
      <c r="J103" s="36"/>
      <c r="K103" s="39">
        <v>53</v>
      </c>
      <c r="L103" s="39">
        <v>53</v>
      </c>
      <c r="M103" s="36"/>
      <c r="N103" s="36"/>
      <c r="O103" s="39">
        <v>53</v>
      </c>
      <c r="P103" s="39">
        <v>53</v>
      </c>
      <c r="Q103" s="36"/>
      <c r="R103" s="36"/>
      <c r="S103" s="221"/>
      <c r="T103" s="162"/>
      <c r="U103" s="163"/>
    </row>
    <row r="104" spans="1:21" ht="21" customHeight="1" hidden="1">
      <c r="A104" s="32"/>
      <c r="B104" s="33"/>
      <c r="C104" s="116"/>
      <c r="D104" s="159"/>
      <c r="E104" s="167" t="s">
        <v>21</v>
      </c>
      <c r="F104" s="168"/>
      <c r="G104" s="13">
        <f>G103</f>
        <v>57.7</v>
      </c>
      <c r="H104" s="13">
        <f>H103</f>
        <v>57.7</v>
      </c>
      <c r="I104" s="13"/>
      <c r="J104" s="13"/>
      <c r="K104" s="13">
        <f>K103</f>
        <v>53</v>
      </c>
      <c r="L104" s="13">
        <f>L103</f>
        <v>53</v>
      </c>
      <c r="M104" s="13"/>
      <c r="N104" s="13"/>
      <c r="O104" s="13">
        <f>O103</f>
        <v>53</v>
      </c>
      <c r="P104" s="13">
        <f>P103</f>
        <v>53</v>
      </c>
      <c r="Q104" s="13"/>
      <c r="R104" s="13"/>
      <c r="S104" s="19"/>
      <c r="T104" s="156"/>
      <c r="U104" s="173"/>
    </row>
    <row r="105" spans="1:21" ht="14.25" customHeight="1">
      <c r="A105" s="31"/>
      <c r="B105" s="34"/>
      <c r="C105" s="127">
        <v>9</v>
      </c>
      <c r="D105" s="157" t="s">
        <v>64</v>
      </c>
      <c r="E105" s="184" t="s">
        <v>65</v>
      </c>
      <c r="F105" s="184" t="s">
        <v>20</v>
      </c>
      <c r="G105" s="182">
        <v>31</v>
      </c>
      <c r="H105" s="182">
        <v>31</v>
      </c>
      <c r="I105" s="182"/>
      <c r="J105" s="182"/>
      <c r="K105" s="182">
        <v>35.2</v>
      </c>
      <c r="L105" s="182">
        <v>35.2</v>
      </c>
      <c r="M105" s="182"/>
      <c r="N105" s="182"/>
      <c r="O105" s="182">
        <v>35.2</v>
      </c>
      <c r="P105" s="182">
        <v>35.2</v>
      </c>
      <c r="Q105" s="182"/>
      <c r="R105" s="182"/>
      <c r="S105" s="186" t="s">
        <v>117</v>
      </c>
      <c r="T105" s="188">
        <v>441</v>
      </c>
      <c r="U105" s="189"/>
    </row>
    <row r="106" spans="1:21" ht="2.25" customHeight="1">
      <c r="A106" s="31">
        <v>3</v>
      </c>
      <c r="B106" s="34">
        <v>1</v>
      </c>
      <c r="C106" s="115"/>
      <c r="D106" s="158"/>
      <c r="E106" s="185"/>
      <c r="F106" s="185"/>
      <c r="G106" s="183"/>
      <c r="H106" s="183"/>
      <c r="I106" s="183"/>
      <c r="J106" s="183"/>
      <c r="K106" s="183"/>
      <c r="L106" s="183"/>
      <c r="M106" s="183"/>
      <c r="N106" s="183"/>
      <c r="O106" s="183"/>
      <c r="P106" s="183"/>
      <c r="Q106" s="183"/>
      <c r="R106" s="183"/>
      <c r="S106" s="187"/>
      <c r="T106" s="190"/>
      <c r="U106" s="191"/>
    </row>
    <row r="107" spans="1:21" ht="15" customHeight="1" hidden="1">
      <c r="A107" s="31"/>
      <c r="B107" s="34"/>
      <c r="C107" s="115"/>
      <c r="D107" s="158"/>
      <c r="E107" s="167" t="s">
        <v>21</v>
      </c>
      <c r="F107" s="168"/>
      <c r="G107" s="13">
        <f>G105</f>
        <v>31</v>
      </c>
      <c r="H107" s="13">
        <f>H105</f>
        <v>31</v>
      </c>
      <c r="I107" s="13"/>
      <c r="J107" s="13"/>
      <c r="K107" s="13">
        <f>K105</f>
        <v>35.2</v>
      </c>
      <c r="L107" s="13">
        <f>L105</f>
        <v>35.2</v>
      </c>
      <c r="M107" s="13"/>
      <c r="N107" s="13"/>
      <c r="O107" s="13">
        <f>O105</f>
        <v>35.2</v>
      </c>
      <c r="P107" s="13">
        <f>P105</f>
        <v>35.2</v>
      </c>
      <c r="Q107" s="13"/>
      <c r="R107" s="13"/>
      <c r="S107" s="19"/>
      <c r="T107" s="156"/>
      <c r="U107" s="173"/>
    </row>
    <row r="108" spans="1:21" ht="13.5" customHeight="1">
      <c r="A108" s="121">
        <v>3</v>
      </c>
      <c r="B108" s="124">
        <v>1</v>
      </c>
      <c r="C108" s="127">
        <v>10</v>
      </c>
      <c r="D108" s="157" t="s">
        <v>69</v>
      </c>
      <c r="E108" s="5" t="s">
        <v>49</v>
      </c>
      <c r="F108" s="5" t="s">
        <v>51</v>
      </c>
      <c r="G108" s="11">
        <v>15.5</v>
      </c>
      <c r="H108" s="11">
        <v>15.5</v>
      </c>
      <c r="I108" s="11"/>
      <c r="J108" s="11"/>
      <c r="K108" s="11">
        <v>12</v>
      </c>
      <c r="L108" s="11">
        <v>12</v>
      </c>
      <c r="M108" s="11"/>
      <c r="N108" s="11"/>
      <c r="O108" s="11">
        <v>12</v>
      </c>
      <c r="P108" s="11">
        <v>12</v>
      </c>
      <c r="Q108" s="11"/>
      <c r="R108" s="11"/>
      <c r="S108" s="12" t="s">
        <v>118</v>
      </c>
      <c r="T108" s="107">
        <v>3</v>
      </c>
      <c r="U108" s="107"/>
    </row>
    <row r="109" spans="1:21" ht="17.25" customHeight="1">
      <c r="A109" s="123"/>
      <c r="B109" s="126"/>
      <c r="C109" s="116"/>
      <c r="D109" s="159"/>
      <c r="E109" s="167" t="s">
        <v>21</v>
      </c>
      <c r="F109" s="168"/>
      <c r="G109" s="13">
        <f aca="true" t="shared" si="10" ref="G109:R109">G108</f>
        <v>15.5</v>
      </c>
      <c r="H109" s="13">
        <f t="shared" si="10"/>
        <v>15.5</v>
      </c>
      <c r="I109" s="13">
        <f t="shared" si="10"/>
        <v>0</v>
      </c>
      <c r="J109" s="13">
        <f t="shared" si="10"/>
        <v>0</v>
      </c>
      <c r="K109" s="13">
        <f t="shared" si="10"/>
        <v>12</v>
      </c>
      <c r="L109" s="13">
        <f t="shared" si="10"/>
        <v>12</v>
      </c>
      <c r="M109" s="13">
        <f t="shared" si="10"/>
        <v>0</v>
      </c>
      <c r="N109" s="13">
        <f t="shared" si="10"/>
        <v>0</v>
      </c>
      <c r="O109" s="13">
        <f t="shared" si="10"/>
        <v>12</v>
      </c>
      <c r="P109" s="13">
        <f t="shared" si="10"/>
        <v>12</v>
      </c>
      <c r="Q109" s="13">
        <f t="shared" si="10"/>
        <v>0</v>
      </c>
      <c r="R109" s="13">
        <f t="shared" si="10"/>
        <v>0</v>
      </c>
      <c r="S109" s="19"/>
      <c r="T109" s="143"/>
      <c r="U109" s="143"/>
    </row>
    <row r="110" spans="1:39" ht="13.5" customHeight="1">
      <c r="A110" s="121">
        <v>3</v>
      </c>
      <c r="B110" s="124">
        <v>1</v>
      </c>
      <c r="C110" s="127">
        <v>11</v>
      </c>
      <c r="D110" s="157" t="s">
        <v>130</v>
      </c>
      <c r="E110" s="5" t="s">
        <v>49</v>
      </c>
      <c r="F110" s="5" t="s">
        <v>24</v>
      </c>
      <c r="G110" s="11">
        <v>1.2</v>
      </c>
      <c r="H110" s="11">
        <v>1.2</v>
      </c>
      <c r="I110" s="11">
        <v>0.9</v>
      </c>
      <c r="J110" s="11"/>
      <c r="K110" s="11">
        <v>1.1</v>
      </c>
      <c r="L110" s="11">
        <v>1.1</v>
      </c>
      <c r="M110" s="11">
        <v>0.8</v>
      </c>
      <c r="N110" s="11"/>
      <c r="O110" s="11">
        <v>1.1</v>
      </c>
      <c r="P110" s="11">
        <v>1.1</v>
      </c>
      <c r="Q110" s="11">
        <v>0.8</v>
      </c>
      <c r="R110" s="11"/>
      <c r="S110" s="12"/>
      <c r="T110" s="107"/>
      <c r="U110" s="107"/>
      <c r="V110" s="37"/>
      <c r="W110" s="37"/>
      <c r="X110" s="37"/>
      <c r="Y110" s="37"/>
      <c r="Z110" s="37"/>
      <c r="AA110" s="37"/>
      <c r="AB110" s="37"/>
      <c r="AC110" s="37"/>
      <c r="AD110" s="37"/>
      <c r="AE110" s="37"/>
      <c r="AF110" s="37"/>
      <c r="AG110" s="37"/>
      <c r="AH110" s="37"/>
      <c r="AI110" s="37"/>
      <c r="AJ110" s="37"/>
      <c r="AK110" s="37"/>
      <c r="AL110" s="37"/>
      <c r="AM110" s="38"/>
    </row>
    <row r="111" spans="1:39" ht="24" customHeight="1">
      <c r="A111" s="123"/>
      <c r="B111" s="126"/>
      <c r="C111" s="116"/>
      <c r="D111" s="192"/>
      <c r="E111" s="193" t="s">
        <v>21</v>
      </c>
      <c r="F111" s="193"/>
      <c r="G111" s="13">
        <f aca="true" t="shared" si="11" ref="G111:R111">G110</f>
        <v>1.2</v>
      </c>
      <c r="H111" s="13">
        <f t="shared" si="11"/>
        <v>1.2</v>
      </c>
      <c r="I111" s="13">
        <f t="shared" si="11"/>
        <v>0.9</v>
      </c>
      <c r="J111" s="13">
        <f t="shared" si="11"/>
        <v>0</v>
      </c>
      <c r="K111" s="13">
        <f t="shared" si="11"/>
        <v>1.1</v>
      </c>
      <c r="L111" s="13">
        <f t="shared" si="11"/>
        <v>1.1</v>
      </c>
      <c r="M111" s="13">
        <f t="shared" si="11"/>
        <v>0.8</v>
      </c>
      <c r="N111" s="13">
        <f t="shared" si="11"/>
        <v>0</v>
      </c>
      <c r="O111" s="13">
        <f t="shared" si="11"/>
        <v>1.1</v>
      </c>
      <c r="P111" s="13">
        <f t="shared" si="11"/>
        <v>1.1</v>
      </c>
      <c r="Q111" s="13">
        <f t="shared" si="11"/>
        <v>0.8</v>
      </c>
      <c r="R111" s="13">
        <f t="shared" si="11"/>
        <v>0</v>
      </c>
      <c r="S111" s="19"/>
      <c r="T111" s="143"/>
      <c r="U111" s="143"/>
      <c r="V111" s="37"/>
      <c r="W111" s="37"/>
      <c r="X111" s="37"/>
      <c r="Y111" s="37"/>
      <c r="Z111" s="37"/>
      <c r="AA111" s="37"/>
      <c r="AB111" s="37"/>
      <c r="AC111" s="37"/>
      <c r="AD111" s="37"/>
      <c r="AE111" s="37"/>
      <c r="AF111" s="37"/>
      <c r="AG111" s="37"/>
      <c r="AH111" s="37"/>
      <c r="AI111" s="37"/>
      <c r="AJ111" s="37"/>
      <c r="AK111" s="37"/>
      <c r="AL111" s="37"/>
      <c r="AM111" s="38"/>
    </row>
    <row r="112" spans="1:21" ht="14.25" customHeight="1">
      <c r="A112" s="15">
        <v>3</v>
      </c>
      <c r="B112" s="16">
        <v>1</v>
      </c>
      <c r="C112" s="144" t="s">
        <v>22</v>
      </c>
      <c r="D112" s="145"/>
      <c r="E112" s="199"/>
      <c r="F112" s="200"/>
      <c r="G112" s="17">
        <f>G85+G88+G91+G93+G95+G98+G101+G109+G104+G107+G111</f>
        <v>403.99999999999994</v>
      </c>
      <c r="H112" s="17">
        <f aca="true" t="shared" si="12" ref="H112:R112">H85+H88+H91+H93+H95+H98+H101+H109+H104+H107+H111</f>
        <v>403.99999999999994</v>
      </c>
      <c r="I112" s="17">
        <f t="shared" si="12"/>
        <v>189.5</v>
      </c>
      <c r="J112" s="17">
        <f t="shared" si="12"/>
        <v>1.8</v>
      </c>
      <c r="K112" s="17">
        <f t="shared" si="12"/>
        <v>398</v>
      </c>
      <c r="L112" s="17">
        <f t="shared" si="12"/>
        <v>398</v>
      </c>
      <c r="M112" s="17">
        <f t="shared" si="12"/>
        <v>177.70000000000002</v>
      </c>
      <c r="N112" s="17">
        <f t="shared" si="12"/>
        <v>0</v>
      </c>
      <c r="O112" s="17">
        <f t="shared" si="12"/>
        <v>392.5</v>
      </c>
      <c r="P112" s="17">
        <f t="shared" si="12"/>
        <v>392.5</v>
      </c>
      <c r="Q112" s="17">
        <f t="shared" si="12"/>
        <v>173.5</v>
      </c>
      <c r="R112" s="17">
        <f t="shared" si="12"/>
        <v>0</v>
      </c>
      <c r="S112" s="18"/>
      <c r="T112" s="147"/>
      <c r="U112" s="148"/>
    </row>
    <row r="113" spans="1:21" ht="12.75">
      <c r="A113" s="9">
        <v>3</v>
      </c>
      <c r="B113" s="10">
        <v>2</v>
      </c>
      <c r="C113" s="135" t="s">
        <v>52</v>
      </c>
      <c r="D113" s="136"/>
      <c r="E113" s="136"/>
      <c r="F113" s="136"/>
      <c r="G113" s="136"/>
      <c r="H113" s="136"/>
      <c r="I113" s="136"/>
      <c r="J113" s="136"/>
      <c r="K113" s="136"/>
      <c r="L113" s="136"/>
      <c r="M113" s="136"/>
      <c r="N113" s="136"/>
      <c r="O113" s="136"/>
      <c r="P113" s="136"/>
      <c r="Q113" s="136"/>
      <c r="R113" s="136"/>
      <c r="S113" s="136"/>
      <c r="T113" s="136"/>
      <c r="U113" s="137"/>
    </row>
    <row r="114" spans="1:21" ht="12.75">
      <c r="A114" s="122" t="s">
        <v>53</v>
      </c>
      <c r="B114" s="125" t="s">
        <v>54</v>
      </c>
      <c r="C114" s="115">
        <v>1</v>
      </c>
      <c r="D114" s="129" t="s">
        <v>55</v>
      </c>
      <c r="E114" s="8" t="s">
        <v>61</v>
      </c>
      <c r="F114" s="8" t="s">
        <v>24</v>
      </c>
      <c r="G114" s="11">
        <v>25</v>
      </c>
      <c r="H114" s="11">
        <v>25</v>
      </c>
      <c r="I114" s="11">
        <v>1.2</v>
      </c>
      <c r="J114" s="11"/>
      <c r="K114" s="11">
        <v>24</v>
      </c>
      <c r="L114" s="11">
        <v>24</v>
      </c>
      <c r="M114" s="11">
        <v>0.6</v>
      </c>
      <c r="N114" s="11"/>
      <c r="O114" s="11">
        <v>24</v>
      </c>
      <c r="P114" s="11">
        <v>24</v>
      </c>
      <c r="Q114" s="11">
        <v>0.6</v>
      </c>
      <c r="R114" s="11"/>
      <c r="S114" s="201" t="s">
        <v>119</v>
      </c>
      <c r="T114" s="107">
        <v>20</v>
      </c>
      <c r="U114" s="107"/>
    </row>
    <row r="115" spans="1:21" ht="12.75">
      <c r="A115" s="122"/>
      <c r="B115" s="125"/>
      <c r="C115" s="115"/>
      <c r="D115" s="129"/>
      <c r="E115" s="8"/>
      <c r="F115" s="8" t="s">
        <v>132</v>
      </c>
      <c r="G115" s="11">
        <v>37.5</v>
      </c>
      <c r="H115" s="11">
        <v>37.5</v>
      </c>
      <c r="I115" s="11"/>
      <c r="J115" s="11"/>
      <c r="K115" s="11">
        <v>36</v>
      </c>
      <c r="L115" s="11">
        <v>36</v>
      </c>
      <c r="M115" s="11"/>
      <c r="N115" s="11"/>
      <c r="O115" s="11">
        <v>36</v>
      </c>
      <c r="P115" s="11">
        <v>36</v>
      </c>
      <c r="Q115" s="11"/>
      <c r="R115" s="11"/>
      <c r="S115" s="201"/>
      <c r="T115" s="107"/>
      <c r="U115" s="107"/>
    </row>
    <row r="116" spans="1:21" ht="37.5" customHeight="1">
      <c r="A116" s="123"/>
      <c r="B116" s="126"/>
      <c r="C116" s="116"/>
      <c r="D116" s="130"/>
      <c r="E116" s="167" t="s">
        <v>21</v>
      </c>
      <c r="F116" s="168"/>
      <c r="G116" s="13">
        <f>G114+G115</f>
        <v>62.5</v>
      </c>
      <c r="H116" s="13">
        <f aca="true" t="shared" si="13" ref="H116:R116">H114+H115</f>
        <v>62.5</v>
      </c>
      <c r="I116" s="13">
        <f t="shared" si="13"/>
        <v>1.2</v>
      </c>
      <c r="J116" s="13">
        <f t="shared" si="13"/>
        <v>0</v>
      </c>
      <c r="K116" s="13">
        <f t="shared" si="13"/>
        <v>60</v>
      </c>
      <c r="L116" s="13">
        <f t="shared" si="13"/>
        <v>60</v>
      </c>
      <c r="M116" s="13">
        <f t="shared" si="13"/>
        <v>0.6</v>
      </c>
      <c r="N116" s="13">
        <f t="shared" si="13"/>
        <v>0</v>
      </c>
      <c r="O116" s="13">
        <f>O114+O115</f>
        <v>60</v>
      </c>
      <c r="P116" s="13">
        <f t="shared" si="13"/>
        <v>60</v>
      </c>
      <c r="Q116" s="13">
        <f t="shared" si="13"/>
        <v>0.6</v>
      </c>
      <c r="R116" s="13">
        <f t="shared" si="13"/>
        <v>0</v>
      </c>
      <c r="S116" s="14"/>
      <c r="T116" s="208"/>
      <c r="U116" s="209"/>
    </row>
    <row r="117" spans="1:21" ht="15" customHeight="1">
      <c r="A117" s="15">
        <v>3</v>
      </c>
      <c r="B117" s="16">
        <v>2</v>
      </c>
      <c r="C117" s="144" t="s">
        <v>22</v>
      </c>
      <c r="D117" s="145"/>
      <c r="E117" s="145"/>
      <c r="F117" s="146"/>
      <c r="G117" s="17">
        <f>G116</f>
        <v>62.5</v>
      </c>
      <c r="H117" s="17">
        <f aca="true" t="shared" si="14" ref="H117:R117">H116</f>
        <v>62.5</v>
      </c>
      <c r="I117" s="17">
        <f t="shared" si="14"/>
        <v>1.2</v>
      </c>
      <c r="J117" s="17">
        <f t="shared" si="14"/>
        <v>0</v>
      </c>
      <c r="K117" s="17">
        <f t="shared" si="14"/>
        <v>60</v>
      </c>
      <c r="L117" s="17">
        <f t="shared" si="14"/>
        <v>60</v>
      </c>
      <c r="M117" s="17">
        <f t="shared" si="14"/>
        <v>0.6</v>
      </c>
      <c r="N117" s="17">
        <f t="shared" si="14"/>
        <v>0</v>
      </c>
      <c r="O117" s="17">
        <f t="shared" si="14"/>
        <v>60</v>
      </c>
      <c r="P117" s="17">
        <f t="shared" si="14"/>
        <v>60</v>
      </c>
      <c r="Q117" s="17">
        <f t="shared" si="14"/>
        <v>0.6</v>
      </c>
      <c r="R117" s="17">
        <f t="shared" si="14"/>
        <v>0</v>
      </c>
      <c r="S117" s="18"/>
      <c r="T117" s="147"/>
      <c r="U117" s="148"/>
    </row>
    <row r="118" spans="1:21" ht="15.75" customHeight="1">
      <c r="A118" s="15">
        <v>3</v>
      </c>
      <c r="B118" s="140" t="s">
        <v>23</v>
      </c>
      <c r="C118" s="141"/>
      <c r="D118" s="141"/>
      <c r="E118" s="141"/>
      <c r="F118" s="142"/>
      <c r="G118" s="20">
        <f aca="true" t="shared" si="15" ref="G118:R118">G112+G117</f>
        <v>466.49999999999994</v>
      </c>
      <c r="H118" s="20">
        <f t="shared" si="15"/>
        <v>466.49999999999994</v>
      </c>
      <c r="I118" s="20">
        <f t="shared" si="15"/>
        <v>190.7</v>
      </c>
      <c r="J118" s="20">
        <f t="shared" si="15"/>
        <v>1.8</v>
      </c>
      <c r="K118" s="20">
        <f t="shared" si="15"/>
        <v>458</v>
      </c>
      <c r="L118" s="20">
        <f t="shared" si="15"/>
        <v>458</v>
      </c>
      <c r="M118" s="20">
        <f t="shared" si="15"/>
        <v>178.3</v>
      </c>
      <c r="N118" s="20">
        <f t="shared" si="15"/>
        <v>0</v>
      </c>
      <c r="O118" s="20">
        <f t="shared" si="15"/>
        <v>452.5</v>
      </c>
      <c r="P118" s="20">
        <f t="shared" si="15"/>
        <v>452.5</v>
      </c>
      <c r="Q118" s="20">
        <f t="shared" si="15"/>
        <v>174.1</v>
      </c>
      <c r="R118" s="20">
        <f t="shared" si="15"/>
        <v>0</v>
      </c>
      <c r="S118" s="22"/>
      <c r="T118" s="210"/>
      <c r="U118" s="211"/>
    </row>
    <row r="119" spans="1:21" ht="15" customHeight="1">
      <c r="A119" s="194" t="s">
        <v>26</v>
      </c>
      <c r="B119" s="195"/>
      <c r="C119" s="195"/>
      <c r="D119" s="195"/>
      <c r="E119" s="195"/>
      <c r="F119" s="196"/>
      <c r="G119" s="23">
        <f>G79+G118</f>
        <v>501.49999999999994</v>
      </c>
      <c r="H119" s="23">
        <f aca="true" t="shared" si="16" ref="H119:R119">H79+H118</f>
        <v>501.49999999999994</v>
      </c>
      <c r="I119" s="23">
        <f t="shared" si="16"/>
        <v>190.7</v>
      </c>
      <c r="J119" s="23">
        <f t="shared" si="16"/>
        <v>1.8</v>
      </c>
      <c r="K119" s="23">
        <f t="shared" si="16"/>
        <v>480</v>
      </c>
      <c r="L119" s="23">
        <f t="shared" si="16"/>
        <v>480</v>
      </c>
      <c r="M119" s="23">
        <f t="shared" si="16"/>
        <v>178.3</v>
      </c>
      <c r="N119" s="23">
        <f t="shared" si="16"/>
        <v>0</v>
      </c>
      <c r="O119" s="23">
        <f t="shared" si="16"/>
        <v>464.5</v>
      </c>
      <c r="P119" s="23">
        <f t="shared" si="16"/>
        <v>464.5</v>
      </c>
      <c r="Q119" s="23">
        <f t="shared" si="16"/>
        <v>174.1</v>
      </c>
      <c r="R119" s="23">
        <f t="shared" si="16"/>
        <v>0</v>
      </c>
      <c r="S119" s="24"/>
      <c r="T119" s="197"/>
      <c r="U119" s="198"/>
    </row>
    <row r="120" spans="1:18" ht="14.25" customHeight="1">
      <c r="A120" s="202" t="s">
        <v>27</v>
      </c>
      <c r="B120" s="203"/>
      <c r="C120" s="203"/>
      <c r="D120" s="203"/>
      <c r="E120" s="203"/>
      <c r="F120" s="204"/>
      <c r="G120" s="11">
        <f>G75</f>
        <v>35</v>
      </c>
      <c r="H120" s="11">
        <f aca="true" t="shared" si="17" ref="H120:R120">H75</f>
        <v>35</v>
      </c>
      <c r="I120" s="11">
        <f t="shared" si="17"/>
        <v>0</v>
      </c>
      <c r="J120" s="11">
        <f t="shared" si="17"/>
        <v>0</v>
      </c>
      <c r="K120" s="11">
        <f t="shared" si="17"/>
        <v>22</v>
      </c>
      <c r="L120" s="11">
        <f t="shared" si="17"/>
        <v>22</v>
      </c>
      <c r="M120" s="11">
        <f t="shared" si="17"/>
        <v>0</v>
      </c>
      <c r="N120" s="11">
        <f t="shared" si="17"/>
        <v>0</v>
      </c>
      <c r="O120" s="11">
        <f t="shared" si="17"/>
        <v>12</v>
      </c>
      <c r="P120" s="11">
        <f t="shared" si="17"/>
        <v>12</v>
      </c>
      <c r="Q120" s="11">
        <f t="shared" si="17"/>
        <v>0</v>
      </c>
      <c r="R120" s="11">
        <f t="shared" si="17"/>
        <v>0</v>
      </c>
    </row>
    <row r="121" spans="1:18" ht="12.75">
      <c r="A121" s="202" t="s">
        <v>28</v>
      </c>
      <c r="B121" s="203"/>
      <c r="C121" s="203"/>
      <c r="D121" s="203"/>
      <c r="E121" s="203"/>
      <c r="F121" s="204"/>
      <c r="G121" s="11">
        <f>G110+G114</f>
        <v>26.2</v>
      </c>
      <c r="H121" s="11">
        <f aca="true" t="shared" si="18" ref="H121:R121">H110+H114</f>
        <v>26.2</v>
      </c>
      <c r="I121" s="11">
        <f t="shared" si="18"/>
        <v>2.1</v>
      </c>
      <c r="J121" s="11">
        <f t="shared" si="18"/>
        <v>0</v>
      </c>
      <c r="K121" s="11">
        <f t="shared" si="18"/>
        <v>25.1</v>
      </c>
      <c r="L121" s="11">
        <f t="shared" si="18"/>
        <v>25.1</v>
      </c>
      <c r="M121" s="11">
        <f t="shared" si="18"/>
        <v>1.4</v>
      </c>
      <c r="N121" s="11">
        <f t="shared" si="18"/>
        <v>0</v>
      </c>
      <c r="O121" s="11">
        <f t="shared" si="18"/>
        <v>25.1</v>
      </c>
      <c r="P121" s="11">
        <f t="shared" si="18"/>
        <v>25.1</v>
      </c>
      <c r="Q121" s="11">
        <f t="shared" si="18"/>
        <v>1.4</v>
      </c>
      <c r="R121" s="11">
        <f t="shared" si="18"/>
        <v>0</v>
      </c>
    </row>
    <row r="122" spans="1:18" ht="13.5" customHeight="1">
      <c r="A122" s="202" t="s">
        <v>31</v>
      </c>
      <c r="B122" s="203"/>
      <c r="C122" s="203"/>
      <c r="D122" s="203"/>
      <c r="E122" s="203"/>
      <c r="F122" s="204"/>
      <c r="G122" s="11">
        <f>G108</f>
        <v>15.5</v>
      </c>
      <c r="H122" s="11">
        <f aca="true" t="shared" si="19" ref="H122:R122">H108</f>
        <v>15.5</v>
      </c>
      <c r="I122" s="11">
        <f t="shared" si="19"/>
        <v>0</v>
      </c>
      <c r="J122" s="11">
        <f t="shared" si="19"/>
        <v>0</v>
      </c>
      <c r="K122" s="11">
        <f t="shared" si="19"/>
        <v>12</v>
      </c>
      <c r="L122" s="11">
        <f t="shared" si="19"/>
        <v>12</v>
      </c>
      <c r="M122" s="11">
        <f t="shared" si="19"/>
        <v>0</v>
      </c>
      <c r="N122" s="11">
        <f t="shared" si="19"/>
        <v>0</v>
      </c>
      <c r="O122" s="11">
        <f t="shared" si="19"/>
        <v>12</v>
      </c>
      <c r="P122" s="11">
        <f t="shared" si="19"/>
        <v>12</v>
      </c>
      <c r="Q122" s="11">
        <f t="shared" si="19"/>
        <v>0</v>
      </c>
      <c r="R122" s="11">
        <f t="shared" si="19"/>
        <v>0</v>
      </c>
    </row>
    <row r="123" spans="1:18" ht="12.75" customHeight="1">
      <c r="A123" s="202" t="s">
        <v>29</v>
      </c>
      <c r="B123" s="203"/>
      <c r="C123" s="203"/>
      <c r="D123" s="203"/>
      <c r="E123" s="203"/>
      <c r="F123" s="204"/>
      <c r="G123" s="11">
        <f>G83+G84+G86+G87+G89+G90+G92+G94+G96+G97+G99+G100+G102+G105+G111</f>
        <v>388.99999999999994</v>
      </c>
      <c r="H123" s="11">
        <f>H83+H84+H86+H87+H89+H90+H92+H94+H96+H97+H99+H100+H102+H105+H111</f>
        <v>388.99999999999994</v>
      </c>
      <c r="I123" s="11">
        <f aca="true" t="shared" si="20" ref="I123:R123">I83+I84+I86+I87+I89+I90+I92+I94+I97+I99+I100+I103+I105</f>
        <v>188.6</v>
      </c>
      <c r="J123" s="11">
        <f t="shared" si="20"/>
        <v>1.8</v>
      </c>
      <c r="K123" s="11">
        <f t="shared" si="20"/>
        <v>384.9</v>
      </c>
      <c r="L123" s="11">
        <f t="shared" si="20"/>
        <v>384.9</v>
      </c>
      <c r="M123" s="11">
        <f t="shared" si="20"/>
        <v>176.9</v>
      </c>
      <c r="N123" s="11">
        <f t="shared" si="20"/>
        <v>0</v>
      </c>
      <c r="O123" s="11">
        <f t="shared" si="20"/>
        <v>379.4</v>
      </c>
      <c r="P123" s="11">
        <f t="shared" si="20"/>
        <v>379.4</v>
      </c>
      <c r="Q123" s="11">
        <f t="shared" si="20"/>
        <v>172.7</v>
      </c>
      <c r="R123" s="11">
        <f t="shared" si="20"/>
        <v>0</v>
      </c>
    </row>
    <row r="124" spans="1:18" ht="12.75">
      <c r="A124" s="205" t="s">
        <v>120</v>
      </c>
      <c r="B124" s="206"/>
      <c r="C124" s="206"/>
      <c r="D124" s="206"/>
      <c r="E124" s="206"/>
      <c r="F124" s="207"/>
      <c r="G124" s="25">
        <f>G120+G121+G122+G123</f>
        <v>465.69999999999993</v>
      </c>
      <c r="H124" s="25">
        <f aca="true" t="shared" si="21" ref="H124:R124">H120+H121+H122+H123</f>
        <v>465.69999999999993</v>
      </c>
      <c r="I124" s="25">
        <f t="shared" si="21"/>
        <v>190.7</v>
      </c>
      <c r="J124" s="25">
        <f t="shared" si="21"/>
        <v>1.8</v>
      </c>
      <c r="K124" s="25">
        <f t="shared" si="21"/>
        <v>444</v>
      </c>
      <c r="L124" s="25">
        <f t="shared" si="21"/>
        <v>444</v>
      </c>
      <c r="M124" s="25">
        <f t="shared" si="21"/>
        <v>178.3</v>
      </c>
      <c r="N124" s="25">
        <f t="shared" si="21"/>
        <v>0</v>
      </c>
      <c r="O124" s="25">
        <f t="shared" si="21"/>
        <v>428.5</v>
      </c>
      <c r="P124" s="25">
        <f t="shared" si="21"/>
        <v>428.5</v>
      </c>
      <c r="Q124" s="25">
        <f t="shared" si="21"/>
        <v>174.1</v>
      </c>
      <c r="R124" s="25">
        <f t="shared" si="21"/>
        <v>0</v>
      </c>
    </row>
    <row r="125" spans="1:18" ht="12.75">
      <c r="A125" s="202" t="s">
        <v>131</v>
      </c>
      <c r="B125" s="203"/>
      <c r="C125" s="203"/>
      <c r="D125" s="203"/>
      <c r="E125" s="203"/>
      <c r="F125" s="204"/>
      <c r="G125" s="11">
        <f>G115</f>
        <v>37.5</v>
      </c>
      <c r="H125" s="11">
        <f aca="true" t="shared" si="22" ref="H125:R125">H115</f>
        <v>37.5</v>
      </c>
      <c r="I125" s="11">
        <f t="shared" si="22"/>
        <v>0</v>
      </c>
      <c r="J125" s="11">
        <f t="shared" si="22"/>
        <v>0</v>
      </c>
      <c r="K125" s="11">
        <f t="shared" si="22"/>
        <v>36</v>
      </c>
      <c r="L125" s="11">
        <f t="shared" si="22"/>
        <v>36</v>
      </c>
      <c r="M125" s="11">
        <f t="shared" si="22"/>
        <v>0</v>
      </c>
      <c r="N125" s="11">
        <f t="shared" si="22"/>
        <v>0</v>
      </c>
      <c r="O125" s="11">
        <f t="shared" si="22"/>
        <v>36</v>
      </c>
      <c r="P125" s="11">
        <f t="shared" si="22"/>
        <v>36</v>
      </c>
      <c r="Q125" s="11">
        <f t="shared" si="22"/>
        <v>0</v>
      </c>
      <c r="R125" s="11">
        <f t="shared" si="22"/>
        <v>0</v>
      </c>
    </row>
    <row r="126" spans="1:18" ht="12.75">
      <c r="A126" s="205" t="s">
        <v>121</v>
      </c>
      <c r="B126" s="206"/>
      <c r="C126" s="206"/>
      <c r="D126" s="206"/>
      <c r="E126" s="206"/>
      <c r="F126" s="207"/>
      <c r="G126" s="25">
        <f>SUM(G124:G125)</f>
        <v>503.19999999999993</v>
      </c>
      <c r="H126" s="25">
        <f aca="true" t="shared" si="23" ref="H126:R126">SUM(H124:H125)</f>
        <v>503.19999999999993</v>
      </c>
      <c r="I126" s="25">
        <f t="shared" si="23"/>
        <v>190.7</v>
      </c>
      <c r="J126" s="25">
        <f t="shared" si="23"/>
        <v>1.8</v>
      </c>
      <c r="K126" s="25">
        <f t="shared" si="23"/>
        <v>480</v>
      </c>
      <c r="L126" s="25">
        <f t="shared" si="23"/>
        <v>480</v>
      </c>
      <c r="M126" s="25">
        <f t="shared" si="23"/>
        <v>178.3</v>
      </c>
      <c r="N126" s="25">
        <f t="shared" si="23"/>
        <v>0</v>
      </c>
      <c r="O126" s="25">
        <f t="shared" si="23"/>
        <v>464.5</v>
      </c>
      <c r="P126" s="25">
        <f t="shared" si="23"/>
        <v>464.5</v>
      </c>
      <c r="Q126" s="25">
        <f t="shared" si="23"/>
        <v>174.1</v>
      </c>
      <c r="R126" s="25">
        <f t="shared" si="23"/>
        <v>0</v>
      </c>
    </row>
    <row r="127" spans="4:15" ht="14.25" customHeight="1">
      <c r="D127" s="227" t="s">
        <v>32</v>
      </c>
      <c r="E127" s="227"/>
      <c r="F127" s="227"/>
      <c r="G127" s="227"/>
      <c r="H127" s="227"/>
      <c r="I127" s="227"/>
      <c r="J127" s="227"/>
      <c r="K127" s="227"/>
      <c r="L127" s="227"/>
      <c r="M127" s="227"/>
      <c r="N127" s="227"/>
      <c r="O127" s="227"/>
    </row>
    <row r="128" spans="1:18" ht="12.75">
      <c r="A128" s="212" t="s">
        <v>33</v>
      </c>
      <c r="B128" s="213"/>
      <c r="C128" s="213"/>
      <c r="D128" s="213"/>
      <c r="E128" s="213"/>
      <c r="F128" s="214"/>
      <c r="G128" s="11"/>
      <c r="H128" s="11"/>
      <c r="I128" s="11"/>
      <c r="J128" s="11"/>
      <c r="K128" s="11"/>
      <c r="L128" s="11"/>
      <c r="M128" s="11"/>
      <c r="N128" s="11"/>
      <c r="O128" s="11"/>
      <c r="P128" s="11"/>
      <c r="Q128" s="11"/>
      <c r="R128" s="11"/>
    </row>
    <row r="129" spans="1:18" ht="12.75">
      <c r="A129" s="217" t="s">
        <v>35</v>
      </c>
      <c r="B129" s="218"/>
      <c r="C129" s="218"/>
      <c r="D129" s="218"/>
      <c r="E129" s="218"/>
      <c r="F129" s="219"/>
      <c r="G129" s="11">
        <v>0</v>
      </c>
      <c r="H129" s="11">
        <v>0</v>
      </c>
      <c r="I129" s="11">
        <v>0</v>
      </c>
      <c r="J129" s="11">
        <v>0</v>
      </c>
      <c r="K129" s="11">
        <v>0</v>
      </c>
      <c r="L129" s="11">
        <v>0</v>
      </c>
      <c r="M129" s="11">
        <v>0</v>
      </c>
      <c r="N129" s="11">
        <v>0</v>
      </c>
      <c r="O129" s="11">
        <v>0</v>
      </c>
      <c r="P129" s="11">
        <v>0</v>
      </c>
      <c r="Q129" s="11">
        <v>0</v>
      </c>
      <c r="R129" s="11">
        <v>0</v>
      </c>
    </row>
    <row r="130" spans="1:18" ht="12.75">
      <c r="A130" s="217" t="s">
        <v>34</v>
      </c>
      <c r="B130" s="218"/>
      <c r="C130" s="218"/>
      <c r="D130" s="218"/>
      <c r="E130" s="218"/>
      <c r="F130" s="219"/>
      <c r="G130" s="11">
        <f>G83+G84+G86+G87+G89+G90+G92+G94+G96+G97+G99+G100+G102+G105+G108+G110</f>
        <v>404.49999999999994</v>
      </c>
      <c r="H130" s="11">
        <f>H83+H84+H86+H87+H89+H90+H92+H94+H96+H97+H99+H100+H102+H105+H108+H110</f>
        <v>404.49999999999994</v>
      </c>
      <c r="I130" s="11">
        <f aca="true" t="shared" si="24" ref="I130:R130">I83+I84+I86+I87+I89+I90+I92+I94+I97+I99+I100+I103+I105+I108+I110</f>
        <v>189.5</v>
      </c>
      <c r="J130" s="11">
        <f t="shared" si="24"/>
        <v>1.8</v>
      </c>
      <c r="K130" s="11">
        <f t="shared" si="24"/>
        <v>398</v>
      </c>
      <c r="L130" s="11">
        <f t="shared" si="24"/>
        <v>398</v>
      </c>
      <c r="M130" s="11">
        <f t="shared" si="24"/>
        <v>177.70000000000002</v>
      </c>
      <c r="N130" s="11">
        <f t="shared" si="24"/>
        <v>0</v>
      </c>
      <c r="O130" s="11">
        <f t="shared" si="24"/>
        <v>392.5</v>
      </c>
      <c r="P130" s="11">
        <f t="shared" si="24"/>
        <v>392.5</v>
      </c>
      <c r="Q130" s="11">
        <f t="shared" si="24"/>
        <v>173.5</v>
      </c>
      <c r="R130" s="11">
        <f t="shared" si="24"/>
        <v>0</v>
      </c>
    </row>
    <row r="131" spans="1:18" ht="12.75">
      <c r="A131" s="212" t="s">
        <v>36</v>
      </c>
      <c r="B131" s="213"/>
      <c r="C131" s="213"/>
      <c r="D131" s="213"/>
      <c r="E131" s="213"/>
      <c r="F131" s="214"/>
      <c r="G131" s="11">
        <f>G114</f>
        <v>25</v>
      </c>
      <c r="H131" s="11">
        <f aca="true" t="shared" si="25" ref="H131:R131">H114</f>
        <v>25</v>
      </c>
      <c r="I131" s="11">
        <f t="shared" si="25"/>
        <v>1.2</v>
      </c>
      <c r="J131" s="11">
        <f t="shared" si="25"/>
        <v>0</v>
      </c>
      <c r="K131" s="11">
        <f t="shared" si="25"/>
        <v>24</v>
      </c>
      <c r="L131" s="11">
        <f t="shared" si="25"/>
        <v>24</v>
      </c>
      <c r="M131" s="11">
        <f t="shared" si="25"/>
        <v>0.6</v>
      </c>
      <c r="N131" s="11">
        <f t="shared" si="25"/>
        <v>0</v>
      </c>
      <c r="O131" s="11">
        <f t="shared" si="25"/>
        <v>24</v>
      </c>
      <c r="P131" s="11">
        <f t="shared" si="25"/>
        <v>24</v>
      </c>
      <c r="Q131" s="11">
        <f t="shared" si="25"/>
        <v>0.6</v>
      </c>
      <c r="R131" s="11">
        <f t="shared" si="25"/>
        <v>0</v>
      </c>
    </row>
    <row r="132" spans="1:18" ht="12.75">
      <c r="A132" s="212" t="s">
        <v>37</v>
      </c>
      <c r="B132" s="213"/>
      <c r="C132" s="213"/>
      <c r="D132" s="213"/>
      <c r="E132" s="213"/>
      <c r="F132" s="214"/>
      <c r="G132" s="11">
        <f>G75</f>
        <v>35</v>
      </c>
      <c r="H132" s="11">
        <f aca="true" t="shared" si="26" ref="H132:R132">H75</f>
        <v>35</v>
      </c>
      <c r="I132" s="11">
        <f t="shared" si="26"/>
        <v>0</v>
      </c>
      <c r="J132" s="11">
        <f t="shared" si="26"/>
        <v>0</v>
      </c>
      <c r="K132" s="11">
        <f t="shared" si="26"/>
        <v>22</v>
      </c>
      <c r="L132" s="11">
        <f t="shared" si="26"/>
        <v>22</v>
      </c>
      <c r="M132" s="11">
        <f t="shared" si="26"/>
        <v>0</v>
      </c>
      <c r="N132" s="11">
        <f t="shared" si="26"/>
        <v>0</v>
      </c>
      <c r="O132" s="11">
        <f t="shared" si="26"/>
        <v>12</v>
      </c>
      <c r="P132" s="11">
        <f t="shared" si="26"/>
        <v>12</v>
      </c>
      <c r="Q132" s="11">
        <f t="shared" si="26"/>
        <v>0</v>
      </c>
      <c r="R132" s="11">
        <f t="shared" si="26"/>
        <v>0</v>
      </c>
    </row>
    <row r="133" spans="1:18" ht="12.75">
      <c r="A133" s="205" t="s">
        <v>121</v>
      </c>
      <c r="B133" s="206"/>
      <c r="C133" s="206"/>
      <c r="D133" s="206"/>
      <c r="E133" s="206"/>
      <c r="F133" s="207"/>
      <c r="G133" s="25">
        <f>G128+G129+G130+G131+G132</f>
        <v>464.49999999999994</v>
      </c>
      <c r="H133" s="25">
        <f aca="true" t="shared" si="27" ref="H133:R133">H128+H129+H130+H131+H132</f>
        <v>464.49999999999994</v>
      </c>
      <c r="I133" s="25">
        <f t="shared" si="27"/>
        <v>190.7</v>
      </c>
      <c r="J133" s="25">
        <f t="shared" si="27"/>
        <v>1.8</v>
      </c>
      <c r="K133" s="25">
        <f t="shared" si="27"/>
        <v>444</v>
      </c>
      <c r="L133" s="25">
        <f t="shared" si="27"/>
        <v>444</v>
      </c>
      <c r="M133" s="25">
        <f t="shared" si="27"/>
        <v>178.3</v>
      </c>
      <c r="N133" s="25">
        <f t="shared" si="27"/>
        <v>0</v>
      </c>
      <c r="O133" s="25">
        <f t="shared" si="27"/>
        <v>428.5</v>
      </c>
      <c r="P133" s="25">
        <f t="shared" si="27"/>
        <v>428.5</v>
      </c>
      <c r="Q133" s="25">
        <f t="shared" si="27"/>
        <v>174.1</v>
      </c>
      <c r="R133" s="25">
        <f t="shared" si="27"/>
        <v>0</v>
      </c>
    </row>
    <row r="135" spans="2:18" ht="14.25" customHeight="1">
      <c r="B135" s="59" t="s">
        <v>56</v>
      </c>
      <c r="D135" s="59"/>
      <c r="E135" s="59"/>
      <c r="F135" s="59"/>
      <c r="G135" s="59"/>
      <c r="K135" s="215" t="s">
        <v>60</v>
      </c>
      <c r="L135" s="215"/>
      <c r="M135" s="215"/>
      <c r="N135" s="215"/>
      <c r="O135" s="215"/>
      <c r="P135" s="215"/>
      <c r="Q135" s="215"/>
      <c r="R135" s="215"/>
    </row>
    <row r="137" ht="24" customHeight="1"/>
    <row r="138" ht="24" customHeight="1"/>
  </sheetData>
  <sheetProtection/>
  <mergeCells count="242">
    <mergeCell ref="T96:U96"/>
    <mergeCell ref="T110:U110"/>
    <mergeCell ref="E111:F111"/>
    <mergeCell ref="T111:U111"/>
    <mergeCell ref="A110:A111"/>
    <mergeCell ref="B110:B111"/>
    <mergeCell ref="C110:C111"/>
    <mergeCell ref="D110:D111"/>
    <mergeCell ref="C99:C101"/>
    <mergeCell ref="S96:S97"/>
    <mergeCell ref="B89:B91"/>
    <mergeCell ref="C92:C93"/>
    <mergeCell ref="D94:D95"/>
    <mergeCell ref="B94:B95"/>
    <mergeCell ref="T89:U89"/>
    <mergeCell ref="T90:U90"/>
    <mergeCell ref="D89:D91"/>
    <mergeCell ref="E95:F95"/>
    <mergeCell ref="E91:F91"/>
    <mergeCell ref="C89:C91"/>
    <mergeCell ref="Q75:Q76"/>
    <mergeCell ref="S83:S84"/>
    <mergeCell ref="B81:U81"/>
    <mergeCell ref="C82:U82"/>
    <mergeCell ref="D99:D101"/>
    <mergeCell ref="O75:O76"/>
    <mergeCell ref="P75:P76"/>
    <mergeCell ref="B99:B101"/>
    <mergeCell ref="C86:C88"/>
    <mergeCell ref="T94:U94"/>
    <mergeCell ref="A121:F121"/>
    <mergeCell ref="A120:F120"/>
    <mergeCell ref="E88:F88"/>
    <mergeCell ref="E75:E76"/>
    <mergeCell ref="F75:F76"/>
    <mergeCell ref="E77:F77"/>
    <mergeCell ref="D86:D88"/>
    <mergeCell ref="D92:D93"/>
    <mergeCell ref="C96:C98"/>
    <mergeCell ref="E93:F93"/>
    <mergeCell ref="T78:U78"/>
    <mergeCell ref="C78:F78"/>
    <mergeCell ref="D83:D85"/>
    <mergeCell ref="A51:U51"/>
    <mergeCell ref="A59:U59"/>
    <mergeCell ref="A57:U57"/>
    <mergeCell ref="A52:T52"/>
    <mergeCell ref="E85:F85"/>
    <mergeCell ref="T85:U85"/>
    <mergeCell ref="D75:D77"/>
    <mergeCell ref="A130:F130"/>
    <mergeCell ref="A129:F129"/>
    <mergeCell ref="A128:F128"/>
    <mergeCell ref="A122:F122"/>
    <mergeCell ref="A123:F123"/>
    <mergeCell ref="A125:F125"/>
    <mergeCell ref="A126:F126"/>
    <mergeCell ref="A124:F124"/>
    <mergeCell ref="D127:O127"/>
    <mergeCell ref="A49:U49"/>
    <mergeCell ref="A42:U42"/>
    <mergeCell ref="A45:U45"/>
    <mergeCell ref="A46:U46"/>
    <mergeCell ref="A80:U80"/>
    <mergeCell ref="C83:C85"/>
    <mergeCell ref="A56:U56"/>
    <mergeCell ref="A44:U44"/>
    <mergeCell ref="A60:U60"/>
    <mergeCell ref="A50:U50"/>
    <mergeCell ref="A32:U32"/>
    <mergeCell ref="A33:U33"/>
    <mergeCell ref="A38:U38"/>
    <mergeCell ref="A39:U39"/>
    <mergeCell ref="A40:U40"/>
    <mergeCell ref="A41:U41"/>
    <mergeCell ref="A34:U34"/>
    <mergeCell ref="A36:U36"/>
    <mergeCell ref="A37:U37"/>
    <mergeCell ref="D8:T8"/>
    <mergeCell ref="A119:F119"/>
    <mergeCell ref="T119:U119"/>
    <mergeCell ref="C117:F117"/>
    <mergeCell ref="T117:U117"/>
    <mergeCell ref="B118:F118"/>
    <mergeCell ref="T118:U118"/>
    <mergeCell ref="A53:U53"/>
    <mergeCell ref="C112:F112"/>
    <mergeCell ref="T112:U112"/>
    <mergeCell ref="S114:S115"/>
    <mergeCell ref="T114:U115"/>
    <mergeCell ref="E116:F116"/>
    <mergeCell ref="A54:U54"/>
    <mergeCell ref="A35:U35"/>
    <mergeCell ref="K135:R135"/>
    <mergeCell ref="A58:U58"/>
    <mergeCell ref="A43:U43"/>
    <mergeCell ref="A55:U55"/>
    <mergeCell ref="A48:U48"/>
    <mergeCell ref="T108:U108"/>
    <mergeCell ref="E109:F109"/>
    <mergeCell ref="T109:U109"/>
    <mergeCell ref="A47:U47"/>
    <mergeCell ref="T116:U116"/>
    <mergeCell ref="C113:U113"/>
    <mergeCell ref="A114:A116"/>
    <mergeCell ref="B114:B116"/>
    <mergeCell ref="C114:C116"/>
    <mergeCell ref="D114:D116"/>
    <mergeCell ref="T88:U88"/>
    <mergeCell ref="T83:U84"/>
    <mergeCell ref="T86:U87"/>
    <mergeCell ref="J75:J76"/>
    <mergeCell ref="K75:K76"/>
    <mergeCell ref="B79:F79"/>
    <mergeCell ref="L75:L76"/>
    <mergeCell ref="M75:M76"/>
    <mergeCell ref="N75:N76"/>
    <mergeCell ref="T77:U77"/>
    <mergeCell ref="T70:U72"/>
    <mergeCell ref="G69:J69"/>
    <mergeCell ref="G75:G76"/>
    <mergeCell ref="H75:H76"/>
    <mergeCell ref="I75:I76"/>
    <mergeCell ref="C74:U74"/>
    <mergeCell ref="C75:C77"/>
    <mergeCell ref="F69:F72"/>
    <mergeCell ref="P70:R70"/>
    <mergeCell ref="R75:R76"/>
    <mergeCell ref="O70:O72"/>
    <mergeCell ref="A22:U22"/>
    <mergeCell ref="A23:U23"/>
    <mergeCell ref="A24:U24"/>
    <mergeCell ref="H71:I71"/>
    <mergeCell ref="J71:J72"/>
    <mergeCell ref="A62:U62"/>
    <mergeCell ref="A63:U65"/>
    <mergeCell ref="H70:J70"/>
    <mergeCell ref="S70:S72"/>
    <mergeCell ref="R71:R72"/>
    <mergeCell ref="A29:U29"/>
    <mergeCell ref="A30:U30"/>
    <mergeCell ref="G70:G72"/>
    <mergeCell ref="L70:N70"/>
    <mergeCell ref="L71:M71"/>
    <mergeCell ref="C69:C72"/>
    <mergeCell ref="A61:U61"/>
    <mergeCell ref="A67:U67"/>
    <mergeCell ref="S69:U69"/>
    <mergeCell ref="A13:D13"/>
    <mergeCell ref="A16:U16"/>
    <mergeCell ref="D69:D72"/>
    <mergeCell ref="E69:E72"/>
    <mergeCell ref="A69:A72"/>
    <mergeCell ref="B69:B72"/>
    <mergeCell ref="A26:U26"/>
    <mergeCell ref="A27:U27"/>
    <mergeCell ref="A28:U28"/>
    <mergeCell ref="P71:Q71"/>
    <mergeCell ref="A17:U17"/>
    <mergeCell ref="A18:S18"/>
    <mergeCell ref="A19:S19"/>
    <mergeCell ref="A31:U31"/>
    <mergeCell ref="A10:D10"/>
    <mergeCell ref="E10:U10"/>
    <mergeCell ref="A11:D11"/>
    <mergeCell ref="E11:U11"/>
    <mergeCell ref="E13:U13"/>
    <mergeCell ref="A15:U15"/>
    <mergeCell ref="A73:U73"/>
    <mergeCell ref="A86:A88"/>
    <mergeCell ref="B86:B88"/>
    <mergeCell ref="B83:B85"/>
    <mergeCell ref="A83:A85"/>
    <mergeCell ref="A20:S20"/>
    <mergeCell ref="A25:U25"/>
    <mergeCell ref="A21:U21"/>
    <mergeCell ref="N71:N72"/>
    <mergeCell ref="K70:K72"/>
    <mergeCell ref="A89:A91"/>
    <mergeCell ref="S1:U1"/>
    <mergeCell ref="S2:U2"/>
    <mergeCell ref="S3:U3"/>
    <mergeCell ref="K69:N69"/>
    <mergeCell ref="O69:R69"/>
    <mergeCell ref="T75:U75"/>
    <mergeCell ref="T76:U76"/>
    <mergeCell ref="A75:A77"/>
    <mergeCell ref="B75:B77"/>
    <mergeCell ref="F102:F103"/>
    <mergeCell ref="E105:E106"/>
    <mergeCell ref="A92:A93"/>
    <mergeCell ref="B92:B93"/>
    <mergeCell ref="C94:C95"/>
    <mergeCell ref="E104:F104"/>
    <mergeCell ref="D96:D98"/>
    <mergeCell ref="A133:F133"/>
    <mergeCell ref="A132:F132"/>
    <mergeCell ref="A131:F131"/>
    <mergeCell ref="B96:B98"/>
    <mergeCell ref="A96:A98"/>
    <mergeCell ref="A108:A109"/>
    <mergeCell ref="B108:B109"/>
    <mergeCell ref="C108:C109"/>
    <mergeCell ref="D108:D109"/>
    <mergeCell ref="E107:F107"/>
    <mergeCell ref="T95:U95"/>
    <mergeCell ref="E98:F98"/>
    <mergeCell ref="T91:U91"/>
    <mergeCell ref="T92:U92"/>
    <mergeCell ref="T93:U93"/>
    <mergeCell ref="T101:U101"/>
    <mergeCell ref="T97:U97"/>
    <mergeCell ref="T98:U98"/>
    <mergeCell ref="T99:U100"/>
    <mergeCell ref="S99:S100"/>
    <mergeCell ref="J105:J106"/>
    <mergeCell ref="A94:A95"/>
    <mergeCell ref="D105:D107"/>
    <mergeCell ref="D102:D104"/>
    <mergeCell ref="C102:C104"/>
    <mergeCell ref="C105:C107"/>
    <mergeCell ref="A99:A101"/>
    <mergeCell ref="E101:F101"/>
    <mergeCell ref="I105:I106"/>
    <mergeCell ref="E102:E103"/>
    <mergeCell ref="H105:H106"/>
    <mergeCell ref="F105:F106"/>
    <mergeCell ref="G105:G106"/>
    <mergeCell ref="T102:U103"/>
    <mergeCell ref="S102:S103"/>
    <mergeCell ref="P105:P106"/>
    <mergeCell ref="Q105:Q106"/>
    <mergeCell ref="R105:R106"/>
    <mergeCell ref="S105:S106"/>
    <mergeCell ref="K105:K106"/>
    <mergeCell ref="T105:U106"/>
    <mergeCell ref="T104:U104"/>
    <mergeCell ref="T107:U107"/>
    <mergeCell ref="L105:L106"/>
    <mergeCell ref="M105:M106"/>
    <mergeCell ref="N105:N106"/>
    <mergeCell ref="O105:O106"/>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cp:lastModifiedBy>
  <cp:lastPrinted>2015-12-11T06:27:21Z</cp:lastPrinted>
  <dcterms:created xsi:type="dcterms:W3CDTF">1996-10-14T23:33:28Z</dcterms:created>
  <dcterms:modified xsi:type="dcterms:W3CDTF">2015-12-11T06:27:24Z</dcterms:modified>
  <cp:category/>
  <cp:version/>
  <cp:contentType/>
  <cp:contentStatus/>
</cp:coreProperties>
</file>