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0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<sst xmlns="http://schemas.openxmlformats.org/spreadsheetml/2006/main" count="128" uniqueCount="60">
  <si>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</si>
  <si>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</si>
  <si>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</si>
  <si>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</si>
  <si>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</si>
  <si>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</si>
  <si>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</si>
  <si>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</si>
  <si>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</si>
  <si>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</si>
  <si>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</si>
  <si>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</si>
  <si>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</si>
  <si>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</si>
  <si>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</si>
  <si>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</si>
  <si>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</si>
  <si>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05</t>
  </si>
  <si>
    <t>Pritaikyti gamtos ir kultūros paveldo objektus turizmo reikmėms</t>
  </si>
  <si>
    <t>Užtikrinti paveldosaugos ir turizmo funkcijų vykdymą</t>
  </si>
  <si>
    <t>Kt. (ES)</t>
  </si>
  <si>
    <t>188747184</t>
  </si>
  <si>
    <t>Dalies Rietavo Oginskių dvaro sodybos parko sutvarkymas pritaikant turizmo reikmėms</t>
  </si>
  <si>
    <t>Rietavo savivaldybės teritorijos bendrojo plano keitimas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</si>
  <si>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</si>
  <si>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</si>
  <si>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</si>
  <si>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</si>
  <si>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>Atlikti sklypų kadastrinius matavimus ir  teisinę registraciją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</si>
  <si>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</si>
  <si>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</si>
  <si>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</si>
  <si>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</si>
  <si>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</si>
  <si>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</si>
  <si>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Tobulinti inžinerinės infrastruktūros planavimą, įdiegiant modernias informacines duomenų bazes bei parengiant vystymui būtinus teritorijų planavimo dokumentus</t>
  </si>
  <si>
    <t>Programos koordinatorius</t>
  </si>
  <si>
    <t>Šilumos ūkio specialiojo plano atnaujinimas</t>
  </si>
  <si>
    <t>Paveldosaugos funkcijų vykdymo užtikrinimas</t>
  </si>
  <si>
    <t>Turizmo funkcijų vykdymo užtikrinimas</t>
  </si>
  <si>
    <t>Rietavo miesto pietvakarinės dalies detaliojo plano parengimas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</si>
  <si>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</si>
  <si>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SB (pask. Kom.)</t>
  </si>
  <si>
    <t>SB (pask. kom.)</t>
  </si>
  <si>
    <t>Pritaikyti Oginskių dvaro karietinę turizmo reikmėms</t>
  </si>
  <si>
    <t>2016 m. projektas</t>
  </si>
  <si>
    <t>Kt. (VB)</t>
  </si>
  <si>
    <t>Parengti Rietavo Oginskių dvaro parko su prieigomis specialųjį planą ir datalųjį planą</t>
  </si>
  <si>
    <t xml:space="preserve">SB </t>
  </si>
  <si>
    <t xml:space="preserve">2015 M. RIETAVO SAVIVALDYBĖS </t>
  </si>
  <si>
    <t>2014 m.išlaidos</t>
  </si>
  <si>
    <t>2015 m. išlaidų projektas</t>
  </si>
  <si>
    <t>2015 m. patvirtinta taryboje</t>
  </si>
  <si>
    <t>2017 m. projektas</t>
  </si>
  <si>
    <t>Rietavo Oginskių kultūros istorijos muziejaus kompleksinis sutvarkymas ir pritaikymas kultūrinėms, edukacinėms reikmėms</t>
  </si>
  <si>
    <t>Eur</t>
  </si>
  <si>
    <t>Kt. ES</t>
  </si>
  <si>
    <t>Rietavo savivaldybės Oginskių dvaro sodybos tvoros remontas</t>
  </si>
  <si>
    <t>Linas Jurgaitis</t>
  </si>
  <si>
    <t>Rietavo miesto integruotos teritorijos vystymo programos parengimas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</si>
</sst>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_(* #,##0.000_);_(* \(#,##0.000\);_(* &quot;-&quot;??_);_(@_)"/>
    <numFmt numFmtId="178" formatCode="0.000"/>
    <numFmt numFmtId="179" formatCode="0.0000"/>
    <numFmt numFmtId="180" formatCode="0.0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vertical="top"/>
    </xf>
    <xf numFmtId="172" fontId="8" fillId="0" borderId="0" xfId="0" applyNumberFormat="1" applyFont="1" applyAlignment="1">
      <alignment vertical="top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36" borderId="14" xfId="0" applyFont="1" applyFill="1" applyBorder="1" applyAlignment="1">
      <alignment horizontal="center" vertical="top" wrapText="1"/>
    </xf>
    <xf numFmtId="172" fontId="2" fillId="34" borderId="15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top"/>
    </xf>
    <xf numFmtId="172" fontId="2" fillId="37" borderId="15" xfId="0" applyNumberFormat="1" applyFont="1" applyFill="1" applyBorder="1" applyAlignment="1">
      <alignment vertical="center"/>
    </xf>
    <xf numFmtId="172" fontId="2" fillId="37" borderId="10" xfId="0" applyNumberFormat="1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1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36" borderId="11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16" xfId="0" applyFont="1" applyBorder="1" applyAlignment="1">
      <alignment vertical="top" textRotation="90" wrapText="1"/>
    </xf>
    <xf numFmtId="0" fontId="18" fillId="0" borderId="16" xfId="0" applyFont="1" applyFill="1" applyBorder="1" applyAlignment="1">
      <alignment vertical="center" textRotation="90" wrapText="1"/>
    </xf>
    <xf numFmtId="172" fontId="53" fillId="36" borderId="15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49" fontId="5" fillId="34" borderId="17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172" fontId="6" fillId="0" borderId="0" xfId="0" applyNumberFormat="1" applyFont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72" fontId="1" fillId="36" borderId="20" xfId="0" applyNumberFormat="1" applyFont="1" applyFill="1" applyBorder="1" applyAlignment="1">
      <alignment vertical="top"/>
    </xf>
    <xf numFmtId="172" fontId="1" fillId="38" borderId="20" xfId="0" applyNumberFormat="1" applyFont="1" applyFill="1" applyBorder="1" applyAlignment="1">
      <alignment vertical="top"/>
    </xf>
    <xf numFmtId="172" fontId="1" fillId="36" borderId="15" xfId="0" applyNumberFormat="1" applyFont="1" applyFill="1" applyBorder="1" applyAlignment="1">
      <alignment vertical="top"/>
    </xf>
    <xf numFmtId="172" fontId="1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3" fillId="36" borderId="15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172" fontId="1" fillId="38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center"/>
    </xf>
    <xf numFmtId="172" fontId="1" fillId="35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vertical="top"/>
    </xf>
    <xf numFmtId="172" fontId="1" fillId="38" borderId="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172" fontId="1" fillId="36" borderId="10" xfId="0" applyNumberFormat="1" applyFont="1" applyFill="1" applyBorder="1" applyAlignment="1">
      <alignment vertical="top"/>
    </xf>
    <xf numFmtId="172" fontId="1" fillId="36" borderId="11" xfId="0" applyNumberFormat="1" applyFont="1" applyFill="1" applyBorder="1" applyAlignment="1">
      <alignment vertical="top"/>
    </xf>
    <xf numFmtId="172" fontId="2" fillId="33" borderId="15" xfId="0" applyNumberFormat="1" applyFont="1" applyFill="1" applyBorder="1" applyAlignment="1">
      <alignment vertical="center"/>
    </xf>
    <xf numFmtId="172" fontId="1" fillId="36" borderId="20" xfId="0" applyNumberFormat="1" applyFont="1" applyFill="1" applyBorder="1" applyAlignment="1">
      <alignment vertical="center"/>
    </xf>
    <xf numFmtId="172" fontId="1" fillId="36" borderId="14" xfId="0" applyNumberFormat="1" applyFont="1" applyFill="1" applyBorder="1" applyAlignment="1">
      <alignment vertical="center"/>
    </xf>
    <xf numFmtId="172" fontId="1" fillId="35" borderId="15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horizontal="right" vertical="top" wrapText="1"/>
    </xf>
    <xf numFmtId="172" fontId="1" fillId="39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1" fillId="38" borderId="10" xfId="0" applyFont="1" applyFill="1" applyBorder="1" applyAlignment="1">
      <alignment vertical="top"/>
    </xf>
    <xf numFmtId="172" fontId="2" fillId="0" borderId="15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top"/>
    </xf>
    <xf numFmtId="0" fontId="1" fillId="38" borderId="12" xfId="0" applyFont="1" applyFill="1" applyBorder="1" applyAlignment="1">
      <alignment vertical="top"/>
    </xf>
    <xf numFmtId="172" fontId="1" fillId="38" borderId="21" xfId="0" applyNumberFormat="1" applyFont="1" applyFill="1" applyBorder="1" applyAlignment="1">
      <alignment vertical="center"/>
    </xf>
    <xf numFmtId="172" fontId="1" fillId="36" borderId="14" xfId="0" applyNumberFormat="1" applyFont="1" applyFill="1" applyBorder="1" applyAlignment="1">
      <alignment vertical="top"/>
    </xf>
    <xf numFmtId="172" fontId="1" fillId="38" borderId="2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top"/>
    </xf>
    <xf numFmtId="172" fontId="1" fillId="36" borderId="15" xfId="0" applyNumberFormat="1" applyFont="1" applyFill="1" applyBorder="1" applyAlignment="1">
      <alignment vertical="top" wrapText="1"/>
    </xf>
    <xf numFmtId="172" fontId="1" fillId="38" borderId="20" xfId="0" applyNumberFormat="1" applyFont="1" applyFill="1" applyBorder="1" applyAlignment="1">
      <alignment vertical="top"/>
    </xf>
    <xf numFmtId="172" fontId="1" fillId="38" borderId="10" xfId="0" applyNumberFormat="1" applyFont="1" applyFill="1" applyBorder="1" applyAlignment="1">
      <alignment vertical="center"/>
    </xf>
    <xf numFmtId="0" fontId="16" fillId="38" borderId="15" xfId="0" applyFont="1" applyFill="1" applyBorder="1" applyAlignment="1">
      <alignment vertical="top" wrapText="1"/>
    </xf>
    <xf numFmtId="172" fontId="1" fillId="38" borderId="15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center"/>
    </xf>
    <xf numFmtId="172" fontId="1" fillId="35" borderId="10" xfId="0" applyNumberFormat="1" applyFont="1" applyFill="1" applyBorder="1" applyAlignment="1">
      <alignment vertical="center"/>
    </xf>
    <xf numFmtId="172" fontId="1" fillId="36" borderId="22" xfId="0" applyNumberFormat="1" applyFont="1" applyFill="1" applyBorder="1" applyAlignment="1">
      <alignment vertical="top"/>
    </xf>
    <xf numFmtId="172" fontId="1" fillId="36" borderId="23" xfId="0" applyNumberFormat="1" applyFont="1" applyFill="1" applyBorder="1" applyAlignment="1">
      <alignment vertical="top"/>
    </xf>
    <xf numFmtId="172" fontId="1" fillId="35" borderId="14" xfId="0" applyNumberFormat="1" applyFont="1" applyFill="1" applyBorder="1" applyAlignment="1">
      <alignment vertical="center"/>
    </xf>
    <xf numFmtId="0" fontId="1" fillId="38" borderId="18" xfId="0" applyFont="1" applyFill="1" applyBorder="1" applyAlignment="1">
      <alignment horizontal="center" vertical="top" wrapText="1"/>
    </xf>
    <xf numFmtId="172" fontId="1" fillId="38" borderId="11" xfId="0" applyNumberFormat="1" applyFont="1" applyFill="1" applyBorder="1" applyAlignment="1">
      <alignment vertical="top"/>
    </xf>
    <xf numFmtId="0" fontId="1" fillId="38" borderId="14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vertical="top"/>
    </xf>
    <xf numFmtId="172" fontId="1" fillId="38" borderId="15" xfId="0" applyNumberFormat="1" applyFont="1" applyFill="1" applyBorder="1" applyAlignment="1">
      <alignment vertical="center"/>
    </xf>
    <xf numFmtId="172" fontId="1" fillId="38" borderId="23" xfId="0" applyNumberFormat="1" applyFont="1" applyFill="1" applyBorder="1" applyAlignment="1">
      <alignment vertical="center"/>
    </xf>
    <xf numFmtId="0" fontId="1" fillId="38" borderId="12" xfId="0" applyFont="1" applyFill="1" applyBorder="1" applyAlignment="1">
      <alignment vertical="top"/>
    </xf>
    <xf numFmtId="172" fontId="1" fillId="38" borderId="21" xfId="0" applyNumberFormat="1" applyFont="1" applyFill="1" applyBorder="1" applyAlignment="1">
      <alignment vertical="center"/>
    </xf>
    <xf numFmtId="0" fontId="1" fillId="36" borderId="15" xfId="0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top"/>
    </xf>
    <xf numFmtId="172" fontId="2" fillId="36" borderId="20" xfId="0" applyNumberFormat="1" applyFont="1" applyFill="1" applyBorder="1" applyAlignment="1">
      <alignment vertical="top"/>
    </xf>
    <xf numFmtId="0" fontId="2" fillId="38" borderId="10" xfId="0" applyFont="1" applyFill="1" applyBorder="1" applyAlignment="1">
      <alignment vertical="top"/>
    </xf>
    <xf numFmtId="172" fontId="2" fillId="38" borderId="15" xfId="0" applyNumberFormat="1" applyFont="1" applyFill="1" applyBorder="1" applyAlignment="1">
      <alignment vertical="center"/>
    </xf>
    <xf numFmtId="172" fontId="2" fillId="38" borderId="10" xfId="0" applyNumberFormat="1" applyFont="1" applyFill="1" applyBorder="1" applyAlignment="1">
      <alignment vertical="top"/>
    </xf>
    <xf numFmtId="0" fontId="2" fillId="38" borderId="12" xfId="0" applyFont="1" applyFill="1" applyBorder="1" applyAlignment="1">
      <alignment vertical="top"/>
    </xf>
    <xf numFmtId="172" fontId="2" fillId="38" borderId="21" xfId="0" applyNumberFormat="1" applyFont="1" applyFill="1" applyBorder="1" applyAlignment="1">
      <alignment vertical="center"/>
    </xf>
    <xf numFmtId="172" fontId="2" fillId="35" borderId="10" xfId="0" applyNumberFormat="1" applyFont="1" applyFill="1" applyBorder="1" applyAlignment="1">
      <alignment horizontal="right" vertical="center"/>
    </xf>
    <xf numFmtId="172" fontId="1" fillId="38" borderId="11" xfId="0" applyNumberFormat="1" applyFont="1" applyFill="1" applyBorder="1" applyAlignment="1">
      <alignment vertical="top"/>
    </xf>
    <xf numFmtId="0" fontId="16" fillId="38" borderId="15" xfId="0" applyFont="1" applyFill="1" applyBorder="1" applyAlignment="1">
      <alignment vertical="top" wrapText="1"/>
    </xf>
    <xf numFmtId="2" fontId="2" fillId="33" borderId="15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top"/>
    </xf>
    <xf numFmtId="2" fontId="2" fillId="37" borderId="10" xfId="0" applyNumberFormat="1" applyFont="1" applyFill="1" applyBorder="1" applyAlignment="1">
      <alignment vertical="top"/>
    </xf>
    <xf numFmtId="2" fontId="1" fillId="36" borderId="20" xfId="0" applyNumberFormat="1" applyFont="1" applyFill="1" applyBorder="1" applyAlignment="1">
      <alignment vertical="top"/>
    </xf>
    <xf numFmtId="2" fontId="1" fillId="38" borderId="0" xfId="0" applyNumberFormat="1" applyFont="1" applyFill="1" applyBorder="1" applyAlignment="1">
      <alignment vertical="top"/>
    </xf>
    <xf numFmtId="2" fontId="1" fillId="38" borderId="10" xfId="0" applyNumberFormat="1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center"/>
    </xf>
    <xf numFmtId="2" fontId="1" fillId="35" borderId="15" xfId="0" applyNumberFormat="1" applyFont="1" applyFill="1" applyBorder="1" applyAlignment="1">
      <alignment vertical="center"/>
    </xf>
    <xf numFmtId="2" fontId="1" fillId="36" borderId="20" xfId="0" applyNumberFormat="1" applyFont="1" applyFill="1" applyBorder="1" applyAlignment="1">
      <alignment vertical="center"/>
    </xf>
    <xf numFmtId="172" fontId="1" fillId="38" borderId="15" xfId="0" applyNumberFormat="1" applyFont="1" applyFill="1" applyBorder="1" applyAlignment="1">
      <alignment vertical="top" wrapText="1"/>
    </xf>
    <xf numFmtId="0" fontId="18" fillId="0" borderId="16" xfId="0" applyFont="1" applyBorder="1" applyAlignment="1">
      <alignment vertical="top" textRotation="90" wrapText="1"/>
    </xf>
    <xf numFmtId="0" fontId="18" fillId="0" borderId="16" xfId="0" applyFont="1" applyFill="1" applyBorder="1" applyAlignment="1">
      <alignment vertical="center" textRotation="90" wrapText="1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center" vertical="top"/>
    </xf>
    <xf numFmtId="170" fontId="18" fillId="36" borderId="16" xfId="61" applyFont="1" applyFill="1" applyBorder="1" applyAlignment="1">
      <alignment horizontal="left" vertical="top" wrapText="1"/>
    </xf>
    <xf numFmtId="170" fontId="18" fillId="36" borderId="12" xfId="61" applyFont="1" applyFill="1" applyBorder="1" applyAlignment="1">
      <alignment horizontal="left" vertical="top" wrapText="1"/>
    </xf>
    <xf numFmtId="170" fontId="18" fillId="36" borderId="11" xfId="61" applyFont="1" applyFill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center" textRotation="90"/>
    </xf>
    <xf numFmtId="49" fontId="13" fillId="0" borderId="12" xfId="0" applyNumberFormat="1" applyFont="1" applyBorder="1" applyAlignment="1">
      <alignment horizontal="left" vertical="center" textRotation="90"/>
    </xf>
    <xf numFmtId="49" fontId="13" fillId="0" borderId="11" xfId="0" applyNumberFormat="1" applyFont="1" applyBorder="1" applyAlignment="1">
      <alignment horizontal="left" vertical="center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3" fillId="0" borderId="16" xfId="0" applyNumberFormat="1" applyFont="1" applyBorder="1" applyAlignment="1">
      <alignment horizontal="left" textRotation="90"/>
    </xf>
    <xf numFmtId="49" fontId="13" fillId="0" borderId="11" xfId="0" applyNumberFormat="1" applyFont="1" applyBorder="1" applyAlignment="1">
      <alignment horizontal="left" textRotation="90"/>
    </xf>
    <xf numFmtId="49" fontId="2" fillId="0" borderId="16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textRotation="90"/>
    </xf>
    <xf numFmtId="49" fontId="13" fillId="0" borderId="11" xfId="0" applyNumberFormat="1" applyFont="1" applyBorder="1" applyAlignment="1">
      <alignment horizontal="left" vertical="top" textRotation="90"/>
    </xf>
    <xf numFmtId="49" fontId="2" fillId="0" borderId="10" xfId="0" applyNumberFormat="1" applyFont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49" fontId="4" fillId="33" borderId="23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0" fontId="18" fillId="36" borderId="12" xfId="0" applyFont="1" applyFill="1" applyBorder="1" applyAlignment="1">
      <alignment horizontal="left" vertical="top" wrapText="1"/>
    </xf>
    <xf numFmtId="0" fontId="18" fillId="0" borderId="25" xfId="0" applyFont="1" applyBorder="1" applyAlignment="1">
      <alignment horizontal="center" vertical="top" textRotation="90" wrapText="1"/>
    </xf>
    <xf numFmtId="0" fontId="18" fillId="0" borderId="26" xfId="0" applyFont="1" applyBorder="1" applyAlignment="1">
      <alignment horizontal="center" vertical="top" textRotation="90" wrapText="1"/>
    </xf>
    <xf numFmtId="0" fontId="18" fillId="0" borderId="27" xfId="0" applyFont="1" applyBorder="1" applyAlignment="1">
      <alignment horizontal="center" vertical="top" textRotation="90" wrapText="1"/>
    </xf>
    <xf numFmtId="0" fontId="18" fillId="0" borderId="28" xfId="0" applyFont="1" applyBorder="1" applyAlignment="1">
      <alignment horizontal="center" vertical="top" textRotation="90" wrapText="1"/>
    </xf>
    <xf numFmtId="0" fontId="18" fillId="0" borderId="10" xfId="0" applyFont="1" applyBorder="1" applyAlignment="1">
      <alignment horizontal="center" vertical="top" textRotation="90" wrapText="1"/>
    </xf>
    <xf numFmtId="0" fontId="18" fillId="0" borderId="16" xfId="0" applyFont="1" applyBorder="1" applyAlignment="1">
      <alignment horizontal="center" vertical="top" textRotation="90" wrapText="1"/>
    </xf>
    <xf numFmtId="49" fontId="2" fillId="34" borderId="12" xfId="0" applyNumberFormat="1" applyFont="1" applyFill="1" applyBorder="1" applyAlignment="1">
      <alignment horizontal="center" vertical="top"/>
    </xf>
    <xf numFmtId="170" fontId="18" fillId="0" borderId="16" xfId="61" applyFont="1" applyFill="1" applyBorder="1" applyAlignment="1">
      <alignment horizontal="left" vertical="top" wrapText="1"/>
    </xf>
    <xf numFmtId="170" fontId="18" fillId="0" borderId="12" xfId="61" applyFont="1" applyFill="1" applyBorder="1" applyAlignment="1">
      <alignment horizontal="left" vertical="top" wrapText="1"/>
    </xf>
    <xf numFmtId="170" fontId="18" fillId="0" borderId="11" xfId="61" applyFont="1" applyFill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78" fontId="18" fillId="0" borderId="16" xfId="0" applyNumberFormat="1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33" xfId="0" applyFont="1" applyFill="1" applyBorder="1" applyAlignment="1">
      <alignment horizontal="left" vertical="top" wrapText="1"/>
    </xf>
    <xf numFmtId="0" fontId="3" fillId="34" borderId="34" xfId="0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right" vertical="top" textRotation="90" wrapText="1"/>
    </xf>
    <xf numFmtId="0" fontId="18" fillId="0" borderId="36" xfId="0" applyFont="1" applyBorder="1" applyAlignment="1">
      <alignment horizontal="right" vertical="top" textRotation="90" wrapText="1"/>
    </xf>
    <xf numFmtId="0" fontId="3" fillId="33" borderId="18" xfId="0" applyFont="1" applyFill="1" applyBorder="1" applyAlignment="1">
      <alignment horizontal="left" vertical="top" wrapText="1"/>
    </xf>
    <xf numFmtId="0" fontId="17" fillId="33" borderId="22" xfId="0" applyFont="1" applyFill="1" applyBorder="1" applyAlignment="1">
      <alignment horizontal="left" vertical="top" wrapText="1"/>
    </xf>
    <xf numFmtId="0" fontId="17" fillId="33" borderId="20" xfId="0" applyFont="1" applyFill="1" applyBorder="1" applyAlignment="1">
      <alignment horizontal="left" vertical="top" wrapText="1"/>
    </xf>
    <xf numFmtId="49" fontId="3" fillId="40" borderId="19" xfId="0" applyNumberFormat="1" applyFont="1" applyFill="1" applyBorder="1" applyAlignment="1">
      <alignment horizontal="left" vertical="top" wrapText="1"/>
    </xf>
    <xf numFmtId="49" fontId="3" fillId="40" borderId="33" xfId="0" applyNumberFormat="1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6" fillId="0" borderId="40" xfId="0" applyFont="1" applyBorder="1" applyAlignment="1">
      <alignment horizontal="right" vertical="top"/>
    </xf>
    <xf numFmtId="0" fontId="18" fillId="0" borderId="35" xfId="0" applyFont="1" applyBorder="1" applyAlignment="1">
      <alignment vertical="top" textRotation="90" wrapText="1"/>
    </xf>
    <xf numFmtId="0" fontId="18" fillId="0" borderId="36" xfId="0" applyFont="1" applyBorder="1" applyAlignment="1">
      <alignment vertical="top" textRotation="90" wrapText="1"/>
    </xf>
    <xf numFmtId="0" fontId="18" fillId="0" borderId="10" xfId="0" applyFont="1" applyBorder="1" applyAlignment="1">
      <alignment vertical="top"/>
    </xf>
    <xf numFmtId="49" fontId="4" fillId="37" borderId="14" xfId="0" applyNumberFormat="1" applyFont="1" applyFill="1" applyBorder="1" applyAlignment="1">
      <alignment horizontal="center" vertical="top"/>
    </xf>
    <xf numFmtId="49" fontId="4" fillId="37" borderId="23" xfId="0" applyNumberFormat="1" applyFont="1" applyFill="1" applyBorder="1" applyAlignment="1">
      <alignment horizontal="center" vertical="top"/>
    </xf>
    <xf numFmtId="49" fontId="4" fillId="37" borderId="15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23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41" xfId="0" applyFont="1" applyBorder="1" applyAlignment="1">
      <alignment horizontal="center" vertical="top" textRotation="90" wrapText="1"/>
    </xf>
    <xf numFmtId="0" fontId="18" fillId="0" borderId="42" xfId="0" applyFont="1" applyBorder="1" applyAlignment="1">
      <alignment horizontal="center" vertical="top" textRotation="90" wrapText="1"/>
    </xf>
    <xf numFmtId="0" fontId="18" fillId="0" borderId="43" xfId="0" applyFont="1" applyBorder="1" applyAlignment="1">
      <alignment horizontal="center" vertical="top" textRotation="90" wrapText="1"/>
    </xf>
    <xf numFmtId="49" fontId="2" fillId="34" borderId="10" xfId="0" applyNumberFormat="1" applyFont="1" applyFill="1" applyBorder="1" applyAlignment="1">
      <alignment horizontal="center" vertical="top"/>
    </xf>
    <xf numFmtId="0" fontId="18" fillId="36" borderId="16" xfId="0" applyFont="1" applyFill="1" applyBorder="1" applyAlignment="1">
      <alignment horizontal="left" vertical="top" wrapText="1"/>
    </xf>
    <xf numFmtId="0" fontId="3" fillId="37" borderId="19" xfId="0" applyFont="1" applyFill="1" applyBorder="1" applyAlignment="1">
      <alignment horizontal="left" vertical="top" wrapText="1"/>
    </xf>
    <xf numFmtId="0" fontId="3" fillId="37" borderId="33" xfId="0" applyFont="1" applyFill="1" applyBorder="1" applyAlignment="1">
      <alignment horizontal="left" vertical="top" wrapText="1"/>
    </xf>
    <xf numFmtId="0" fontId="18" fillId="0" borderId="35" xfId="0" applyFont="1" applyBorder="1" applyAlignment="1">
      <alignment vertical="top" textRotation="90" wrapText="1"/>
    </xf>
    <xf numFmtId="0" fontId="18" fillId="0" borderId="36" xfId="0" applyFont="1" applyBorder="1" applyAlignment="1">
      <alignment vertical="top" textRotation="90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26" xfId="0" applyFont="1" applyFill="1" applyBorder="1" applyAlignment="1">
      <alignment vertical="top" textRotation="90" wrapText="1"/>
    </xf>
    <xf numFmtId="0" fontId="18" fillId="0" borderId="27" xfId="0" applyFont="1" applyFill="1" applyBorder="1" applyAlignment="1">
      <alignment vertical="top" textRotation="90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vertical="top" textRotation="90" wrapText="1"/>
    </xf>
    <xf numFmtId="0" fontId="18" fillId="0" borderId="27" xfId="0" applyFont="1" applyFill="1" applyBorder="1" applyAlignment="1">
      <alignment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29" customWidth="1"/>
    <col min="6" max="6" width="13.421875" style="1" customWidth="1"/>
    <col min="7" max="7" width="8.140625" style="19" customWidth="1"/>
    <col min="8" max="8" width="7.00390625" style="1" customWidth="1"/>
    <col min="9" max="9" width="6.28125" style="1" customWidth="1"/>
    <col min="10" max="10" width="7.00390625" style="1" customWidth="1"/>
    <col min="11" max="11" width="8.7109375" style="1" customWidth="1"/>
    <col min="12" max="12" width="7.140625" style="1" customWidth="1"/>
    <col min="13" max="13" width="6.57421875" style="1" customWidth="1"/>
    <col min="14" max="14" width="7.8515625" style="1" customWidth="1"/>
    <col min="15" max="15" width="9.00390625" style="58" customWidth="1"/>
    <col min="16" max="16" width="7.421875" style="58" customWidth="1"/>
    <col min="17" max="17" width="6.28125" style="58" customWidth="1"/>
    <col min="18" max="18" width="8.28125" style="58" customWidth="1"/>
    <col min="19" max="19" width="8.140625" style="58" customWidth="1"/>
    <col min="20" max="20" width="8.421875" style="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36" customFormat="1" ht="10.5" customHeight="1">
      <c r="A1" s="202" t="s">
        <v>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7" customFormat="1" ht="15.75" customHeight="1">
      <c r="A2" s="203" t="s">
        <v>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37" customFormat="1" ht="15.75" customHeigh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37" customFormat="1" ht="15.7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38" customFormat="1" ht="15.75" customHeight="1">
      <c r="A5" s="204" t="s">
        <v>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ht="12.75" customHeight="1" thickBot="1">
      <c r="A6" s="205" t="s">
        <v>55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1" s="41" customFormat="1" ht="16.5" customHeight="1">
      <c r="A7" s="216" t="s">
        <v>2</v>
      </c>
      <c r="B7" s="172" t="s">
        <v>3</v>
      </c>
      <c r="C7" s="172" t="s">
        <v>4</v>
      </c>
      <c r="D7" s="182" t="s">
        <v>5</v>
      </c>
      <c r="E7" s="172" t="s">
        <v>6</v>
      </c>
      <c r="F7" s="169" t="s">
        <v>7</v>
      </c>
      <c r="G7" s="198" t="s">
        <v>50</v>
      </c>
      <c r="H7" s="199"/>
      <c r="I7" s="199"/>
      <c r="J7" s="200"/>
      <c r="K7" s="198" t="s">
        <v>51</v>
      </c>
      <c r="L7" s="199"/>
      <c r="M7" s="199"/>
      <c r="N7" s="200"/>
      <c r="O7" s="233" t="s">
        <v>52</v>
      </c>
      <c r="P7" s="234"/>
      <c r="Q7" s="234"/>
      <c r="R7" s="235"/>
      <c r="S7" s="179" t="s">
        <v>45</v>
      </c>
      <c r="T7" s="228" t="s">
        <v>53</v>
      </c>
      <c r="U7" s="40"/>
    </row>
    <row r="8" spans="1:21" s="41" customFormat="1" ht="16.5" customHeight="1">
      <c r="A8" s="217"/>
      <c r="B8" s="173"/>
      <c r="C8" s="173"/>
      <c r="D8" s="183"/>
      <c r="E8" s="173"/>
      <c r="F8" s="170"/>
      <c r="G8" s="191" t="s">
        <v>8</v>
      </c>
      <c r="H8" s="201" t="s">
        <v>9</v>
      </c>
      <c r="I8" s="201"/>
      <c r="J8" s="236" t="s">
        <v>10</v>
      </c>
      <c r="K8" s="223" t="s">
        <v>8</v>
      </c>
      <c r="L8" s="201" t="s">
        <v>9</v>
      </c>
      <c r="M8" s="201"/>
      <c r="N8" s="236" t="s">
        <v>10</v>
      </c>
      <c r="O8" s="206" t="s">
        <v>8</v>
      </c>
      <c r="P8" s="208" t="s">
        <v>9</v>
      </c>
      <c r="Q8" s="208"/>
      <c r="R8" s="231" t="s">
        <v>10</v>
      </c>
      <c r="S8" s="180"/>
      <c r="T8" s="229"/>
      <c r="U8" s="40"/>
    </row>
    <row r="9" spans="1:21" s="41" customFormat="1" ht="84.75" customHeight="1" thickBot="1">
      <c r="A9" s="218"/>
      <c r="B9" s="174"/>
      <c r="C9" s="174"/>
      <c r="D9" s="184"/>
      <c r="E9" s="174"/>
      <c r="F9" s="171"/>
      <c r="G9" s="192"/>
      <c r="H9" s="42" t="s">
        <v>8</v>
      </c>
      <c r="I9" s="43" t="s">
        <v>11</v>
      </c>
      <c r="J9" s="237"/>
      <c r="K9" s="224"/>
      <c r="L9" s="42" t="s">
        <v>8</v>
      </c>
      <c r="M9" s="43" t="s">
        <v>11</v>
      </c>
      <c r="N9" s="237"/>
      <c r="O9" s="207"/>
      <c r="P9" s="136" t="s">
        <v>8</v>
      </c>
      <c r="Q9" s="137" t="s">
        <v>11</v>
      </c>
      <c r="R9" s="232"/>
      <c r="S9" s="181"/>
      <c r="T9" s="230"/>
      <c r="U9" s="40"/>
    </row>
    <row r="10" spans="1:21" ht="16.5" customHeight="1" thickBot="1">
      <c r="A10" s="196" t="s">
        <v>34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20"/>
    </row>
    <row r="11" spans="1:21" ht="16.5" customHeight="1" thickBot="1">
      <c r="A11" s="221" t="s">
        <v>31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0"/>
    </row>
    <row r="12" spans="1:21" ht="16.5" customHeight="1" thickBot="1">
      <c r="A12" s="53" t="s">
        <v>12</v>
      </c>
      <c r="B12" s="188" t="s">
        <v>27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2"/>
    </row>
    <row r="13" spans="1:21" ht="18.75" customHeight="1">
      <c r="A13" s="47" t="s">
        <v>12</v>
      </c>
      <c r="B13" s="54" t="s">
        <v>12</v>
      </c>
      <c r="C13" s="193" t="s">
        <v>35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5"/>
      <c r="U13" s="2"/>
    </row>
    <row r="14" spans="1:21" ht="14.25" customHeight="1">
      <c r="A14" s="175"/>
      <c r="B14" s="150"/>
      <c r="C14" s="157" t="s">
        <v>12</v>
      </c>
      <c r="D14" s="185" t="s">
        <v>28</v>
      </c>
      <c r="E14" s="144" t="s">
        <v>21</v>
      </c>
      <c r="F14" s="52" t="s">
        <v>13</v>
      </c>
      <c r="G14" s="59">
        <f>SUM(H14+J14)</f>
        <v>0</v>
      </c>
      <c r="H14" s="60">
        <v>0</v>
      </c>
      <c r="I14" s="60"/>
      <c r="J14" s="60"/>
      <c r="K14" s="93">
        <f>SUM(L14+N14)</f>
        <v>2896</v>
      </c>
      <c r="L14" s="121">
        <v>2896</v>
      </c>
      <c r="M14" s="93"/>
      <c r="N14" s="93"/>
      <c r="O14" s="60">
        <f>SUM(P14+R14)</f>
        <v>2696</v>
      </c>
      <c r="P14" s="60">
        <v>2696</v>
      </c>
      <c r="Q14" s="60"/>
      <c r="R14" s="60"/>
      <c r="S14" s="76">
        <v>4350</v>
      </c>
      <c r="T14" s="99">
        <v>4400</v>
      </c>
      <c r="U14" s="55"/>
    </row>
    <row r="15" spans="1:21" ht="14.25" customHeight="1">
      <c r="A15" s="175"/>
      <c r="B15" s="150"/>
      <c r="C15" s="157"/>
      <c r="D15" s="186"/>
      <c r="E15" s="144"/>
      <c r="F15" s="7" t="s">
        <v>29</v>
      </c>
      <c r="G15" s="59">
        <f>SUM(H15+J15)</f>
        <v>0</v>
      </c>
      <c r="H15" s="61"/>
      <c r="I15" s="61"/>
      <c r="J15" s="61"/>
      <c r="K15" s="93">
        <f>SUM(L15+N15)</f>
        <v>0</v>
      </c>
      <c r="L15" s="2"/>
      <c r="M15" s="121"/>
      <c r="N15" s="113"/>
      <c r="O15" s="60">
        <f>SUM(P15+R15)</f>
        <v>0</v>
      </c>
      <c r="P15" s="61"/>
      <c r="Q15" s="61"/>
      <c r="R15" s="61"/>
      <c r="S15" s="75"/>
      <c r="T15" s="100"/>
      <c r="U15" s="55"/>
    </row>
    <row r="16" spans="1:21" ht="14.25" customHeight="1">
      <c r="A16" s="175"/>
      <c r="B16" s="150"/>
      <c r="C16" s="158"/>
      <c r="D16" s="187"/>
      <c r="E16" s="145"/>
      <c r="F16" s="11" t="s">
        <v>32</v>
      </c>
      <c r="G16" s="62">
        <f>SUM(G14:G15)</f>
        <v>0</v>
      </c>
      <c r="H16" s="62">
        <f>SUM(H14:H15)</f>
        <v>0</v>
      </c>
      <c r="I16" s="62">
        <f>SUM(I14:I15)</f>
        <v>0</v>
      </c>
      <c r="J16" s="62">
        <f>SUM(J14:J15)</f>
        <v>0</v>
      </c>
      <c r="K16" s="98">
        <f aca="true" t="shared" si="0" ref="K16:T16">SUM(K14:K15)</f>
        <v>2896</v>
      </c>
      <c r="L16" s="98">
        <f t="shared" si="0"/>
        <v>2896</v>
      </c>
      <c r="M16" s="98">
        <f t="shared" si="0"/>
        <v>0</v>
      </c>
      <c r="N16" s="98">
        <f t="shared" si="0"/>
        <v>0</v>
      </c>
      <c r="O16" s="62">
        <f t="shared" si="0"/>
        <v>2696</v>
      </c>
      <c r="P16" s="62">
        <f t="shared" si="0"/>
        <v>2696</v>
      </c>
      <c r="Q16" s="62">
        <f t="shared" si="0"/>
        <v>0</v>
      </c>
      <c r="R16" s="62">
        <f t="shared" si="0"/>
        <v>0</v>
      </c>
      <c r="S16" s="62">
        <f t="shared" si="0"/>
        <v>4350</v>
      </c>
      <c r="T16" s="101">
        <f t="shared" si="0"/>
        <v>4400</v>
      </c>
      <c r="U16" s="55"/>
    </row>
    <row r="17" spans="1:21" ht="15" customHeight="1">
      <c r="A17" s="175"/>
      <c r="B17" s="150"/>
      <c r="C17" s="156" t="s">
        <v>14</v>
      </c>
      <c r="D17" s="176" t="s">
        <v>47</v>
      </c>
      <c r="E17" s="143" t="s">
        <v>21</v>
      </c>
      <c r="F17" s="7" t="s">
        <v>42</v>
      </c>
      <c r="G17" s="59">
        <f>SUM(H17+J17)</f>
        <v>8515</v>
      </c>
      <c r="H17" s="63"/>
      <c r="I17" s="64"/>
      <c r="J17" s="92">
        <v>8515</v>
      </c>
      <c r="K17" s="93">
        <f>SUM(L17+N17)</f>
        <v>10000</v>
      </c>
      <c r="L17" s="94"/>
      <c r="M17" s="95"/>
      <c r="N17" s="96">
        <v>10000</v>
      </c>
      <c r="O17" s="60">
        <f>SUM(P17+R17)</f>
        <v>10000</v>
      </c>
      <c r="P17" s="63"/>
      <c r="Q17" s="122"/>
      <c r="R17" s="135">
        <v>10000</v>
      </c>
      <c r="S17" s="63"/>
      <c r="T17" s="63"/>
      <c r="U17" s="20"/>
    </row>
    <row r="18" spans="1:21" ht="15" customHeight="1">
      <c r="A18" s="175"/>
      <c r="B18" s="150"/>
      <c r="C18" s="157"/>
      <c r="D18" s="177"/>
      <c r="E18" s="144"/>
      <c r="F18" s="7" t="s">
        <v>20</v>
      </c>
      <c r="G18" s="59">
        <f>SUM(H18+J18)</f>
        <v>14945</v>
      </c>
      <c r="H18" s="64"/>
      <c r="I18" s="64"/>
      <c r="J18" s="92">
        <v>14945</v>
      </c>
      <c r="K18" s="93">
        <f>SUM(L18+N18)</f>
        <v>0</v>
      </c>
      <c r="L18" s="97"/>
      <c r="M18" s="95"/>
      <c r="N18" s="110">
        <v>0</v>
      </c>
      <c r="O18" s="60">
        <f>SUM(P18+R18)</f>
        <v>6652</v>
      </c>
      <c r="P18" s="122"/>
      <c r="Q18" s="122"/>
      <c r="R18" s="92">
        <v>6652</v>
      </c>
      <c r="S18" s="135"/>
      <c r="T18" s="96"/>
      <c r="U18" s="20"/>
    </row>
    <row r="19" spans="1:21" ht="14.25" customHeight="1">
      <c r="A19" s="175"/>
      <c r="B19" s="150"/>
      <c r="C19" s="157"/>
      <c r="D19" s="177"/>
      <c r="E19" s="144"/>
      <c r="F19" s="56" t="s">
        <v>46</v>
      </c>
      <c r="G19" s="59">
        <f>SUM(H19+J19)</f>
        <v>0</v>
      </c>
      <c r="H19" s="64"/>
      <c r="I19" s="64"/>
      <c r="J19" s="65">
        <v>0</v>
      </c>
      <c r="K19" s="93">
        <f>SUM(L19+N19)</f>
        <v>0</v>
      </c>
      <c r="L19" s="97"/>
      <c r="M19" s="95"/>
      <c r="N19" s="110">
        <v>0</v>
      </c>
      <c r="O19" s="60">
        <f>SUM(P19+R19)</f>
        <v>0</v>
      </c>
      <c r="P19" s="122"/>
      <c r="Q19" s="122"/>
      <c r="R19" s="65">
        <v>0</v>
      </c>
      <c r="S19" s="135"/>
      <c r="T19" s="96"/>
      <c r="U19" s="20"/>
    </row>
    <row r="20" spans="1:21" ht="13.5" customHeight="1">
      <c r="A20" s="175"/>
      <c r="B20" s="150"/>
      <c r="C20" s="158"/>
      <c r="D20" s="178"/>
      <c r="E20" s="145"/>
      <c r="F20" s="11" t="s">
        <v>32</v>
      </c>
      <c r="G20" s="62">
        <f>SUM(G17:G19)</f>
        <v>23460</v>
      </c>
      <c r="H20" s="62">
        <f>SUM(H17:H19)</f>
        <v>0</v>
      </c>
      <c r="I20" s="62">
        <f>SUM(I17:I19)</f>
        <v>0</v>
      </c>
      <c r="J20" s="62">
        <f>SUM(J17:J19)</f>
        <v>23460</v>
      </c>
      <c r="K20" s="98">
        <f aca="true" t="shared" si="1" ref="K20:T20">SUM(K17:K19)</f>
        <v>10000</v>
      </c>
      <c r="L20" s="98">
        <f t="shared" si="1"/>
        <v>0</v>
      </c>
      <c r="M20" s="98">
        <f t="shared" si="1"/>
        <v>0</v>
      </c>
      <c r="N20" s="98">
        <f t="shared" si="1"/>
        <v>10000</v>
      </c>
      <c r="O20" s="62">
        <f t="shared" si="1"/>
        <v>16652</v>
      </c>
      <c r="P20" s="62">
        <f t="shared" si="1"/>
        <v>0</v>
      </c>
      <c r="Q20" s="62">
        <f t="shared" si="1"/>
        <v>0</v>
      </c>
      <c r="R20" s="62">
        <f t="shared" si="1"/>
        <v>16652</v>
      </c>
      <c r="S20" s="62">
        <f t="shared" si="1"/>
        <v>0</v>
      </c>
      <c r="T20" s="98">
        <f t="shared" si="1"/>
        <v>0</v>
      </c>
      <c r="U20" s="20"/>
    </row>
    <row r="21" spans="1:21" ht="15" customHeight="1">
      <c r="A21" s="13"/>
      <c r="B21" s="17"/>
      <c r="C21" s="156" t="s">
        <v>15</v>
      </c>
      <c r="D21" s="140" t="s">
        <v>37</v>
      </c>
      <c r="E21" s="143" t="s">
        <v>21</v>
      </c>
      <c r="F21" s="73" t="s">
        <v>20</v>
      </c>
      <c r="G21" s="76">
        <f>SUM(H21+J21)</f>
        <v>0</v>
      </c>
      <c r="H21" s="68"/>
      <c r="I21" s="68"/>
      <c r="J21" s="68"/>
      <c r="K21" s="59">
        <f>SUM(L21+N21)</f>
        <v>0</v>
      </c>
      <c r="L21" s="83"/>
      <c r="M21" s="68"/>
      <c r="N21" s="68"/>
      <c r="O21" s="59">
        <f>SUM(P21+R21)</f>
        <v>0</v>
      </c>
      <c r="P21" s="68"/>
      <c r="Q21" s="68"/>
      <c r="R21" s="68"/>
      <c r="S21" s="68"/>
      <c r="T21" s="68"/>
      <c r="U21" s="20"/>
    </row>
    <row r="22" spans="1:21" ht="15" customHeight="1">
      <c r="A22" s="13"/>
      <c r="B22" s="17"/>
      <c r="C22" s="157"/>
      <c r="D22" s="141"/>
      <c r="E22" s="144"/>
      <c r="F22" s="73" t="s">
        <v>42</v>
      </c>
      <c r="G22" s="76">
        <f>SUM(H22+J22)</f>
        <v>2027</v>
      </c>
      <c r="H22" s="66"/>
      <c r="I22" s="66"/>
      <c r="J22" s="66">
        <v>2027</v>
      </c>
      <c r="K22" s="59">
        <f>SUM(L22+N22)</f>
        <v>0</v>
      </c>
      <c r="L22" s="84"/>
      <c r="M22" s="66"/>
      <c r="N22" s="66"/>
      <c r="O22" s="59">
        <f>SUM(P22+R22)</f>
        <v>0</v>
      </c>
      <c r="P22" s="66"/>
      <c r="Q22" s="66"/>
      <c r="R22" s="66"/>
      <c r="S22" s="85"/>
      <c r="T22" s="68"/>
      <c r="U22" s="20"/>
    </row>
    <row r="23" spans="1:21" ht="15" customHeight="1">
      <c r="A23" s="13"/>
      <c r="B23" s="17"/>
      <c r="C23" s="158"/>
      <c r="D23" s="142"/>
      <c r="E23" s="145"/>
      <c r="F23" s="74" t="s">
        <v>32</v>
      </c>
      <c r="G23" s="62">
        <f>SUM(G21:G22)</f>
        <v>2027</v>
      </c>
      <c r="H23" s="62">
        <f>SUM(H21:H22)</f>
        <v>0</v>
      </c>
      <c r="I23" s="62">
        <f>SUM(I21:I22)</f>
        <v>0</v>
      </c>
      <c r="J23" s="62">
        <f>SUM(J21:J22)</f>
        <v>2027</v>
      </c>
      <c r="K23" s="62">
        <f aca="true" t="shared" si="2" ref="K23:R23">SUM(K21:K22)</f>
        <v>0</v>
      </c>
      <c r="L23" s="62">
        <f t="shared" si="2"/>
        <v>0</v>
      </c>
      <c r="M23" s="62">
        <f t="shared" si="2"/>
        <v>0</v>
      </c>
      <c r="N23" s="62">
        <f t="shared" si="2"/>
        <v>0</v>
      </c>
      <c r="O23" s="62">
        <f t="shared" si="2"/>
        <v>0</v>
      </c>
      <c r="P23" s="62">
        <f t="shared" si="2"/>
        <v>0</v>
      </c>
      <c r="Q23" s="62">
        <f t="shared" si="2"/>
        <v>0</v>
      </c>
      <c r="R23" s="62">
        <f t="shared" si="2"/>
        <v>0</v>
      </c>
      <c r="S23" s="62">
        <f>SUM(S21:S22)</f>
        <v>0</v>
      </c>
      <c r="T23" s="62">
        <f>SUM(T21:T22)</f>
        <v>0</v>
      </c>
      <c r="U23" s="20"/>
    </row>
    <row r="24" spans="1:21" ht="14.25" customHeight="1">
      <c r="A24" s="12"/>
      <c r="B24" s="17"/>
      <c r="C24" s="156" t="s">
        <v>16</v>
      </c>
      <c r="D24" s="140" t="s">
        <v>40</v>
      </c>
      <c r="E24" s="143" t="s">
        <v>21</v>
      </c>
      <c r="F24" s="50" t="s">
        <v>48</v>
      </c>
      <c r="G24" s="76">
        <f>SUM(H24+J24)</f>
        <v>1998</v>
      </c>
      <c r="H24" s="69"/>
      <c r="I24" s="66"/>
      <c r="J24" s="66">
        <v>1998</v>
      </c>
      <c r="K24" s="59">
        <f>SUM(L24+N24)</f>
        <v>0</v>
      </c>
      <c r="L24" s="84"/>
      <c r="M24" s="66"/>
      <c r="N24" s="86"/>
      <c r="O24" s="59">
        <f>SUM(P24+R24)</f>
        <v>0</v>
      </c>
      <c r="P24" s="69"/>
      <c r="Q24" s="66"/>
      <c r="R24" s="66"/>
      <c r="S24" s="66"/>
      <c r="T24" s="66"/>
      <c r="U24" s="20"/>
    </row>
    <row r="25" spans="1:21" ht="14.25" customHeight="1">
      <c r="A25" s="12"/>
      <c r="B25" s="17"/>
      <c r="C25" s="157"/>
      <c r="D25" s="141"/>
      <c r="E25" s="144"/>
      <c r="F25" s="50" t="s">
        <v>20</v>
      </c>
      <c r="G25" s="76">
        <f>SUM(H25+J25)</f>
        <v>0</v>
      </c>
      <c r="H25" s="69"/>
      <c r="I25" s="66"/>
      <c r="J25" s="66"/>
      <c r="K25" s="59">
        <f>SUM(L25+N25)</f>
        <v>0</v>
      </c>
      <c r="L25" s="87"/>
      <c r="M25" s="88"/>
      <c r="N25" s="86"/>
      <c r="O25" s="59">
        <f>SUM(P25+R25)</f>
        <v>0</v>
      </c>
      <c r="P25" s="69"/>
      <c r="Q25" s="66"/>
      <c r="R25" s="66"/>
      <c r="S25" s="66"/>
      <c r="T25" s="66"/>
      <c r="U25" s="20"/>
    </row>
    <row r="26" spans="1:21" ht="14.25" customHeight="1">
      <c r="A26" s="13"/>
      <c r="B26" s="17"/>
      <c r="C26" s="158"/>
      <c r="D26" s="142"/>
      <c r="E26" s="145"/>
      <c r="F26" s="74" t="s">
        <v>32</v>
      </c>
      <c r="G26" s="70">
        <f>G24+G25</f>
        <v>1998</v>
      </c>
      <c r="H26" s="70">
        <f>H24+H25</f>
        <v>0</v>
      </c>
      <c r="I26" s="70">
        <f>I24+I25</f>
        <v>0</v>
      </c>
      <c r="J26" s="70">
        <f>J24+J25</f>
        <v>1998</v>
      </c>
      <c r="K26" s="70">
        <f aca="true" t="shared" si="3" ref="K26:T26">K24+K25</f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0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20"/>
    </row>
    <row r="27" spans="1:21" ht="14.25" customHeight="1">
      <c r="A27" s="12"/>
      <c r="B27" s="17"/>
      <c r="C27" s="156" t="s">
        <v>17</v>
      </c>
      <c r="D27" s="140" t="s">
        <v>23</v>
      </c>
      <c r="E27" s="143" t="s">
        <v>21</v>
      </c>
      <c r="F27" s="7" t="s">
        <v>13</v>
      </c>
      <c r="G27" s="59">
        <f>SUM(H27+J27)</f>
        <v>2606</v>
      </c>
      <c r="H27" s="69"/>
      <c r="I27" s="66"/>
      <c r="J27" s="66">
        <v>2606</v>
      </c>
      <c r="K27" s="114">
        <f>SUM(L27+N27)</f>
        <v>0</v>
      </c>
      <c r="L27" s="115"/>
      <c r="M27" s="116"/>
      <c r="N27" s="117"/>
      <c r="O27" s="59">
        <f>SUM(P27+R27)</f>
        <v>0</v>
      </c>
      <c r="P27" s="69"/>
      <c r="Q27" s="66"/>
      <c r="R27" s="66"/>
      <c r="S27" s="66"/>
      <c r="T27" s="66"/>
      <c r="U27" s="20"/>
    </row>
    <row r="28" spans="1:21" ht="14.25" customHeight="1">
      <c r="A28" s="12"/>
      <c r="B28" s="17"/>
      <c r="C28" s="157"/>
      <c r="D28" s="141"/>
      <c r="E28" s="144"/>
      <c r="F28" s="7" t="s">
        <v>20</v>
      </c>
      <c r="G28" s="59">
        <f>SUM(H28+J28)</f>
        <v>0</v>
      </c>
      <c r="H28" s="69"/>
      <c r="I28" s="66"/>
      <c r="J28" s="66"/>
      <c r="K28" s="114">
        <f>SUM(L28+N28)</f>
        <v>0</v>
      </c>
      <c r="L28" s="118"/>
      <c r="M28" s="119"/>
      <c r="N28" s="115"/>
      <c r="O28" s="59">
        <f>SUM(P28+R28)</f>
        <v>0</v>
      </c>
      <c r="P28" s="69"/>
      <c r="Q28" s="66"/>
      <c r="R28" s="66"/>
      <c r="S28" s="66"/>
      <c r="T28" s="66"/>
      <c r="U28" s="20"/>
    </row>
    <row r="29" spans="1:21" ht="14.25" customHeight="1">
      <c r="A29" s="13"/>
      <c r="B29" s="17"/>
      <c r="C29" s="158"/>
      <c r="D29" s="142"/>
      <c r="E29" s="145"/>
      <c r="F29" s="11" t="s">
        <v>32</v>
      </c>
      <c r="G29" s="70">
        <f>G27</f>
        <v>2606</v>
      </c>
      <c r="H29" s="70">
        <f>H27</f>
        <v>0</v>
      </c>
      <c r="I29" s="70">
        <f>I27</f>
        <v>0</v>
      </c>
      <c r="J29" s="70">
        <f>J27</f>
        <v>2606</v>
      </c>
      <c r="K29" s="120">
        <f aca="true" t="shared" si="4" ref="K29:T29">K27+K28</f>
        <v>0</v>
      </c>
      <c r="L29" s="120">
        <f t="shared" si="4"/>
        <v>0</v>
      </c>
      <c r="M29" s="120">
        <f t="shared" si="4"/>
        <v>0</v>
      </c>
      <c r="N29" s="120">
        <f t="shared" si="4"/>
        <v>0</v>
      </c>
      <c r="O29" s="70">
        <f t="shared" si="4"/>
        <v>0</v>
      </c>
      <c r="P29" s="70">
        <f t="shared" si="4"/>
        <v>0</v>
      </c>
      <c r="Q29" s="70">
        <f t="shared" si="4"/>
        <v>0</v>
      </c>
      <c r="R29" s="70">
        <f t="shared" si="4"/>
        <v>0</v>
      </c>
      <c r="S29" s="70">
        <f t="shared" si="4"/>
        <v>0</v>
      </c>
      <c r="T29" s="70">
        <f t="shared" si="4"/>
        <v>0</v>
      </c>
      <c r="U29" s="20"/>
    </row>
    <row r="30" spans="1:21" ht="15.75" customHeight="1">
      <c r="A30" s="48"/>
      <c r="B30" s="9"/>
      <c r="C30" s="225" t="s">
        <v>33</v>
      </c>
      <c r="D30" s="226"/>
      <c r="E30" s="226"/>
      <c r="F30" s="227"/>
      <c r="G30" s="27">
        <f>G26+G23+G20+G16+G29</f>
        <v>30091</v>
      </c>
      <c r="H30" s="27">
        <f aca="true" t="shared" si="5" ref="H30:T30">H26+H23+H20+H16+H29</f>
        <v>0</v>
      </c>
      <c r="I30" s="27">
        <f t="shared" si="5"/>
        <v>0</v>
      </c>
      <c r="J30" s="27">
        <f t="shared" si="5"/>
        <v>30091</v>
      </c>
      <c r="K30" s="27">
        <f t="shared" si="5"/>
        <v>12896</v>
      </c>
      <c r="L30" s="27">
        <f t="shared" si="5"/>
        <v>2896</v>
      </c>
      <c r="M30" s="27">
        <f t="shared" si="5"/>
        <v>0</v>
      </c>
      <c r="N30" s="27">
        <f t="shared" si="5"/>
        <v>10000</v>
      </c>
      <c r="O30" s="27">
        <f t="shared" si="5"/>
        <v>19348</v>
      </c>
      <c r="P30" s="27">
        <f t="shared" si="5"/>
        <v>2696</v>
      </c>
      <c r="Q30" s="27">
        <f t="shared" si="5"/>
        <v>0</v>
      </c>
      <c r="R30" s="27">
        <f t="shared" si="5"/>
        <v>16652</v>
      </c>
      <c r="S30" s="27">
        <f t="shared" si="5"/>
        <v>4350</v>
      </c>
      <c r="T30" s="27">
        <f t="shared" si="5"/>
        <v>4400</v>
      </c>
      <c r="U30" s="21"/>
    </row>
    <row r="31" spans="1:21" ht="17.25" customHeight="1">
      <c r="A31" s="146" t="s">
        <v>12</v>
      </c>
      <c r="B31" s="149" t="s">
        <v>14</v>
      </c>
      <c r="C31" s="159" t="s">
        <v>18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0"/>
    </row>
    <row r="32" spans="1:22" ht="14.25" customHeight="1">
      <c r="A32" s="147"/>
      <c r="B32" s="150"/>
      <c r="C32" s="157" t="s">
        <v>12</v>
      </c>
      <c r="D32" s="168" t="s">
        <v>44</v>
      </c>
      <c r="E32" s="162" t="s">
        <v>21</v>
      </c>
      <c r="F32" s="73" t="s">
        <v>20</v>
      </c>
      <c r="G32" s="75">
        <f>SUM(H32+J32)</f>
        <v>0</v>
      </c>
      <c r="H32" s="71"/>
      <c r="I32" s="63"/>
      <c r="J32" s="63"/>
      <c r="K32" s="59">
        <f>SUM(L32+N32)</f>
        <v>0</v>
      </c>
      <c r="L32" s="86"/>
      <c r="M32" s="69"/>
      <c r="N32" s="69"/>
      <c r="O32" s="126">
        <f>SUM(P32+R32)</f>
        <v>31349.71</v>
      </c>
      <c r="P32" s="131"/>
      <c r="Q32" s="132"/>
      <c r="R32" s="132">
        <v>31349.71</v>
      </c>
      <c r="S32" s="69"/>
      <c r="T32" s="89"/>
      <c r="U32" s="20"/>
      <c r="V32" s="130"/>
    </row>
    <row r="33" spans="1:22" ht="14.25" customHeight="1">
      <c r="A33" s="147"/>
      <c r="B33" s="150"/>
      <c r="C33" s="157"/>
      <c r="D33" s="168"/>
      <c r="E33" s="162"/>
      <c r="F33" s="56" t="s">
        <v>46</v>
      </c>
      <c r="G33" s="76">
        <f>SUM(H33+J33)</f>
        <v>0</v>
      </c>
      <c r="H33" s="71"/>
      <c r="I33" s="63"/>
      <c r="J33" s="63"/>
      <c r="K33" s="60">
        <f>SUM(L33+N33)</f>
        <v>0</v>
      </c>
      <c r="L33" s="86"/>
      <c r="M33" s="69"/>
      <c r="N33" s="69"/>
      <c r="O33" s="126">
        <f>SUM(P33+R33)</f>
        <v>17846.27</v>
      </c>
      <c r="P33" s="131"/>
      <c r="Q33" s="132"/>
      <c r="R33" s="132">
        <v>17846.27</v>
      </c>
      <c r="S33" s="69"/>
      <c r="T33" s="89"/>
      <c r="U33" s="20"/>
      <c r="V33" s="130"/>
    </row>
    <row r="34" spans="1:21" ht="14.25" customHeight="1">
      <c r="A34" s="147"/>
      <c r="B34" s="150"/>
      <c r="C34" s="157"/>
      <c r="D34" s="168"/>
      <c r="E34" s="162"/>
      <c r="F34" s="50" t="s">
        <v>43</v>
      </c>
      <c r="G34" s="76">
        <f>SUM(H34+J34)</f>
        <v>19984</v>
      </c>
      <c r="H34" s="72"/>
      <c r="I34" s="69"/>
      <c r="J34" s="69">
        <v>19984</v>
      </c>
      <c r="K34" s="60">
        <f>SUM(L34+N34)</f>
        <v>0</v>
      </c>
      <c r="L34" s="72"/>
      <c r="M34" s="69"/>
      <c r="N34" s="69"/>
      <c r="O34" s="126">
        <f>SUM(P34+R34)</f>
        <v>0</v>
      </c>
      <c r="P34" s="127"/>
      <c r="Q34" s="128"/>
      <c r="R34" s="128"/>
      <c r="S34" s="69"/>
      <c r="T34" s="89"/>
      <c r="U34" s="20"/>
    </row>
    <row r="35" spans="1:21" ht="14.25" customHeight="1">
      <c r="A35" s="147"/>
      <c r="B35" s="150"/>
      <c r="C35" s="158"/>
      <c r="D35" s="39"/>
      <c r="E35" s="163"/>
      <c r="F35" s="74" t="s">
        <v>32</v>
      </c>
      <c r="G35" s="62">
        <f>SUM(G32:G34)</f>
        <v>19984</v>
      </c>
      <c r="H35" s="62">
        <f>SUM(H32:H34)</f>
        <v>0</v>
      </c>
      <c r="I35" s="62">
        <f>SUM(I32:I34)</f>
        <v>0</v>
      </c>
      <c r="J35" s="62">
        <f>SUM(J32:J34)</f>
        <v>19984</v>
      </c>
      <c r="K35" s="62">
        <f aca="true" t="shared" si="6" ref="K35:T35">SUM(K32:K34)</f>
        <v>0</v>
      </c>
      <c r="L35" s="62">
        <f t="shared" si="6"/>
        <v>0</v>
      </c>
      <c r="M35" s="62">
        <f t="shared" si="6"/>
        <v>0</v>
      </c>
      <c r="N35" s="62">
        <f t="shared" si="6"/>
        <v>0</v>
      </c>
      <c r="O35" s="129">
        <f t="shared" si="6"/>
        <v>49195.979999999996</v>
      </c>
      <c r="P35" s="129">
        <f t="shared" si="6"/>
        <v>0</v>
      </c>
      <c r="Q35" s="129">
        <f t="shared" si="6"/>
        <v>0</v>
      </c>
      <c r="R35" s="129">
        <f t="shared" si="6"/>
        <v>49195.979999999996</v>
      </c>
      <c r="S35" s="62">
        <f t="shared" si="6"/>
        <v>0</v>
      </c>
      <c r="T35" s="62">
        <f t="shared" si="6"/>
        <v>0</v>
      </c>
      <c r="U35" s="20"/>
    </row>
    <row r="36" spans="1:21" ht="14.25" customHeight="1">
      <c r="A36" s="147"/>
      <c r="B36" s="150"/>
      <c r="C36" s="156" t="s">
        <v>14</v>
      </c>
      <c r="D36" s="140" t="s">
        <v>22</v>
      </c>
      <c r="E36" s="162" t="s">
        <v>21</v>
      </c>
      <c r="F36" s="50" t="s">
        <v>43</v>
      </c>
      <c r="G36" s="76">
        <f>SUM(H36+J36)</f>
        <v>7878</v>
      </c>
      <c r="H36" s="67"/>
      <c r="I36" s="63"/>
      <c r="J36" s="63">
        <v>7878</v>
      </c>
      <c r="K36" s="60">
        <f>SUM(L36+N36)</f>
        <v>0</v>
      </c>
      <c r="L36" s="90"/>
      <c r="M36" s="69"/>
      <c r="N36" s="69"/>
      <c r="O36" s="59">
        <f>SUM(P36+R36)</f>
        <v>0</v>
      </c>
      <c r="P36" s="67"/>
      <c r="Q36" s="63"/>
      <c r="R36" s="63"/>
      <c r="S36" s="66"/>
      <c r="T36" s="66"/>
      <c r="U36" s="91"/>
    </row>
    <row r="37" spans="1:21" ht="14.25" customHeight="1">
      <c r="A37" s="147"/>
      <c r="B37" s="150"/>
      <c r="C37" s="157"/>
      <c r="D37" s="141"/>
      <c r="E37" s="162"/>
      <c r="F37" s="22" t="s">
        <v>20</v>
      </c>
      <c r="G37" s="76">
        <f>SUM(H37+J37)</f>
        <v>0</v>
      </c>
      <c r="H37" s="66"/>
      <c r="I37" s="69"/>
      <c r="J37" s="69"/>
      <c r="K37" s="59">
        <f>SUM(L37+N37)</f>
        <v>0</v>
      </c>
      <c r="L37" s="66"/>
      <c r="M37" s="69"/>
      <c r="N37" s="69"/>
      <c r="O37" s="59">
        <f>SUM(P37+R37)</f>
        <v>0</v>
      </c>
      <c r="P37" s="66"/>
      <c r="Q37" s="69"/>
      <c r="R37" s="69"/>
      <c r="S37" s="66"/>
      <c r="T37" s="66"/>
      <c r="U37" s="91"/>
    </row>
    <row r="38" spans="1:21" ht="14.25" customHeight="1">
      <c r="A38" s="147"/>
      <c r="B38" s="150"/>
      <c r="C38" s="157"/>
      <c r="D38" s="141"/>
      <c r="E38" s="162"/>
      <c r="F38" s="73" t="s">
        <v>46</v>
      </c>
      <c r="G38" s="76">
        <f>SUM(H38+J38)</f>
        <v>30149</v>
      </c>
      <c r="H38" s="66"/>
      <c r="I38" s="69"/>
      <c r="J38" s="69">
        <v>30149</v>
      </c>
      <c r="K38" s="59">
        <f>SUM(L38+N38)</f>
        <v>0</v>
      </c>
      <c r="L38" s="66"/>
      <c r="M38" s="69"/>
      <c r="N38" s="69"/>
      <c r="O38" s="59">
        <f>SUM(P38+R38)</f>
        <v>0</v>
      </c>
      <c r="P38" s="66"/>
      <c r="Q38" s="69"/>
      <c r="R38" s="69"/>
      <c r="S38" s="66"/>
      <c r="T38" s="66"/>
      <c r="U38" s="91"/>
    </row>
    <row r="39" spans="1:21" ht="13.5" customHeight="1">
      <c r="A39" s="147"/>
      <c r="B39" s="150"/>
      <c r="C39" s="158"/>
      <c r="D39" s="142"/>
      <c r="E39" s="163"/>
      <c r="F39" s="74" t="s">
        <v>32</v>
      </c>
      <c r="G39" s="62">
        <f>SUM(G36:G38)</f>
        <v>38027</v>
      </c>
      <c r="H39" s="62">
        <f>SUM(H36:H38)</f>
        <v>0</v>
      </c>
      <c r="I39" s="62">
        <f>SUM(I36:I38)</f>
        <v>0</v>
      </c>
      <c r="J39" s="62">
        <f>SUM(J36:J38)</f>
        <v>38027</v>
      </c>
      <c r="K39" s="62">
        <f aca="true" t="shared" si="7" ref="K39:T39">SUM(K36:K38)</f>
        <v>0</v>
      </c>
      <c r="L39" s="62">
        <f t="shared" si="7"/>
        <v>0</v>
      </c>
      <c r="M39" s="62">
        <f t="shared" si="7"/>
        <v>0</v>
      </c>
      <c r="N39" s="62">
        <f t="shared" si="7"/>
        <v>0</v>
      </c>
      <c r="O39" s="62">
        <f t="shared" si="7"/>
        <v>0</v>
      </c>
      <c r="P39" s="62">
        <f t="shared" si="7"/>
        <v>0</v>
      </c>
      <c r="Q39" s="62">
        <f t="shared" si="7"/>
        <v>0</v>
      </c>
      <c r="R39" s="62">
        <f t="shared" si="7"/>
        <v>0</v>
      </c>
      <c r="S39" s="62">
        <f t="shared" si="7"/>
        <v>0</v>
      </c>
      <c r="T39" s="62">
        <f t="shared" si="7"/>
        <v>0</v>
      </c>
      <c r="U39" s="91"/>
    </row>
    <row r="40" spans="1:21" ht="15" customHeight="1">
      <c r="A40" s="147"/>
      <c r="B40" s="150"/>
      <c r="C40" s="156" t="s">
        <v>15</v>
      </c>
      <c r="D40" s="140" t="s">
        <v>54</v>
      </c>
      <c r="E40" s="162" t="s">
        <v>21</v>
      </c>
      <c r="F40" s="102" t="s">
        <v>43</v>
      </c>
      <c r="G40" s="103">
        <f>SUM(H40+J40)</f>
        <v>0</v>
      </c>
      <c r="H40" s="69"/>
      <c r="I40" s="66"/>
      <c r="J40" s="66"/>
      <c r="K40" s="93">
        <f>SUM(L40+N40)</f>
        <v>21000</v>
      </c>
      <c r="L40" s="105"/>
      <c r="M40" s="106"/>
      <c r="N40" s="113">
        <v>21000</v>
      </c>
      <c r="O40" s="60">
        <f>SUM(P40+R40)</f>
        <v>17892</v>
      </c>
      <c r="P40" s="69"/>
      <c r="Q40" s="66"/>
      <c r="R40" s="66">
        <v>17892</v>
      </c>
      <c r="S40" s="66">
        <v>10281</v>
      </c>
      <c r="T40" s="107"/>
      <c r="U40" s="20"/>
    </row>
    <row r="41" spans="1:21" ht="15" customHeight="1">
      <c r="A41" s="147"/>
      <c r="B41" s="150"/>
      <c r="C41" s="157"/>
      <c r="D41" s="141"/>
      <c r="E41" s="162"/>
      <c r="F41" s="102" t="s">
        <v>13</v>
      </c>
      <c r="G41" s="103">
        <f>SUM(H41+J41)</f>
        <v>0</v>
      </c>
      <c r="H41" s="69"/>
      <c r="I41" s="66"/>
      <c r="J41" s="66"/>
      <c r="K41" s="93">
        <f>SUM(L41+N41)</f>
        <v>0</v>
      </c>
      <c r="L41" s="105"/>
      <c r="M41" s="106"/>
      <c r="N41" s="105"/>
      <c r="O41" s="60">
        <f>SUM(P41+R41)</f>
        <v>2317</v>
      </c>
      <c r="P41" s="69"/>
      <c r="Q41" s="66"/>
      <c r="R41" s="66">
        <v>2317</v>
      </c>
      <c r="S41" s="66">
        <v>10282</v>
      </c>
      <c r="T41" s="107"/>
      <c r="U41" s="20"/>
    </row>
    <row r="42" spans="1:21" ht="15" customHeight="1">
      <c r="A42" s="147"/>
      <c r="B42" s="150"/>
      <c r="C42" s="157"/>
      <c r="D42" s="141"/>
      <c r="E42" s="162"/>
      <c r="F42" s="104" t="s">
        <v>56</v>
      </c>
      <c r="G42" s="103">
        <f>SUM(H42+J42)</f>
        <v>0</v>
      </c>
      <c r="H42" s="69"/>
      <c r="I42" s="66"/>
      <c r="J42" s="66"/>
      <c r="K42" s="93">
        <f>SUM(L42+N42)</f>
        <v>115848</v>
      </c>
      <c r="L42" s="108"/>
      <c r="M42" s="109"/>
      <c r="N42" s="105">
        <v>115848</v>
      </c>
      <c r="O42" s="60">
        <f>SUM(P42+R42)</f>
        <v>0</v>
      </c>
      <c r="P42" s="69"/>
      <c r="Q42" s="66"/>
      <c r="R42" s="66">
        <v>0</v>
      </c>
      <c r="S42" s="66">
        <v>115848</v>
      </c>
      <c r="T42" s="107"/>
      <c r="U42" s="20"/>
    </row>
    <row r="43" spans="1:21" ht="15" customHeight="1">
      <c r="A43" s="147"/>
      <c r="B43" s="150"/>
      <c r="C43" s="158"/>
      <c r="D43" s="142"/>
      <c r="E43" s="163"/>
      <c r="F43" s="81" t="s">
        <v>32</v>
      </c>
      <c r="G43" s="82">
        <f>G40+G42+G41</f>
        <v>0</v>
      </c>
      <c r="H43" s="82">
        <f aca="true" t="shared" si="8" ref="H43:T43">H40+H42+H41</f>
        <v>0</v>
      </c>
      <c r="I43" s="82">
        <f t="shared" si="8"/>
        <v>0</v>
      </c>
      <c r="J43" s="82">
        <f t="shared" si="8"/>
        <v>0</v>
      </c>
      <c r="K43" s="82">
        <f t="shared" si="8"/>
        <v>136848</v>
      </c>
      <c r="L43" s="82">
        <f t="shared" si="8"/>
        <v>0</v>
      </c>
      <c r="M43" s="82">
        <f t="shared" si="8"/>
        <v>0</v>
      </c>
      <c r="N43" s="82">
        <f t="shared" si="8"/>
        <v>136848</v>
      </c>
      <c r="O43" s="82">
        <f t="shared" si="8"/>
        <v>20209</v>
      </c>
      <c r="P43" s="82">
        <f t="shared" si="8"/>
        <v>0</v>
      </c>
      <c r="Q43" s="82">
        <f t="shared" si="8"/>
        <v>0</v>
      </c>
      <c r="R43" s="82">
        <f t="shared" si="8"/>
        <v>20209</v>
      </c>
      <c r="S43" s="82">
        <f t="shared" si="8"/>
        <v>136411</v>
      </c>
      <c r="T43" s="82">
        <f t="shared" si="8"/>
        <v>0</v>
      </c>
      <c r="U43" s="20"/>
    </row>
    <row r="44" spans="1:20" ht="15" customHeight="1">
      <c r="A44" s="147"/>
      <c r="B44" s="150"/>
      <c r="C44" s="156" t="s">
        <v>16</v>
      </c>
      <c r="D44" s="140" t="s">
        <v>57</v>
      </c>
      <c r="E44" s="143" t="s">
        <v>21</v>
      </c>
      <c r="F44" s="7" t="s">
        <v>13</v>
      </c>
      <c r="G44" s="59">
        <f>SUM(H44+J44)</f>
        <v>0</v>
      </c>
      <c r="H44" s="69"/>
      <c r="I44" s="66"/>
      <c r="J44" s="66"/>
      <c r="K44" s="93">
        <f>SUM(L44+N44)</f>
        <v>3000</v>
      </c>
      <c r="L44" s="105"/>
      <c r="M44" s="106"/>
      <c r="N44" s="113">
        <v>3000</v>
      </c>
      <c r="O44" s="60">
        <f>SUM(P44+R44)</f>
        <v>4000</v>
      </c>
      <c r="P44" s="69"/>
      <c r="Q44" s="66"/>
      <c r="R44" s="66">
        <v>4000</v>
      </c>
      <c r="S44" s="66"/>
      <c r="T44" s="44"/>
    </row>
    <row r="45" spans="1:21" ht="15" customHeight="1">
      <c r="A45" s="147"/>
      <c r="B45" s="150"/>
      <c r="C45" s="157"/>
      <c r="D45" s="141"/>
      <c r="E45" s="144"/>
      <c r="F45" s="7" t="s">
        <v>46</v>
      </c>
      <c r="G45" s="59">
        <f>SUM(H45+J45)</f>
        <v>0</v>
      </c>
      <c r="H45" s="69"/>
      <c r="I45" s="66"/>
      <c r="J45" s="66"/>
      <c r="K45" s="93">
        <f>SUM(L45+N45)</f>
        <v>83886</v>
      </c>
      <c r="L45" s="108"/>
      <c r="M45" s="109"/>
      <c r="N45" s="105">
        <v>83886</v>
      </c>
      <c r="O45" s="60">
        <f>SUM(P45+R45)</f>
        <v>40807</v>
      </c>
      <c r="P45" s="69"/>
      <c r="Q45" s="66"/>
      <c r="R45" s="66">
        <v>40807</v>
      </c>
      <c r="S45" s="66"/>
      <c r="T45" s="44"/>
      <c r="U45" s="20"/>
    </row>
    <row r="46" spans="1:21" ht="15" customHeight="1">
      <c r="A46" s="147"/>
      <c r="B46" s="150"/>
      <c r="C46" s="158"/>
      <c r="D46" s="142"/>
      <c r="E46" s="145"/>
      <c r="F46" s="11" t="s">
        <v>32</v>
      </c>
      <c r="G46" s="70">
        <f>G44</f>
        <v>0</v>
      </c>
      <c r="H46" s="70">
        <f>H44</f>
        <v>0</v>
      </c>
      <c r="I46" s="70">
        <f>I44</f>
        <v>0</v>
      </c>
      <c r="J46" s="70">
        <f>J44</f>
        <v>0</v>
      </c>
      <c r="K46" s="111">
        <f aca="true" t="shared" si="9" ref="K46:T46">K44+K45</f>
        <v>86886</v>
      </c>
      <c r="L46" s="111">
        <f t="shared" si="9"/>
        <v>0</v>
      </c>
      <c r="M46" s="111">
        <f t="shared" si="9"/>
        <v>0</v>
      </c>
      <c r="N46" s="111">
        <f t="shared" si="9"/>
        <v>86886</v>
      </c>
      <c r="O46" s="70">
        <f t="shared" si="9"/>
        <v>44807</v>
      </c>
      <c r="P46" s="70">
        <f t="shared" si="9"/>
        <v>0</v>
      </c>
      <c r="Q46" s="70">
        <f t="shared" si="9"/>
        <v>0</v>
      </c>
      <c r="R46" s="70">
        <f t="shared" si="9"/>
        <v>44807</v>
      </c>
      <c r="S46" s="70">
        <f t="shared" si="9"/>
        <v>0</v>
      </c>
      <c r="T46" s="111">
        <f t="shared" si="9"/>
        <v>0</v>
      </c>
      <c r="U46" s="20"/>
    </row>
    <row r="47" spans="1:20" ht="15" customHeight="1">
      <c r="A47" s="147"/>
      <c r="B47" s="150"/>
      <c r="C47" s="156" t="s">
        <v>17</v>
      </c>
      <c r="D47" s="140" t="s">
        <v>59</v>
      </c>
      <c r="E47" s="143" t="s">
        <v>21</v>
      </c>
      <c r="F47" s="7" t="s">
        <v>13</v>
      </c>
      <c r="G47" s="59">
        <f>SUM(H47+J47)</f>
        <v>0</v>
      </c>
      <c r="H47" s="69"/>
      <c r="I47" s="66"/>
      <c r="J47" s="66"/>
      <c r="K47" s="93">
        <f>SUM(L47+N47)</f>
        <v>0</v>
      </c>
      <c r="L47" s="105"/>
      <c r="M47" s="106"/>
      <c r="N47" s="113">
        <v>0</v>
      </c>
      <c r="O47" s="60">
        <f>SUM(P47+R47)</f>
        <v>1738</v>
      </c>
      <c r="P47" s="69"/>
      <c r="Q47" s="66"/>
      <c r="R47" s="66">
        <v>1738</v>
      </c>
      <c r="S47" s="66"/>
      <c r="T47" s="44"/>
    </row>
    <row r="48" spans="1:21" ht="15" customHeight="1">
      <c r="A48" s="147"/>
      <c r="B48" s="150"/>
      <c r="C48" s="157"/>
      <c r="D48" s="141"/>
      <c r="E48" s="144"/>
      <c r="F48" s="7" t="s">
        <v>46</v>
      </c>
      <c r="G48" s="59">
        <f>SUM(H48+J48)</f>
        <v>0</v>
      </c>
      <c r="H48" s="69"/>
      <c r="I48" s="66"/>
      <c r="J48" s="66"/>
      <c r="K48" s="93">
        <f>SUM(L48+N48)</f>
        <v>0</v>
      </c>
      <c r="L48" s="108"/>
      <c r="M48" s="109"/>
      <c r="N48" s="105">
        <v>0</v>
      </c>
      <c r="O48" s="60">
        <f>SUM(P48+R48)</f>
        <v>0</v>
      </c>
      <c r="P48" s="69"/>
      <c r="Q48" s="66"/>
      <c r="R48" s="66"/>
      <c r="S48" s="66"/>
      <c r="T48" s="44"/>
      <c r="U48" s="20"/>
    </row>
    <row r="49" spans="1:21" ht="15" customHeight="1">
      <c r="A49" s="148"/>
      <c r="B49" s="151"/>
      <c r="C49" s="158"/>
      <c r="D49" s="142"/>
      <c r="E49" s="145"/>
      <c r="F49" s="11" t="s">
        <v>32</v>
      </c>
      <c r="G49" s="70">
        <f>G47</f>
        <v>0</v>
      </c>
      <c r="H49" s="70">
        <f>H47</f>
        <v>0</v>
      </c>
      <c r="I49" s="70">
        <f>I47</f>
        <v>0</v>
      </c>
      <c r="J49" s="70">
        <f>J47</f>
        <v>0</v>
      </c>
      <c r="K49" s="111">
        <f aca="true" t="shared" si="10" ref="K49:T49">K47+K48</f>
        <v>0</v>
      </c>
      <c r="L49" s="111">
        <f t="shared" si="10"/>
        <v>0</v>
      </c>
      <c r="M49" s="111">
        <f t="shared" si="10"/>
        <v>0</v>
      </c>
      <c r="N49" s="111">
        <f t="shared" si="10"/>
        <v>0</v>
      </c>
      <c r="O49" s="70">
        <f t="shared" si="10"/>
        <v>1738</v>
      </c>
      <c r="P49" s="70">
        <f t="shared" si="10"/>
        <v>0</v>
      </c>
      <c r="Q49" s="70">
        <f t="shared" si="10"/>
        <v>0</v>
      </c>
      <c r="R49" s="70">
        <f t="shared" si="10"/>
        <v>1738</v>
      </c>
      <c r="S49" s="70">
        <f t="shared" si="10"/>
        <v>0</v>
      </c>
      <c r="T49" s="111">
        <f t="shared" si="10"/>
        <v>0</v>
      </c>
      <c r="U49" s="20"/>
    </row>
    <row r="50" spans="1:21" ht="15" customHeight="1">
      <c r="A50" s="165" t="s">
        <v>26</v>
      </c>
      <c r="B50" s="166"/>
      <c r="C50" s="166"/>
      <c r="D50" s="166"/>
      <c r="E50" s="166"/>
      <c r="F50" s="167"/>
      <c r="G50" s="77">
        <f>SUM(G39+G35+G43)</f>
        <v>58011</v>
      </c>
      <c r="H50" s="77">
        <f>SUM(H39+H35+H43)</f>
        <v>0</v>
      </c>
      <c r="I50" s="77">
        <f>SUM(I39+I35+I43)</f>
        <v>0</v>
      </c>
      <c r="J50" s="77">
        <f>SUM(J39+J35+J43)</f>
        <v>58011</v>
      </c>
      <c r="K50" s="112">
        <f>SUM(K39+K35+K43+K46)</f>
        <v>223734</v>
      </c>
      <c r="L50" s="112">
        <f>SUM(L39+L35+L43+L46)</f>
        <v>0</v>
      </c>
      <c r="M50" s="112">
        <f>SUM(M39+M35+M43+M46)</f>
        <v>0</v>
      </c>
      <c r="N50" s="112">
        <f>SUM(N39+N35+N43+N46)</f>
        <v>223734</v>
      </c>
      <c r="O50" s="123">
        <f aca="true" t="shared" si="11" ref="O50:T50">SUM(O39+O35+O43+O46+O49)</f>
        <v>115949.98</v>
      </c>
      <c r="P50" s="123">
        <f t="shared" si="11"/>
        <v>0</v>
      </c>
      <c r="Q50" s="123">
        <f t="shared" si="11"/>
        <v>0</v>
      </c>
      <c r="R50" s="123">
        <f t="shared" si="11"/>
        <v>115949.98</v>
      </c>
      <c r="S50" s="123">
        <f t="shared" si="11"/>
        <v>136411</v>
      </c>
      <c r="T50" s="123">
        <f t="shared" si="11"/>
        <v>0</v>
      </c>
      <c r="U50" s="20"/>
    </row>
    <row r="51" spans="1:21" ht="18" customHeight="1">
      <c r="A51" s="10" t="s">
        <v>12</v>
      </c>
      <c r="B51" s="8" t="s">
        <v>15</v>
      </c>
      <c r="C51" s="159" t="s">
        <v>19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1"/>
      <c r="U51" s="20"/>
    </row>
    <row r="52" spans="1:21" ht="22.5" customHeight="1">
      <c r="A52" s="219" t="s">
        <v>12</v>
      </c>
      <c r="B52" s="153" t="s">
        <v>15</v>
      </c>
      <c r="C52" s="164" t="s">
        <v>12</v>
      </c>
      <c r="D52" s="220" t="s">
        <v>38</v>
      </c>
      <c r="E52" s="143" t="s">
        <v>21</v>
      </c>
      <c r="F52" s="15" t="s">
        <v>13</v>
      </c>
      <c r="G52" s="78">
        <f>SUM(H52+J52)</f>
        <v>4431</v>
      </c>
      <c r="H52" s="69">
        <v>4431</v>
      </c>
      <c r="I52" s="69">
        <v>3388</v>
      </c>
      <c r="J52" s="79"/>
      <c r="K52" s="69">
        <f>SUM(L52+N52)</f>
        <v>4532</v>
      </c>
      <c r="L52" s="69">
        <v>4532</v>
      </c>
      <c r="M52" s="69">
        <v>3460</v>
      </c>
      <c r="N52" s="69"/>
      <c r="O52" s="134">
        <f>SUM(P52+R52)</f>
        <v>4532</v>
      </c>
      <c r="P52" s="128">
        <v>4532</v>
      </c>
      <c r="Q52" s="128">
        <v>3460</v>
      </c>
      <c r="R52" s="79"/>
      <c r="S52" s="69">
        <v>4530</v>
      </c>
      <c r="T52" s="69">
        <v>4590</v>
      </c>
      <c r="U52" s="20"/>
    </row>
    <row r="53" spans="1:21" ht="17.25" customHeight="1">
      <c r="A53" s="219"/>
      <c r="B53" s="153"/>
      <c r="C53" s="158"/>
      <c r="D53" s="168"/>
      <c r="E53" s="145"/>
      <c r="F53" s="11" t="s">
        <v>32</v>
      </c>
      <c r="G53" s="80">
        <f>SUM(G52)</f>
        <v>4431</v>
      </c>
      <c r="H53" s="80">
        <f>SUM(H52)</f>
        <v>4431</v>
      </c>
      <c r="I53" s="80">
        <f>SUM(I52)</f>
        <v>3388</v>
      </c>
      <c r="J53" s="80">
        <f>SUM(J52)</f>
        <v>0</v>
      </c>
      <c r="K53" s="62">
        <f aca="true" t="shared" si="12" ref="K53:T53">SUM(K52)</f>
        <v>4532</v>
      </c>
      <c r="L53" s="80">
        <f t="shared" si="12"/>
        <v>4532</v>
      </c>
      <c r="M53" s="80">
        <f t="shared" si="12"/>
        <v>3460</v>
      </c>
      <c r="N53" s="80">
        <f t="shared" si="12"/>
        <v>0</v>
      </c>
      <c r="O53" s="133">
        <f t="shared" si="12"/>
        <v>4532</v>
      </c>
      <c r="P53" s="133">
        <f t="shared" si="12"/>
        <v>4532</v>
      </c>
      <c r="Q53" s="133">
        <f t="shared" si="12"/>
        <v>3460</v>
      </c>
      <c r="R53" s="80">
        <f t="shared" si="12"/>
        <v>0</v>
      </c>
      <c r="S53" s="80">
        <f t="shared" si="12"/>
        <v>4530</v>
      </c>
      <c r="T53" s="80">
        <f t="shared" si="12"/>
        <v>4590</v>
      </c>
      <c r="U53" s="20"/>
    </row>
    <row r="54" spans="1:21" ht="19.5" customHeight="1">
      <c r="A54" s="219"/>
      <c r="B54" s="153"/>
      <c r="C54" s="156" t="s">
        <v>14</v>
      </c>
      <c r="D54" s="215" t="s">
        <v>39</v>
      </c>
      <c r="E54" s="154" t="s">
        <v>21</v>
      </c>
      <c r="F54" s="15" t="s">
        <v>13</v>
      </c>
      <c r="G54" s="78">
        <f>SUM(H54+J54)</f>
        <v>8139</v>
      </c>
      <c r="H54" s="69">
        <v>8139</v>
      </c>
      <c r="I54" s="69">
        <v>6227</v>
      </c>
      <c r="J54" s="79"/>
      <c r="K54" s="69">
        <f>SUM(L54+N54)</f>
        <v>8396</v>
      </c>
      <c r="L54" s="69">
        <v>8396</v>
      </c>
      <c r="M54" s="69">
        <v>6410</v>
      </c>
      <c r="N54" s="69"/>
      <c r="O54" s="134">
        <f>SUM(P54+R54)</f>
        <v>8396</v>
      </c>
      <c r="P54" s="128">
        <v>8396</v>
      </c>
      <c r="Q54" s="128">
        <v>6410</v>
      </c>
      <c r="R54" s="79"/>
      <c r="S54" s="69">
        <v>8250</v>
      </c>
      <c r="T54" s="69">
        <v>8560</v>
      </c>
      <c r="U54" s="20"/>
    </row>
    <row r="55" spans="1:21" ht="18" customHeight="1">
      <c r="A55" s="219"/>
      <c r="B55" s="153"/>
      <c r="C55" s="158"/>
      <c r="D55" s="187"/>
      <c r="E55" s="155"/>
      <c r="F55" s="11" t="s">
        <v>32</v>
      </c>
      <c r="G55" s="80">
        <f>SUM(G54)</f>
        <v>8139</v>
      </c>
      <c r="H55" s="80">
        <f>SUM(H54)</f>
        <v>8139</v>
      </c>
      <c r="I55" s="80">
        <f>SUM(I54)</f>
        <v>6227</v>
      </c>
      <c r="J55" s="80">
        <f>SUM(J54)</f>
        <v>0</v>
      </c>
      <c r="K55" s="80">
        <f aca="true" t="shared" si="13" ref="K55:T55">SUM(K54)</f>
        <v>8396</v>
      </c>
      <c r="L55" s="80">
        <f t="shared" si="13"/>
        <v>8396</v>
      </c>
      <c r="M55" s="80">
        <f t="shared" si="13"/>
        <v>6410</v>
      </c>
      <c r="N55" s="80">
        <f t="shared" si="13"/>
        <v>0</v>
      </c>
      <c r="O55" s="133">
        <f t="shared" si="13"/>
        <v>8396</v>
      </c>
      <c r="P55" s="133">
        <f t="shared" si="13"/>
        <v>8396</v>
      </c>
      <c r="Q55" s="133">
        <f t="shared" si="13"/>
        <v>6410</v>
      </c>
      <c r="R55" s="80">
        <f t="shared" si="13"/>
        <v>0</v>
      </c>
      <c r="S55" s="80">
        <f t="shared" si="13"/>
        <v>8250</v>
      </c>
      <c r="T55" s="80">
        <f t="shared" si="13"/>
        <v>8560</v>
      </c>
      <c r="U55" s="20"/>
    </row>
    <row r="56" spans="1:34" ht="15.75" customHeight="1">
      <c r="A56" s="165" t="s">
        <v>26</v>
      </c>
      <c r="B56" s="166"/>
      <c r="C56" s="166"/>
      <c r="D56" s="166"/>
      <c r="E56" s="166"/>
      <c r="F56" s="167"/>
      <c r="G56" s="77">
        <f>G53+G55</f>
        <v>12570</v>
      </c>
      <c r="H56" s="77">
        <f>H53+H55</f>
        <v>12570</v>
      </c>
      <c r="I56" s="77">
        <f>I53+I55</f>
        <v>9615</v>
      </c>
      <c r="J56" s="77">
        <f>J53+J55</f>
        <v>0</v>
      </c>
      <c r="K56" s="77">
        <f aca="true" t="shared" si="14" ref="K56:T56">K53+K55</f>
        <v>12928</v>
      </c>
      <c r="L56" s="77">
        <f t="shared" si="14"/>
        <v>12928</v>
      </c>
      <c r="M56" s="77">
        <f t="shared" si="14"/>
        <v>9870</v>
      </c>
      <c r="N56" s="77">
        <f t="shared" si="14"/>
        <v>0</v>
      </c>
      <c r="O56" s="123">
        <f t="shared" si="14"/>
        <v>12928</v>
      </c>
      <c r="P56" s="123">
        <f t="shared" si="14"/>
        <v>12928</v>
      </c>
      <c r="Q56" s="123">
        <f t="shared" si="14"/>
        <v>9870</v>
      </c>
      <c r="R56" s="123">
        <f t="shared" si="14"/>
        <v>0</v>
      </c>
      <c r="S56" s="77">
        <f t="shared" si="14"/>
        <v>12780</v>
      </c>
      <c r="T56" s="77">
        <f t="shared" si="14"/>
        <v>13150</v>
      </c>
      <c r="U56" s="20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customHeight="1">
      <c r="A57" s="212" t="s">
        <v>24</v>
      </c>
      <c r="B57" s="213"/>
      <c r="C57" s="213"/>
      <c r="D57" s="213"/>
      <c r="E57" s="213"/>
      <c r="F57" s="214"/>
      <c r="G57" s="23">
        <f aca="true" t="shared" si="15" ref="G57:T57">G56+G50+G30</f>
        <v>100672</v>
      </c>
      <c r="H57" s="23">
        <f t="shared" si="15"/>
        <v>12570</v>
      </c>
      <c r="I57" s="23">
        <f t="shared" si="15"/>
        <v>9615</v>
      </c>
      <c r="J57" s="23">
        <f t="shared" si="15"/>
        <v>88102</v>
      </c>
      <c r="K57" s="24">
        <f t="shared" si="15"/>
        <v>249558</v>
      </c>
      <c r="L57" s="24">
        <f t="shared" si="15"/>
        <v>15824</v>
      </c>
      <c r="M57" s="24">
        <f t="shared" si="15"/>
        <v>9870</v>
      </c>
      <c r="N57" s="24">
        <f t="shared" si="15"/>
        <v>233734</v>
      </c>
      <c r="O57" s="124">
        <f t="shared" si="15"/>
        <v>148225.97999999998</v>
      </c>
      <c r="P57" s="124">
        <f t="shared" si="15"/>
        <v>15624</v>
      </c>
      <c r="Q57" s="124">
        <f t="shared" si="15"/>
        <v>9870</v>
      </c>
      <c r="R57" s="124">
        <f t="shared" si="15"/>
        <v>132601.97999999998</v>
      </c>
      <c r="S57" s="24">
        <f t="shared" si="15"/>
        <v>153541</v>
      </c>
      <c r="T57" s="24">
        <f t="shared" si="15"/>
        <v>17550</v>
      </c>
      <c r="U57" s="20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21" ht="15.75" customHeight="1">
      <c r="A58" s="209" t="s">
        <v>25</v>
      </c>
      <c r="B58" s="210"/>
      <c r="C58" s="210"/>
      <c r="D58" s="210"/>
      <c r="E58" s="210"/>
      <c r="F58" s="211"/>
      <c r="G58" s="25">
        <f aca="true" t="shared" si="16" ref="G58:T58">G57</f>
        <v>100672</v>
      </c>
      <c r="H58" s="25">
        <f t="shared" si="16"/>
        <v>12570</v>
      </c>
      <c r="I58" s="25">
        <f t="shared" si="16"/>
        <v>9615</v>
      </c>
      <c r="J58" s="25">
        <f t="shared" si="16"/>
        <v>88102</v>
      </c>
      <c r="K58" s="26">
        <f t="shared" si="16"/>
        <v>249558</v>
      </c>
      <c r="L58" s="26">
        <f t="shared" si="16"/>
        <v>15824</v>
      </c>
      <c r="M58" s="26">
        <f t="shared" si="16"/>
        <v>9870</v>
      </c>
      <c r="N58" s="26">
        <f t="shared" si="16"/>
        <v>233734</v>
      </c>
      <c r="O58" s="125">
        <f t="shared" si="16"/>
        <v>148225.97999999998</v>
      </c>
      <c r="P58" s="125">
        <f t="shared" si="16"/>
        <v>15624</v>
      </c>
      <c r="Q58" s="125">
        <f t="shared" si="16"/>
        <v>9870</v>
      </c>
      <c r="R58" s="125">
        <f t="shared" si="16"/>
        <v>132601.97999999998</v>
      </c>
      <c r="S58" s="26">
        <f t="shared" si="16"/>
        <v>153541</v>
      </c>
      <c r="T58" s="26">
        <f t="shared" si="16"/>
        <v>17550</v>
      </c>
      <c r="U58" s="20"/>
    </row>
    <row r="59" spans="3:20" ht="12.75">
      <c r="C59" s="3"/>
      <c r="D59" s="4"/>
      <c r="E59" s="28"/>
      <c r="F59" s="16"/>
      <c r="G59" s="18"/>
      <c r="H59" s="5"/>
      <c r="I59" s="5"/>
      <c r="J59" s="5"/>
      <c r="K59" s="14"/>
      <c r="L59" s="14"/>
      <c r="M59" s="5"/>
      <c r="N59" s="5"/>
      <c r="O59" s="57"/>
      <c r="P59" s="57"/>
      <c r="Q59" s="57"/>
      <c r="R59" s="57"/>
      <c r="S59" s="57"/>
      <c r="T59" s="5"/>
    </row>
    <row r="60" spans="3:20" s="30" customFormat="1" ht="12.75">
      <c r="C60" s="31"/>
      <c r="D60" s="31" t="s">
        <v>36</v>
      </c>
      <c r="E60" s="32"/>
      <c r="F60" s="6"/>
      <c r="G60" s="33"/>
      <c r="H60" s="34"/>
      <c r="I60" s="34"/>
      <c r="J60" s="34"/>
      <c r="K60" s="35"/>
      <c r="L60" s="35"/>
      <c r="M60" s="34"/>
      <c r="N60" s="34"/>
      <c r="O60" s="138"/>
      <c r="P60" s="138"/>
      <c r="Q60" s="152" t="s">
        <v>58</v>
      </c>
      <c r="R60" s="152"/>
      <c r="S60" s="152"/>
      <c r="T60" s="152"/>
    </row>
    <row r="61" spans="3:20" s="30" customFormat="1" ht="12.75">
      <c r="C61" s="31"/>
      <c r="D61" s="31"/>
      <c r="E61" s="32"/>
      <c r="F61" s="6"/>
      <c r="G61" s="33"/>
      <c r="H61" s="34"/>
      <c r="I61" s="34"/>
      <c r="J61" s="34"/>
      <c r="K61" s="35"/>
      <c r="L61" s="35"/>
      <c r="M61" s="34"/>
      <c r="N61" s="34"/>
      <c r="O61" s="138"/>
      <c r="P61" s="138"/>
      <c r="Q61" s="51"/>
      <c r="R61" s="51"/>
      <c r="S61" s="51"/>
      <c r="T61" s="51"/>
    </row>
    <row r="62" spans="3:20" s="30" customFormat="1" ht="12.75">
      <c r="C62" s="31"/>
      <c r="D62" s="31"/>
      <c r="E62" s="32"/>
      <c r="F62" s="6"/>
      <c r="G62" s="33"/>
      <c r="H62" s="34"/>
      <c r="I62" s="34"/>
      <c r="J62" s="34"/>
      <c r="K62" s="35"/>
      <c r="L62" s="35"/>
      <c r="M62" s="34"/>
      <c r="N62" s="34"/>
      <c r="O62" s="138"/>
      <c r="P62" s="138"/>
      <c r="Q62" s="51"/>
      <c r="R62" s="51"/>
      <c r="S62" s="51"/>
      <c r="T62" s="51"/>
    </row>
    <row r="63" spans="3:20" s="30" customFormat="1" ht="12.75">
      <c r="C63" s="31"/>
      <c r="D63" s="31"/>
      <c r="E63" s="32"/>
      <c r="F63" s="6"/>
      <c r="G63" s="33"/>
      <c r="H63" s="34"/>
      <c r="I63" s="34"/>
      <c r="J63" s="34"/>
      <c r="K63" s="35"/>
      <c r="L63" s="35"/>
      <c r="M63" s="34"/>
      <c r="N63" s="34"/>
      <c r="O63" s="138"/>
      <c r="P63" s="138"/>
      <c r="Q63" s="51"/>
      <c r="R63" s="51"/>
      <c r="S63" s="51"/>
      <c r="T63" s="51"/>
    </row>
    <row r="64" spans="3:20" s="30" customFormat="1" ht="12.75">
      <c r="C64" s="31"/>
      <c r="D64" s="31"/>
      <c r="E64" s="32"/>
      <c r="F64" s="6"/>
      <c r="G64" s="33"/>
      <c r="H64" s="34"/>
      <c r="I64" s="34"/>
      <c r="J64" s="34"/>
      <c r="K64" s="35"/>
      <c r="L64" s="35"/>
      <c r="M64" s="34"/>
      <c r="N64" s="34"/>
      <c r="O64" s="138"/>
      <c r="P64" s="138"/>
      <c r="Q64" s="51"/>
      <c r="R64" s="51"/>
      <c r="S64" s="51"/>
      <c r="T64" s="51"/>
    </row>
    <row r="65" spans="3:20" s="30" customFormat="1" ht="12.75">
      <c r="C65" s="31"/>
      <c r="D65" s="31"/>
      <c r="E65" s="32"/>
      <c r="F65" s="6"/>
      <c r="G65" s="33"/>
      <c r="H65" s="34"/>
      <c r="I65" s="34"/>
      <c r="J65" s="34"/>
      <c r="K65" s="35"/>
      <c r="L65" s="35"/>
      <c r="M65" s="34"/>
      <c r="N65" s="34"/>
      <c r="O65" s="138"/>
      <c r="P65" s="138"/>
      <c r="Q65" s="51"/>
      <c r="R65" s="51"/>
      <c r="S65" s="51"/>
      <c r="T65" s="51"/>
    </row>
    <row r="66" spans="3:20" s="30" customFormat="1" ht="12.75">
      <c r="C66" s="31"/>
      <c r="D66" s="31"/>
      <c r="E66" s="32"/>
      <c r="F66" s="6"/>
      <c r="G66" s="33"/>
      <c r="H66" s="34"/>
      <c r="I66" s="34"/>
      <c r="J66" s="34"/>
      <c r="K66" s="35"/>
      <c r="L66" s="35"/>
      <c r="M66" s="34"/>
      <c r="N66" s="34"/>
      <c r="O66" s="138"/>
      <c r="P66" s="138"/>
      <c r="Q66" s="51"/>
      <c r="R66" s="51"/>
      <c r="S66" s="51"/>
      <c r="T66" s="51"/>
    </row>
    <row r="67" spans="3:20" s="30" customFormat="1" ht="12.75">
      <c r="C67" s="31"/>
      <c r="D67" s="31"/>
      <c r="E67" s="32"/>
      <c r="F67" s="6"/>
      <c r="G67" s="33"/>
      <c r="H67" s="34"/>
      <c r="I67" s="34"/>
      <c r="J67" s="34"/>
      <c r="K67" s="35"/>
      <c r="L67" s="35"/>
      <c r="M67" s="34"/>
      <c r="N67" s="34"/>
      <c r="O67" s="138"/>
      <c r="P67" s="138"/>
      <c r="Q67" s="51"/>
      <c r="R67" s="51"/>
      <c r="S67" s="51"/>
      <c r="T67" s="51"/>
    </row>
    <row r="68" spans="3:20" s="30" customFormat="1" ht="12.75">
      <c r="C68" s="31"/>
      <c r="D68" s="31"/>
      <c r="E68" s="32"/>
      <c r="F68" s="6"/>
      <c r="G68" s="33"/>
      <c r="H68" s="34"/>
      <c r="I68" s="34"/>
      <c r="J68" s="34"/>
      <c r="K68" s="35"/>
      <c r="L68" s="35"/>
      <c r="M68" s="34"/>
      <c r="N68" s="34"/>
      <c r="O68" s="138"/>
      <c r="P68" s="138"/>
      <c r="Q68" s="51"/>
      <c r="R68" s="51"/>
      <c r="S68" s="51"/>
      <c r="T68" s="51"/>
    </row>
    <row r="69" spans="3:20" s="30" customFormat="1" ht="12.75">
      <c r="C69" s="31"/>
      <c r="D69" s="31"/>
      <c r="E69" s="32"/>
      <c r="F69" s="6"/>
      <c r="G69" s="33"/>
      <c r="H69" s="34"/>
      <c r="I69" s="34"/>
      <c r="J69" s="34"/>
      <c r="K69" s="35"/>
      <c r="L69" s="35"/>
      <c r="M69" s="34"/>
      <c r="N69" s="34"/>
      <c r="O69" s="138"/>
      <c r="P69" s="138"/>
      <c r="Q69" s="51"/>
      <c r="R69" s="51"/>
      <c r="S69" s="51"/>
      <c r="T69" s="51"/>
    </row>
    <row r="70" spans="3:20" s="30" customFormat="1" ht="12.75">
      <c r="C70" s="31"/>
      <c r="D70" s="31"/>
      <c r="E70" s="32"/>
      <c r="F70" s="6"/>
      <c r="G70" s="33"/>
      <c r="H70" s="34"/>
      <c r="I70" s="34"/>
      <c r="J70" s="34"/>
      <c r="K70" s="35"/>
      <c r="L70" s="35"/>
      <c r="M70" s="34"/>
      <c r="N70" s="34"/>
      <c r="O70" s="138"/>
      <c r="P70" s="138"/>
      <c r="Q70" s="51"/>
      <c r="R70" s="51"/>
      <c r="S70" s="51"/>
      <c r="T70" s="51"/>
    </row>
    <row r="71" spans="3:20" s="30" customFormat="1" ht="12.75">
      <c r="C71" s="31"/>
      <c r="D71" s="31"/>
      <c r="E71" s="32"/>
      <c r="F71" s="6"/>
      <c r="G71" s="33"/>
      <c r="H71" s="34"/>
      <c r="I71" s="34"/>
      <c r="J71" s="34"/>
      <c r="K71" s="35"/>
      <c r="L71" s="35"/>
      <c r="M71" s="34"/>
      <c r="N71" s="34"/>
      <c r="O71" s="138"/>
      <c r="P71" s="138"/>
      <c r="Q71" s="51"/>
      <c r="R71" s="51"/>
      <c r="S71" s="51"/>
      <c r="T71" s="51"/>
    </row>
    <row r="72" spans="3:20" s="30" customFormat="1" ht="12.75">
      <c r="C72" s="31"/>
      <c r="D72" s="31"/>
      <c r="E72" s="32"/>
      <c r="F72" s="6"/>
      <c r="G72" s="33"/>
      <c r="H72" s="34"/>
      <c r="I72" s="34"/>
      <c r="J72" s="34"/>
      <c r="K72" s="35"/>
      <c r="L72" s="35"/>
      <c r="M72" s="34"/>
      <c r="N72" s="34"/>
      <c r="O72" s="138"/>
      <c r="P72" s="138"/>
      <c r="Q72" s="51"/>
      <c r="R72" s="51"/>
      <c r="S72" s="51"/>
      <c r="T72" s="51"/>
    </row>
    <row r="73" spans="3:20" s="30" customFormat="1" ht="12.75">
      <c r="C73" s="31"/>
      <c r="D73" s="31"/>
      <c r="E73" s="32"/>
      <c r="F73" s="6"/>
      <c r="G73" s="33"/>
      <c r="H73" s="34"/>
      <c r="I73" s="34"/>
      <c r="J73" s="34"/>
      <c r="K73" s="35"/>
      <c r="L73" s="35"/>
      <c r="M73" s="34"/>
      <c r="N73" s="34"/>
      <c r="O73" s="138"/>
      <c r="P73" s="138"/>
      <c r="Q73" s="51"/>
      <c r="R73" s="51"/>
      <c r="S73" s="51"/>
      <c r="T73" s="51"/>
    </row>
    <row r="74" spans="3:20" s="30" customFormat="1" ht="12.75">
      <c r="C74" s="31"/>
      <c r="D74" s="31"/>
      <c r="E74" s="32"/>
      <c r="F74" s="6"/>
      <c r="G74" s="33"/>
      <c r="H74" s="34"/>
      <c r="I74" s="34"/>
      <c r="J74" s="34"/>
      <c r="K74" s="35"/>
      <c r="L74" s="35"/>
      <c r="M74" s="34"/>
      <c r="N74" s="34"/>
      <c r="O74" s="138"/>
      <c r="P74" s="138"/>
      <c r="Q74" s="51"/>
      <c r="R74" s="51"/>
      <c r="S74" s="51"/>
      <c r="T74" s="51"/>
    </row>
    <row r="75" spans="3:20" s="30" customFormat="1" ht="12.75">
      <c r="C75" s="31"/>
      <c r="D75" s="31"/>
      <c r="E75" s="32"/>
      <c r="F75" s="6"/>
      <c r="G75" s="33"/>
      <c r="H75" s="34"/>
      <c r="I75" s="34"/>
      <c r="J75" s="34"/>
      <c r="K75" s="35"/>
      <c r="L75" s="35"/>
      <c r="M75" s="34"/>
      <c r="N75" s="34"/>
      <c r="O75" s="138"/>
      <c r="P75" s="138"/>
      <c r="Q75" s="139"/>
      <c r="R75" s="139"/>
      <c r="S75" s="139"/>
      <c r="T75" s="51"/>
    </row>
    <row r="76" spans="3:20" s="30" customFormat="1" ht="12.75">
      <c r="C76" s="31"/>
      <c r="D76" s="31"/>
      <c r="E76" s="32"/>
      <c r="F76" s="6"/>
      <c r="G76" s="33"/>
      <c r="H76" s="34"/>
      <c r="I76" s="34"/>
      <c r="J76" s="34"/>
      <c r="K76" s="35"/>
      <c r="L76" s="35"/>
      <c r="M76" s="34"/>
      <c r="N76" s="34"/>
      <c r="O76" s="138"/>
      <c r="P76" s="138"/>
      <c r="Q76" s="139"/>
      <c r="R76" s="139"/>
      <c r="S76" s="139"/>
      <c r="T76" s="51"/>
    </row>
    <row r="77" spans="3:20" s="30" customFormat="1" ht="12.75">
      <c r="C77" s="31"/>
      <c r="D77" s="31"/>
      <c r="E77" s="32"/>
      <c r="F77" s="6"/>
      <c r="G77" s="33"/>
      <c r="H77" s="34"/>
      <c r="I77" s="34"/>
      <c r="J77" s="34"/>
      <c r="K77" s="35"/>
      <c r="L77" s="35"/>
      <c r="M77" s="34"/>
      <c r="N77" s="34"/>
      <c r="O77" s="138"/>
      <c r="P77" s="138"/>
      <c r="Q77" s="139"/>
      <c r="R77" s="139"/>
      <c r="S77" s="139"/>
      <c r="T77" s="51"/>
    </row>
    <row r="78" spans="6:7" ht="11.25">
      <c r="F78" s="19"/>
      <c r="G78" s="1"/>
    </row>
    <row r="81" spans="5:19" s="2" customFormat="1" ht="11.25">
      <c r="E81" s="45"/>
      <c r="G81" s="46"/>
      <c r="O81" s="49"/>
      <c r="P81" s="49"/>
      <c r="Q81" s="49"/>
      <c r="R81" s="49"/>
      <c r="S81" s="49"/>
    </row>
    <row r="82" spans="5:19" s="2" customFormat="1" ht="11.25">
      <c r="E82" s="45"/>
      <c r="G82" s="46"/>
      <c r="O82" s="49"/>
      <c r="P82" s="49"/>
      <c r="Q82" s="49"/>
      <c r="R82" s="49"/>
      <c r="S82" s="49"/>
    </row>
  </sheetData>
  <sheetProtection/>
  <mergeCells count="80">
    <mergeCell ref="C30:F30"/>
    <mergeCell ref="D36:D39"/>
    <mergeCell ref="T7:T9"/>
    <mergeCell ref="E7:E9"/>
    <mergeCell ref="R8:R9"/>
    <mergeCell ref="G7:J7"/>
    <mergeCell ref="O7:R7"/>
    <mergeCell ref="H8:I8"/>
    <mergeCell ref="N8:N9"/>
    <mergeCell ref="J8:J9"/>
    <mergeCell ref="A58:F58"/>
    <mergeCell ref="A56:F56"/>
    <mergeCell ref="A57:F57"/>
    <mergeCell ref="C54:C55"/>
    <mergeCell ref="D54:D55"/>
    <mergeCell ref="A7:A9"/>
    <mergeCell ref="A52:A55"/>
    <mergeCell ref="D52:D53"/>
    <mergeCell ref="A11:T11"/>
    <mergeCell ref="K8:K9"/>
    <mergeCell ref="K7:N7"/>
    <mergeCell ref="L8:M8"/>
    <mergeCell ref="A1:T1"/>
    <mergeCell ref="A2:T2"/>
    <mergeCell ref="A3:T3"/>
    <mergeCell ref="A4:T4"/>
    <mergeCell ref="A5:T5"/>
    <mergeCell ref="A6:T6"/>
    <mergeCell ref="O8:O9"/>
    <mergeCell ref="P8:Q8"/>
    <mergeCell ref="S7:S9"/>
    <mergeCell ref="C14:C16"/>
    <mergeCell ref="E14:E16"/>
    <mergeCell ref="D7:D9"/>
    <mergeCell ref="D14:D16"/>
    <mergeCell ref="B12:T12"/>
    <mergeCell ref="G8:G9"/>
    <mergeCell ref="B7:B9"/>
    <mergeCell ref="C13:T13"/>
    <mergeCell ref="A10:T10"/>
    <mergeCell ref="E36:E39"/>
    <mergeCell ref="F7:F9"/>
    <mergeCell ref="C7:C9"/>
    <mergeCell ref="E21:E23"/>
    <mergeCell ref="C21:C23"/>
    <mergeCell ref="A14:A20"/>
    <mergeCell ref="B14:B20"/>
    <mergeCell ref="E17:E20"/>
    <mergeCell ref="D21:D23"/>
    <mergeCell ref="D17:D20"/>
    <mergeCell ref="D40:D43"/>
    <mergeCell ref="C47:C49"/>
    <mergeCell ref="C27:C29"/>
    <mergeCell ref="C36:C39"/>
    <mergeCell ref="C17:C20"/>
    <mergeCell ref="E24:E26"/>
    <mergeCell ref="D24:D26"/>
    <mergeCell ref="C24:C26"/>
    <mergeCell ref="D32:D34"/>
    <mergeCell ref="C32:C35"/>
    <mergeCell ref="D27:D29"/>
    <mergeCell ref="E27:E29"/>
    <mergeCell ref="E40:E43"/>
    <mergeCell ref="E32:E35"/>
    <mergeCell ref="C52:C53"/>
    <mergeCell ref="C51:T51"/>
    <mergeCell ref="A50:F50"/>
    <mergeCell ref="C44:C46"/>
    <mergeCell ref="D44:D46"/>
    <mergeCell ref="E44:E46"/>
    <mergeCell ref="D47:D49"/>
    <mergeCell ref="E47:E49"/>
    <mergeCell ref="A31:A49"/>
    <mergeCell ref="B31:B49"/>
    <mergeCell ref="Q60:T60"/>
    <mergeCell ref="B52:B55"/>
    <mergeCell ref="E54:E55"/>
    <mergeCell ref="E52:E53"/>
    <mergeCell ref="C40:C43"/>
    <mergeCell ref="C31:T31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2015-12-11T12:13:31Z</cp:lastPrinted>
  <dcterms:created xsi:type="dcterms:W3CDTF">1996-10-14T23:33:28Z</dcterms:created>
  <dcterms:modified xsi:type="dcterms:W3CDTF">2015-12-14T06:47:54Z</dcterms:modified>
  <cp:category/>
  <cp:version/>
  <cp:contentType/>
  <cp:contentStatus/>
</cp:coreProperties>
</file>