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<sst xmlns="http://schemas.openxmlformats.org/spreadsheetml/2006/main" count="260" uniqueCount="80">
  <si>
    <t xml:space="preserve">VISUOMENĖS UGDYMO </t>
  </si>
  <si>
    <t xml:space="preserve">                                                                                           PROGRAMOS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</si>
  <si>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</si>
  <si>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</si>
  <si>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</si>
  <si>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</si>
  <si>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</si>
  <si>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</si>
  <si>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</si>
  <si>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</si>
  <si>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</si>
  <si>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</si>
  <si>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</si>
  <si>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Teikti kokybiškas švietimo paslaugas saugioje aplinkoje</t>
  </si>
  <si>
    <t>Bendrojo lavinimo švietimo įstaigų aplinkos finansavimas</t>
  </si>
  <si>
    <t>SB</t>
  </si>
  <si>
    <t>Kt. (2 proc.)</t>
  </si>
  <si>
    <t>02</t>
  </si>
  <si>
    <t>Speciali tikslinė dotacija mokinio krepšeliui finansuoti (priešmok. ugdymas, pradinės, pagrindinės mokyklos ir gimnazija, PPT)</t>
  </si>
  <si>
    <t>SB (MK)</t>
  </si>
  <si>
    <t>Kt.</t>
  </si>
  <si>
    <t>03</t>
  </si>
  <si>
    <t>Ikimokyklinio ir neformalaus ugdymo įstaigų finansavimas</t>
  </si>
  <si>
    <t>04</t>
  </si>
  <si>
    <t>05</t>
  </si>
  <si>
    <t>06</t>
  </si>
  <si>
    <t xml:space="preserve">Centrinės institucijos išlaikymas (švietimas)      </t>
  </si>
  <si>
    <t xml:space="preserve">Iš viso uždaviniui </t>
  </si>
  <si>
    <t>Iš viso tikslui</t>
  </si>
  <si>
    <t>Sudaryti sąlygas kultūros tęstinumui, plėtrai ir sklaidai, laisvai visuomenės kultūros raiškai ir dalyvavimui kultūrinėje veikloje</t>
  </si>
  <si>
    <t>Rietavo kultūros centro su filialais veiklos finansavimas</t>
  </si>
  <si>
    <t>Rietavo Oginskių kultūros istorijos muziejaus veiklos finansavimas</t>
  </si>
  <si>
    <t>Centrinės institucijos išlaikymas (kultūra)</t>
  </si>
  <si>
    <t>Iš viso uždaviniui</t>
  </si>
  <si>
    <t>Plėtoti kūno kultūrą ir sportą visiems, sudaryti galimybes ir palankią aplinką įvairaus amžiaus žmonių laisvalaikio užimtumui, fiziniam aktyvumui ir sveikos gyvensenos ugdymui</t>
  </si>
  <si>
    <t>Užtikrinti efektyvią Rietavo savivaldybės administracijos Švietimo, kultūros ir sporto srities ir Savivaldybės klubų veiklą</t>
  </si>
  <si>
    <t>Savivaldybės sporto klubų veiklos finansavimas</t>
  </si>
  <si>
    <t>Centralizuotų sporto renginių organizavimas ir rėmimas</t>
  </si>
  <si>
    <t>Kūno kultūros ir sporto plėtros įgyvendinimas</t>
  </si>
  <si>
    <t>Sudaryti sąlygas plėtoti jaunimo politiką Savivaldybėje</t>
  </si>
  <si>
    <t>Jaunimo politikos plėtros įgyvendinimo Rietavo savivaldybėje finansavimas iš specialiosios tikslinės dotacijos</t>
  </si>
  <si>
    <t>SB (VF)</t>
  </si>
  <si>
    <t>Iš viso programai</t>
  </si>
  <si>
    <t>Lidija Rėkašienė</t>
  </si>
  <si>
    <t>188747184</t>
  </si>
  <si>
    <t>Atviro jaunimo centro išlaikymas</t>
  </si>
  <si>
    <t>SB (ĮP)</t>
  </si>
  <si>
    <t>Rėmėjai</t>
  </si>
  <si>
    <t>Centralizuotos priemonės (švietimas)</t>
  </si>
  <si>
    <t>Mokslo ir studijų rėmimas</t>
  </si>
  <si>
    <t>Kitos priemonės (kultūra)</t>
  </si>
  <si>
    <t>Programos koordinatorė</t>
  </si>
  <si>
    <t>TIKSLŲ, PROGRAMŲ TIKSLŲ, UŽDAVINIŲ IR PRIEMONIŲ IŠLAIDŲ SUVESTINĖ</t>
  </si>
  <si>
    <t>03 strateginis tikslas - užtikrinti Savivaldybės valdymo kokybę, racionalų jos turto ir lėšų panaudojimą, gerinti švietimo, kultūros, sporto ir jaunimo užimtumo sistemą</t>
  </si>
  <si>
    <t xml:space="preserve">01 programa - visuomenės ugdymo programa </t>
  </si>
  <si>
    <t>iš viso</t>
  </si>
  <si>
    <t>Užtikrinti efektyvią Rietavo savivaldybės biudžetinių kultūros įstaigų ir Švietimo, kultūros ir sporto skyriaus vaiklą</t>
  </si>
  <si>
    <t>Rietavo Irenėjaus Oginskio viešosios bibliotekos su filialais veiklos finansavimas</t>
  </si>
  <si>
    <t xml:space="preserve">Jaunimo organizacijų finansavimas pagal projektus </t>
  </si>
  <si>
    <t>Kt.(VB)</t>
  </si>
  <si>
    <t>Kt. (ES)</t>
  </si>
  <si>
    <t>Kt. ES</t>
  </si>
  <si>
    <t>Kt. (VB)</t>
  </si>
  <si>
    <t>Kt. (PSDF)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</si>
  <si>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</si>
  <si>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Užtikrinti ugdymo programų įvairovę ir ugdymo kokybę šiuolaikiškai aprūpintose švietimo įstaigose, užtikrinti efektyvią švietimo, kultūros ir sporto skyriaus veiklą </t>
  </si>
  <si>
    <t>Skatinti jaunimą aktyviai dalyvauti tarptautiniame šalies ir Savivaldybės visuomeniniame gyvenime, užtikrinant jų veiklos finansavimą</t>
  </si>
  <si>
    <t>Kt. (rėmėj.)</t>
  </si>
  <si>
    <t>2016 m. projektas</t>
  </si>
  <si>
    <t>Sudaryti sąlygas jaunimo neformalaus ugdymo plėtrai</t>
  </si>
  <si>
    <t>Atviro darbo su jaunimu plėtra Savivaldybėje ir jaunimo darbuotojų rengimas neformalaus ugdymo veiklų įgyvendinimui</t>
  </si>
  <si>
    <t>Kt. Rėmėjai</t>
  </si>
  <si>
    <t>2015 M.  RIETAVO SAVIVALDYBĖS</t>
  </si>
  <si>
    <t>2014 m. išlaidos</t>
  </si>
  <si>
    <t>2015 m. išlaidų projektas</t>
  </si>
  <si>
    <t>2015 m. patvirtinta taryboje</t>
  </si>
  <si>
    <t>2017 m. projektas</t>
  </si>
  <si>
    <t>Eur</t>
  </si>
  <si>
    <t>Jaunimo garantijų iniciatyvos įgyvendinimas</t>
  </si>
  <si>
    <t>Kt. (SADM)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</si>
</sst>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right" vertical="top" wrapText="1"/>
    </xf>
    <xf numFmtId="0" fontId="2" fillId="35" borderId="13" xfId="0" applyFont="1" applyFill="1" applyBorder="1" applyAlignment="1">
      <alignment horizontal="right" vertical="top" wrapText="1"/>
    </xf>
    <xf numFmtId="49" fontId="2" fillId="33" borderId="14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172" fontId="2" fillId="36" borderId="17" xfId="0" applyNumberFormat="1" applyFont="1" applyFill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 textRotation="90" wrapText="1"/>
    </xf>
    <xf numFmtId="0" fontId="6" fillId="0" borderId="20" xfId="0" applyFont="1" applyBorder="1" applyAlignment="1">
      <alignment vertical="top" textRotation="90" wrapText="1"/>
    </xf>
    <xf numFmtId="0" fontId="6" fillId="0" borderId="20" xfId="0" applyFont="1" applyFill="1" applyBorder="1" applyAlignment="1">
      <alignment vertical="center" textRotation="90" wrapText="1"/>
    </xf>
    <xf numFmtId="0" fontId="13" fillId="0" borderId="0" xfId="0" applyFont="1" applyBorder="1" applyAlignment="1">
      <alignment vertical="top"/>
    </xf>
    <xf numFmtId="172" fontId="13" fillId="0" borderId="0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2" fillId="36" borderId="21" xfId="0" applyNumberFormat="1" applyFont="1" applyFill="1" applyBorder="1" applyAlignment="1">
      <alignment vertical="top"/>
    </xf>
    <xf numFmtId="172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49" fontId="2" fillId="33" borderId="24" xfId="0" applyNumberFormat="1" applyFont="1" applyFill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53" fillId="0" borderId="0" xfId="0" applyFont="1" applyAlignment="1">
      <alignment vertical="top"/>
    </xf>
    <xf numFmtId="0" fontId="5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37" borderId="27" xfId="0" applyNumberFormat="1" applyFont="1" applyFill="1" applyBorder="1" applyAlignment="1">
      <alignment horizontal="right" vertical="center"/>
    </xf>
    <xf numFmtId="172" fontId="1" fillId="37" borderId="28" xfId="0" applyNumberFormat="1" applyFont="1" applyFill="1" applyBorder="1" applyAlignment="1">
      <alignment horizontal="right" vertical="center"/>
    </xf>
    <xf numFmtId="172" fontId="1" fillId="37" borderId="29" xfId="0" applyNumberFormat="1" applyFont="1" applyFill="1" applyBorder="1" applyAlignment="1">
      <alignment horizontal="right" vertical="center"/>
    </xf>
    <xf numFmtId="172" fontId="1" fillId="37" borderId="30" xfId="0" applyNumberFormat="1" applyFont="1" applyFill="1" applyBorder="1" applyAlignment="1">
      <alignment horizontal="right" vertical="center"/>
    </xf>
    <xf numFmtId="172" fontId="1" fillId="0" borderId="29" xfId="0" applyNumberFormat="1" applyFont="1" applyFill="1" applyBorder="1" applyAlignment="1">
      <alignment horizontal="right" vertical="center"/>
    </xf>
    <xf numFmtId="172" fontId="1" fillId="0" borderId="30" xfId="0" applyNumberFormat="1" applyFont="1" applyFill="1" applyBorder="1" applyAlignment="1">
      <alignment horizontal="right" vertical="center"/>
    </xf>
    <xf numFmtId="172" fontId="1" fillId="37" borderId="31" xfId="0" applyNumberFormat="1" applyFont="1" applyFill="1" applyBorder="1" applyAlignment="1">
      <alignment horizontal="right" vertical="top"/>
    </xf>
    <xf numFmtId="172" fontId="1" fillId="37" borderId="32" xfId="0" applyNumberFormat="1" applyFont="1" applyFill="1" applyBorder="1" applyAlignment="1">
      <alignment vertical="top"/>
    </xf>
    <xf numFmtId="172" fontId="1" fillId="0" borderId="27" xfId="0" applyNumberFormat="1" applyFont="1" applyFill="1" applyBorder="1" applyAlignment="1">
      <alignment horizontal="right" vertical="center"/>
    </xf>
    <xf numFmtId="172" fontId="1" fillId="0" borderId="33" xfId="0" applyNumberFormat="1" applyFont="1" applyFill="1" applyBorder="1" applyAlignment="1">
      <alignment horizontal="right" vertical="center"/>
    </xf>
    <xf numFmtId="172" fontId="1" fillId="37" borderId="34" xfId="0" applyNumberFormat="1" applyFont="1" applyFill="1" applyBorder="1" applyAlignment="1">
      <alignment horizontal="right" vertical="top"/>
    </xf>
    <xf numFmtId="172" fontId="1" fillId="37" borderId="17" xfId="0" applyNumberFormat="1" applyFont="1" applyFill="1" applyBorder="1" applyAlignment="1">
      <alignment horizontal="right" vertical="top"/>
    </xf>
    <xf numFmtId="172" fontId="1" fillId="37" borderId="17" xfId="0" applyNumberFormat="1" applyFont="1" applyFill="1" applyBorder="1" applyAlignment="1">
      <alignment vertical="top"/>
    </xf>
    <xf numFmtId="172" fontId="1" fillId="0" borderId="35" xfId="0" applyNumberFormat="1" applyFont="1" applyFill="1" applyBorder="1" applyAlignment="1">
      <alignment horizontal="right" vertical="center"/>
    </xf>
    <xf numFmtId="172" fontId="1" fillId="38" borderId="30" xfId="0" applyNumberFormat="1" applyFont="1" applyFill="1" applyBorder="1" applyAlignment="1">
      <alignment horizontal="right" vertical="center"/>
    </xf>
    <xf numFmtId="172" fontId="1" fillId="0" borderId="28" xfId="0" applyNumberFormat="1" applyFont="1" applyFill="1" applyBorder="1" applyAlignment="1">
      <alignment horizontal="right" vertical="center"/>
    </xf>
    <xf numFmtId="172" fontId="1" fillId="38" borderId="29" xfId="0" applyNumberFormat="1" applyFont="1" applyFill="1" applyBorder="1" applyAlignment="1">
      <alignment horizontal="right" vertical="center"/>
    </xf>
    <xf numFmtId="172" fontId="2" fillId="37" borderId="31" xfId="0" applyNumberFormat="1" applyFont="1" applyFill="1" applyBorder="1" applyAlignment="1">
      <alignment horizontal="right" vertical="top"/>
    </xf>
    <xf numFmtId="172" fontId="2" fillId="37" borderId="17" xfId="0" applyNumberFormat="1" applyFont="1" applyFill="1" applyBorder="1" applyAlignment="1">
      <alignment vertical="top"/>
    </xf>
    <xf numFmtId="172" fontId="1" fillId="37" borderId="30" xfId="0" applyNumberFormat="1" applyFont="1" applyFill="1" applyBorder="1" applyAlignment="1">
      <alignment vertical="center"/>
    </xf>
    <xf numFmtId="172" fontId="1" fillId="37" borderId="36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36" xfId="0" applyNumberFormat="1" applyFont="1" applyFill="1" applyBorder="1" applyAlignment="1">
      <alignment vertical="center"/>
    </xf>
    <xf numFmtId="172" fontId="1" fillId="37" borderId="36" xfId="0" applyNumberFormat="1" applyFont="1" applyFill="1" applyBorder="1" applyAlignment="1">
      <alignment horizontal="right" vertical="center"/>
    </xf>
    <xf numFmtId="172" fontId="1" fillId="0" borderId="36" xfId="0" applyNumberFormat="1" applyFont="1" applyFill="1" applyBorder="1" applyAlignment="1">
      <alignment horizontal="right" vertical="center"/>
    </xf>
    <xf numFmtId="172" fontId="1" fillId="37" borderId="37" xfId="0" applyNumberFormat="1" applyFont="1" applyFill="1" applyBorder="1" applyAlignment="1">
      <alignment horizontal="right" vertical="center"/>
    </xf>
    <xf numFmtId="172" fontId="2" fillId="37" borderId="38" xfId="0" applyNumberFormat="1" applyFont="1" applyFill="1" applyBorder="1" applyAlignment="1">
      <alignment horizontal="right" vertical="top"/>
    </xf>
    <xf numFmtId="172" fontId="1" fillId="0" borderId="33" xfId="0" applyNumberFormat="1" applyFont="1" applyFill="1" applyBorder="1" applyAlignment="1">
      <alignment vertical="center"/>
    </xf>
    <xf numFmtId="172" fontId="1" fillId="0" borderId="39" xfId="0" applyNumberFormat="1" applyFont="1" applyFill="1" applyBorder="1" applyAlignment="1">
      <alignment vertical="center"/>
    </xf>
    <xf numFmtId="172" fontId="1" fillId="0" borderId="35" xfId="0" applyNumberFormat="1" applyFont="1" applyFill="1" applyBorder="1" applyAlignment="1">
      <alignment vertical="center"/>
    </xf>
    <xf numFmtId="172" fontId="1" fillId="0" borderId="40" xfId="0" applyNumberFormat="1" applyFont="1" applyFill="1" applyBorder="1" applyAlignment="1">
      <alignment vertical="center"/>
    </xf>
    <xf numFmtId="172" fontId="2" fillId="37" borderId="21" xfId="0" applyNumberFormat="1" applyFont="1" applyFill="1" applyBorder="1" applyAlignment="1">
      <alignment vertical="top"/>
    </xf>
    <xf numFmtId="172" fontId="1" fillId="37" borderId="31" xfId="0" applyNumberFormat="1" applyFont="1" applyFill="1" applyBorder="1" applyAlignment="1">
      <alignment vertical="top"/>
    </xf>
    <xf numFmtId="172" fontId="1" fillId="37" borderId="38" xfId="0" applyNumberFormat="1" applyFont="1" applyFill="1" applyBorder="1" applyAlignment="1">
      <alignment vertical="top"/>
    </xf>
    <xf numFmtId="172" fontId="1" fillId="37" borderId="21" xfId="0" applyNumberFormat="1" applyFont="1" applyFill="1" applyBorder="1" applyAlignment="1">
      <alignment vertical="top"/>
    </xf>
    <xf numFmtId="172" fontId="1" fillId="37" borderId="41" xfId="0" applyNumberFormat="1" applyFont="1" applyFill="1" applyBorder="1" applyAlignment="1">
      <alignment horizontal="right" vertical="top"/>
    </xf>
    <xf numFmtId="172" fontId="1" fillId="37" borderId="21" xfId="0" applyNumberFormat="1" applyFont="1" applyFill="1" applyBorder="1" applyAlignment="1">
      <alignment horizontal="right" vertical="top"/>
    </xf>
    <xf numFmtId="172" fontId="1" fillId="37" borderId="38" xfId="0" applyNumberFormat="1" applyFont="1" applyFill="1" applyBorder="1" applyAlignment="1">
      <alignment horizontal="right" vertical="top"/>
    </xf>
    <xf numFmtId="172" fontId="1" fillId="37" borderId="42" xfId="0" applyNumberFormat="1" applyFont="1" applyFill="1" applyBorder="1" applyAlignment="1">
      <alignment vertical="top"/>
    </xf>
    <xf numFmtId="172" fontId="1" fillId="37" borderId="37" xfId="0" applyNumberFormat="1" applyFont="1" applyFill="1" applyBorder="1" applyAlignment="1">
      <alignment horizontal="right" vertical="top"/>
    </xf>
    <xf numFmtId="172" fontId="1" fillId="37" borderId="29" xfId="0" applyNumberFormat="1" applyFont="1" applyFill="1" applyBorder="1" applyAlignment="1">
      <alignment vertical="center"/>
    </xf>
    <xf numFmtId="172" fontId="1" fillId="37" borderId="27" xfId="0" applyNumberFormat="1" applyFont="1" applyFill="1" applyBorder="1" applyAlignment="1">
      <alignment vertical="center"/>
    </xf>
    <xf numFmtId="172" fontId="1" fillId="37" borderId="43" xfId="0" applyNumberFormat="1" applyFont="1" applyFill="1" applyBorder="1" applyAlignment="1">
      <alignment vertical="top"/>
    </xf>
    <xf numFmtId="172" fontId="1" fillId="37" borderId="28" xfId="0" applyNumberFormat="1" applyFont="1" applyFill="1" applyBorder="1" applyAlignment="1">
      <alignment vertical="center"/>
    </xf>
    <xf numFmtId="172" fontId="1" fillId="37" borderId="44" xfId="0" applyNumberFormat="1" applyFont="1" applyFill="1" applyBorder="1" applyAlignment="1">
      <alignment vertical="top"/>
    </xf>
    <xf numFmtId="172" fontId="1" fillId="37" borderId="37" xfId="0" applyNumberFormat="1" applyFont="1" applyFill="1" applyBorder="1" applyAlignment="1">
      <alignment vertical="center"/>
    </xf>
    <xf numFmtId="172" fontId="1" fillId="37" borderId="37" xfId="0" applyNumberFormat="1" applyFont="1" applyFill="1" applyBorder="1" applyAlignment="1">
      <alignment vertical="top"/>
    </xf>
    <xf numFmtId="172" fontId="1" fillId="0" borderId="37" xfId="0" applyNumberFormat="1" applyFont="1" applyFill="1" applyBorder="1" applyAlignment="1">
      <alignment horizontal="right" vertical="top"/>
    </xf>
    <xf numFmtId="2" fontId="1" fillId="37" borderId="30" xfId="0" applyNumberFormat="1" applyFont="1" applyFill="1" applyBorder="1" applyAlignment="1">
      <alignment horizontal="right" vertical="center"/>
    </xf>
    <xf numFmtId="2" fontId="1" fillId="37" borderId="29" xfId="0" applyNumberFormat="1" applyFont="1" applyFill="1" applyBorder="1" applyAlignment="1">
      <alignment horizontal="right" vertical="center"/>
    </xf>
    <xf numFmtId="2" fontId="2" fillId="37" borderId="31" xfId="0" applyNumberFormat="1" applyFont="1" applyFill="1" applyBorder="1" applyAlignment="1">
      <alignment horizontal="right" vertical="top"/>
    </xf>
    <xf numFmtId="2" fontId="1" fillId="38" borderId="30" xfId="0" applyNumberFormat="1" applyFont="1" applyFill="1" applyBorder="1" applyAlignment="1">
      <alignment horizontal="right" vertical="center"/>
    </xf>
    <xf numFmtId="2" fontId="2" fillId="37" borderId="17" xfId="0" applyNumberFormat="1" applyFont="1" applyFill="1" applyBorder="1" applyAlignment="1">
      <alignment vertical="top"/>
    </xf>
    <xf numFmtId="2" fontId="2" fillId="36" borderId="17" xfId="0" applyNumberFormat="1" applyFont="1" applyFill="1" applyBorder="1" applyAlignment="1">
      <alignment vertical="top"/>
    </xf>
    <xf numFmtId="172" fontId="2" fillId="36" borderId="17" xfId="0" applyNumberFormat="1" applyFont="1" applyFill="1" applyBorder="1" applyAlignment="1">
      <alignment vertical="top"/>
    </xf>
    <xf numFmtId="2" fontId="1" fillId="37" borderId="34" xfId="0" applyNumberFormat="1" applyFont="1" applyFill="1" applyBorder="1" applyAlignment="1">
      <alignment horizontal="right" vertical="top"/>
    </xf>
    <xf numFmtId="2" fontId="1" fillId="37" borderId="17" xfId="0" applyNumberFormat="1" applyFont="1" applyFill="1" applyBorder="1" applyAlignment="1">
      <alignment horizontal="right" vertical="top"/>
    </xf>
    <xf numFmtId="2" fontId="1" fillId="0" borderId="30" xfId="0" applyNumberFormat="1" applyFont="1" applyFill="1" applyBorder="1" applyAlignment="1">
      <alignment horizontal="right" vertical="center"/>
    </xf>
    <xf numFmtId="2" fontId="1" fillId="37" borderId="28" xfId="0" applyNumberFormat="1" applyFont="1" applyFill="1" applyBorder="1" applyAlignment="1">
      <alignment horizontal="right" vertical="center"/>
    </xf>
    <xf numFmtId="2" fontId="1" fillId="37" borderId="27" xfId="0" applyNumberFormat="1" applyFont="1" applyFill="1" applyBorder="1" applyAlignment="1">
      <alignment horizontal="right" vertical="center"/>
    </xf>
    <xf numFmtId="172" fontId="1" fillId="38" borderId="19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top"/>
    </xf>
    <xf numFmtId="49" fontId="2" fillId="33" borderId="46" xfId="0" applyNumberFormat="1" applyFont="1" applyFill="1" applyBorder="1" applyAlignment="1">
      <alignment horizontal="center" vertical="top"/>
    </xf>
    <xf numFmtId="49" fontId="2" fillId="34" borderId="28" xfId="0" applyNumberFormat="1" applyFont="1" applyFill="1" applyBorder="1" applyAlignment="1">
      <alignment horizontal="center" vertical="top"/>
    </xf>
    <xf numFmtId="49" fontId="2" fillId="34" borderId="29" xfId="0" applyNumberFormat="1" applyFont="1" applyFill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49" fontId="9" fillId="0" borderId="47" xfId="0" applyNumberFormat="1" applyFont="1" applyBorder="1" applyAlignment="1">
      <alignment horizontal="left" vertical="top" textRotation="90"/>
    </xf>
    <xf numFmtId="49" fontId="9" fillId="0" borderId="28" xfId="0" applyNumberFormat="1" applyFont="1" applyBorder="1" applyAlignment="1">
      <alignment horizontal="left" vertical="top" textRotation="90"/>
    </xf>
    <xf numFmtId="49" fontId="7" fillId="34" borderId="16" xfId="0" applyNumberFormat="1" applyFont="1" applyFill="1" applyBorder="1" applyAlignment="1">
      <alignment horizontal="right" vertical="top"/>
    </xf>
    <xf numFmtId="49" fontId="7" fillId="34" borderId="48" xfId="0" applyNumberFormat="1" applyFont="1" applyFill="1" applyBorder="1" applyAlignment="1">
      <alignment horizontal="right" vertical="top"/>
    </xf>
    <xf numFmtId="49" fontId="7" fillId="34" borderId="49" xfId="0" applyNumberFormat="1" applyFont="1" applyFill="1" applyBorder="1" applyAlignment="1">
      <alignment horizontal="right" vertical="top"/>
    </xf>
    <xf numFmtId="49" fontId="9" fillId="0" borderId="32" xfId="0" applyNumberFormat="1" applyFont="1" applyBorder="1" applyAlignment="1">
      <alignment horizontal="left" vertical="center" textRotation="90"/>
    </xf>
    <xf numFmtId="49" fontId="9" fillId="0" borderId="47" xfId="0" applyNumberFormat="1" applyFont="1" applyBorder="1" applyAlignment="1">
      <alignment horizontal="left" vertical="center" textRotation="90"/>
    </xf>
    <xf numFmtId="49" fontId="9" fillId="0" borderId="28" xfId="0" applyNumberFormat="1" applyFont="1" applyBorder="1" applyAlignment="1">
      <alignment horizontal="left" vertical="center" textRotation="90"/>
    </xf>
    <xf numFmtId="0" fontId="6" fillId="0" borderId="50" xfId="0" applyFont="1" applyBorder="1" applyAlignment="1">
      <alignment horizontal="center" vertical="top" textRotation="90" wrapText="1"/>
    </xf>
    <xf numFmtId="0" fontId="6" fillId="0" borderId="51" xfId="0" applyFont="1" applyBorder="1" applyAlignment="1">
      <alignment horizontal="center" vertical="top" textRotation="90" wrapText="1"/>
    </xf>
    <xf numFmtId="0" fontId="6" fillId="0" borderId="14" xfId="0" applyFont="1" applyBorder="1" applyAlignment="1">
      <alignment horizontal="center" vertical="top" textRotation="90" wrapText="1"/>
    </xf>
    <xf numFmtId="0" fontId="3" fillId="34" borderId="52" xfId="0" applyFont="1" applyFill="1" applyBorder="1" applyAlignment="1">
      <alignment horizontal="left" vertical="top" wrapText="1"/>
    </xf>
    <xf numFmtId="0" fontId="3" fillId="34" borderId="48" xfId="0" applyFont="1" applyFill="1" applyBorder="1" applyAlignment="1">
      <alignment horizontal="left" vertical="top" wrapText="1"/>
    </xf>
    <xf numFmtId="0" fontId="3" fillId="34" borderId="53" xfId="0" applyFont="1" applyFill="1" applyBorder="1" applyAlignment="1">
      <alignment horizontal="left" vertical="top" wrapText="1"/>
    </xf>
    <xf numFmtId="0" fontId="3" fillId="33" borderId="52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3" fillId="33" borderId="53" xfId="0" applyFont="1" applyFill="1" applyBorder="1" applyAlignment="1">
      <alignment horizontal="left" vertical="top" wrapText="1"/>
    </xf>
    <xf numFmtId="49" fontId="7" fillId="33" borderId="52" xfId="0" applyNumberFormat="1" applyFont="1" applyFill="1" applyBorder="1" applyAlignment="1">
      <alignment horizontal="right" vertical="top"/>
    </xf>
    <xf numFmtId="49" fontId="7" fillId="33" borderId="48" xfId="0" applyNumberFormat="1" applyFont="1" applyFill="1" applyBorder="1" applyAlignment="1">
      <alignment horizontal="right" vertical="top"/>
    </xf>
    <xf numFmtId="49" fontId="7" fillId="33" borderId="49" xfId="0" applyNumberFormat="1" applyFont="1" applyFill="1" applyBorder="1" applyAlignment="1">
      <alignment horizontal="right"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54" xfId="0" applyFont="1" applyBorder="1" applyAlignment="1">
      <alignment horizontal="right" vertical="top"/>
    </xf>
    <xf numFmtId="0" fontId="6" fillId="0" borderId="27" xfId="0" applyFont="1" applyBorder="1" applyAlignment="1">
      <alignment horizontal="center" vertical="top" textRotation="90" wrapText="1"/>
    </xf>
    <xf numFmtId="0" fontId="6" fillId="0" borderId="29" xfId="0" applyFont="1" applyBorder="1" applyAlignment="1">
      <alignment horizontal="center" vertical="top" textRotation="90" wrapText="1"/>
    </xf>
    <xf numFmtId="0" fontId="6" fillId="0" borderId="20" xfId="0" applyFont="1" applyBorder="1" applyAlignment="1">
      <alignment horizontal="center" vertical="top" textRotation="90" wrapText="1"/>
    </xf>
    <xf numFmtId="0" fontId="6" fillId="0" borderId="3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/>
    </xf>
    <xf numFmtId="0" fontId="6" fillId="0" borderId="20" xfId="0" applyFont="1" applyFill="1" applyBorder="1" applyAlignment="1">
      <alignment horizontal="left" vertical="top" wrapText="1"/>
    </xf>
    <xf numFmtId="49" fontId="9" fillId="0" borderId="47" xfId="0" applyNumberFormat="1" applyFont="1" applyBorder="1" applyAlignment="1">
      <alignment horizontal="center" vertical="top" textRotation="90"/>
    </xf>
    <xf numFmtId="49" fontId="9" fillId="0" borderId="17" xfId="0" applyNumberFormat="1" applyFont="1" applyBorder="1" applyAlignment="1">
      <alignment horizontal="center" vertical="top" textRotation="90"/>
    </xf>
    <xf numFmtId="0" fontId="3" fillId="33" borderId="52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3" fillId="33" borderId="53" xfId="0" applyFont="1" applyFill="1" applyBorder="1" applyAlignment="1">
      <alignment horizontal="left" vertical="top" wrapText="1"/>
    </xf>
    <xf numFmtId="49" fontId="7" fillId="33" borderId="53" xfId="0" applyNumberFormat="1" applyFont="1" applyFill="1" applyBorder="1" applyAlignment="1">
      <alignment horizontal="right" vertical="top"/>
    </xf>
    <xf numFmtId="0" fontId="6" fillId="0" borderId="29" xfId="0" applyFont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top" textRotation="90" wrapText="1"/>
    </xf>
    <xf numFmtId="0" fontId="6" fillId="0" borderId="55" xfId="0" applyFont="1" applyFill="1" applyBorder="1" applyAlignment="1">
      <alignment horizontal="center" vertical="top" textRotation="90" wrapText="1"/>
    </xf>
    <xf numFmtId="0" fontId="6" fillId="0" borderId="46" xfId="0" applyFont="1" applyBorder="1" applyAlignment="1">
      <alignment horizontal="center" vertical="top" textRotation="90" wrapText="1"/>
    </xf>
    <xf numFmtId="0" fontId="6" fillId="0" borderId="56" xfId="0" applyFont="1" applyBorder="1" applyAlignment="1">
      <alignment horizontal="center" vertical="top" textRotation="90" wrapText="1"/>
    </xf>
    <xf numFmtId="0" fontId="6" fillId="0" borderId="43" xfId="0" applyFont="1" applyBorder="1" applyAlignment="1">
      <alignment horizontal="center" vertical="top" textRotation="90" wrapText="1"/>
    </xf>
    <xf numFmtId="0" fontId="6" fillId="0" borderId="37" xfId="0" applyFont="1" applyBorder="1" applyAlignment="1">
      <alignment horizontal="center" vertical="top" textRotation="90" wrapText="1"/>
    </xf>
    <xf numFmtId="0" fontId="6" fillId="0" borderId="55" xfId="0" applyFont="1" applyBorder="1" applyAlignment="1">
      <alignment horizontal="center" vertical="top" textRotation="90" wrapText="1"/>
    </xf>
    <xf numFmtId="0" fontId="6" fillId="0" borderId="5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49" fontId="9" fillId="0" borderId="32" xfId="0" applyNumberFormat="1" applyFont="1" applyBorder="1" applyAlignment="1">
      <alignment horizontal="left" vertical="top" textRotation="90"/>
    </xf>
    <xf numFmtId="49" fontId="3" fillId="39" borderId="16" xfId="0" applyNumberFormat="1" applyFont="1" applyFill="1" applyBorder="1" applyAlignment="1">
      <alignment horizontal="left" vertical="top" wrapText="1"/>
    </xf>
    <xf numFmtId="49" fontId="3" fillId="39" borderId="48" xfId="0" applyNumberFormat="1" applyFont="1" applyFill="1" applyBorder="1" applyAlignment="1">
      <alignment horizontal="left" vertical="top" wrapText="1"/>
    </xf>
    <xf numFmtId="49" fontId="3" fillId="39" borderId="53" xfId="0" applyNumberFormat="1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0" fontId="3" fillId="36" borderId="48" xfId="0" applyFont="1" applyFill="1" applyBorder="1" applyAlignment="1">
      <alignment horizontal="left" vertical="top" wrapText="1"/>
    </xf>
    <xf numFmtId="0" fontId="3" fillId="36" borderId="53" xfId="0" applyFont="1" applyFill="1" applyBorder="1" applyAlignment="1">
      <alignment horizontal="left"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59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left" vertical="top" textRotation="90"/>
    </xf>
    <xf numFmtId="49" fontId="9" fillId="0" borderId="17" xfId="0" applyNumberFormat="1" applyFont="1" applyBorder="1" applyAlignment="1">
      <alignment horizontal="left" vertical="top" textRotation="90"/>
    </xf>
    <xf numFmtId="0" fontId="3" fillId="33" borderId="54" xfId="0" applyFont="1" applyFill="1" applyBorder="1" applyAlignment="1">
      <alignment horizontal="left" vertical="top" wrapText="1"/>
    </xf>
    <xf numFmtId="0" fontId="3" fillId="33" borderId="61" xfId="0" applyFont="1" applyFill="1" applyBorder="1" applyAlignment="1">
      <alignment horizontal="left" vertical="top" wrapText="1"/>
    </xf>
    <xf numFmtId="0" fontId="17" fillId="34" borderId="52" xfId="0" applyFont="1" applyFill="1" applyBorder="1" applyAlignment="1">
      <alignment horizontal="left" vertical="top" wrapText="1"/>
    </xf>
    <xf numFmtId="0" fontId="18" fillId="34" borderId="48" xfId="0" applyFont="1" applyFill="1" applyBorder="1" applyAlignment="1">
      <alignment horizontal="left" vertical="top" wrapText="1"/>
    </xf>
    <xf numFmtId="0" fontId="18" fillId="34" borderId="53" xfId="0" applyFont="1" applyFill="1" applyBorder="1" applyAlignment="1">
      <alignment horizontal="left" vertical="top" wrapText="1"/>
    </xf>
    <xf numFmtId="49" fontId="2" fillId="33" borderId="62" xfId="0" applyNumberFormat="1" applyFont="1" applyFill="1" applyBorder="1" applyAlignment="1">
      <alignment horizontal="center" vertical="top"/>
    </xf>
    <xf numFmtId="49" fontId="2" fillId="34" borderId="27" xfId="0" applyNumberFormat="1" applyFont="1" applyFill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 textRotation="90"/>
    </xf>
    <xf numFmtId="49" fontId="9" fillId="0" borderId="28" xfId="0" applyNumberFormat="1" applyFont="1" applyBorder="1" applyAlignment="1">
      <alignment horizontal="center" vertical="top" textRotation="90"/>
    </xf>
    <xf numFmtId="49" fontId="2" fillId="34" borderId="20" xfId="0" applyNumberFormat="1" applyFont="1" applyFill="1" applyBorder="1" applyAlignment="1">
      <alignment horizontal="center" vertical="top"/>
    </xf>
    <xf numFmtId="49" fontId="2" fillId="34" borderId="47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left" vertical="top" wrapText="1"/>
    </xf>
    <xf numFmtId="49" fontId="9" fillId="0" borderId="32" xfId="0" applyNumberFormat="1" applyFont="1" applyBorder="1" applyAlignment="1">
      <alignment horizontal="center" vertical="top" textRotation="90"/>
    </xf>
    <xf numFmtId="0" fontId="6" fillId="0" borderId="27" xfId="0" applyFont="1" applyFill="1" applyBorder="1" applyAlignment="1">
      <alignment horizontal="left" vertical="top" wrapText="1"/>
    </xf>
    <xf numFmtId="0" fontId="7" fillId="36" borderId="16" xfId="0" applyFont="1" applyFill="1" applyBorder="1" applyAlignment="1">
      <alignment horizontal="right" vertical="top"/>
    </xf>
    <xf numFmtId="0" fontId="7" fillId="36" borderId="48" xfId="0" applyFont="1" applyFill="1" applyBorder="1" applyAlignment="1">
      <alignment horizontal="right" vertical="top"/>
    </xf>
    <xf numFmtId="0" fontId="7" fillId="36" borderId="49" xfId="0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2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3" width="2.7109375" style="1" customWidth="1"/>
    <col min="4" max="4" width="25.8515625" style="1" customWidth="1"/>
    <col min="5" max="5" width="3.140625" style="1" customWidth="1"/>
    <col min="6" max="6" width="9.140625" style="1" customWidth="1"/>
    <col min="7" max="8" width="8.00390625" style="1" customWidth="1"/>
    <col min="9" max="9" width="8.140625" style="1" customWidth="1"/>
    <col min="10" max="10" width="6.421875" style="1" customWidth="1"/>
    <col min="11" max="12" width="8.00390625" style="15" customWidth="1"/>
    <col min="13" max="13" width="8.28125" style="15" customWidth="1"/>
    <col min="14" max="14" width="5.8515625" style="1" customWidth="1"/>
    <col min="15" max="15" width="9.28125" style="1" customWidth="1"/>
    <col min="16" max="17" width="9.140625" style="1" customWidth="1"/>
    <col min="18" max="18" width="7.28125" style="1" customWidth="1"/>
    <col min="19" max="20" width="8.00390625" style="1" customWidth="1"/>
    <col min="21" max="21" width="0.5625" style="1" customWidth="1"/>
    <col min="22" max="16384" width="9.140625" style="1" customWidth="1"/>
  </cols>
  <sheetData>
    <row r="1" spans="1:20" ht="13.5" customHeight="1">
      <c r="A1" s="131" t="s">
        <v>64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s="41" customFormat="1" ht="13.5" customHeight="1">
      <c r="A2" s="133" t="s">
        <v>72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s="41" customFormat="1" ht="13.5" customHeight="1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41" customFormat="1" ht="13.5" customHeight="1">
      <c r="A4" s="133" t="s">
        <v>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</row>
    <row r="5" spans="1:20" ht="13.5" customHeight="1">
      <c r="A5" s="134" t="s">
        <v>52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0" ht="11.25" customHeight="1" thickBot="1">
      <c r="A6" s="135" t="s">
        <v>77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1" ht="15" customHeight="1">
      <c r="A7" s="119" t="s">
        <v>2</v>
      </c>
      <c r="B7" s="136" t="s">
        <v>3</v>
      </c>
      <c r="C7" s="136" t="s">
        <v>4</v>
      </c>
      <c r="D7" s="139" t="s">
        <v>5</v>
      </c>
      <c r="E7" s="136" t="s">
        <v>6</v>
      </c>
      <c r="F7" s="155" t="s">
        <v>7</v>
      </c>
      <c r="G7" s="158" t="s">
        <v>73</v>
      </c>
      <c r="H7" s="159"/>
      <c r="I7" s="159"/>
      <c r="J7" s="160"/>
      <c r="K7" s="161" t="s">
        <v>74</v>
      </c>
      <c r="L7" s="162"/>
      <c r="M7" s="162"/>
      <c r="N7" s="163"/>
      <c r="O7" s="161" t="s">
        <v>75</v>
      </c>
      <c r="P7" s="162"/>
      <c r="Q7" s="162"/>
      <c r="R7" s="163"/>
      <c r="S7" s="174" t="s">
        <v>68</v>
      </c>
      <c r="T7" s="174" t="s">
        <v>76</v>
      </c>
      <c r="U7" s="2"/>
    </row>
    <row r="8" spans="1:21" ht="15" customHeight="1">
      <c r="A8" s="120"/>
      <c r="B8" s="137"/>
      <c r="C8" s="137"/>
      <c r="D8" s="140"/>
      <c r="E8" s="137"/>
      <c r="F8" s="156"/>
      <c r="G8" s="153" t="s">
        <v>8</v>
      </c>
      <c r="H8" s="150" t="s">
        <v>9</v>
      </c>
      <c r="I8" s="150"/>
      <c r="J8" s="151" t="s">
        <v>10</v>
      </c>
      <c r="K8" s="153" t="s">
        <v>8</v>
      </c>
      <c r="L8" s="150" t="s">
        <v>9</v>
      </c>
      <c r="M8" s="150"/>
      <c r="N8" s="151" t="s">
        <v>10</v>
      </c>
      <c r="O8" s="153" t="s">
        <v>8</v>
      </c>
      <c r="P8" s="150" t="s">
        <v>9</v>
      </c>
      <c r="Q8" s="150"/>
      <c r="R8" s="151" t="s">
        <v>10</v>
      </c>
      <c r="S8" s="175"/>
      <c r="T8" s="175"/>
      <c r="U8" s="2"/>
    </row>
    <row r="9" spans="1:21" ht="83.25" customHeight="1" thickBot="1">
      <c r="A9" s="121"/>
      <c r="B9" s="138"/>
      <c r="C9" s="138"/>
      <c r="D9" s="141"/>
      <c r="E9" s="138"/>
      <c r="F9" s="157"/>
      <c r="G9" s="154"/>
      <c r="H9" s="24" t="s">
        <v>8</v>
      </c>
      <c r="I9" s="25" t="s">
        <v>11</v>
      </c>
      <c r="J9" s="152"/>
      <c r="K9" s="154"/>
      <c r="L9" s="23" t="s">
        <v>8</v>
      </c>
      <c r="M9" s="25" t="s">
        <v>11</v>
      </c>
      <c r="N9" s="152"/>
      <c r="O9" s="154"/>
      <c r="P9" s="23" t="s">
        <v>8</v>
      </c>
      <c r="Q9" s="25" t="s">
        <v>11</v>
      </c>
      <c r="R9" s="152"/>
      <c r="S9" s="176"/>
      <c r="T9" s="176"/>
      <c r="U9" s="2"/>
    </row>
    <row r="10" spans="1:21" ht="15" customHeight="1" thickBot="1">
      <c r="A10" s="168" t="s">
        <v>53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70"/>
      <c r="U10" s="2"/>
    </row>
    <row r="11" spans="1:21" ht="15" customHeight="1" thickBot="1">
      <c r="A11" s="171" t="s">
        <v>54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3"/>
      <c r="U11" s="2"/>
    </row>
    <row r="12" spans="1:21" ht="15" customHeight="1" thickBot="1">
      <c r="A12" s="20" t="s">
        <v>12</v>
      </c>
      <c r="B12" s="125" t="s">
        <v>13</v>
      </c>
      <c r="C12" s="126"/>
      <c r="D12" s="126"/>
      <c r="E12" s="126"/>
      <c r="F12" s="126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80"/>
      <c r="U12" s="2"/>
    </row>
    <row r="13" spans="1:21" ht="14.25" customHeight="1" thickBot="1">
      <c r="A13" s="21" t="s">
        <v>12</v>
      </c>
      <c r="B13" s="22" t="s">
        <v>12</v>
      </c>
      <c r="C13" s="181" t="s">
        <v>65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3"/>
      <c r="U13" s="2"/>
    </row>
    <row r="14" spans="1:21" ht="13.5" customHeight="1">
      <c r="A14" s="184" t="s">
        <v>12</v>
      </c>
      <c r="B14" s="185" t="s">
        <v>12</v>
      </c>
      <c r="C14" s="186" t="s">
        <v>12</v>
      </c>
      <c r="D14" s="164" t="s">
        <v>14</v>
      </c>
      <c r="E14" s="167" t="s">
        <v>44</v>
      </c>
      <c r="F14" s="33" t="s">
        <v>15</v>
      </c>
      <c r="G14" s="42">
        <f aca="true" t="shared" si="0" ref="G14:G19">H14+J14</f>
        <v>602091</v>
      </c>
      <c r="H14" s="42">
        <v>596559</v>
      </c>
      <c r="I14" s="42">
        <v>313716</v>
      </c>
      <c r="J14" s="42">
        <v>5532</v>
      </c>
      <c r="K14" s="42">
        <f aca="true" t="shared" si="1" ref="K14:K19">L14+N14</f>
        <v>589301</v>
      </c>
      <c r="L14" s="42">
        <v>586801</v>
      </c>
      <c r="M14" s="42">
        <v>318931</v>
      </c>
      <c r="N14" s="42">
        <v>2500</v>
      </c>
      <c r="O14" s="100">
        <f aca="true" t="shared" si="2" ref="O14:O19">P14+R14</f>
        <v>625677</v>
      </c>
      <c r="P14" s="101">
        <v>623177</v>
      </c>
      <c r="Q14" s="101">
        <v>339564.11</v>
      </c>
      <c r="R14" s="101">
        <v>2500</v>
      </c>
      <c r="S14" s="83">
        <v>703000</v>
      </c>
      <c r="T14" s="84">
        <v>705000</v>
      </c>
      <c r="U14" s="2"/>
    </row>
    <row r="15" spans="1:21" ht="12.75" customHeight="1">
      <c r="A15" s="103"/>
      <c r="B15" s="105"/>
      <c r="C15" s="107"/>
      <c r="D15" s="165"/>
      <c r="E15" s="111"/>
      <c r="F15" s="16" t="s">
        <v>46</v>
      </c>
      <c r="G15" s="43">
        <f t="shared" si="0"/>
        <v>42661</v>
      </c>
      <c r="H15" s="43">
        <v>37506</v>
      </c>
      <c r="I15" s="43"/>
      <c r="J15" s="43">
        <v>5155</v>
      </c>
      <c r="K15" s="43">
        <f t="shared" si="1"/>
        <v>34916</v>
      </c>
      <c r="L15" s="43">
        <v>34916</v>
      </c>
      <c r="M15" s="43"/>
      <c r="N15" s="43"/>
      <c r="O15" s="100">
        <f t="shared" si="2"/>
        <v>59141</v>
      </c>
      <c r="P15" s="100">
        <v>59141</v>
      </c>
      <c r="Q15" s="100"/>
      <c r="R15" s="100"/>
      <c r="S15" s="85">
        <v>44000</v>
      </c>
      <c r="T15" s="86">
        <v>45000</v>
      </c>
      <c r="U15" s="2"/>
    </row>
    <row r="16" spans="1:21" ht="12.75" customHeight="1">
      <c r="A16" s="104"/>
      <c r="B16" s="106"/>
      <c r="C16" s="108"/>
      <c r="D16" s="166"/>
      <c r="E16" s="111"/>
      <c r="F16" s="17" t="s">
        <v>62</v>
      </c>
      <c r="G16" s="43">
        <f t="shared" si="0"/>
        <v>3968</v>
      </c>
      <c r="H16" s="44">
        <v>3968</v>
      </c>
      <c r="I16" s="44"/>
      <c r="J16" s="44"/>
      <c r="K16" s="43">
        <f t="shared" si="1"/>
        <v>260</v>
      </c>
      <c r="L16" s="44">
        <v>260</v>
      </c>
      <c r="M16" s="44"/>
      <c r="N16" s="44"/>
      <c r="O16" s="100">
        <f t="shared" si="2"/>
        <v>3017.88</v>
      </c>
      <c r="P16" s="91">
        <v>3017.88</v>
      </c>
      <c r="Q16" s="91"/>
      <c r="R16" s="91"/>
      <c r="S16" s="82">
        <v>260</v>
      </c>
      <c r="T16" s="81">
        <v>260</v>
      </c>
      <c r="U16" s="2"/>
    </row>
    <row r="17" spans="1:21" ht="12.75" customHeight="1">
      <c r="A17" s="104"/>
      <c r="B17" s="106"/>
      <c r="C17" s="108"/>
      <c r="D17" s="166"/>
      <c r="E17" s="111"/>
      <c r="F17" s="17" t="s">
        <v>67</v>
      </c>
      <c r="G17" s="43">
        <f t="shared" si="0"/>
        <v>4257</v>
      </c>
      <c r="H17" s="45">
        <v>4257</v>
      </c>
      <c r="I17" s="45"/>
      <c r="J17" s="45"/>
      <c r="K17" s="43">
        <f t="shared" si="1"/>
        <v>0</v>
      </c>
      <c r="L17" s="45">
        <v>0</v>
      </c>
      <c r="M17" s="45"/>
      <c r="N17" s="45"/>
      <c r="O17" s="100">
        <f t="shared" si="2"/>
        <v>751.59</v>
      </c>
      <c r="P17" s="90">
        <v>751.59</v>
      </c>
      <c r="Q17" s="90"/>
      <c r="R17" s="90"/>
      <c r="S17" s="82">
        <v>0</v>
      </c>
      <c r="T17" s="81">
        <v>0</v>
      </c>
      <c r="U17" s="2"/>
    </row>
    <row r="18" spans="1:21" ht="12.75" customHeight="1">
      <c r="A18" s="104"/>
      <c r="B18" s="106"/>
      <c r="C18" s="108"/>
      <c r="D18" s="166"/>
      <c r="E18" s="111"/>
      <c r="F18" s="17" t="s">
        <v>61</v>
      </c>
      <c r="G18" s="43">
        <f t="shared" si="0"/>
        <v>377</v>
      </c>
      <c r="H18" s="45">
        <v>377</v>
      </c>
      <c r="I18" s="45"/>
      <c r="J18" s="45"/>
      <c r="K18" s="43">
        <f t="shared" si="1"/>
        <v>0</v>
      </c>
      <c r="L18" s="45">
        <v>0</v>
      </c>
      <c r="M18" s="45"/>
      <c r="N18" s="45"/>
      <c r="O18" s="100">
        <f t="shared" si="2"/>
        <v>204.52</v>
      </c>
      <c r="P18" s="90">
        <v>204.52</v>
      </c>
      <c r="Q18" s="90"/>
      <c r="R18" s="90"/>
      <c r="S18" s="82">
        <v>0</v>
      </c>
      <c r="T18" s="81">
        <v>0</v>
      </c>
      <c r="U18" s="2"/>
    </row>
    <row r="19" spans="1:21" ht="12.75" customHeight="1">
      <c r="A19" s="104"/>
      <c r="B19" s="106"/>
      <c r="C19" s="108"/>
      <c r="D19" s="166"/>
      <c r="E19" s="111"/>
      <c r="F19" s="18" t="s">
        <v>16</v>
      </c>
      <c r="G19" s="43">
        <f t="shared" si="0"/>
        <v>1853</v>
      </c>
      <c r="H19" s="45">
        <v>1853</v>
      </c>
      <c r="I19" s="45"/>
      <c r="J19" s="45"/>
      <c r="K19" s="43">
        <f t="shared" si="1"/>
        <v>2150</v>
      </c>
      <c r="L19" s="45">
        <v>2150</v>
      </c>
      <c r="M19" s="45"/>
      <c r="N19" s="45"/>
      <c r="O19" s="100">
        <f t="shared" si="2"/>
        <v>2165.87</v>
      </c>
      <c r="P19" s="90">
        <v>2165.87</v>
      </c>
      <c r="Q19" s="90"/>
      <c r="R19" s="90"/>
      <c r="S19" s="44">
        <v>2150</v>
      </c>
      <c r="T19" s="81">
        <v>2150</v>
      </c>
      <c r="U19" s="2"/>
    </row>
    <row r="20" spans="1:21" ht="12.75" customHeight="1">
      <c r="A20" s="104"/>
      <c r="B20" s="106"/>
      <c r="C20" s="108"/>
      <c r="D20" s="166"/>
      <c r="E20" s="112"/>
      <c r="F20" s="5" t="s">
        <v>55</v>
      </c>
      <c r="G20" s="44">
        <f>SUM(G14:G19)</f>
        <v>655207</v>
      </c>
      <c r="H20" s="45">
        <f>SUM(H14:H19)</f>
        <v>644520</v>
      </c>
      <c r="I20" s="45">
        <f>SUM(I14:I19)</f>
        <v>313716</v>
      </c>
      <c r="J20" s="45">
        <f>SUM(J14:J19)</f>
        <v>10687</v>
      </c>
      <c r="K20" s="45">
        <f aca="true" t="shared" si="3" ref="K20:T20">SUM(K14:K19)</f>
        <v>626627</v>
      </c>
      <c r="L20" s="45">
        <f t="shared" si="3"/>
        <v>624127</v>
      </c>
      <c r="M20" s="45">
        <f t="shared" si="3"/>
        <v>318931</v>
      </c>
      <c r="N20" s="45">
        <f t="shared" si="3"/>
        <v>2500</v>
      </c>
      <c r="O20" s="90">
        <f>SUM(O14:O19)</f>
        <v>690957.86</v>
      </c>
      <c r="P20" s="90">
        <f>SUM(P14:P19)</f>
        <v>688457.86</v>
      </c>
      <c r="Q20" s="90">
        <f>SUM(Q14:Q19)</f>
        <v>339564.11</v>
      </c>
      <c r="R20" s="90">
        <f>SUM(R14:R19)</f>
        <v>2500</v>
      </c>
      <c r="S20" s="47">
        <f t="shared" si="3"/>
        <v>749410</v>
      </c>
      <c r="T20" s="66">
        <f t="shared" si="3"/>
        <v>752410</v>
      </c>
      <c r="U20" s="2"/>
    </row>
    <row r="21" spans="1:21" ht="17.25" customHeight="1">
      <c r="A21" s="104" t="s">
        <v>12</v>
      </c>
      <c r="B21" s="106" t="s">
        <v>12</v>
      </c>
      <c r="C21" s="108" t="s">
        <v>17</v>
      </c>
      <c r="D21" s="166" t="s">
        <v>18</v>
      </c>
      <c r="E21" s="177" t="s">
        <v>44</v>
      </c>
      <c r="F21" s="17" t="s">
        <v>19</v>
      </c>
      <c r="G21" s="44">
        <f>H21+J21</f>
        <v>1628823</v>
      </c>
      <c r="H21" s="44">
        <v>1624739</v>
      </c>
      <c r="I21" s="44">
        <v>1215304</v>
      </c>
      <c r="J21" s="44">
        <v>4084</v>
      </c>
      <c r="K21" s="44">
        <f>L21+N21</f>
        <v>1593802</v>
      </c>
      <c r="L21" s="44">
        <v>1593368</v>
      </c>
      <c r="M21" s="46">
        <v>1178506</v>
      </c>
      <c r="N21" s="44">
        <v>434</v>
      </c>
      <c r="O21" s="91">
        <f>P21+R21</f>
        <v>1601977</v>
      </c>
      <c r="P21" s="91">
        <v>1601543</v>
      </c>
      <c r="Q21" s="91">
        <v>1190042.35</v>
      </c>
      <c r="R21" s="91">
        <v>434</v>
      </c>
      <c r="S21" s="82">
        <v>1560000</v>
      </c>
      <c r="T21" s="87">
        <v>1540000</v>
      </c>
      <c r="U21" s="2"/>
    </row>
    <row r="22" spans="1:21" ht="14.25" customHeight="1">
      <c r="A22" s="104"/>
      <c r="B22" s="106"/>
      <c r="C22" s="108"/>
      <c r="D22" s="166"/>
      <c r="E22" s="111"/>
      <c r="F22" s="17" t="s">
        <v>20</v>
      </c>
      <c r="G22" s="44">
        <v>0</v>
      </c>
      <c r="H22" s="44"/>
      <c r="I22" s="44"/>
      <c r="J22" s="44"/>
      <c r="K22" s="44">
        <v>0</v>
      </c>
      <c r="L22" s="44"/>
      <c r="M22" s="44"/>
      <c r="N22" s="44"/>
      <c r="O22" s="44">
        <v>0</v>
      </c>
      <c r="P22" s="44"/>
      <c r="Q22" s="44"/>
      <c r="R22" s="44"/>
      <c r="S22" s="82"/>
      <c r="T22" s="88"/>
      <c r="U22" s="2"/>
    </row>
    <row r="23" spans="1:21" ht="17.25" customHeight="1" thickBot="1">
      <c r="A23" s="104"/>
      <c r="B23" s="106"/>
      <c r="C23" s="108"/>
      <c r="D23" s="166"/>
      <c r="E23" s="178"/>
      <c r="F23" s="5" t="s">
        <v>55</v>
      </c>
      <c r="G23" s="44">
        <f>SUM(G21:G22)</f>
        <v>1628823</v>
      </c>
      <c r="H23" s="45">
        <f>SUM(H21:H22)</f>
        <v>1624739</v>
      </c>
      <c r="I23" s="45">
        <f>SUM(I21:I22)</f>
        <v>1215304</v>
      </c>
      <c r="J23" s="45">
        <f>SUM(J21:J22)</f>
        <v>4084</v>
      </c>
      <c r="K23" s="45">
        <f aca="true" t="shared" si="4" ref="K23:T23">SUM(K21:K22)</f>
        <v>1593802</v>
      </c>
      <c r="L23" s="45">
        <f t="shared" si="4"/>
        <v>1593368</v>
      </c>
      <c r="M23" s="45">
        <f t="shared" si="4"/>
        <v>1178506</v>
      </c>
      <c r="N23" s="45">
        <f t="shared" si="4"/>
        <v>434</v>
      </c>
      <c r="O23" s="45">
        <f>SUM(O21:O22)</f>
        <v>1601977</v>
      </c>
      <c r="P23" s="45">
        <f>SUM(P21:P22)</f>
        <v>1601543</v>
      </c>
      <c r="Q23" s="45">
        <f>SUM(Q21:Q22)</f>
        <v>1190042.35</v>
      </c>
      <c r="R23" s="45">
        <f>SUM(R21:R22)</f>
        <v>434</v>
      </c>
      <c r="S23" s="47">
        <f t="shared" si="4"/>
        <v>1560000</v>
      </c>
      <c r="T23" s="66">
        <f t="shared" si="4"/>
        <v>1540000</v>
      </c>
      <c r="U23" s="2"/>
    </row>
    <row r="24" spans="1:21" ht="12.75" customHeight="1">
      <c r="A24" s="104" t="s">
        <v>12</v>
      </c>
      <c r="B24" s="106" t="s">
        <v>12</v>
      </c>
      <c r="C24" s="108" t="s">
        <v>21</v>
      </c>
      <c r="D24" s="166" t="s">
        <v>22</v>
      </c>
      <c r="E24" s="167" t="s">
        <v>44</v>
      </c>
      <c r="F24" s="17" t="s">
        <v>15</v>
      </c>
      <c r="G24" s="44">
        <f aca="true" t="shared" si="5" ref="G24:G30">H24+J24</f>
        <v>460235</v>
      </c>
      <c r="H24" s="44">
        <v>460235</v>
      </c>
      <c r="I24" s="44">
        <v>305549</v>
      </c>
      <c r="J24" s="44"/>
      <c r="K24" s="44">
        <f aca="true" t="shared" si="6" ref="K24:K36">L24+N24</f>
        <v>444078</v>
      </c>
      <c r="L24" s="44">
        <v>444078</v>
      </c>
      <c r="M24" s="44">
        <v>306794</v>
      </c>
      <c r="N24" s="44"/>
      <c r="O24" s="91">
        <f aca="true" t="shared" si="7" ref="O24:O30">P24+R24</f>
        <v>453058</v>
      </c>
      <c r="P24" s="91">
        <v>453058</v>
      </c>
      <c r="Q24" s="91">
        <v>313866</v>
      </c>
      <c r="R24" s="91"/>
      <c r="S24" s="44">
        <v>463002</v>
      </c>
      <c r="T24" s="81">
        <v>463082</v>
      </c>
      <c r="U24" s="2"/>
    </row>
    <row r="25" spans="1:21" ht="12.75" customHeight="1">
      <c r="A25" s="104"/>
      <c r="B25" s="106"/>
      <c r="C25" s="108"/>
      <c r="D25" s="166"/>
      <c r="E25" s="111"/>
      <c r="F25" s="17" t="s">
        <v>46</v>
      </c>
      <c r="G25" s="44">
        <f t="shared" si="5"/>
        <v>60067</v>
      </c>
      <c r="H25" s="44">
        <v>53666</v>
      </c>
      <c r="I25" s="44"/>
      <c r="J25" s="44">
        <v>6401</v>
      </c>
      <c r="K25" s="44">
        <f t="shared" si="6"/>
        <v>42217</v>
      </c>
      <c r="L25" s="44">
        <v>37732</v>
      </c>
      <c r="M25" s="44"/>
      <c r="N25" s="44">
        <v>4485</v>
      </c>
      <c r="O25" s="91">
        <f t="shared" si="7"/>
        <v>62847</v>
      </c>
      <c r="P25" s="91">
        <v>58362</v>
      </c>
      <c r="Q25" s="91"/>
      <c r="R25" s="91">
        <v>4485</v>
      </c>
      <c r="S25" s="44">
        <v>49506</v>
      </c>
      <c r="T25" s="81">
        <v>49536</v>
      </c>
      <c r="U25" s="2"/>
    </row>
    <row r="26" spans="1:21" ht="12.75" customHeight="1">
      <c r="A26" s="104"/>
      <c r="B26" s="106"/>
      <c r="C26" s="108"/>
      <c r="D26" s="166"/>
      <c r="E26" s="111"/>
      <c r="F26" s="18" t="s">
        <v>16</v>
      </c>
      <c r="G26" s="44">
        <f t="shared" si="5"/>
        <v>1709</v>
      </c>
      <c r="H26" s="44">
        <v>1709</v>
      </c>
      <c r="I26" s="44"/>
      <c r="J26" s="44"/>
      <c r="K26" s="44">
        <f t="shared" si="6"/>
        <v>1679</v>
      </c>
      <c r="L26" s="44">
        <v>1679</v>
      </c>
      <c r="M26" s="44"/>
      <c r="N26" s="44"/>
      <c r="O26" s="91">
        <f t="shared" si="7"/>
        <v>1765.17</v>
      </c>
      <c r="P26" s="91">
        <v>1765.17</v>
      </c>
      <c r="Q26" s="91"/>
      <c r="R26" s="91"/>
      <c r="S26" s="44">
        <v>1690</v>
      </c>
      <c r="T26" s="81">
        <v>1700</v>
      </c>
      <c r="U26" s="2"/>
    </row>
    <row r="27" spans="1:21" ht="12.75" customHeight="1">
      <c r="A27" s="104"/>
      <c r="B27" s="106"/>
      <c r="C27" s="108"/>
      <c r="D27" s="166"/>
      <c r="E27" s="111"/>
      <c r="F27" s="17" t="s">
        <v>62</v>
      </c>
      <c r="G27" s="44">
        <f t="shared" si="5"/>
        <v>0</v>
      </c>
      <c r="H27" s="45">
        <v>0</v>
      </c>
      <c r="I27" s="45"/>
      <c r="J27" s="45"/>
      <c r="K27" s="44">
        <f t="shared" si="6"/>
        <v>2317</v>
      </c>
      <c r="L27" s="45">
        <v>2317</v>
      </c>
      <c r="M27" s="45"/>
      <c r="N27" s="45"/>
      <c r="O27" s="91">
        <f t="shared" si="7"/>
        <v>2582.55</v>
      </c>
      <c r="P27" s="90">
        <v>2582.55</v>
      </c>
      <c r="Q27" s="90"/>
      <c r="R27" s="90"/>
      <c r="S27" s="44">
        <v>2320</v>
      </c>
      <c r="T27" s="81">
        <v>2325</v>
      </c>
      <c r="U27" s="2"/>
    </row>
    <row r="28" spans="1:21" ht="12.75" customHeight="1">
      <c r="A28" s="104"/>
      <c r="B28" s="106"/>
      <c r="C28" s="108"/>
      <c r="D28" s="166"/>
      <c r="E28" s="111"/>
      <c r="F28" s="102" t="s">
        <v>60</v>
      </c>
      <c r="G28" s="44">
        <f t="shared" si="5"/>
        <v>0</v>
      </c>
      <c r="H28" s="45"/>
      <c r="I28" s="45"/>
      <c r="J28" s="45"/>
      <c r="K28" s="44">
        <f t="shared" si="6"/>
        <v>0</v>
      </c>
      <c r="L28" s="45"/>
      <c r="M28" s="45"/>
      <c r="N28" s="45"/>
      <c r="O28" s="91">
        <f t="shared" si="7"/>
        <v>1086.01</v>
      </c>
      <c r="P28" s="90">
        <v>1086.01</v>
      </c>
      <c r="Q28" s="90"/>
      <c r="R28" s="90"/>
      <c r="S28" s="44"/>
      <c r="T28" s="81"/>
      <c r="U28" s="2"/>
    </row>
    <row r="29" spans="1:21" ht="12.75" customHeight="1">
      <c r="A29" s="104"/>
      <c r="B29" s="106"/>
      <c r="C29" s="108"/>
      <c r="D29" s="166"/>
      <c r="E29" s="111"/>
      <c r="F29" s="102" t="s">
        <v>63</v>
      </c>
      <c r="G29" s="44">
        <f t="shared" si="5"/>
        <v>579</v>
      </c>
      <c r="H29" s="45">
        <v>579</v>
      </c>
      <c r="I29" s="45"/>
      <c r="J29" s="45"/>
      <c r="K29" s="45">
        <v>0</v>
      </c>
      <c r="L29" s="45"/>
      <c r="M29" s="45"/>
      <c r="N29" s="45"/>
      <c r="O29" s="91">
        <f t="shared" si="7"/>
        <v>300</v>
      </c>
      <c r="P29" s="90">
        <v>300</v>
      </c>
      <c r="Q29" s="90"/>
      <c r="R29" s="90"/>
      <c r="S29" s="44"/>
      <c r="T29" s="67"/>
      <c r="U29" s="2"/>
    </row>
    <row r="30" spans="1:21" ht="12.75" customHeight="1">
      <c r="A30" s="104"/>
      <c r="B30" s="106"/>
      <c r="C30" s="108"/>
      <c r="D30" s="166"/>
      <c r="E30" s="111"/>
      <c r="F30" s="102" t="s">
        <v>67</v>
      </c>
      <c r="G30" s="44">
        <f t="shared" si="5"/>
        <v>0</v>
      </c>
      <c r="H30" s="45">
        <v>0</v>
      </c>
      <c r="I30" s="45"/>
      <c r="J30" s="45"/>
      <c r="K30" s="45">
        <v>0</v>
      </c>
      <c r="L30" s="45"/>
      <c r="M30" s="45"/>
      <c r="N30" s="45"/>
      <c r="O30" s="91">
        <f t="shared" si="7"/>
        <v>879.77</v>
      </c>
      <c r="P30" s="90">
        <v>879.77</v>
      </c>
      <c r="Q30" s="90"/>
      <c r="R30" s="90"/>
      <c r="S30" s="44"/>
      <c r="T30" s="67"/>
      <c r="U30" s="2"/>
    </row>
    <row r="31" spans="1:21" ht="12.75" customHeight="1">
      <c r="A31" s="104"/>
      <c r="B31" s="106"/>
      <c r="C31" s="108"/>
      <c r="D31" s="166"/>
      <c r="E31" s="112"/>
      <c r="F31" s="5" t="s">
        <v>55</v>
      </c>
      <c r="G31" s="46">
        <f>SUM(G24:G30)</f>
        <v>522590</v>
      </c>
      <c r="H31" s="46">
        <f>SUM(H24:H30)</f>
        <v>516189</v>
      </c>
      <c r="I31" s="46">
        <f aca="true" t="shared" si="8" ref="I31:T31">SUM(I24:I30)</f>
        <v>305549</v>
      </c>
      <c r="J31" s="46">
        <f t="shared" si="8"/>
        <v>6401</v>
      </c>
      <c r="K31" s="46">
        <f t="shared" si="8"/>
        <v>490291</v>
      </c>
      <c r="L31" s="46">
        <f t="shared" si="8"/>
        <v>485806</v>
      </c>
      <c r="M31" s="46">
        <f t="shared" si="8"/>
        <v>306794</v>
      </c>
      <c r="N31" s="46">
        <f t="shared" si="8"/>
        <v>4485</v>
      </c>
      <c r="O31" s="46">
        <f t="shared" si="8"/>
        <v>522518.5</v>
      </c>
      <c r="P31" s="46">
        <f t="shared" si="8"/>
        <v>518033.5</v>
      </c>
      <c r="Q31" s="46">
        <f t="shared" si="8"/>
        <v>313866</v>
      </c>
      <c r="R31" s="46">
        <f t="shared" si="8"/>
        <v>4485</v>
      </c>
      <c r="S31" s="46">
        <f t="shared" si="8"/>
        <v>516518</v>
      </c>
      <c r="T31" s="46">
        <f t="shared" si="8"/>
        <v>516643</v>
      </c>
      <c r="U31" s="2"/>
    </row>
    <row r="32" spans="1:21" ht="12.75" customHeight="1">
      <c r="A32" s="104" t="s">
        <v>12</v>
      </c>
      <c r="B32" s="189" t="s">
        <v>12</v>
      </c>
      <c r="C32" s="108" t="s">
        <v>23</v>
      </c>
      <c r="D32" s="166" t="s">
        <v>48</v>
      </c>
      <c r="E32" s="187" t="s">
        <v>44</v>
      </c>
      <c r="F32" s="18" t="s">
        <v>15</v>
      </c>
      <c r="G32" s="46">
        <f>H32+J32</f>
        <v>9268</v>
      </c>
      <c r="H32" s="46">
        <v>9268</v>
      </c>
      <c r="I32" s="46"/>
      <c r="J32" s="46"/>
      <c r="K32" s="46">
        <f t="shared" si="6"/>
        <v>7900</v>
      </c>
      <c r="L32" s="46">
        <v>7900</v>
      </c>
      <c r="M32" s="46"/>
      <c r="N32" s="46"/>
      <c r="O32" s="46">
        <f>P32+R32</f>
        <v>8500</v>
      </c>
      <c r="P32" s="46">
        <v>8500</v>
      </c>
      <c r="Q32" s="46"/>
      <c r="R32" s="46"/>
      <c r="S32" s="44">
        <v>10000</v>
      </c>
      <c r="T32" s="81">
        <v>10000</v>
      </c>
      <c r="U32" s="2"/>
    </row>
    <row r="33" spans="1:21" ht="12.75" customHeight="1">
      <c r="A33" s="104"/>
      <c r="B33" s="190"/>
      <c r="C33" s="108"/>
      <c r="D33" s="166"/>
      <c r="E33" s="144"/>
      <c r="F33" s="18" t="s">
        <v>20</v>
      </c>
      <c r="G33" s="46">
        <f>H33+J33</f>
        <v>0</v>
      </c>
      <c r="H33" s="46"/>
      <c r="I33" s="46"/>
      <c r="J33" s="46"/>
      <c r="K33" s="46">
        <f t="shared" si="6"/>
        <v>0</v>
      </c>
      <c r="L33" s="46"/>
      <c r="M33" s="46"/>
      <c r="N33" s="46"/>
      <c r="O33" s="46">
        <f>P33+R33</f>
        <v>0</v>
      </c>
      <c r="P33" s="46"/>
      <c r="Q33" s="46"/>
      <c r="R33" s="46"/>
      <c r="S33" s="44"/>
      <c r="T33" s="81"/>
      <c r="U33" s="2"/>
    </row>
    <row r="34" spans="1:21" ht="12.75" customHeight="1">
      <c r="A34" s="104"/>
      <c r="B34" s="105"/>
      <c r="C34" s="108"/>
      <c r="D34" s="166"/>
      <c r="E34" s="188"/>
      <c r="F34" s="5" t="s">
        <v>55</v>
      </c>
      <c r="G34" s="46">
        <f>SUM(G32:G33)</f>
        <v>9268</v>
      </c>
      <c r="H34" s="47">
        <f>SUM(H32:H33)</f>
        <v>9268</v>
      </c>
      <c r="I34" s="47">
        <f>SUM(I32:I33)</f>
        <v>0</v>
      </c>
      <c r="J34" s="47">
        <f>SUM(J32:J33)</f>
        <v>0</v>
      </c>
      <c r="K34" s="47">
        <f aca="true" t="shared" si="9" ref="K34:T34">SUM(K32:K33)</f>
        <v>7900</v>
      </c>
      <c r="L34" s="47">
        <f t="shared" si="9"/>
        <v>7900</v>
      </c>
      <c r="M34" s="47">
        <f t="shared" si="9"/>
        <v>0</v>
      </c>
      <c r="N34" s="47">
        <f t="shared" si="9"/>
        <v>0</v>
      </c>
      <c r="O34" s="47">
        <f>SUM(O32:O33)</f>
        <v>8500</v>
      </c>
      <c r="P34" s="47">
        <f>SUM(P32:P33)</f>
        <v>8500</v>
      </c>
      <c r="Q34" s="47">
        <f>SUM(Q32:Q33)</f>
        <v>0</v>
      </c>
      <c r="R34" s="47">
        <f>SUM(R32:R33)</f>
        <v>0</v>
      </c>
      <c r="S34" s="47">
        <f t="shared" si="9"/>
        <v>10000</v>
      </c>
      <c r="T34" s="66">
        <f t="shared" si="9"/>
        <v>10000</v>
      </c>
      <c r="U34" s="2"/>
    </row>
    <row r="35" spans="1:21" ht="12.75" customHeight="1">
      <c r="A35" s="104" t="s">
        <v>12</v>
      </c>
      <c r="B35" s="106" t="s">
        <v>12</v>
      </c>
      <c r="C35" s="108" t="s">
        <v>24</v>
      </c>
      <c r="D35" s="166" t="s">
        <v>49</v>
      </c>
      <c r="E35" s="187" t="s">
        <v>44</v>
      </c>
      <c r="F35" s="11" t="s">
        <v>15</v>
      </c>
      <c r="G35" s="46">
        <f>H35+J35</f>
        <v>1969</v>
      </c>
      <c r="H35" s="46">
        <v>1969</v>
      </c>
      <c r="I35" s="46"/>
      <c r="J35" s="46"/>
      <c r="K35" s="46">
        <f t="shared" si="6"/>
        <v>2491</v>
      </c>
      <c r="L35" s="46">
        <v>2491</v>
      </c>
      <c r="M35" s="46"/>
      <c r="N35" s="46"/>
      <c r="O35" s="46">
        <f>P35+R35</f>
        <v>1291</v>
      </c>
      <c r="P35" s="46">
        <v>1291</v>
      </c>
      <c r="Q35" s="46"/>
      <c r="R35" s="46"/>
      <c r="S35" s="44">
        <v>2500</v>
      </c>
      <c r="T35" s="81">
        <v>2500</v>
      </c>
      <c r="U35" s="2"/>
    </row>
    <row r="36" spans="1:21" ht="12.75" customHeight="1">
      <c r="A36" s="104"/>
      <c r="B36" s="106"/>
      <c r="C36" s="108"/>
      <c r="D36" s="166"/>
      <c r="E36" s="144"/>
      <c r="F36" s="11" t="s">
        <v>20</v>
      </c>
      <c r="G36" s="46">
        <f>H36+J36</f>
        <v>0</v>
      </c>
      <c r="H36" s="46"/>
      <c r="I36" s="46"/>
      <c r="J36" s="46"/>
      <c r="K36" s="46">
        <f t="shared" si="6"/>
        <v>0</v>
      </c>
      <c r="L36" s="46"/>
      <c r="M36" s="46"/>
      <c r="N36" s="46"/>
      <c r="O36" s="46">
        <f>P36+R36</f>
        <v>0</v>
      </c>
      <c r="P36" s="46"/>
      <c r="Q36" s="46"/>
      <c r="R36" s="46"/>
      <c r="S36" s="44"/>
      <c r="T36" s="81"/>
      <c r="U36" s="2"/>
    </row>
    <row r="37" spans="1:21" ht="12.75" customHeight="1">
      <c r="A37" s="104"/>
      <c r="B37" s="106"/>
      <c r="C37" s="108"/>
      <c r="D37" s="166"/>
      <c r="E37" s="188"/>
      <c r="F37" s="5" t="s">
        <v>55</v>
      </c>
      <c r="G37" s="46">
        <f>SUM(G35:G36)</f>
        <v>1969</v>
      </c>
      <c r="H37" s="47">
        <f>SUM(H35:H36)</f>
        <v>1969</v>
      </c>
      <c r="I37" s="47">
        <f>SUM(I35:I36)</f>
        <v>0</v>
      </c>
      <c r="J37" s="47">
        <f>SUM(J35:J36)</f>
        <v>0</v>
      </c>
      <c r="K37" s="47">
        <f aca="true" t="shared" si="10" ref="K37:T37">SUM(K35:K36)</f>
        <v>2491</v>
      </c>
      <c r="L37" s="47">
        <f t="shared" si="10"/>
        <v>2491</v>
      </c>
      <c r="M37" s="47">
        <f t="shared" si="10"/>
        <v>0</v>
      </c>
      <c r="N37" s="47">
        <f t="shared" si="10"/>
        <v>0</v>
      </c>
      <c r="O37" s="47">
        <f>SUM(O35:O36)</f>
        <v>1291</v>
      </c>
      <c r="P37" s="47">
        <f>SUM(P35:P36)</f>
        <v>1291</v>
      </c>
      <c r="Q37" s="47">
        <f>SUM(Q35:Q36)</f>
        <v>0</v>
      </c>
      <c r="R37" s="47">
        <f>SUM(R35:R36)</f>
        <v>0</v>
      </c>
      <c r="S37" s="47">
        <f t="shared" si="10"/>
        <v>2500</v>
      </c>
      <c r="T37" s="66">
        <f t="shared" si="10"/>
        <v>2500</v>
      </c>
      <c r="U37" s="2"/>
    </row>
    <row r="38" spans="1:21" ht="12.75" customHeight="1">
      <c r="A38" s="104" t="s">
        <v>12</v>
      </c>
      <c r="B38" s="106" t="s">
        <v>12</v>
      </c>
      <c r="C38" s="108" t="s">
        <v>25</v>
      </c>
      <c r="D38" s="166" t="s">
        <v>26</v>
      </c>
      <c r="E38" s="187" t="s">
        <v>44</v>
      </c>
      <c r="F38" s="11" t="s">
        <v>15</v>
      </c>
      <c r="G38" s="46">
        <f>H38+J38</f>
        <v>55868</v>
      </c>
      <c r="H38" s="46">
        <v>55868</v>
      </c>
      <c r="I38" s="46">
        <v>40692</v>
      </c>
      <c r="J38" s="46"/>
      <c r="K38" s="46">
        <f>L38+N38</f>
        <v>57198</v>
      </c>
      <c r="L38" s="46">
        <v>57198</v>
      </c>
      <c r="M38" s="46">
        <v>41378</v>
      </c>
      <c r="N38" s="46"/>
      <c r="O38" s="46">
        <f>P38+R38</f>
        <v>57898</v>
      </c>
      <c r="P38" s="46">
        <v>57898</v>
      </c>
      <c r="Q38" s="46">
        <v>42479</v>
      </c>
      <c r="R38" s="46"/>
      <c r="S38" s="44">
        <v>57000</v>
      </c>
      <c r="T38" s="81">
        <v>57500</v>
      </c>
      <c r="U38" s="2"/>
    </row>
    <row r="39" spans="1:21" ht="10.5" customHeight="1">
      <c r="A39" s="104"/>
      <c r="B39" s="106"/>
      <c r="C39" s="108"/>
      <c r="D39" s="166"/>
      <c r="E39" s="144"/>
      <c r="F39" s="11" t="s">
        <v>20</v>
      </c>
      <c r="G39" s="46">
        <f>H39+J39</f>
        <v>0</v>
      </c>
      <c r="H39" s="46"/>
      <c r="I39" s="46"/>
      <c r="J39" s="46"/>
      <c r="K39" s="46">
        <f>L39+N39</f>
        <v>0</v>
      </c>
      <c r="L39" s="46"/>
      <c r="M39" s="46"/>
      <c r="N39" s="46"/>
      <c r="O39" s="46">
        <f>P39+R39</f>
        <v>0</v>
      </c>
      <c r="P39" s="46"/>
      <c r="Q39" s="46"/>
      <c r="R39" s="46"/>
      <c r="S39" s="46"/>
      <c r="T39" s="89"/>
      <c r="U39" s="2"/>
    </row>
    <row r="40" spans="1:21" ht="12.75" customHeight="1" thickBot="1">
      <c r="A40" s="104"/>
      <c r="B40" s="106"/>
      <c r="C40" s="142"/>
      <c r="D40" s="191"/>
      <c r="E40" s="145"/>
      <c r="F40" s="6" t="s">
        <v>55</v>
      </c>
      <c r="G40" s="46">
        <f>SUM(G38:G39)</f>
        <v>55868</v>
      </c>
      <c r="H40" s="47">
        <f>SUM(H38:H39)</f>
        <v>55868</v>
      </c>
      <c r="I40" s="47">
        <f>SUM(I38:I39)</f>
        <v>40692</v>
      </c>
      <c r="J40" s="47">
        <f>SUM(J38:J39)</f>
        <v>0</v>
      </c>
      <c r="K40" s="47">
        <f aca="true" t="shared" si="11" ref="K40:T40">SUM(K38:K39)</f>
        <v>57198</v>
      </c>
      <c r="L40" s="47">
        <f t="shared" si="11"/>
        <v>57198</v>
      </c>
      <c r="M40" s="47">
        <f t="shared" si="11"/>
        <v>41378</v>
      </c>
      <c r="N40" s="47">
        <f t="shared" si="11"/>
        <v>0</v>
      </c>
      <c r="O40" s="47">
        <f>SUM(O38:O39)</f>
        <v>57898</v>
      </c>
      <c r="P40" s="47">
        <f>SUM(P38:P39)</f>
        <v>57898</v>
      </c>
      <c r="Q40" s="47">
        <f>SUM(Q38:Q39)</f>
        <v>42479</v>
      </c>
      <c r="R40" s="47">
        <f>SUM(R38:R39)</f>
        <v>0</v>
      </c>
      <c r="S40" s="47">
        <f t="shared" si="11"/>
        <v>57000</v>
      </c>
      <c r="T40" s="66">
        <f t="shared" si="11"/>
        <v>57500</v>
      </c>
      <c r="U40" s="2"/>
    </row>
    <row r="41" spans="1:21" ht="12.75" customHeight="1" thickBot="1">
      <c r="A41" s="7" t="s">
        <v>12</v>
      </c>
      <c r="B41" s="8" t="s">
        <v>12</v>
      </c>
      <c r="C41" s="113" t="s">
        <v>27</v>
      </c>
      <c r="D41" s="114"/>
      <c r="E41" s="114"/>
      <c r="F41" s="114"/>
      <c r="G41" s="48">
        <f>SUM(G20+G23+G31+G34+G37+G40)</f>
        <v>2873725</v>
      </c>
      <c r="H41" s="48">
        <f>SUM(H20+H23+H31+H34+H37+H40)</f>
        <v>2852553</v>
      </c>
      <c r="I41" s="48">
        <f>SUM(I20+I23+I31+I34+I37+I40)</f>
        <v>1875261</v>
      </c>
      <c r="J41" s="48">
        <f>SUM(J20+J23+J31+J34+J37+J40)</f>
        <v>21172</v>
      </c>
      <c r="K41" s="48">
        <f aca="true" t="shared" si="12" ref="K41:T41">SUM(K20+K23+K31+K34+K37+K40)</f>
        <v>2778309</v>
      </c>
      <c r="L41" s="48">
        <f t="shared" si="12"/>
        <v>2770890</v>
      </c>
      <c r="M41" s="48">
        <f t="shared" si="12"/>
        <v>1845609</v>
      </c>
      <c r="N41" s="48">
        <f t="shared" si="12"/>
        <v>7419</v>
      </c>
      <c r="O41" s="48">
        <f t="shared" si="12"/>
        <v>2883142.36</v>
      </c>
      <c r="P41" s="48">
        <f t="shared" si="12"/>
        <v>2875723.36</v>
      </c>
      <c r="Q41" s="48">
        <f t="shared" si="12"/>
        <v>1885951.46</v>
      </c>
      <c r="R41" s="48">
        <f t="shared" si="12"/>
        <v>7419</v>
      </c>
      <c r="S41" s="48">
        <f t="shared" si="12"/>
        <v>2895428</v>
      </c>
      <c r="T41" s="79">
        <f t="shared" si="12"/>
        <v>2879053</v>
      </c>
      <c r="U41" s="2"/>
    </row>
    <row r="42" spans="1:21" ht="14.25" customHeight="1" thickBot="1">
      <c r="A42" s="9" t="s">
        <v>12</v>
      </c>
      <c r="B42" s="128" t="s">
        <v>28</v>
      </c>
      <c r="C42" s="129"/>
      <c r="D42" s="129"/>
      <c r="E42" s="129"/>
      <c r="F42" s="149"/>
      <c r="G42" s="49">
        <f>SUM(G41)</f>
        <v>2873725</v>
      </c>
      <c r="H42" s="49">
        <f>SUM(H41)</f>
        <v>2852553</v>
      </c>
      <c r="I42" s="49">
        <f>SUM(I41)</f>
        <v>1875261</v>
      </c>
      <c r="J42" s="49">
        <f>SUM(J41)</f>
        <v>21172</v>
      </c>
      <c r="K42" s="49">
        <f aca="true" t="shared" si="13" ref="K42:R42">SUM(K41)</f>
        <v>2778309</v>
      </c>
      <c r="L42" s="49">
        <f t="shared" si="13"/>
        <v>2770890</v>
      </c>
      <c r="M42" s="49">
        <f t="shared" si="13"/>
        <v>1845609</v>
      </c>
      <c r="N42" s="49">
        <f t="shared" si="13"/>
        <v>7419</v>
      </c>
      <c r="O42" s="49">
        <f t="shared" si="13"/>
        <v>2883142.36</v>
      </c>
      <c r="P42" s="49">
        <f t="shared" si="13"/>
        <v>2875723.36</v>
      </c>
      <c r="Q42" s="49">
        <f t="shared" si="13"/>
        <v>1885951.46</v>
      </c>
      <c r="R42" s="49">
        <f t="shared" si="13"/>
        <v>7419</v>
      </c>
      <c r="S42" s="49">
        <f>SUM(S41)</f>
        <v>2895428</v>
      </c>
      <c r="T42" s="80">
        <f>SUM(T41)</f>
        <v>2879053</v>
      </c>
      <c r="U42" s="31"/>
    </row>
    <row r="43" spans="1:21" ht="15.75" customHeight="1" thickBot="1">
      <c r="A43" s="10" t="s">
        <v>17</v>
      </c>
      <c r="B43" s="146" t="s">
        <v>29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8"/>
      <c r="U43" s="2"/>
    </row>
    <row r="44" spans="1:21" ht="15.75" customHeight="1" thickBot="1">
      <c r="A44" s="3" t="s">
        <v>17</v>
      </c>
      <c r="B44" s="4" t="s">
        <v>12</v>
      </c>
      <c r="C44" s="122" t="s">
        <v>56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4"/>
      <c r="U44" s="2"/>
    </row>
    <row r="45" spans="1:21" ht="13.5" customHeight="1">
      <c r="A45" s="104" t="s">
        <v>17</v>
      </c>
      <c r="B45" s="189" t="s">
        <v>12</v>
      </c>
      <c r="C45" s="108" t="s">
        <v>12</v>
      </c>
      <c r="D45" s="109" t="s">
        <v>30</v>
      </c>
      <c r="E45" s="167" t="s">
        <v>44</v>
      </c>
      <c r="F45" s="11" t="s">
        <v>15</v>
      </c>
      <c r="G45" s="50">
        <f>H45+J45</f>
        <v>133833</v>
      </c>
      <c r="H45" s="51">
        <v>133833</v>
      </c>
      <c r="I45" s="47">
        <v>67713</v>
      </c>
      <c r="J45" s="47"/>
      <c r="K45" s="47">
        <f>L45+N45</f>
        <v>150452</v>
      </c>
      <c r="L45" s="47">
        <v>150452</v>
      </c>
      <c r="M45" s="47">
        <v>78550</v>
      </c>
      <c r="N45" s="47"/>
      <c r="O45" s="93">
        <f>P45+R45</f>
        <v>154304</v>
      </c>
      <c r="P45" s="93">
        <v>154304</v>
      </c>
      <c r="Q45" s="99">
        <v>81720</v>
      </c>
      <c r="R45" s="47"/>
      <c r="S45" s="47">
        <v>163638</v>
      </c>
      <c r="T45" s="66">
        <v>164200</v>
      </c>
      <c r="U45" s="2"/>
    </row>
    <row r="46" spans="1:21" ht="13.5" customHeight="1">
      <c r="A46" s="104"/>
      <c r="B46" s="190"/>
      <c r="C46" s="108"/>
      <c r="D46" s="109"/>
      <c r="E46" s="111"/>
      <c r="F46" s="11" t="s">
        <v>46</v>
      </c>
      <c r="G46" s="46">
        <f>H46+J46</f>
        <v>2925</v>
      </c>
      <c r="H46" s="47">
        <v>2925</v>
      </c>
      <c r="I46" s="47"/>
      <c r="J46" s="47"/>
      <c r="K46" s="47">
        <f>L46+N46</f>
        <v>1968</v>
      </c>
      <c r="L46" s="47">
        <v>1968</v>
      </c>
      <c r="M46" s="47"/>
      <c r="N46" s="47"/>
      <c r="O46" s="99">
        <f>P46+R46</f>
        <v>5268</v>
      </c>
      <c r="P46" s="99">
        <v>5268</v>
      </c>
      <c r="Q46" s="99"/>
      <c r="R46" s="47"/>
      <c r="S46" s="47">
        <v>1600</v>
      </c>
      <c r="T46" s="66">
        <v>1600</v>
      </c>
      <c r="U46" s="2"/>
    </row>
    <row r="47" spans="1:21" ht="10.5" customHeight="1">
      <c r="A47" s="104"/>
      <c r="B47" s="190"/>
      <c r="C47" s="108"/>
      <c r="D47" s="109"/>
      <c r="E47" s="111"/>
      <c r="F47" s="11" t="s">
        <v>47</v>
      </c>
      <c r="G47" s="46">
        <f>H47+J47</f>
        <v>0</v>
      </c>
      <c r="H47" s="47">
        <v>0</v>
      </c>
      <c r="I47" s="47"/>
      <c r="J47" s="47"/>
      <c r="K47" s="47">
        <f>L47+N47</f>
        <v>0</v>
      </c>
      <c r="L47" s="47"/>
      <c r="M47" s="47"/>
      <c r="N47" s="47"/>
      <c r="O47" s="99">
        <f>P47+R47</f>
        <v>200</v>
      </c>
      <c r="P47" s="99">
        <v>200</v>
      </c>
      <c r="Q47" s="99"/>
      <c r="R47" s="47"/>
      <c r="S47" s="47"/>
      <c r="T47" s="66"/>
      <c r="U47" s="2"/>
    </row>
    <row r="48" spans="1:21" ht="13.5" customHeight="1">
      <c r="A48" s="104"/>
      <c r="B48" s="190"/>
      <c r="C48" s="108"/>
      <c r="D48" s="109"/>
      <c r="E48" s="111"/>
      <c r="F48" s="11" t="s">
        <v>62</v>
      </c>
      <c r="G48" s="46">
        <f>H48+J48</f>
        <v>1448</v>
      </c>
      <c r="H48" s="47">
        <v>1448</v>
      </c>
      <c r="I48" s="47"/>
      <c r="J48" s="47"/>
      <c r="K48" s="47">
        <f>L48+N48</f>
        <v>1448</v>
      </c>
      <c r="L48" s="47">
        <v>1448</v>
      </c>
      <c r="M48" s="47"/>
      <c r="N48" s="47"/>
      <c r="O48" s="99">
        <f>P48+R48</f>
        <v>3599.51</v>
      </c>
      <c r="P48" s="99">
        <v>3599.51</v>
      </c>
      <c r="Q48" s="99"/>
      <c r="R48" s="47"/>
      <c r="S48" s="47">
        <v>1448</v>
      </c>
      <c r="T48" s="66">
        <v>1448</v>
      </c>
      <c r="U48" s="2"/>
    </row>
    <row r="49" spans="1:21" ht="12" customHeight="1">
      <c r="A49" s="104"/>
      <c r="B49" s="190"/>
      <c r="C49" s="108"/>
      <c r="D49" s="110"/>
      <c r="E49" s="111"/>
      <c r="F49" s="11" t="s">
        <v>16</v>
      </c>
      <c r="G49" s="46">
        <f>H49+J49</f>
        <v>58</v>
      </c>
      <c r="H49" s="47">
        <v>58</v>
      </c>
      <c r="I49" s="47"/>
      <c r="J49" s="47"/>
      <c r="K49" s="47">
        <f aca="true" t="shared" si="14" ref="K49:K66">L49+N49</f>
        <v>64</v>
      </c>
      <c r="L49" s="47">
        <v>64</v>
      </c>
      <c r="M49" s="47"/>
      <c r="N49" s="47"/>
      <c r="O49" s="99">
        <f>P49+R49</f>
        <v>46.23</v>
      </c>
      <c r="P49" s="99">
        <v>46.23</v>
      </c>
      <c r="Q49" s="99"/>
      <c r="R49" s="47"/>
      <c r="S49" s="45">
        <v>64</v>
      </c>
      <c r="T49" s="65">
        <v>64</v>
      </c>
      <c r="U49" s="2"/>
    </row>
    <row r="50" spans="1:21" ht="12.75" customHeight="1" thickBot="1">
      <c r="A50" s="104"/>
      <c r="B50" s="105"/>
      <c r="C50" s="108"/>
      <c r="D50" s="110"/>
      <c r="E50" s="112"/>
      <c r="F50" s="5" t="s">
        <v>55</v>
      </c>
      <c r="G50" s="46">
        <f>SUM(G45:G49)</f>
        <v>138264</v>
      </c>
      <c r="H50" s="47">
        <f>SUM(H45:H49)</f>
        <v>138264</v>
      </c>
      <c r="I50" s="47">
        <f>SUM(I45:I49)</f>
        <v>67713</v>
      </c>
      <c r="J50" s="47">
        <f>SUM(J45:J49)</f>
        <v>0</v>
      </c>
      <c r="K50" s="47">
        <f aca="true" t="shared" si="15" ref="K50:T50">SUM(K45:K49)</f>
        <v>153932</v>
      </c>
      <c r="L50" s="47">
        <f t="shared" si="15"/>
        <v>153932</v>
      </c>
      <c r="M50" s="47">
        <f t="shared" si="15"/>
        <v>78550</v>
      </c>
      <c r="N50" s="47">
        <f t="shared" si="15"/>
        <v>0</v>
      </c>
      <c r="O50" s="99">
        <f>SUM(O45:O49)</f>
        <v>163417.74000000002</v>
      </c>
      <c r="P50" s="99">
        <f>SUM(P45:P49)</f>
        <v>163417.74000000002</v>
      </c>
      <c r="Q50" s="99">
        <f>SUM(Q45:Q49)</f>
        <v>81720</v>
      </c>
      <c r="R50" s="47">
        <f>SUM(R45:R49)</f>
        <v>0</v>
      </c>
      <c r="S50" s="47">
        <f t="shared" si="15"/>
        <v>166750</v>
      </c>
      <c r="T50" s="66">
        <f t="shared" si="15"/>
        <v>167312</v>
      </c>
      <c r="U50" s="2"/>
    </row>
    <row r="51" spans="1:21" ht="13.5" customHeight="1">
      <c r="A51" s="104" t="s">
        <v>17</v>
      </c>
      <c r="B51" s="189" t="s">
        <v>12</v>
      </c>
      <c r="C51" s="108" t="s">
        <v>17</v>
      </c>
      <c r="D51" s="110" t="s">
        <v>57</v>
      </c>
      <c r="E51" s="167" t="s">
        <v>44</v>
      </c>
      <c r="F51" s="11" t="s">
        <v>15</v>
      </c>
      <c r="G51" s="46">
        <f aca="true" t="shared" si="16" ref="G51:G56">H51+J51</f>
        <v>89029</v>
      </c>
      <c r="H51" s="47">
        <v>89029</v>
      </c>
      <c r="I51" s="47">
        <v>54506</v>
      </c>
      <c r="J51" s="47"/>
      <c r="K51" s="47">
        <f t="shared" si="14"/>
        <v>94096</v>
      </c>
      <c r="L51" s="47">
        <v>94096</v>
      </c>
      <c r="M51" s="47">
        <v>58635</v>
      </c>
      <c r="N51" s="47"/>
      <c r="O51" s="93">
        <f aca="true" t="shared" si="17" ref="O51:O56">P51+R51</f>
        <v>97372</v>
      </c>
      <c r="P51" s="93">
        <v>97372</v>
      </c>
      <c r="Q51" s="99">
        <v>61136</v>
      </c>
      <c r="R51" s="47"/>
      <c r="S51" s="45">
        <v>100509</v>
      </c>
      <c r="T51" s="65">
        <v>101020</v>
      </c>
      <c r="U51" s="2"/>
    </row>
    <row r="52" spans="1:21" ht="13.5" customHeight="1">
      <c r="A52" s="104"/>
      <c r="B52" s="190"/>
      <c r="C52" s="108"/>
      <c r="D52" s="110"/>
      <c r="E52" s="111"/>
      <c r="F52" s="11" t="s">
        <v>46</v>
      </c>
      <c r="G52" s="46">
        <f t="shared" si="16"/>
        <v>1101</v>
      </c>
      <c r="H52" s="47">
        <v>1101</v>
      </c>
      <c r="I52" s="47"/>
      <c r="J52" s="47"/>
      <c r="K52" s="47">
        <f t="shared" si="14"/>
        <v>463</v>
      </c>
      <c r="L52" s="47">
        <v>463</v>
      </c>
      <c r="M52" s="47"/>
      <c r="N52" s="47"/>
      <c r="O52" s="99">
        <f t="shared" si="17"/>
        <v>463</v>
      </c>
      <c r="P52" s="99">
        <v>463</v>
      </c>
      <c r="Q52" s="99"/>
      <c r="R52" s="47"/>
      <c r="S52" s="45">
        <v>463</v>
      </c>
      <c r="T52" s="65">
        <v>463</v>
      </c>
      <c r="U52" s="2"/>
    </row>
    <row r="53" spans="1:21" ht="13.5" customHeight="1">
      <c r="A53" s="104"/>
      <c r="B53" s="190"/>
      <c r="C53" s="108"/>
      <c r="D53" s="110"/>
      <c r="E53" s="111"/>
      <c r="F53" s="11" t="s">
        <v>62</v>
      </c>
      <c r="G53" s="46">
        <f t="shared" si="16"/>
        <v>8312</v>
      </c>
      <c r="H53" s="47">
        <v>8312</v>
      </c>
      <c r="I53" s="47"/>
      <c r="J53" s="47"/>
      <c r="K53" s="47">
        <f t="shared" si="14"/>
        <v>8306</v>
      </c>
      <c r="L53" s="47">
        <v>8306</v>
      </c>
      <c r="M53" s="47"/>
      <c r="N53" s="47"/>
      <c r="O53" s="99">
        <f t="shared" si="17"/>
        <v>8269</v>
      </c>
      <c r="P53" s="99">
        <v>8269</v>
      </c>
      <c r="Q53" s="99"/>
      <c r="R53" s="47"/>
      <c r="S53" s="45">
        <v>8306</v>
      </c>
      <c r="T53" s="65">
        <v>8306</v>
      </c>
      <c r="U53" s="2"/>
    </row>
    <row r="54" spans="1:21" s="39" customFormat="1" ht="13.5" customHeight="1">
      <c r="A54" s="104"/>
      <c r="B54" s="190"/>
      <c r="C54" s="108"/>
      <c r="D54" s="110"/>
      <c r="E54" s="111"/>
      <c r="F54" s="11" t="s">
        <v>71</v>
      </c>
      <c r="G54" s="46">
        <f t="shared" si="16"/>
        <v>145</v>
      </c>
      <c r="H54" s="47">
        <v>145</v>
      </c>
      <c r="I54" s="47"/>
      <c r="J54" s="47"/>
      <c r="K54" s="47">
        <f t="shared" si="14"/>
        <v>0</v>
      </c>
      <c r="L54" s="47"/>
      <c r="M54" s="47"/>
      <c r="N54" s="47"/>
      <c r="O54" s="99">
        <f t="shared" si="17"/>
        <v>0</v>
      </c>
      <c r="P54" s="99">
        <v>0</v>
      </c>
      <c r="Q54" s="99"/>
      <c r="R54" s="47"/>
      <c r="S54" s="45"/>
      <c r="T54" s="65"/>
      <c r="U54" s="40"/>
    </row>
    <row r="55" spans="1:21" ht="13.5" customHeight="1">
      <c r="A55" s="104"/>
      <c r="B55" s="190"/>
      <c r="C55" s="108"/>
      <c r="D55" s="110"/>
      <c r="E55" s="111"/>
      <c r="F55" s="11" t="s">
        <v>16</v>
      </c>
      <c r="G55" s="46">
        <f t="shared" si="16"/>
        <v>29</v>
      </c>
      <c r="H55" s="47">
        <v>29</v>
      </c>
      <c r="I55" s="47"/>
      <c r="J55" s="47"/>
      <c r="K55" s="47">
        <f t="shared" si="14"/>
        <v>26</v>
      </c>
      <c r="L55" s="47">
        <v>26</v>
      </c>
      <c r="M55" s="47"/>
      <c r="N55" s="47"/>
      <c r="O55" s="99">
        <f t="shared" si="17"/>
        <v>39.21</v>
      </c>
      <c r="P55" s="99">
        <v>39.21</v>
      </c>
      <c r="Q55" s="99"/>
      <c r="R55" s="47"/>
      <c r="S55" s="45">
        <v>26</v>
      </c>
      <c r="T55" s="65">
        <v>26</v>
      </c>
      <c r="U55" s="2"/>
    </row>
    <row r="56" spans="1:21" ht="13.5" customHeight="1">
      <c r="A56" s="104"/>
      <c r="B56" s="190"/>
      <c r="C56" s="108"/>
      <c r="D56" s="110"/>
      <c r="E56" s="111"/>
      <c r="F56" s="102" t="s">
        <v>60</v>
      </c>
      <c r="G56" s="46">
        <f t="shared" si="16"/>
        <v>0</v>
      </c>
      <c r="H56" s="47"/>
      <c r="I56" s="47"/>
      <c r="J56" s="47"/>
      <c r="K56" s="47">
        <f t="shared" si="14"/>
        <v>0</v>
      </c>
      <c r="L56" s="47"/>
      <c r="M56" s="47"/>
      <c r="N56" s="47"/>
      <c r="O56" s="99">
        <f t="shared" si="17"/>
        <v>980</v>
      </c>
      <c r="P56" s="99">
        <v>980</v>
      </c>
      <c r="Q56" s="99"/>
      <c r="R56" s="47"/>
      <c r="S56" s="45"/>
      <c r="T56" s="65"/>
      <c r="U56" s="2"/>
    </row>
    <row r="57" spans="1:21" ht="13.5" customHeight="1">
      <c r="A57" s="104"/>
      <c r="B57" s="105"/>
      <c r="C57" s="108"/>
      <c r="D57" s="110"/>
      <c r="E57" s="112"/>
      <c r="F57" s="5" t="s">
        <v>55</v>
      </c>
      <c r="G57" s="46">
        <f>SUM(G51:G56)</f>
        <v>98616</v>
      </c>
      <c r="H57" s="46">
        <f aca="true" t="shared" si="18" ref="H57:T57">SUM(H51:H56)</f>
        <v>98616</v>
      </c>
      <c r="I57" s="46">
        <f t="shared" si="18"/>
        <v>54506</v>
      </c>
      <c r="J57" s="46">
        <f t="shared" si="18"/>
        <v>0</v>
      </c>
      <c r="K57" s="46">
        <f t="shared" si="18"/>
        <v>102891</v>
      </c>
      <c r="L57" s="46">
        <f t="shared" si="18"/>
        <v>102891</v>
      </c>
      <c r="M57" s="46">
        <f t="shared" si="18"/>
        <v>58635</v>
      </c>
      <c r="N57" s="46">
        <f t="shared" si="18"/>
        <v>0</v>
      </c>
      <c r="O57" s="46">
        <f t="shared" si="18"/>
        <v>107123.21</v>
      </c>
      <c r="P57" s="46">
        <f t="shared" si="18"/>
        <v>107123.21</v>
      </c>
      <c r="Q57" s="46">
        <f t="shared" si="18"/>
        <v>61136</v>
      </c>
      <c r="R57" s="46">
        <f t="shared" si="18"/>
        <v>0</v>
      </c>
      <c r="S57" s="46">
        <f t="shared" si="18"/>
        <v>109304</v>
      </c>
      <c r="T57" s="46">
        <f t="shared" si="18"/>
        <v>109815</v>
      </c>
      <c r="U57" s="2"/>
    </row>
    <row r="58" spans="1:21" ht="14.25" customHeight="1">
      <c r="A58" s="104" t="s">
        <v>17</v>
      </c>
      <c r="B58" s="189" t="s">
        <v>12</v>
      </c>
      <c r="C58" s="108" t="s">
        <v>21</v>
      </c>
      <c r="D58" s="110" t="s">
        <v>31</v>
      </c>
      <c r="E58" s="187" t="s">
        <v>44</v>
      </c>
      <c r="F58" s="11" t="s">
        <v>15</v>
      </c>
      <c r="G58" s="46">
        <f>H58+J58</f>
        <v>76981</v>
      </c>
      <c r="H58" s="47">
        <v>75562</v>
      </c>
      <c r="I58" s="47">
        <v>44167</v>
      </c>
      <c r="J58" s="47">
        <v>1419</v>
      </c>
      <c r="K58" s="47">
        <f t="shared" si="14"/>
        <v>79439</v>
      </c>
      <c r="L58" s="47">
        <v>79439</v>
      </c>
      <c r="M58" s="47">
        <v>45862</v>
      </c>
      <c r="N58" s="47">
        <v>0</v>
      </c>
      <c r="O58" s="47">
        <f aca="true" t="shared" si="19" ref="O58:O63">P58+R58</f>
        <v>89800</v>
      </c>
      <c r="P58" s="47">
        <v>86600</v>
      </c>
      <c r="Q58" s="47">
        <v>47329</v>
      </c>
      <c r="R58" s="47">
        <v>3200</v>
      </c>
      <c r="S58" s="45">
        <v>70000</v>
      </c>
      <c r="T58" s="65">
        <v>72000</v>
      </c>
      <c r="U58" s="2"/>
    </row>
    <row r="59" spans="1:21" ht="14.25" customHeight="1">
      <c r="A59" s="104"/>
      <c r="B59" s="190"/>
      <c r="C59" s="108"/>
      <c r="D59" s="110"/>
      <c r="E59" s="144"/>
      <c r="F59" s="11" t="s">
        <v>46</v>
      </c>
      <c r="G59" s="46">
        <f>H59+J59</f>
        <v>1738</v>
      </c>
      <c r="H59" s="47">
        <v>1738</v>
      </c>
      <c r="I59" s="47"/>
      <c r="J59" s="47"/>
      <c r="K59" s="47">
        <f t="shared" si="14"/>
        <v>1450</v>
      </c>
      <c r="L59" s="47">
        <v>1450</v>
      </c>
      <c r="M59" s="47"/>
      <c r="N59" s="47"/>
      <c r="O59" s="47">
        <f t="shared" si="19"/>
        <v>3450</v>
      </c>
      <c r="P59" s="47">
        <v>3450</v>
      </c>
      <c r="Q59" s="47"/>
      <c r="R59" s="47"/>
      <c r="S59" s="45">
        <v>2000</v>
      </c>
      <c r="T59" s="65">
        <v>3000</v>
      </c>
      <c r="U59" s="2"/>
    </row>
    <row r="60" spans="1:21" ht="14.25" customHeight="1">
      <c r="A60" s="104"/>
      <c r="B60" s="190"/>
      <c r="C60" s="108"/>
      <c r="D60" s="110"/>
      <c r="E60" s="144"/>
      <c r="F60" s="11" t="s">
        <v>62</v>
      </c>
      <c r="G60" s="46">
        <f>H60+J60</f>
        <v>43443</v>
      </c>
      <c r="H60" s="47">
        <v>43443</v>
      </c>
      <c r="I60" s="47"/>
      <c r="J60" s="47"/>
      <c r="K60" s="47">
        <f t="shared" si="14"/>
        <v>15000</v>
      </c>
      <c r="L60" s="47">
        <v>15000</v>
      </c>
      <c r="M60" s="47"/>
      <c r="N60" s="47"/>
      <c r="O60" s="99">
        <f t="shared" si="19"/>
        <v>55266.98</v>
      </c>
      <c r="P60" s="99">
        <v>55266.98</v>
      </c>
      <c r="Q60" s="47"/>
      <c r="R60" s="47"/>
      <c r="S60" s="45">
        <v>20000</v>
      </c>
      <c r="T60" s="65">
        <v>20000</v>
      </c>
      <c r="U60" s="2"/>
    </row>
    <row r="61" spans="1:21" ht="14.25" customHeight="1">
      <c r="A61" s="104"/>
      <c r="B61" s="190"/>
      <c r="C61" s="108"/>
      <c r="D61" s="110"/>
      <c r="E61" s="144"/>
      <c r="F61" s="11" t="s">
        <v>67</v>
      </c>
      <c r="G61" s="46">
        <f>H61+J61</f>
        <v>2172</v>
      </c>
      <c r="H61" s="47">
        <v>2172</v>
      </c>
      <c r="I61" s="47"/>
      <c r="J61" s="47"/>
      <c r="K61" s="47">
        <f t="shared" si="14"/>
        <v>1800</v>
      </c>
      <c r="L61" s="47">
        <v>1800</v>
      </c>
      <c r="M61" s="47"/>
      <c r="N61" s="47"/>
      <c r="O61" s="47">
        <f t="shared" si="19"/>
        <v>5300</v>
      </c>
      <c r="P61" s="47">
        <v>5300</v>
      </c>
      <c r="Q61" s="47"/>
      <c r="R61" s="47"/>
      <c r="S61" s="45">
        <v>2500</v>
      </c>
      <c r="T61" s="65">
        <v>3500</v>
      </c>
      <c r="U61" s="2"/>
    </row>
    <row r="62" spans="1:21" ht="14.25" customHeight="1">
      <c r="A62" s="104"/>
      <c r="B62" s="190"/>
      <c r="C62" s="108"/>
      <c r="D62" s="110"/>
      <c r="E62" s="144"/>
      <c r="F62" s="11" t="s">
        <v>60</v>
      </c>
      <c r="G62" s="46"/>
      <c r="H62" s="47"/>
      <c r="I62" s="47"/>
      <c r="J62" s="47"/>
      <c r="K62" s="47"/>
      <c r="L62" s="47"/>
      <c r="M62" s="47"/>
      <c r="N62" s="47"/>
      <c r="O62" s="99">
        <f t="shared" si="19"/>
        <v>104.8</v>
      </c>
      <c r="P62" s="99">
        <v>104.8</v>
      </c>
      <c r="Q62" s="47"/>
      <c r="R62" s="47"/>
      <c r="S62" s="45"/>
      <c r="T62" s="65"/>
      <c r="U62" s="2"/>
    </row>
    <row r="63" spans="1:21" ht="14.25" customHeight="1">
      <c r="A63" s="104"/>
      <c r="B63" s="190"/>
      <c r="C63" s="108"/>
      <c r="D63" s="110"/>
      <c r="E63" s="144"/>
      <c r="F63" s="11" t="s">
        <v>16</v>
      </c>
      <c r="G63" s="46">
        <f>H63+J63</f>
        <v>261</v>
      </c>
      <c r="H63" s="47">
        <v>261</v>
      </c>
      <c r="I63" s="47"/>
      <c r="J63" s="47"/>
      <c r="K63" s="47">
        <f t="shared" si="14"/>
        <v>200</v>
      </c>
      <c r="L63" s="47">
        <v>200</v>
      </c>
      <c r="M63" s="47"/>
      <c r="N63" s="47"/>
      <c r="O63" s="99">
        <f t="shared" si="19"/>
        <v>235.37</v>
      </c>
      <c r="P63" s="99">
        <v>235.37</v>
      </c>
      <c r="Q63" s="47"/>
      <c r="R63" s="47"/>
      <c r="S63" s="45">
        <v>500</v>
      </c>
      <c r="T63" s="65">
        <v>500</v>
      </c>
      <c r="U63" s="2"/>
    </row>
    <row r="64" spans="1:21" ht="14.25" customHeight="1">
      <c r="A64" s="104"/>
      <c r="B64" s="105"/>
      <c r="C64" s="108"/>
      <c r="D64" s="110"/>
      <c r="E64" s="188"/>
      <c r="F64" s="5" t="s">
        <v>55</v>
      </c>
      <c r="G64" s="46">
        <f aca="true" t="shared" si="20" ref="G64:N64">SUM(G58:G63)</f>
        <v>124595</v>
      </c>
      <c r="H64" s="47">
        <f t="shared" si="20"/>
        <v>123176</v>
      </c>
      <c r="I64" s="47">
        <f t="shared" si="20"/>
        <v>44167</v>
      </c>
      <c r="J64" s="47">
        <f t="shared" si="20"/>
        <v>1419</v>
      </c>
      <c r="K64" s="47">
        <f t="shared" si="20"/>
        <v>97889</v>
      </c>
      <c r="L64" s="47">
        <f t="shared" si="20"/>
        <v>97889</v>
      </c>
      <c r="M64" s="47">
        <f t="shared" si="20"/>
        <v>45862</v>
      </c>
      <c r="N64" s="47">
        <f t="shared" si="20"/>
        <v>0</v>
      </c>
      <c r="O64" s="99">
        <f aca="true" t="shared" si="21" ref="O64:T64">SUM(O58:O63)</f>
        <v>154157.15</v>
      </c>
      <c r="P64" s="99">
        <f>SUM(P58:P63)</f>
        <v>150957.15</v>
      </c>
      <c r="Q64" s="47">
        <f>SUM(Q58:Q63)</f>
        <v>47329</v>
      </c>
      <c r="R64" s="47">
        <f>SUM(R58:R63)</f>
        <v>3200</v>
      </c>
      <c r="S64" s="47">
        <f t="shared" si="21"/>
        <v>95000</v>
      </c>
      <c r="T64" s="66">
        <f t="shared" si="21"/>
        <v>99000</v>
      </c>
      <c r="U64" s="2"/>
    </row>
    <row r="65" spans="1:21" ht="14.25" customHeight="1">
      <c r="A65" s="104" t="s">
        <v>17</v>
      </c>
      <c r="B65" s="189" t="s">
        <v>12</v>
      </c>
      <c r="C65" s="108" t="s">
        <v>23</v>
      </c>
      <c r="D65" s="110" t="s">
        <v>50</v>
      </c>
      <c r="E65" s="187" t="s">
        <v>44</v>
      </c>
      <c r="F65" s="11" t="s">
        <v>15</v>
      </c>
      <c r="G65" s="46">
        <f>H65+J65</f>
        <v>11874</v>
      </c>
      <c r="H65" s="47">
        <v>11874</v>
      </c>
      <c r="I65" s="47"/>
      <c r="J65" s="47"/>
      <c r="K65" s="47">
        <f t="shared" si="14"/>
        <v>14900</v>
      </c>
      <c r="L65" s="47">
        <v>14900</v>
      </c>
      <c r="M65" s="47"/>
      <c r="N65" s="47"/>
      <c r="O65" s="47">
        <f>P65+R65</f>
        <v>14591</v>
      </c>
      <c r="P65" s="47">
        <v>14591</v>
      </c>
      <c r="Q65" s="47"/>
      <c r="R65" s="47"/>
      <c r="S65" s="45">
        <v>18000</v>
      </c>
      <c r="T65" s="65">
        <v>19000</v>
      </c>
      <c r="U65" s="2"/>
    </row>
    <row r="66" spans="1:21" ht="12" customHeight="1">
      <c r="A66" s="104"/>
      <c r="B66" s="190"/>
      <c r="C66" s="108"/>
      <c r="D66" s="110"/>
      <c r="E66" s="144"/>
      <c r="F66" s="11" t="s">
        <v>20</v>
      </c>
      <c r="G66" s="46">
        <f>H66+J66</f>
        <v>0</v>
      </c>
      <c r="H66" s="47"/>
      <c r="I66" s="47"/>
      <c r="J66" s="47"/>
      <c r="K66" s="47">
        <f t="shared" si="14"/>
        <v>0</v>
      </c>
      <c r="L66" s="47"/>
      <c r="M66" s="47"/>
      <c r="N66" s="47"/>
      <c r="O66" s="47">
        <f>P66+R66</f>
        <v>0</v>
      </c>
      <c r="P66" s="47"/>
      <c r="Q66" s="47"/>
      <c r="R66" s="47"/>
      <c r="S66" s="45"/>
      <c r="T66" s="65"/>
      <c r="U66" s="2"/>
    </row>
    <row r="67" spans="1:21" ht="14.25" customHeight="1">
      <c r="A67" s="104"/>
      <c r="B67" s="105"/>
      <c r="C67" s="108"/>
      <c r="D67" s="110"/>
      <c r="E67" s="188"/>
      <c r="F67" s="5" t="s">
        <v>55</v>
      </c>
      <c r="G67" s="46">
        <f>SUM(G65:G66)</f>
        <v>11874</v>
      </c>
      <c r="H67" s="47">
        <f>SUM(H65:H66)</f>
        <v>11874</v>
      </c>
      <c r="I67" s="47">
        <f>SUM(I65:I66)</f>
        <v>0</v>
      </c>
      <c r="J67" s="47">
        <f>SUM(J65:J66)</f>
        <v>0</v>
      </c>
      <c r="K67" s="47">
        <f aca="true" t="shared" si="22" ref="K67:T67">SUM(K65:K66)</f>
        <v>14900</v>
      </c>
      <c r="L67" s="47">
        <f t="shared" si="22"/>
        <v>14900</v>
      </c>
      <c r="M67" s="47">
        <f t="shared" si="22"/>
        <v>0</v>
      </c>
      <c r="N67" s="47">
        <f t="shared" si="22"/>
        <v>0</v>
      </c>
      <c r="O67" s="47">
        <f>SUM(O65:O66)</f>
        <v>14591</v>
      </c>
      <c r="P67" s="47">
        <f>SUM(P65:P66)</f>
        <v>14591</v>
      </c>
      <c r="Q67" s="47">
        <f>SUM(Q65:Q66)</f>
        <v>0</v>
      </c>
      <c r="R67" s="47">
        <f>SUM(R65:R66)</f>
        <v>0</v>
      </c>
      <c r="S67" s="47">
        <f t="shared" si="22"/>
        <v>18000</v>
      </c>
      <c r="T67" s="66">
        <f t="shared" si="22"/>
        <v>19000</v>
      </c>
      <c r="U67" s="2"/>
    </row>
    <row r="68" spans="1:21" ht="15" customHeight="1">
      <c r="A68" s="104" t="s">
        <v>17</v>
      </c>
      <c r="B68" s="189" t="s">
        <v>12</v>
      </c>
      <c r="C68" s="108" t="s">
        <v>24</v>
      </c>
      <c r="D68" s="110" t="s">
        <v>32</v>
      </c>
      <c r="E68" s="187" t="s">
        <v>44</v>
      </c>
      <c r="F68" s="11" t="s">
        <v>15</v>
      </c>
      <c r="G68" s="46">
        <f>H68+J68</f>
        <v>15002</v>
      </c>
      <c r="H68" s="47">
        <v>15002</v>
      </c>
      <c r="I68" s="47">
        <v>11151</v>
      </c>
      <c r="J68" s="47"/>
      <c r="K68" s="47">
        <f>L68+N68</f>
        <v>14466</v>
      </c>
      <c r="L68" s="47">
        <v>14466</v>
      </c>
      <c r="M68" s="47">
        <v>10535</v>
      </c>
      <c r="N68" s="47"/>
      <c r="O68" s="47">
        <f>P68+R68</f>
        <v>14775</v>
      </c>
      <c r="P68" s="47">
        <v>14775</v>
      </c>
      <c r="Q68" s="47">
        <v>11035</v>
      </c>
      <c r="R68" s="47"/>
      <c r="S68" s="45">
        <v>15200</v>
      </c>
      <c r="T68" s="65">
        <v>15300</v>
      </c>
      <c r="U68" s="2"/>
    </row>
    <row r="69" spans="1:21" ht="12" customHeight="1">
      <c r="A69" s="104"/>
      <c r="B69" s="190"/>
      <c r="C69" s="108"/>
      <c r="D69" s="110"/>
      <c r="E69" s="144"/>
      <c r="F69" s="11" t="s">
        <v>20</v>
      </c>
      <c r="G69" s="46">
        <f>H69+J69</f>
        <v>0</v>
      </c>
      <c r="H69" s="47"/>
      <c r="I69" s="47"/>
      <c r="J69" s="47"/>
      <c r="K69" s="47">
        <f>L69+N69</f>
        <v>0</v>
      </c>
      <c r="L69" s="47"/>
      <c r="M69" s="47"/>
      <c r="N69" s="47"/>
      <c r="O69" s="47">
        <f>P69+R69</f>
        <v>0</v>
      </c>
      <c r="P69" s="47"/>
      <c r="Q69" s="47"/>
      <c r="R69" s="47"/>
      <c r="S69" s="45"/>
      <c r="T69" s="65"/>
      <c r="U69" s="2"/>
    </row>
    <row r="70" spans="1:21" ht="13.5" customHeight="1" thickBot="1">
      <c r="A70" s="104"/>
      <c r="B70" s="105"/>
      <c r="C70" s="142"/>
      <c r="D70" s="143"/>
      <c r="E70" s="145"/>
      <c r="F70" s="6" t="s">
        <v>55</v>
      </c>
      <c r="G70" s="46">
        <f>SUM(G68:G69)</f>
        <v>15002</v>
      </c>
      <c r="H70" s="47">
        <f>SUM(H68:H69)</f>
        <v>15002</v>
      </c>
      <c r="I70" s="47">
        <f>SUM(I68:I69)</f>
        <v>11151</v>
      </c>
      <c r="J70" s="47">
        <f>SUM(J68:J69)</f>
        <v>0</v>
      </c>
      <c r="K70" s="47">
        <f aca="true" t="shared" si="23" ref="K70:T70">SUM(K68:K69)</f>
        <v>14466</v>
      </c>
      <c r="L70" s="47">
        <f t="shared" si="23"/>
        <v>14466</v>
      </c>
      <c r="M70" s="47">
        <f t="shared" si="23"/>
        <v>10535</v>
      </c>
      <c r="N70" s="47">
        <f t="shared" si="23"/>
        <v>0</v>
      </c>
      <c r="O70" s="47">
        <f t="shared" si="23"/>
        <v>14775</v>
      </c>
      <c r="P70" s="47">
        <f t="shared" si="23"/>
        <v>14775</v>
      </c>
      <c r="Q70" s="47">
        <f t="shared" si="23"/>
        <v>11035</v>
      </c>
      <c r="R70" s="47">
        <f t="shared" si="23"/>
        <v>0</v>
      </c>
      <c r="S70" s="47">
        <f t="shared" si="23"/>
        <v>15200</v>
      </c>
      <c r="T70" s="66">
        <f t="shared" si="23"/>
        <v>15300</v>
      </c>
      <c r="U70" s="2"/>
    </row>
    <row r="71" spans="1:21" ht="15.75" customHeight="1" thickBot="1">
      <c r="A71" s="7" t="s">
        <v>17</v>
      </c>
      <c r="B71" s="8" t="s">
        <v>12</v>
      </c>
      <c r="C71" s="113" t="s">
        <v>33</v>
      </c>
      <c r="D71" s="114"/>
      <c r="E71" s="114"/>
      <c r="F71" s="114"/>
      <c r="G71" s="48">
        <f>SUM(G50+G57+G64+G67+G70)</f>
        <v>388351</v>
      </c>
      <c r="H71" s="52">
        <f>SUM(H50+H57+H64+H67+H70)</f>
        <v>386932</v>
      </c>
      <c r="I71" s="52">
        <f>SUM(I50+I57+I64+I67+I70)</f>
        <v>177537</v>
      </c>
      <c r="J71" s="52">
        <f>SUM(J50+J57+J64+J67+J70)</f>
        <v>1419</v>
      </c>
      <c r="K71" s="52">
        <f aca="true" t="shared" si="24" ref="K71:T71">SUM(K50+K57+K64+K67+K70)</f>
        <v>384078</v>
      </c>
      <c r="L71" s="52">
        <f t="shared" si="24"/>
        <v>384078</v>
      </c>
      <c r="M71" s="52">
        <f t="shared" si="24"/>
        <v>193582</v>
      </c>
      <c r="N71" s="52">
        <f t="shared" si="24"/>
        <v>0</v>
      </c>
      <c r="O71" s="97">
        <f t="shared" si="24"/>
        <v>454064.1</v>
      </c>
      <c r="P71" s="97">
        <f t="shared" si="24"/>
        <v>450864.1</v>
      </c>
      <c r="Q71" s="52">
        <f t="shared" si="24"/>
        <v>201220</v>
      </c>
      <c r="R71" s="52">
        <f t="shared" si="24"/>
        <v>3200</v>
      </c>
      <c r="S71" s="52">
        <f t="shared" si="24"/>
        <v>404254</v>
      </c>
      <c r="T71" s="77">
        <f t="shared" si="24"/>
        <v>410427</v>
      </c>
      <c r="U71" s="31"/>
    </row>
    <row r="72" spans="1:21" ht="15.75" customHeight="1" thickBot="1">
      <c r="A72" s="12" t="s">
        <v>17</v>
      </c>
      <c r="B72" s="128" t="s">
        <v>28</v>
      </c>
      <c r="C72" s="129"/>
      <c r="D72" s="129"/>
      <c r="E72" s="129"/>
      <c r="F72" s="130"/>
      <c r="G72" s="53">
        <f>SUM(G71)</f>
        <v>388351</v>
      </c>
      <c r="H72" s="53">
        <f>SUM(H71)</f>
        <v>386932</v>
      </c>
      <c r="I72" s="53">
        <f>SUM(I71)</f>
        <v>177537</v>
      </c>
      <c r="J72" s="53">
        <f>SUM(J71)</f>
        <v>1419</v>
      </c>
      <c r="K72" s="53">
        <f aca="true" t="shared" si="25" ref="K72:R72">SUM(K71)</f>
        <v>384078</v>
      </c>
      <c r="L72" s="53">
        <f t="shared" si="25"/>
        <v>384078</v>
      </c>
      <c r="M72" s="53">
        <f t="shared" si="25"/>
        <v>193582</v>
      </c>
      <c r="N72" s="53">
        <f t="shared" si="25"/>
        <v>0</v>
      </c>
      <c r="O72" s="98">
        <f t="shared" si="25"/>
        <v>454064.1</v>
      </c>
      <c r="P72" s="98">
        <f t="shared" si="25"/>
        <v>450864.1</v>
      </c>
      <c r="Q72" s="53">
        <f t="shared" si="25"/>
        <v>201220</v>
      </c>
      <c r="R72" s="53">
        <f t="shared" si="25"/>
        <v>3200</v>
      </c>
      <c r="S72" s="53">
        <f>SUM(S71)</f>
        <v>404254</v>
      </c>
      <c r="T72" s="78">
        <f>SUM(T71)</f>
        <v>410427</v>
      </c>
      <c r="U72" s="31"/>
    </row>
    <row r="73" spans="1:21" ht="28.5" customHeight="1" thickBot="1">
      <c r="A73" s="10" t="s">
        <v>21</v>
      </c>
      <c r="B73" s="125" t="s">
        <v>34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7"/>
      <c r="U73" s="2"/>
    </row>
    <row r="74" spans="1:21" ht="15.75" customHeight="1" thickBot="1">
      <c r="A74" s="3" t="s">
        <v>21</v>
      </c>
      <c r="B74" s="4" t="s">
        <v>12</v>
      </c>
      <c r="C74" s="122" t="s">
        <v>35</v>
      </c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4"/>
      <c r="U74" s="2"/>
    </row>
    <row r="75" spans="1:21" ht="15" customHeight="1">
      <c r="A75" s="104" t="s">
        <v>21</v>
      </c>
      <c r="B75" s="189" t="s">
        <v>12</v>
      </c>
      <c r="C75" s="108" t="s">
        <v>12</v>
      </c>
      <c r="D75" s="109" t="s">
        <v>36</v>
      </c>
      <c r="E75" s="192" t="s">
        <v>44</v>
      </c>
      <c r="F75" s="11" t="s">
        <v>15</v>
      </c>
      <c r="G75" s="50">
        <f>H75+J75</f>
        <v>4924</v>
      </c>
      <c r="H75" s="51">
        <v>4924</v>
      </c>
      <c r="I75" s="51"/>
      <c r="J75" s="51"/>
      <c r="K75" s="47">
        <f>L75+N75</f>
        <v>4924</v>
      </c>
      <c r="L75" s="47">
        <v>4924</v>
      </c>
      <c r="M75" s="47"/>
      <c r="N75" s="47"/>
      <c r="O75" s="47">
        <f>P75+R75</f>
        <v>4923</v>
      </c>
      <c r="P75" s="47">
        <v>4923</v>
      </c>
      <c r="Q75" s="47"/>
      <c r="R75" s="47"/>
      <c r="S75" s="63">
        <v>5000</v>
      </c>
      <c r="T75" s="64">
        <v>6000</v>
      </c>
      <c r="U75" s="2"/>
    </row>
    <row r="76" spans="1:21" ht="12" customHeight="1">
      <c r="A76" s="104"/>
      <c r="B76" s="190"/>
      <c r="C76" s="108"/>
      <c r="D76" s="110"/>
      <c r="E76" s="144"/>
      <c r="F76" s="11" t="s">
        <v>20</v>
      </c>
      <c r="G76" s="46">
        <f>H76+J76</f>
        <v>0</v>
      </c>
      <c r="H76" s="47"/>
      <c r="I76" s="47"/>
      <c r="J76" s="47"/>
      <c r="K76" s="47">
        <f>L76+N76</f>
        <v>0</v>
      </c>
      <c r="L76" s="47"/>
      <c r="M76" s="47"/>
      <c r="N76" s="47"/>
      <c r="O76" s="47">
        <f>P76+R76</f>
        <v>0</v>
      </c>
      <c r="P76" s="47"/>
      <c r="Q76" s="47"/>
      <c r="R76" s="47"/>
      <c r="S76" s="63"/>
      <c r="T76" s="64"/>
      <c r="U76" s="2"/>
    </row>
    <row r="77" spans="1:21" ht="15" customHeight="1">
      <c r="A77" s="104"/>
      <c r="B77" s="105"/>
      <c r="C77" s="108"/>
      <c r="D77" s="110"/>
      <c r="E77" s="188"/>
      <c r="F77" s="5" t="s">
        <v>55</v>
      </c>
      <c r="G77" s="46">
        <f>SUM(G75:G76)</f>
        <v>4924</v>
      </c>
      <c r="H77" s="47">
        <f>SUM(H75:H76)</f>
        <v>4924</v>
      </c>
      <c r="I77" s="47">
        <f>SUM(I75:I76)</f>
        <v>0</v>
      </c>
      <c r="J77" s="47">
        <f>SUM(J75:J76)</f>
        <v>0</v>
      </c>
      <c r="K77" s="47">
        <f aca="true" t="shared" si="26" ref="K77:T77">SUM(K75:K76)</f>
        <v>4924</v>
      </c>
      <c r="L77" s="47">
        <f t="shared" si="26"/>
        <v>4924</v>
      </c>
      <c r="M77" s="47">
        <f t="shared" si="26"/>
        <v>0</v>
      </c>
      <c r="N77" s="47">
        <f t="shared" si="26"/>
        <v>0</v>
      </c>
      <c r="O77" s="47">
        <f>SUM(O75:O76)</f>
        <v>4923</v>
      </c>
      <c r="P77" s="47">
        <f>SUM(P75:P76)</f>
        <v>4923</v>
      </c>
      <c r="Q77" s="47">
        <f>SUM(Q75:Q76)</f>
        <v>0</v>
      </c>
      <c r="R77" s="47">
        <f>SUM(R75:R76)</f>
        <v>0</v>
      </c>
      <c r="S77" s="63">
        <f t="shared" si="26"/>
        <v>5000</v>
      </c>
      <c r="T77" s="64">
        <f t="shared" si="26"/>
        <v>6000</v>
      </c>
      <c r="U77" s="2"/>
    </row>
    <row r="78" spans="1:21" ht="13.5" customHeight="1">
      <c r="A78" s="103" t="s">
        <v>21</v>
      </c>
      <c r="B78" s="105" t="s">
        <v>12</v>
      </c>
      <c r="C78" s="107" t="s">
        <v>17</v>
      </c>
      <c r="D78" s="109" t="s">
        <v>37</v>
      </c>
      <c r="E78" s="177" t="s">
        <v>44</v>
      </c>
      <c r="F78" s="11" t="s">
        <v>15</v>
      </c>
      <c r="G78" s="46">
        <f>H78+J78</f>
        <v>7733</v>
      </c>
      <c r="H78" s="47">
        <v>7733</v>
      </c>
      <c r="I78" s="47"/>
      <c r="J78" s="47"/>
      <c r="K78" s="47">
        <f>L78+N78</f>
        <v>9942</v>
      </c>
      <c r="L78" s="47">
        <v>9942</v>
      </c>
      <c r="M78" s="47"/>
      <c r="N78" s="47"/>
      <c r="O78" s="47">
        <f>P78+R78</f>
        <v>9184</v>
      </c>
      <c r="P78" s="47">
        <v>9184</v>
      </c>
      <c r="Q78" s="47"/>
      <c r="R78" s="47"/>
      <c r="S78" s="61">
        <v>8000</v>
      </c>
      <c r="T78" s="62">
        <v>8000</v>
      </c>
      <c r="U78" s="2"/>
    </row>
    <row r="79" spans="1:21" ht="13.5" customHeight="1">
      <c r="A79" s="104"/>
      <c r="B79" s="106"/>
      <c r="C79" s="108"/>
      <c r="D79" s="110"/>
      <c r="E79" s="111"/>
      <c r="F79" s="11" t="s">
        <v>62</v>
      </c>
      <c r="G79" s="46">
        <f>H79+J79</f>
        <v>579</v>
      </c>
      <c r="H79" s="47">
        <v>579</v>
      </c>
      <c r="I79" s="47"/>
      <c r="J79" s="47"/>
      <c r="K79" s="47">
        <f>L79+N79</f>
        <v>637</v>
      </c>
      <c r="L79" s="47">
        <v>637</v>
      </c>
      <c r="M79" s="47"/>
      <c r="N79" s="47"/>
      <c r="O79" s="47">
        <f>P79+R79</f>
        <v>637</v>
      </c>
      <c r="P79" s="47">
        <v>637</v>
      </c>
      <c r="Q79" s="47"/>
      <c r="R79" s="47"/>
      <c r="S79" s="61">
        <v>637</v>
      </c>
      <c r="T79" s="62">
        <v>637</v>
      </c>
      <c r="U79" s="2"/>
    </row>
    <row r="80" spans="1:21" ht="13.5" customHeight="1">
      <c r="A80" s="104"/>
      <c r="B80" s="106"/>
      <c r="C80" s="108"/>
      <c r="D80" s="110"/>
      <c r="E80" s="111"/>
      <c r="F80" s="11" t="s">
        <v>67</v>
      </c>
      <c r="G80" s="46">
        <f>H80+J80</f>
        <v>290</v>
      </c>
      <c r="H80" s="47">
        <v>290</v>
      </c>
      <c r="I80" s="47"/>
      <c r="J80" s="47"/>
      <c r="K80" s="47"/>
      <c r="L80" s="47"/>
      <c r="M80" s="47"/>
      <c r="N80" s="47"/>
      <c r="O80" s="47">
        <f>P80+R80</f>
        <v>0</v>
      </c>
      <c r="P80" s="47"/>
      <c r="Q80" s="47"/>
      <c r="R80" s="47"/>
      <c r="S80" s="61"/>
      <c r="T80" s="62"/>
      <c r="U80" s="2"/>
    </row>
    <row r="81" spans="1:21" ht="13.5" customHeight="1">
      <c r="A81" s="104"/>
      <c r="B81" s="106"/>
      <c r="C81" s="108"/>
      <c r="D81" s="110"/>
      <c r="E81" s="112"/>
      <c r="F81" s="5" t="s">
        <v>55</v>
      </c>
      <c r="G81" s="46">
        <f>SUM(G78:G80)</f>
        <v>8602</v>
      </c>
      <c r="H81" s="47">
        <f>SUM(H78:H80)</f>
        <v>8602</v>
      </c>
      <c r="I81" s="47">
        <f>SUM(I78:I79)</f>
        <v>0</v>
      </c>
      <c r="J81" s="47">
        <f>SUM(J78:J79)</f>
        <v>0</v>
      </c>
      <c r="K81" s="47">
        <f aca="true" t="shared" si="27" ref="K81:T81">SUM(K78:K79)</f>
        <v>10579</v>
      </c>
      <c r="L81" s="47">
        <f t="shared" si="27"/>
        <v>10579</v>
      </c>
      <c r="M81" s="47">
        <f t="shared" si="27"/>
        <v>0</v>
      </c>
      <c r="N81" s="47">
        <f t="shared" si="27"/>
        <v>0</v>
      </c>
      <c r="O81" s="47">
        <f>SUM(O78:O80)</f>
        <v>9821</v>
      </c>
      <c r="P81" s="47">
        <f>SUM(P78:P80)</f>
        <v>9821</v>
      </c>
      <c r="Q81" s="47">
        <f>SUM(Q78:Q79)</f>
        <v>0</v>
      </c>
      <c r="R81" s="47">
        <f>SUM(R78:R79)</f>
        <v>0</v>
      </c>
      <c r="S81" s="63">
        <f t="shared" si="27"/>
        <v>8637</v>
      </c>
      <c r="T81" s="64">
        <f t="shared" si="27"/>
        <v>8637</v>
      </c>
      <c r="U81" s="2"/>
    </row>
    <row r="82" spans="1:21" ht="14.25" customHeight="1">
      <c r="A82" s="103" t="s">
        <v>21</v>
      </c>
      <c r="B82" s="105" t="s">
        <v>12</v>
      </c>
      <c r="C82" s="107" t="s">
        <v>21</v>
      </c>
      <c r="D82" s="109" t="s">
        <v>38</v>
      </c>
      <c r="E82" s="177" t="s">
        <v>44</v>
      </c>
      <c r="F82" s="11" t="s">
        <v>15</v>
      </c>
      <c r="G82" s="46">
        <f>H82+J82</f>
        <v>11701</v>
      </c>
      <c r="H82" s="47">
        <v>11701</v>
      </c>
      <c r="I82" s="47">
        <v>8687</v>
      </c>
      <c r="J82" s="47"/>
      <c r="K82" s="47">
        <f>L82+N82</f>
        <v>11810</v>
      </c>
      <c r="L82" s="47">
        <v>11810</v>
      </c>
      <c r="M82" s="47">
        <v>8711</v>
      </c>
      <c r="N82" s="47"/>
      <c r="O82" s="47">
        <f>P82+R82</f>
        <v>12569</v>
      </c>
      <c r="P82" s="47">
        <v>12569</v>
      </c>
      <c r="Q82" s="47">
        <v>9511</v>
      </c>
      <c r="R82" s="47"/>
      <c r="S82" s="61">
        <v>12000</v>
      </c>
      <c r="T82" s="62">
        <v>12100</v>
      </c>
      <c r="U82" s="2"/>
    </row>
    <row r="83" spans="1:21" ht="14.25" customHeight="1">
      <c r="A83" s="104"/>
      <c r="B83" s="106"/>
      <c r="C83" s="108"/>
      <c r="D83" s="110"/>
      <c r="E83" s="111"/>
      <c r="F83" s="11" t="s">
        <v>20</v>
      </c>
      <c r="G83" s="46">
        <f>H83+J83</f>
        <v>0</v>
      </c>
      <c r="H83" s="47"/>
      <c r="I83" s="47"/>
      <c r="J83" s="47"/>
      <c r="K83" s="47">
        <f>L83+N83</f>
        <v>0</v>
      </c>
      <c r="L83" s="47"/>
      <c r="M83" s="47"/>
      <c r="N83" s="47"/>
      <c r="O83" s="47">
        <f>P83+R83</f>
        <v>0</v>
      </c>
      <c r="P83" s="47"/>
      <c r="Q83" s="47"/>
      <c r="R83" s="47"/>
      <c r="S83" s="61"/>
      <c r="T83" s="62"/>
      <c r="U83" s="2"/>
    </row>
    <row r="84" spans="1:21" ht="14.25" customHeight="1" thickBot="1">
      <c r="A84" s="104"/>
      <c r="B84" s="106"/>
      <c r="C84" s="142"/>
      <c r="D84" s="143"/>
      <c r="E84" s="178"/>
      <c r="F84" s="6" t="s">
        <v>55</v>
      </c>
      <c r="G84" s="46">
        <f>SUM(G82:G83)</f>
        <v>11701</v>
      </c>
      <c r="H84" s="47">
        <f>SUM(H82:H83)</f>
        <v>11701</v>
      </c>
      <c r="I84" s="47">
        <f>SUM(I82:I83)</f>
        <v>8687</v>
      </c>
      <c r="J84" s="47">
        <f>SUM(J82:J83)</f>
        <v>0</v>
      </c>
      <c r="K84" s="47">
        <f aca="true" t="shared" si="28" ref="K84:T84">SUM(K82:K83)</f>
        <v>11810</v>
      </c>
      <c r="L84" s="47">
        <f t="shared" si="28"/>
        <v>11810</v>
      </c>
      <c r="M84" s="47">
        <f t="shared" si="28"/>
        <v>8711</v>
      </c>
      <c r="N84" s="47">
        <f t="shared" si="28"/>
        <v>0</v>
      </c>
      <c r="O84" s="47">
        <f t="shared" si="28"/>
        <v>12569</v>
      </c>
      <c r="P84" s="47">
        <f t="shared" si="28"/>
        <v>12569</v>
      </c>
      <c r="Q84" s="47">
        <f t="shared" si="28"/>
        <v>9511</v>
      </c>
      <c r="R84" s="47">
        <f t="shared" si="28"/>
        <v>0</v>
      </c>
      <c r="S84" s="63">
        <f t="shared" si="28"/>
        <v>12000</v>
      </c>
      <c r="T84" s="64">
        <f t="shared" si="28"/>
        <v>12100</v>
      </c>
      <c r="U84" s="2"/>
    </row>
    <row r="85" spans="1:21" ht="14.25" customHeight="1" thickBot="1">
      <c r="A85" s="7" t="s">
        <v>21</v>
      </c>
      <c r="B85" s="8" t="s">
        <v>12</v>
      </c>
      <c r="C85" s="113" t="s">
        <v>33</v>
      </c>
      <c r="D85" s="114"/>
      <c r="E85" s="114"/>
      <c r="F85" s="114"/>
      <c r="G85" s="48">
        <f>SUM(G77+G81+G84)</f>
        <v>25227</v>
      </c>
      <c r="H85" s="48">
        <f>SUM(H77+H81+H84)</f>
        <v>25227</v>
      </c>
      <c r="I85" s="48">
        <f>SUM(I77+I81+I84)</f>
        <v>8687</v>
      </c>
      <c r="J85" s="48">
        <f>SUM(J77+J81+J84)</f>
        <v>0</v>
      </c>
      <c r="K85" s="48">
        <f>SUM(K77+K81+K84)</f>
        <v>27313</v>
      </c>
      <c r="L85" s="48">
        <f aca="true" t="shared" si="29" ref="L85:R85">SUM(L77+L81+L84)</f>
        <v>27313</v>
      </c>
      <c r="M85" s="48">
        <f t="shared" si="29"/>
        <v>8711</v>
      </c>
      <c r="N85" s="48">
        <f t="shared" si="29"/>
        <v>0</v>
      </c>
      <c r="O85" s="48">
        <f t="shared" si="29"/>
        <v>27313</v>
      </c>
      <c r="P85" s="48">
        <f t="shared" si="29"/>
        <v>27313</v>
      </c>
      <c r="Q85" s="48">
        <f t="shared" si="29"/>
        <v>9511</v>
      </c>
      <c r="R85" s="48">
        <f t="shared" si="29"/>
        <v>0</v>
      </c>
      <c r="S85" s="74">
        <f>SUM(S77+S81+S84)</f>
        <v>25637</v>
      </c>
      <c r="T85" s="75">
        <f>SUM(T77+T81+T84)</f>
        <v>26737</v>
      </c>
      <c r="U85" s="31"/>
    </row>
    <row r="86" spans="1:21" ht="14.25" customHeight="1" thickBot="1">
      <c r="A86" s="12" t="s">
        <v>21</v>
      </c>
      <c r="B86" s="128" t="s">
        <v>28</v>
      </c>
      <c r="C86" s="129"/>
      <c r="D86" s="129"/>
      <c r="E86" s="129"/>
      <c r="F86" s="130"/>
      <c r="G86" s="54">
        <f aca="true" t="shared" si="30" ref="G86:R86">SUM(G85)</f>
        <v>25227</v>
      </c>
      <c r="H86" s="54">
        <f t="shared" si="30"/>
        <v>25227</v>
      </c>
      <c r="I86" s="54">
        <f t="shared" si="30"/>
        <v>8687</v>
      </c>
      <c r="J86" s="54">
        <f t="shared" si="30"/>
        <v>0</v>
      </c>
      <c r="K86" s="54">
        <f t="shared" si="30"/>
        <v>27313</v>
      </c>
      <c r="L86" s="54">
        <f t="shared" si="30"/>
        <v>27313</v>
      </c>
      <c r="M86" s="54">
        <f t="shared" si="30"/>
        <v>8711</v>
      </c>
      <c r="N86" s="54">
        <f t="shared" si="30"/>
        <v>0</v>
      </c>
      <c r="O86" s="54">
        <f t="shared" si="30"/>
        <v>27313</v>
      </c>
      <c r="P86" s="54">
        <f t="shared" si="30"/>
        <v>27313</v>
      </c>
      <c r="Q86" s="54">
        <f t="shared" si="30"/>
        <v>9511</v>
      </c>
      <c r="R86" s="54">
        <f t="shared" si="30"/>
        <v>0</v>
      </c>
      <c r="S86" s="54">
        <f>SUM(S85)</f>
        <v>25637</v>
      </c>
      <c r="T86" s="76">
        <f>SUM(T85)</f>
        <v>26737</v>
      </c>
      <c r="U86" s="31"/>
    </row>
    <row r="87" spans="1:21" ht="14.25" customHeight="1" thickBot="1">
      <c r="A87" s="10" t="s">
        <v>23</v>
      </c>
      <c r="B87" s="125" t="s">
        <v>39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7"/>
      <c r="U87" s="2"/>
    </row>
    <row r="88" spans="1:21" ht="14.25" customHeight="1" thickBot="1">
      <c r="A88" s="3" t="s">
        <v>23</v>
      </c>
      <c r="B88" s="4" t="s">
        <v>12</v>
      </c>
      <c r="C88" s="122" t="s">
        <v>66</v>
      </c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4"/>
      <c r="U88" s="2"/>
    </row>
    <row r="89" spans="1:21" ht="13.5" customHeight="1">
      <c r="A89" s="184" t="s">
        <v>23</v>
      </c>
      <c r="B89" s="185" t="s">
        <v>12</v>
      </c>
      <c r="C89" s="186" t="s">
        <v>12</v>
      </c>
      <c r="D89" s="193" t="s">
        <v>40</v>
      </c>
      <c r="E89" s="167" t="s">
        <v>44</v>
      </c>
      <c r="F89" s="34" t="s">
        <v>41</v>
      </c>
      <c r="G89" s="50">
        <f>H89+J89</f>
        <v>12048</v>
      </c>
      <c r="H89" s="51">
        <v>12048</v>
      </c>
      <c r="I89" s="51">
        <v>6748</v>
      </c>
      <c r="J89" s="51"/>
      <c r="K89" s="51">
        <f>L89+N89</f>
        <v>11952</v>
      </c>
      <c r="L89" s="51">
        <v>11952</v>
      </c>
      <c r="M89" s="51">
        <v>6690</v>
      </c>
      <c r="N89" s="51"/>
      <c r="O89" s="51">
        <f>P89+R89</f>
        <v>11952</v>
      </c>
      <c r="P89" s="51">
        <v>11952</v>
      </c>
      <c r="Q89" s="51">
        <v>7123</v>
      </c>
      <c r="R89" s="51"/>
      <c r="S89" s="69">
        <v>13200</v>
      </c>
      <c r="T89" s="70">
        <v>13300</v>
      </c>
      <c r="U89" s="2"/>
    </row>
    <row r="90" spans="1:21" ht="13.5" customHeight="1">
      <c r="A90" s="104"/>
      <c r="B90" s="106"/>
      <c r="C90" s="107"/>
      <c r="D90" s="109"/>
      <c r="E90" s="111"/>
      <c r="F90" s="19" t="s">
        <v>15</v>
      </c>
      <c r="G90" s="57">
        <f>H90+J90</f>
        <v>0</v>
      </c>
      <c r="H90" s="55"/>
      <c r="I90" s="55"/>
      <c r="J90" s="55"/>
      <c r="K90" s="55">
        <f>L90+N90</f>
        <v>0</v>
      </c>
      <c r="L90" s="55"/>
      <c r="M90" s="55"/>
      <c r="N90" s="55"/>
      <c r="O90" s="55">
        <f>P90+R90</f>
        <v>0</v>
      </c>
      <c r="P90" s="55"/>
      <c r="Q90" s="55"/>
      <c r="R90" s="55"/>
      <c r="S90" s="71"/>
      <c r="T90" s="72"/>
      <c r="U90" s="2"/>
    </row>
    <row r="91" spans="1:21" ht="13.5" customHeight="1">
      <c r="A91" s="104"/>
      <c r="B91" s="106"/>
      <c r="C91" s="108"/>
      <c r="D91" s="110"/>
      <c r="E91" s="111"/>
      <c r="F91" s="11" t="s">
        <v>20</v>
      </c>
      <c r="G91" s="46">
        <f>H91+J91</f>
        <v>0</v>
      </c>
      <c r="H91" s="47"/>
      <c r="I91" s="47"/>
      <c r="J91" s="47"/>
      <c r="K91" s="47">
        <f>L91+N91</f>
        <v>0</v>
      </c>
      <c r="L91" s="47"/>
      <c r="M91" s="47"/>
      <c r="N91" s="47"/>
      <c r="O91" s="47">
        <f>P91+R91</f>
        <v>0</v>
      </c>
      <c r="P91" s="47"/>
      <c r="Q91" s="47"/>
      <c r="R91" s="47"/>
      <c r="S91" s="47"/>
      <c r="T91" s="66"/>
      <c r="U91" s="2"/>
    </row>
    <row r="92" spans="1:21" ht="15" customHeight="1">
      <c r="A92" s="104"/>
      <c r="B92" s="106"/>
      <c r="C92" s="108"/>
      <c r="D92" s="110"/>
      <c r="E92" s="112"/>
      <c r="F92" s="5" t="s">
        <v>55</v>
      </c>
      <c r="G92" s="44">
        <f>SUM(G89:G91)</f>
        <v>12048</v>
      </c>
      <c r="H92" s="45">
        <f>SUM(H89:H91)</f>
        <v>12048</v>
      </c>
      <c r="I92" s="45">
        <f>SUM(I89:I91)</f>
        <v>6748</v>
      </c>
      <c r="J92" s="45">
        <f>SUM(J89:J91)</f>
        <v>0</v>
      </c>
      <c r="K92" s="45">
        <f aca="true" t="shared" si="31" ref="K92:T92">SUM(K89:K91)</f>
        <v>11952</v>
      </c>
      <c r="L92" s="45">
        <f t="shared" si="31"/>
        <v>11952</v>
      </c>
      <c r="M92" s="45">
        <f t="shared" si="31"/>
        <v>6690</v>
      </c>
      <c r="N92" s="45">
        <f t="shared" si="31"/>
        <v>0</v>
      </c>
      <c r="O92" s="45">
        <f>SUM(O89:O91)</f>
        <v>11952</v>
      </c>
      <c r="P92" s="45">
        <f>SUM(P89:P91)</f>
        <v>11952</v>
      </c>
      <c r="Q92" s="45">
        <f>SUM(Q89:Q91)</f>
        <v>7123</v>
      </c>
      <c r="R92" s="45">
        <f>SUM(R89:R91)</f>
        <v>0</v>
      </c>
      <c r="S92" s="45">
        <f t="shared" si="31"/>
        <v>13200</v>
      </c>
      <c r="T92" s="65">
        <f t="shared" si="31"/>
        <v>13300</v>
      </c>
      <c r="U92" s="2"/>
    </row>
    <row r="93" spans="1:21" ht="13.5" customHeight="1">
      <c r="A93" s="104" t="s">
        <v>23</v>
      </c>
      <c r="B93" s="189" t="s">
        <v>12</v>
      </c>
      <c r="C93" s="108" t="s">
        <v>17</v>
      </c>
      <c r="D93" s="110" t="s">
        <v>58</v>
      </c>
      <c r="E93" s="187" t="s">
        <v>44</v>
      </c>
      <c r="F93" s="11" t="s">
        <v>15</v>
      </c>
      <c r="G93" s="44">
        <f>H93+J93</f>
        <v>869</v>
      </c>
      <c r="H93" s="45">
        <v>869</v>
      </c>
      <c r="I93" s="45"/>
      <c r="J93" s="45"/>
      <c r="K93" s="55">
        <f>L93+N93</f>
        <v>869</v>
      </c>
      <c r="L93" s="45">
        <v>869</v>
      </c>
      <c r="M93" s="45"/>
      <c r="N93" s="45"/>
      <c r="O93" s="45">
        <f>P93+R93</f>
        <v>869</v>
      </c>
      <c r="P93" s="45">
        <v>869</v>
      </c>
      <c r="Q93" s="45"/>
      <c r="R93" s="45"/>
      <c r="S93" s="61">
        <v>0</v>
      </c>
      <c r="T93" s="65">
        <v>0</v>
      </c>
      <c r="U93" s="2"/>
    </row>
    <row r="94" spans="1:21" ht="10.5" customHeight="1">
      <c r="A94" s="104"/>
      <c r="B94" s="190"/>
      <c r="C94" s="108"/>
      <c r="D94" s="110"/>
      <c r="E94" s="144"/>
      <c r="F94" s="11" t="s">
        <v>20</v>
      </c>
      <c r="G94" s="44">
        <f>H94+J94</f>
        <v>0</v>
      </c>
      <c r="H94" s="45"/>
      <c r="I94" s="45"/>
      <c r="J94" s="45"/>
      <c r="K94" s="55">
        <f>L94+N94</f>
        <v>0</v>
      </c>
      <c r="L94" s="45"/>
      <c r="M94" s="45"/>
      <c r="N94" s="45"/>
      <c r="O94" s="45">
        <f>P94+R94</f>
        <v>0</v>
      </c>
      <c r="P94" s="45"/>
      <c r="Q94" s="45"/>
      <c r="R94" s="45"/>
      <c r="S94" s="45"/>
      <c r="T94" s="65"/>
      <c r="U94" s="2"/>
    </row>
    <row r="95" spans="1:21" ht="13.5" customHeight="1">
      <c r="A95" s="104"/>
      <c r="B95" s="190"/>
      <c r="C95" s="142"/>
      <c r="D95" s="110"/>
      <c r="E95" s="144"/>
      <c r="F95" s="30" t="s">
        <v>59</v>
      </c>
      <c r="G95" s="58">
        <f>H95+J95</f>
        <v>2172</v>
      </c>
      <c r="H95" s="56">
        <v>2172</v>
      </c>
      <c r="I95" s="45"/>
      <c r="J95" s="45"/>
      <c r="K95" s="55">
        <f>L95+N95</f>
        <v>2172</v>
      </c>
      <c r="L95" s="45">
        <v>2172</v>
      </c>
      <c r="M95" s="45"/>
      <c r="N95" s="45"/>
      <c r="O95" s="56">
        <f>P95+R95</f>
        <v>1500</v>
      </c>
      <c r="P95" s="56">
        <v>1500</v>
      </c>
      <c r="Q95" s="45"/>
      <c r="R95" s="45"/>
      <c r="S95" s="45">
        <v>2200</v>
      </c>
      <c r="T95" s="65">
        <v>2200</v>
      </c>
      <c r="U95" s="2"/>
    </row>
    <row r="96" spans="1:21" ht="13.5" customHeight="1">
      <c r="A96" s="104"/>
      <c r="B96" s="190"/>
      <c r="C96" s="142"/>
      <c r="D96" s="110"/>
      <c r="E96" s="144"/>
      <c r="F96" s="30" t="s">
        <v>60</v>
      </c>
      <c r="G96" s="58">
        <f>H96+J96</f>
        <v>19607</v>
      </c>
      <c r="H96" s="56">
        <v>19607</v>
      </c>
      <c r="I96" s="45"/>
      <c r="J96" s="45"/>
      <c r="K96" s="55">
        <f>L96+N96</f>
        <v>16300</v>
      </c>
      <c r="L96" s="45">
        <v>16300</v>
      </c>
      <c r="M96" s="45"/>
      <c r="N96" s="45"/>
      <c r="O96" s="93">
        <f>P96+R96</f>
        <v>10859.94</v>
      </c>
      <c r="P96" s="93">
        <v>10859.94</v>
      </c>
      <c r="Q96" s="90"/>
      <c r="R96" s="45"/>
      <c r="S96" s="45">
        <v>16300</v>
      </c>
      <c r="T96" s="65">
        <v>16300</v>
      </c>
      <c r="U96" s="2"/>
    </row>
    <row r="97" spans="1:21" ht="13.5" customHeight="1">
      <c r="A97" s="104"/>
      <c r="B97" s="105"/>
      <c r="C97" s="142"/>
      <c r="D97" s="110"/>
      <c r="E97" s="188"/>
      <c r="F97" s="6" t="s">
        <v>55</v>
      </c>
      <c r="G97" s="44">
        <f>SUM(G93+G94+G95+G96)</f>
        <v>22648</v>
      </c>
      <c r="H97" s="44">
        <f>SUM(H93+H94+H95+H96)</f>
        <v>22648</v>
      </c>
      <c r="I97" s="44">
        <f>SUM(I93+I94+I95+I96)</f>
        <v>0</v>
      </c>
      <c r="J97" s="44">
        <f>SUM(J93+J94+J95+J96)</f>
        <v>0</v>
      </c>
      <c r="K97" s="44">
        <f>SUM(K93+K94+K95+K96)</f>
        <v>19341</v>
      </c>
      <c r="L97" s="44">
        <f aca="true" t="shared" si="32" ref="L97:T97">SUM(L93+L94+L95+L96)</f>
        <v>19341</v>
      </c>
      <c r="M97" s="44">
        <f t="shared" si="32"/>
        <v>0</v>
      </c>
      <c r="N97" s="44">
        <f t="shared" si="32"/>
        <v>0</v>
      </c>
      <c r="O97" s="91">
        <f t="shared" si="32"/>
        <v>13228.94</v>
      </c>
      <c r="P97" s="91">
        <f t="shared" si="32"/>
        <v>13228.94</v>
      </c>
      <c r="Q97" s="44">
        <f t="shared" si="32"/>
        <v>0</v>
      </c>
      <c r="R97" s="44">
        <f t="shared" si="32"/>
        <v>0</v>
      </c>
      <c r="S97" s="44">
        <f t="shared" si="32"/>
        <v>18500</v>
      </c>
      <c r="T97" s="67">
        <f t="shared" si="32"/>
        <v>18500</v>
      </c>
      <c r="U97" s="2"/>
    </row>
    <row r="98" spans="1:21" ht="13.5" customHeight="1">
      <c r="A98" s="104" t="s">
        <v>23</v>
      </c>
      <c r="B98" s="189" t="s">
        <v>12</v>
      </c>
      <c r="C98" s="108" t="s">
        <v>21</v>
      </c>
      <c r="D98" s="109" t="s">
        <v>45</v>
      </c>
      <c r="E98" s="144" t="s">
        <v>44</v>
      </c>
      <c r="F98" s="11" t="s">
        <v>15</v>
      </c>
      <c r="G98" s="44">
        <f>H98+J98</f>
        <v>17551</v>
      </c>
      <c r="H98" s="45">
        <v>17551</v>
      </c>
      <c r="I98" s="45">
        <v>10195</v>
      </c>
      <c r="J98" s="45"/>
      <c r="K98" s="45">
        <f>L98+N98</f>
        <v>18823</v>
      </c>
      <c r="L98" s="45">
        <v>18823</v>
      </c>
      <c r="M98" s="45">
        <v>11100</v>
      </c>
      <c r="N98" s="45"/>
      <c r="O98" s="90">
        <f>P98+R98</f>
        <v>20843</v>
      </c>
      <c r="P98" s="90">
        <v>20843</v>
      </c>
      <c r="Q98" s="45">
        <v>11300</v>
      </c>
      <c r="R98" s="45"/>
      <c r="S98" s="61">
        <v>18500</v>
      </c>
      <c r="T98" s="65">
        <v>18800</v>
      </c>
      <c r="U98" s="2"/>
    </row>
    <row r="99" spans="1:21" ht="13.5" customHeight="1">
      <c r="A99" s="104"/>
      <c r="B99" s="190"/>
      <c r="C99" s="108"/>
      <c r="D99" s="110"/>
      <c r="E99" s="144"/>
      <c r="F99" s="11" t="s">
        <v>16</v>
      </c>
      <c r="G99" s="44">
        <f>H99+J99</f>
        <v>58</v>
      </c>
      <c r="H99" s="45">
        <v>58</v>
      </c>
      <c r="I99" s="45"/>
      <c r="J99" s="45"/>
      <c r="K99" s="45">
        <f>L99+N99</f>
        <v>70</v>
      </c>
      <c r="L99" s="45">
        <v>70</v>
      </c>
      <c r="M99" s="45"/>
      <c r="N99" s="45"/>
      <c r="O99" s="90">
        <f>P99+R99</f>
        <v>48.43</v>
      </c>
      <c r="P99" s="90">
        <v>48.43</v>
      </c>
      <c r="Q99" s="45"/>
      <c r="R99" s="45"/>
      <c r="S99" s="45">
        <v>100</v>
      </c>
      <c r="T99" s="65">
        <v>100</v>
      </c>
      <c r="U99" s="2"/>
    </row>
    <row r="100" spans="1:21" ht="12.75" customHeight="1" thickBot="1">
      <c r="A100" s="104"/>
      <c r="B100" s="105"/>
      <c r="C100" s="142"/>
      <c r="D100" s="143"/>
      <c r="E100" s="145"/>
      <c r="F100" s="6" t="s">
        <v>55</v>
      </c>
      <c r="G100" s="44">
        <f>SUM(G98:G99)</f>
        <v>17609</v>
      </c>
      <c r="H100" s="44">
        <f>SUM(H98:H99)</f>
        <v>17609</v>
      </c>
      <c r="I100" s="44">
        <f>SUM(I98:I99)</f>
        <v>10195</v>
      </c>
      <c r="J100" s="44">
        <f>SUM(J98:J99)</f>
        <v>0</v>
      </c>
      <c r="K100" s="44">
        <f aca="true" t="shared" si="33" ref="K100:T100">SUM(K98:K99)</f>
        <v>18893</v>
      </c>
      <c r="L100" s="44">
        <f t="shared" si="33"/>
        <v>18893</v>
      </c>
      <c r="M100" s="44">
        <f t="shared" si="33"/>
        <v>11100</v>
      </c>
      <c r="N100" s="44">
        <f t="shared" si="33"/>
        <v>0</v>
      </c>
      <c r="O100" s="91">
        <f t="shared" si="33"/>
        <v>20891.43</v>
      </c>
      <c r="P100" s="91">
        <f t="shared" si="33"/>
        <v>20891.43</v>
      </c>
      <c r="Q100" s="44">
        <f t="shared" si="33"/>
        <v>11300</v>
      </c>
      <c r="R100" s="44">
        <f t="shared" si="33"/>
        <v>0</v>
      </c>
      <c r="S100" s="44">
        <f t="shared" si="33"/>
        <v>18600</v>
      </c>
      <c r="T100" s="67">
        <f t="shared" si="33"/>
        <v>18900</v>
      </c>
      <c r="U100" s="2"/>
    </row>
    <row r="101" spans="1:21" ht="12.75" customHeight="1" thickBot="1">
      <c r="A101" s="35" t="s">
        <v>23</v>
      </c>
      <c r="B101" s="36" t="s">
        <v>12</v>
      </c>
      <c r="C101" s="113" t="s">
        <v>33</v>
      </c>
      <c r="D101" s="114"/>
      <c r="E101" s="114"/>
      <c r="F101" s="115"/>
      <c r="G101" s="59">
        <f>SUM(G92+G97+G100)</f>
        <v>52305</v>
      </c>
      <c r="H101" s="59">
        <f aca="true" t="shared" si="34" ref="H101:T101">SUM(H92+H97+H100)</f>
        <v>52305</v>
      </c>
      <c r="I101" s="59">
        <f t="shared" si="34"/>
        <v>16943</v>
      </c>
      <c r="J101" s="59">
        <f t="shared" si="34"/>
        <v>0</v>
      </c>
      <c r="K101" s="59">
        <f t="shared" si="34"/>
        <v>50186</v>
      </c>
      <c r="L101" s="59">
        <f t="shared" si="34"/>
        <v>50186</v>
      </c>
      <c r="M101" s="59">
        <f t="shared" si="34"/>
        <v>17790</v>
      </c>
      <c r="N101" s="59">
        <f t="shared" si="34"/>
        <v>0</v>
      </c>
      <c r="O101" s="92">
        <f t="shared" si="34"/>
        <v>46072.37</v>
      </c>
      <c r="P101" s="92">
        <f t="shared" si="34"/>
        <v>46072.37</v>
      </c>
      <c r="Q101" s="59">
        <f t="shared" si="34"/>
        <v>18423</v>
      </c>
      <c r="R101" s="59">
        <f t="shared" si="34"/>
        <v>0</v>
      </c>
      <c r="S101" s="59">
        <f t="shared" si="34"/>
        <v>50300</v>
      </c>
      <c r="T101" s="68">
        <f t="shared" si="34"/>
        <v>50700</v>
      </c>
      <c r="U101" s="2"/>
    </row>
    <row r="102" spans="1:21" ht="14.25" customHeight="1" thickBot="1">
      <c r="A102" s="3" t="s">
        <v>23</v>
      </c>
      <c r="B102" s="4" t="s">
        <v>17</v>
      </c>
      <c r="C102" s="122" t="s">
        <v>69</v>
      </c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4"/>
      <c r="U102" s="2"/>
    </row>
    <row r="103" spans="1:21" ht="15" customHeight="1">
      <c r="A103" s="184" t="s">
        <v>23</v>
      </c>
      <c r="B103" s="185" t="s">
        <v>17</v>
      </c>
      <c r="C103" s="186" t="s">
        <v>12</v>
      </c>
      <c r="D103" s="193" t="s">
        <v>78</v>
      </c>
      <c r="E103" s="116" t="s">
        <v>44</v>
      </c>
      <c r="F103" s="34" t="s">
        <v>41</v>
      </c>
      <c r="G103" s="50">
        <f>H103+J103</f>
        <v>0</v>
      </c>
      <c r="H103" s="51">
        <v>0</v>
      </c>
      <c r="I103" s="51"/>
      <c r="J103" s="51"/>
      <c r="K103" s="51">
        <f>L103+N103</f>
        <v>0</v>
      </c>
      <c r="L103" s="51"/>
      <c r="M103" s="51"/>
      <c r="N103" s="51"/>
      <c r="O103" s="51">
        <f>P103+R103</f>
        <v>0</v>
      </c>
      <c r="P103" s="51">
        <v>0</v>
      </c>
      <c r="Q103" s="51"/>
      <c r="R103" s="51"/>
      <c r="S103" s="69"/>
      <c r="T103" s="70"/>
      <c r="U103" s="2"/>
    </row>
    <row r="104" spans="1:21" ht="15" customHeight="1">
      <c r="A104" s="104"/>
      <c r="B104" s="106"/>
      <c r="C104" s="108"/>
      <c r="D104" s="110"/>
      <c r="E104" s="117"/>
      <c r="F104" s="11" t="s">
        <v>79</v>
      </c>
      <c r="G104" s="46">
        <f>H104+J104</f>
        <v>0</v>
      </c>
      <c r="H104" s="47"/>
      <c r="I104" s="47"/>
      <c r="J104" s="47"/>
      <c r="K104" s="47">
        <f>L104+N104</f>
        <v>5500</v>
      </c>
      <c r="L104" s="47">
        <v>5500</v>
      </c>
      <c r="M104" s="47"/>
      <c r="N104" s="47"/>
      <c r="O104" s="47">
        <f>P104+R104</f>
        <v>0</v>
      </c>
      <c r="P104" s="47">
        <v>0</v>
      </c>
      <c r="Q104" s="47"/>
      <c r="R104" s="47"/>
      <c r="S104" s="47">
        <v>5500</v>
      </c>
      <c r="T104" s="66">
        <v>5500</v>
      </c>
      <c r="U104" s="2"/>
    </row>
    <row r="105" spans="1:21" ht="15" customHeight="1">
      <c r="A105" s="104"/>
      <c r="B105" s="106"/>
      <c r="C105" s="108"/>
      <c r="D105" s="110"/>
      <c r="E105" s="118"/>
      <c r="F105" s="5" t="s">
        <v>55</v>
      </c>
      <c r="G105" s="44">
        <f aca="true" t="shared" si="35" ref="G105:T105">SUM(G103:G104)</f>
        <v>0</v>
      </c>
      <c r="H105" s="45">
        <f t="shared" si="35"/>
        <v>0</v>
      </c>
      <c r="I105" s="45">
        <f t="shared" si="35"/>
        <v>0</v>
      </c>
      <c r="J105" s="45">
        <f t="shared" si="35"/>
        <v>0</v>
      </c>
      <c r="K105" s="45">
        <f t="shared" si="35"/>
        <v>5500</v>
      </c>
      <c r="L105" s="45">
        <f t="shared" si="35"/>
        <v>5500</v>
      </c>
      <c r="M105" s="45">
        <f t="shared" si="35"/>
        <v>0</v>
      </c>
      <c r="N105" s="45">
        <f t="shared" si="35"/>
        <v>0</v>
      </c>
      <c r="O105" s="45">
        <f t="shared" si="35"/>
        <v>0</v>
      </c>
      <c r="P105" s="45">
        <f t="shared" si="35"/>
        <v>0</v>
      </c>
      <c r="Q105" s="45">
        <f t="shared" si="35"/>
        <v>0</v>
      </c>
      <c r="R105" s="45">
        <f t="shared" si="35"/>
        <v>0</v>
      </c>
      <c r="S105" s="45">
        <f t="shared" si="35"/>
        <v>5500</v>
      </c>
      <c r="T105" s="65">
        <f t="shared" si="35"/>
        <v>5500</v>
      </c>
      <c r="U105" s="2"/>
    </row>
    <row r="106" spans="1:21" ht="13.5" customHeight="1">
      <c r="A106" s="103" t="s">
        <v>23</v>
      </c>
      <c r="B106" s="105" t="s">
        <v>17</v>
      </c>
      <c r="C106" s="107" t="s">
        <v>17</v>
      </c>
      <c r="D106" s="109" t="s">
        <v>70</v>
      </c>
      <c r="E106" s="111" t="s">
        <v>44</v>
      </c>
      <c r="F106" s="37" t="s">
        <v>60</v>
      </c>
      <c r="G106" s="57">
        <f>H106+J106</f>
        <v>0</v>
      </c>
      <c r="H106" s="55"/>
      <c r="I106" s="55"/>
      <c r="J106" s="55"/>
      <c r="K106" s="55">
        <f>L106+N106</f>
        <v>0</v>
      </c>
      <c r="L106" s="55">
        <v>0</v>
      </c>
      <c r="M106" s="55"/>
      <c r="N106" s="55"/>
      <c r="O106" s="55">
        <f>P106+R106</f>
        <v>0</v>
      </c>
      <c r="P106" s="55"/>
      <c r="Q106" s="55"/>
      <c r="R106" s="55"/>
      <c r="S106" s="71">
        <v>0</v>
      </c>
      <c r="T106" s="72">
        <v>0</v>
      </c>
      <c r="U106" s="2"/>
    </row>
    <row r="107" spans="1:21" ht="13.5" customHeight="1">
      <c r="A107" s="104"/>
      <c r="B107" s="106"/>
      <c r="C107" s="107"/>
      <c r="D107" s="109"/>
      <c r="E107" s="111"/>
      <c r="F107" s="38" t="s">
        <v>15</v>
      </c>
      <c r="G107" s="57">
        <f>H107+J107</f>
        <v>0</v>
      </c>
      <c r="H107" s="55"/>
      <c r="I107" s="55"/>
      <c r="J107" s="55"/>
      <c r="K107" s="55">
        <f>L107+N107</f>
        <v>0</v>
      </c>
      <c r="L107" s="55"/>
      <c r="M107" s="55"/>
      <c r="N107" s="55"/>
      <c r="O107" s="55">
        <f>P107+R107</f>
        <v>0</v>
      </c>
      <c r="P107" s="55"/>
      <c r="Q107" s="55"/>
      <c r="R107" s="55"/>
      <c r="S107" s="71">
        <v>0</v>
      </c>
      <c r="T107" s="72">
        <v>0</v>
      </c>
      <c r="U107" s="2"/>
    </row>
    <row r="108" spans="1:21" ht="13.5" customHeight="1">
      <c r="A108" s="104"/>
      <c r="B108" s="106"/>
      <c r="C108" s="108"/>
      <c r="D108" s="110"/>
      <c r="E108" s="111"/>
      <c r="F108" s="11" t="s">
        <v>20</v>
      </c>
      <c r="G108" s="46">
        <f>H108+J108</f>
        <v>0</v>
      </c>
      <c r="H108" s="47"/>
      <c r="I108" s="47"/>
      <c r="J108" s="47"/>
      <c r="K108" s="47">
        <f>L108+N108</f>
        <v>0</v>
      </c>
      <c r="L108" s="47"/>
      <c r="M108" s="47"/>
      <c r="N108" s="47"/>
      <c r="O108" s="47">
        <f>P108+R108</f>
        <v>0</v>
      </c>
      <c r="P108" s="47"/>
      <c r="Q108" s="47"/>
      <c r="R108" s="47"/>
      <c r="S108" s="47"/>
      <c r="T108" s="66"/>
      <c r="U108" s="2"/>
    </row>
    <row r="109" spans="1:21" ht="13.5" customHeight="1" thickBot="1">
      <c r="A109" s="104"/>
      <c r="B109" s="106"/>
      <c r="C109" s="108"/>
      <c r="D109" s="110"/>
      <c r="E109" s="112"/>
      <c r="F109" s="5" t="s">
        <v>55</v>
      </c>
      <c r="G109" s="44">
        <f aca="true" t="shared" si="36" ref="G109:T109">SUM(G106:G108)</f>
        <v>0</v>
      </c>
      <c r="H109" s="45">
        <f t="shared" si="36"/>
        <v>0</v>
      </c>
      <c r="I109" s="45">
        <f t="shared" si="36"/>
        <v>0</v>
      </c>
      <c r="J109" s="45">
        <f t="shared" si="36"/>
        <v>0</v>
      </c>
      <c r="K109" s="45">
        <f t="shared" si="36"/>
        <v>0</v>
      </c>
      <c r="L109" s="45">
        <f t="shared" si="36"/>
        <v>0</v>
      </c>
      <c r="M109" s="45">
        <f t="shared" si="36"/>
        <v>0</v>
      </c>
      <c r="N109" s="45">
        <f t="shared" si="36"/>
        <v>0</v>
      </c>
      <c r="O109" s="45">
        <f t="shared" si="36"/>
        <v>0</v>
      </c>
      <c r="P109" s="45">
        <f t="shared" si="36"/>
        <v>0</v>
      </c>
      <c r="Q109" s="45">
        <f t="shared" si="36"/>
        <v>0</v>
      </c>
      <c r="R109" s="45">
        <f t="shared" si="36"/>
        <v>0</v>
      </c>
      <c r="S109" s="45">
        <f t="shared" si="36"/>
        <v>0</v>
      </c>
      <c r="T109" s="65">
        <f t="shared" si="36"/>
        <v>0</v>
      </c>
      <c r="U109" s="2"/>
    </row>
    <row r="110" spans="1:21" ht="15.75" customHeight="1" thickBot="1">
      <c r="A110" s="35" t="s">
        <v>23</v>
      </c>
      <c r="B110" s="36" t="s">
        <v>17</v>
      </c>
      <c r="C110" s="113" t="s">
        <v>33</v>
      </c>
      <c r="D110" s="114"/>
      <c r="E110" s="114"/>
      <c r="F110" s="115"/>
      <c r="G110" s="59">
        <f>SUM(G105+G109)</f>
        <v>0</v>
      </c>
      <c r="H110" s="59">
        <f aca="true" t="shared" si="37" ref="H110:T110">SUM(H105+H109)</f>
        <v>0</v>
      </c>
      <c r="I110" s="59">
        <f t="shared" si="37"/>
        <v>0</v>
      </c>
      <c r="J110" s="59">
        <f t="shared" si="37"/>
        <v>0</v>
      </c>
      <c r="K110" s="59">
        <f t="shared" si="37"/>
        <v>5500</v>
      </c>
      <c r="L110" s="59">
        <f t="shared" si="37"/>
        <v>5500</v>
      </c>
      <c r="M110" s="59">
        <f t="shared" si="37"/>
        <v>0</v>
      </c>
      <c r="N110" s="59">
        <f t="shared" si="37"/>
        <v>0</v>
      </c>
      <c r="O110" s="92">
        <f t="shared" si="37"/>
        <v>0</v>
      </c>
      <c r="P110" s="92">
        <f t="shared" si="37"/>
        <v>0</v>
      </c>
      <c r="Q110" s="59">
        <f t="shared" si="37"/>
        <v>0</v>
      </c>
      <c r="R110" s="92">
        <f t="shared" si="37"/>
        <v>0</v>
      </c>
      <c r="S110" s="59">
        <f t="shared" si="37"/>
        <v>5500</v>
      </c>
      <c r="T110" s="68">
        <f t="shared" si="37"/>
        <v>5500</v>
      </c>
      <c r="U110" s="2"/>
    </row>
    <row r="111" spans="1:21" ht="15.75" customHeight="1" thickBot="1">
      <c r="A111" s="12" t="s">
        <v>23</v>
      </c>
      <c r="B111" s="128" t="s">
        <v>28</v>
      </c>
      <c r="C111" s="129"/>
      <c r="D111" s="129"/>
      <c r="E111" s="129"/>
      <c r="F111" s="130"/>
      <c r="G111" s="60">
        <f aca="true" t="shared" si="38" ref="G111:T111">SUM(G101+G110)</f>
        <v>52305</v>
      </c>
      <c r="H111" s="60">
        <f t="shared" si="38"/>
        <v>52305</v>
      </c>
      <c r="I111" s="60">
        <f t="shared" si="38"/>
        <v>16943</v>
      </c>
      <c r="J111" s="60">
        <f t="shared" si="38"/>
        <v>0</v>
      </c>
      <c r="K111" s="60">
        <f t="shared" si="38"/>
        <v>55686</v>
      </c>
      <c r="L111" s="60">
        <f t="shared" si="38"/>
        <v>55686</v>
      </c>
      <c r="M111" s="60">
        <f t="shared" si="38"/>
        <v>17790</v>
      </c>
      <c r="N111" s="60">
        <f t="shared" si="38"/>
        <v>0</v>
      </c>
      <c r="O111" s="94">
        <f t="shared" si="38"/>
        <v>46072.37</v>
      </c>
      <c r="P111" s="94">
        <f t="shared" si="38"/>
        <v>46072.37</v>
      </c>
      <c r="Q111" s="60">
        <f t="shared" si="38"/>
        <v>18423</v>
      </c>
      <c r="R111" s="94">
        <f t="shared" si="38"/>
        <v>0</v>
      </c>
      <c r="S111" s="60">
        <f t="shared" si="38"/>
        <v>55800</v>
      </c>
      <c r="T111" s="73">
        <f t="shared" si="38"/>
        <v>56200</v>
      </c>
      <c r="U111" s="31"/>
    </row>
    <row r="112" spans="1:34" ht="15.75" customHeight="1" thickBot="1">
      <c r="A112" s="194" t="s">
        <v>42</v>
      </c>
      <c r="B112" s="195"/>
      <c r="C112" s="195"/>
      <c r="D112" s="195"/>
      <c r="E112" s="195"/>
      <c r="F112" s="196"/>
      <c r="G112" s="13">
        <f aca="true" t="shared" si="39" ref="G112:T112">SUM(G42+G72+G86+G111)</f>
        <v>3339608</v>
      </c>
      <c r="H112" s="13">
        <f t="shared" si="39"/>
        <v>3317017</v>
      </c>
      <c r="I112" s="13">
        <f t="shared" si="39"/>
        <v>2078428</v>
      </c>
      <c r="J112" s="13">
        <f t="shared" si="39"/>
        <v>22591</v>
      </c>
      <c r="K112" s="13">
        <f t="shared" si="39"/>
        <v>3245386</v>
      </c>
      <c r="L112" s="13">
        <f t="shared" si="39"/>
        <v>3237967</v>
      </c>
      <c r="M112" s="13">
        <f t="shared" si="39"/>
        <v>2065692</v>
      </c>
      <c r="N112" s="13">
        <f t="shared" si="39"/>
        <v>7419</v>
      </c>
      <c r="O112" s="95">
        <f t="shared" si="39"/>
        <v>3410591.83</v>
      </c>
      <c r="P112" s="95">
        <f t="shared" si="39"/>
        <v>3399972.83</v>
      </c>
      <c r="Q112" s="96">
        <f t="shared" si="39"/>
        <v>2115105.46</v>
      </c>
      <c r="R112" s="95">
        <f t="shared" si="39"/>
        <v>10619</v>
      </c>
      <c r="S112" s="13">
        <f t="shared" si="39"/>
        <v>3381119</v>
      </c>
      <c r="T112" s="32">
        <f t="shared" si="39"/>
        <v>3372417</v>
      </c>
      <c r="U112" s="31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s="28" customFormat="1" ht="12.75">
      <c r="A113" s="26"/>
      <c r="B113" s="26"/>
      <c r="C113" s="26"/>
      <c r="E113" s="27"/>
      <c r="K113" s="29"/>
      <c r="L113" s="29"/>
      <c r="M113" s="29"/>
      <c r="P113" s="27"/>
      <c r="Q113" s="27"/>
      <c r="R113" s="27"/>
      <c r="T113" s="27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</row>
    <row r="114" spans="1:34" ht="11.25" customHeight="1">
      <c r="A114" s="2"/>
      <c r="B114" s="2"/>
      <c r="C114" s="2"/>
      <c r="D114" s="26" t="s">
        <v>51</v>
      </c>
      <c r="E114" s="14"/>
      <c r="P114" s="14"/>
      <c r="Q114" s="14"/>
      <c r="R114" s="14"/>
      <c r="S114" s="27" t="s">
        <v>43</v>
      </c>
      <c r="T114" s="14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1.25" customHeight="1">
      <c r="A115" s="2"/>
      <c r="B115" s="2"/>
      <c r="C115" s="2"/>
      <c r="D115" s="26"/>
      <c r="E115" s="14"/>
      <c r="P115" s="14"/>
      <c r="Q115" s="14"/>
      <c r="R115" s="14"/>
      <c r="S115" s="27"/>
      <c r="T115" s="14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1.25" customHeight="1">
      <c r="A116" s="2"/>
      <c r="B116" s="2"/>
      <c r="C116" s="2"/>
      <c r="D116" s="26"/>
      <c r="E116" s="14"/>
      <c r="P116" s="14"/>
      <c r="Q116" s="14"/>
      <c r="R116" s="14"/>
      <c r="S116" s="27"/>
      <c r="T116" s="14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1.25" customHeight="1">
      <c r="A117" s="2"/>
      <c r="B117" s="2"/>
      <c r="C117" s="2"/>
      <c r="D117" s="26"/>
      <c r="E117" s="14"/>
      <c r="P117" s="14"/>
      <c r="Q117" s="14"/>
      <c r="R117" s="14"/>
      <c r="S117" s="27"/>
      <c r="T117" s="14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1.25" customHeight="1">
      <c r="A118" s="2"/>
      <c r="B118" s="2"/>
      <c r="C118" s="2"/>
      <c r="D118" s="26"/>
      <c r="E118" s="14"/>
      <c r="P118" s="14"/>
      <c r="Q118" s="14"/>
      <c r="R118" s="14"/>
      <c r="S118" s="27"/>
      <c r="T118" s="14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1.25" customHeight="1">
      <c r="A119" s="2"/>
      <c r="B119" s="2"/>
      <c r="C119" s="2"/>
      <c r="D119" s="26"/>
      <c r="E119" s="14"/>
      <c r="P119" s="14"/>
      <c r="Q119" s="14"/>
      <c r="R119" s="14"/>
      <c r="S119" s="27"/>
      <c r="T119" s="14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1.25" customHeight="1">
      <c r="A120" s="2"/>
      <c r="B120" s="2"/>
      <c r="C120" s="2"/>
      <c r="D120" s="26"/>
      <c r="E120" s="14"/>
      <c r="P120" s="14"/>
      <c r="Q120" s="14"/>
      <c r="R120" s="14"/>
      <c r="S120" s="27"/>
      <c r="T120" s="14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1.25" customHeight="1">
      <c r="A121" s="2"/>
      <c r="B121" s="2"/>
      <c r="C121" s="2"/>
      <c r="D121" s="26"/>
      <c r="E121" s="14"/>
      <c r="P121" s="14"/>
      <c r="Q121" s="14"/>
      <c r="R121" s="14"/>
      <c r="S121" s="27"/>
      <c r="T121" s="14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1.25" customHeight="1">
      <c r="A122" s="2"/>
      <c r="B122" s="2"/>
      <c r="C122" s="2"/>
      <c r="D122" s="26"/>
      <c r="E122" s="14"/>
      <c r="P122" s="14"/>
      <c r="Q122" s="14"/>
      <c r="R122" s="14"/>
      <c r="S122" s="27"/>
      <c r="T122" s="14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1.25" customHeight="1">
      <c r="A123" s="2"/>
      <c r="B123" s="2"/>
      <c r="C123" s="2"/>
      <c r="D123" s="26"/>
      <c r="E123" s="14"/>
      <c r="P123" s="14"/>
      <c r="Q123" s="14"/>
      <c r="R123" s="14"/>
      <c r="S123" s="27"/>
      <c r="T123" s="14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1.25" customHeight="1">
      <c r="A124" s="2"/>
      <c r="B124" s="2"/>
      <c r="C124" s="2"/>
      <c r="D124" s="26"/>
      <c r="E124" s="14"/>
      <c r="P124" s="14"/>
      <c r="Q124" s="14"/>
      <c r="R124" s="14"/>
      <c r="S124" s="27"/>
      <c r="T124" s="14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1.25" customHeight="1">
      <c r="A125" s="2"/>
      <c r="B125" s="2"/>
      <c r="C125" s="2"/>
      <c r="D125" s="26"/>
      <c r="E125" s="14"/>
      <c r="P125" s="14"/>
      <c r="Q125" s="14"/>
      <c r="R125" s="14"/>
      <c r="S125" s="27"/>
      <c r="T125" s="14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1.25" customHeight="1">
      <c r="A126" s="2"/>
      <c r="B126" s="2"/>
      <c r="C126" s="2"/>
      <c r="D126" s="26"/>
      <c r="E126" s="14"/>
      <c r="P126" s="14"/>
      <c r="Q126" s="14"/>
      <c r="R126" s="14"/>
      <c r="S126" s="27"/>
      <c r="T126" s="14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1.25" customHeight="1">
      <c r="A127" s="2"/>
      <c r="B127" s="2"/>
      <c r="C127" s="2"/>
      <c r="D127" s="26"/>
      <c r="E127" s="14"/>
      <c r="P127" s="14"/>
      <c r="Q127" s="14"/>
      <c r="R127" s="14"/>
      <c r="S127" s="27"/>
      <c r="T127" s="14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1.25" customHeight="1">
      <c r="A128" s="2"/>
      <c r="B128" s="2"/>
      <c r="C128" s="2"/>
      <c r="D128" s="26"/>
      <c r="E128" s="14"/>
      <c r="P128" s="14"/>
      <c r="Q128" s="14"/>
      <c r="R128" s="14"/>
      <c r="S128" s="27"/>
      <c r="T128" s="14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1.25" customHeight="1">
      <c r="A129" s="2"/>
      <c r="B129" s="2"/>
      <c r="C129" s="2"/>
      <c r="D129" s="26"/>
      <c r="E129" s="14"/>
      <c r="P129" s="14"/>
      <c r="Q129" s="14"/>
      <c r="R129" s="14"/>
      <c r="S129" s="27"/>
      <c r="T129" s="14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1.25" customHeight="1">
      <c r="A130" s="2"/>
      <c r="B130" s="2"/>
      <c r="C130" s="2"/>
      <c r="D130" s="26"/>
      <c r="E130" s="14"/>
      <c r="P130" s="14"/>
      <c r="Q130" s="14"/>
      <c r="R130" s="14"/>
      <c r="S130" s="27"/>
      <c r="T130" s="14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1.25" customHeight="1">
      <c r="A131" s="2"/>
      <c r="B131" s="2"/>
      <c r="C131" s="2"/>
      <c r="D131" s="26"/>
      <c r="E131" s="14"/>
      <c r="P131" s="14"/>
      <c r="Q131" s="14"/>
      <c r="R131" s="14"/>
      <c r="S131" s="27"/>
      <c r="T131" s="14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9" ht="11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1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1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1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1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1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1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1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1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1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1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1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1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1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1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1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1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1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1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1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1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1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1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1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1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1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1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1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1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1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1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1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1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1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1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1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1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1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1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1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1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1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1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1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1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1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1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1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1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1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1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1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1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1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1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1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1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1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1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1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1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1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1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1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1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1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1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1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1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1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1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1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1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1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1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1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1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1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1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1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1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1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1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1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1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1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1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1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1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1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1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1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1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1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1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1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1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1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1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1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1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1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1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1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1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1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1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1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1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1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1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1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1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1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1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1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1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1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1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1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1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1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1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1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1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1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1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1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1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1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1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1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1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1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1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1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1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1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1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1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1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1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1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1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1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1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1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1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1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1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1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1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1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1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1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1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1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1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1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1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1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1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1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1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1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1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1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1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1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1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1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1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1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1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1.2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1.2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1.2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1.2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1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1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1.2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1.2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1.2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1.2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1.2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1.2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1.2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1.2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1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1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1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1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1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1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1.2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1.2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1.2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1.2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1.2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1.2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1.2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1.2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1.2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1.2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1.2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1.2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1.2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1.2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1.2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1.2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1.2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1.2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1.2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1.2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1.2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1.2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1.2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1.2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1.2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1.2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1.2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1.2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1.2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1.2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1.2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1.2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1.2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1.2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1.2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1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1.2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1.2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1.2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1.2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1.2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1.2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1.2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1.2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1.2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1.2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1.2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1.2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1.2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1.2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1.2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1.2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1.2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1.2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1.2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1.2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1.2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1.2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1.2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1.2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1.2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1.2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1.2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1.2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1.2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1.2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1.2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1.2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1.2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1.2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1.2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1.2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1.2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1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1.2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1.2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1.2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1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1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1.2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1.2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1.2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1.2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1.2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1.2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1.2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1.2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1.2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1.2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1.2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1.2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1.2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1.2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1.2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1.2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1.2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1.2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1.2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1.2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1.2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1.2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1.2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1.2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1.2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1.2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1.2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1.2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1.2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1.2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1.2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1.2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1.2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1.2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1.2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1.2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1.2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1.2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1.2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1.2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1.2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1.2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1.2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1.2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1.2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1.2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1.2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1.2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1.2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1.2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1.2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1.2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1.2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1.2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1.2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1.2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1.2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1.2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1.2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1.2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1.2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1.2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1.2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1.2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1.2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1.2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1.2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1.2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1.2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1.2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1.2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1.2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1.2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1.2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1.2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1.2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1.2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1.2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1.2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1.2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1.2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1.2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1.2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1.2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1.2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1.2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1.2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1.2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1.2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1.2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1.2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1.2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1.2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1.2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1.2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1.2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1.2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1.2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1.2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1.2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1.2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1.2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1.2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1.2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1.2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1.2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1.2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1.2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1.2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1.2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1.2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1.2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1.2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1.2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1.2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1.2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1.2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1.2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1.2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1.2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1.2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1.2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1.2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1.2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1.2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1.2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1.2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1.2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1.2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1.2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1.2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1.2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1.2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1.2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1.2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1.2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1.2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1.2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1.2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1.2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1.2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1.2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1.2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1.2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1.2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1.2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1.2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1.2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1.2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1.2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1.2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1.2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1.2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1.2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1.2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1.2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1.2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1.2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1.2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1.2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1.2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1.2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1.2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1.2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1.2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1.2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1.2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1.2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1.2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1.2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1.2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1.2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1.2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1.2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1.2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1.2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1.2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1.2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1.2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1.2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1.2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1.2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1.2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1.2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1.2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1.2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1.2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1.2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1.2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1.2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1.2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1.2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1.2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1.2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1.2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1.2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1.2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1.25">
      <c r="A602" s="2"/>
      <c r="B602" s="2"/>
      <c r="C602" s="2"/>
      <c r="D602" s="2"/>
      <c r="E602" s="2"/>
      <c r="F602" s="2"/>
      <c r="G602" s="2"/>
      <c r="H602" s="2"/>
      <c r="I602" s="2"/>
    </row>
    <row r="603" spans="1:4" ht="11.25">
      <c r="A603" s="2"/>
      <c r="B603" s="2"/>
      <c r="C603" s="2"/>
      <c r="D603" s="2"/>
    </row>
    <row r="604" spans="1:4" ht="11.25">
      <c r="A604" s="2"/>
      <c r="B604" s="2"/>
      <c r="C604" s="2"/>
      <c r="D604" s="2"/>
    </row>
    <row r="605" spans="1:4" ht="11.25">
      <c r="A605" s="2"/>
      <c r="B605" s="2"/>
      <c r="C605" s="2"/>
      <c r="D605" s="2"/>
    </row>
    <row r="606" spans="1:4" ht="11.25">
      <c r="A606" s="2"/>
      <c r="B606" s="2"/>
      <c r="C606" s="2"/>
      <c r="D606" s="2"/>
    </row>
    <row r="607" spans="1:4" ht="11.25">
      <c r="A607" s="2"/>
      <c r="B607" s="2"/>
      <c r="C607" s="2"/>
      <c r="D607" s="2"/>
    </row>
    <row r="608" spans="1:4" ht="11.25">
      <c r="A608" s="2"/>
      <c r="B608" s="2"/>
      <c r="C608" s="2"/>
      <c r="D608" s="2"/>
    </row>
    <row r="609" spans="1:4" ht="11.25">
      <c r="A609" s="2"/>
      <c r="B609" s="2"/>
      <c r="C609" s="2"/>
      <c r="D609" s="2"/>
    </row>
    <row r="610" spans="1:4" ht="11.25">
      <c r="A610" s="2"/>
      <c r="B610" s="2"/>
      <c r="C610" s="2"/>
      <c r="D610" s="2"/>
    </row>
    <row r="611" spans="1:4" ht="11.25">
      <c r="A611" s="2"/>
      <c r="B611" s="2"/>
      <c r="C611" s="2"/>
      <c r="D611" s="2"/>
    </row>
    <row r="612" spans="1:4" ht="11.25">
      <c r="A612" s="2"/>
      <c r="B612" s="2"/>
      <c r="C612" s="2"/>
      <c r="D612" s="2"/>
    </row>
  </sheetData>
  <sheetProtection/>
  <mergeCells count="142">
    <mergeCell ref="B111:F111"/>
    <mergeCell ref="A112:F112"/>
    <mergeCell ref="E93:E97"/>
    <mergeCell ref="A93:A97"/>
    <mergeCell ref="B93:B97"/>
    <mergeCell ref="C93:C97"/>
    <mergeCell ref="D93:D97"/>
    <mergeCell ref="A98:A100"/>
    <mergeCell ref="B98:B100"/>
    <mergeCell ref="D103:D105"/>
    <mergeCell ref="E89:E92"/>
    <mergeCell ref="A89:A92"/>
    <mergeCell ref="B89:B92"/>
    <mergeCell ref="C89:C92"/>
    <mergeCell ref="D89:D92"/>
    <mergeCell ref="C110:F110"/>
    <mergeCell ref="C102:T102"/>
    <mergeCell ref="A103:A105"/>
    <mergeCell ref="B103:B105"/>
    <mergeCell ref="C103:C105"/>
    <mergeCell ref="E82:E84"/>
    <mergeCell ref="A82:A84"/>
    <mergeCell ref="B82:B84"/>
    <mergeCell ref="C82:C84"/>
    <mergeCell ref="D82:D84"/>
    <mergeCell ref="E78:E81"/>
    <mergeCell ref="A78:A81"/>
    <mergeCell ref="B78:B81"/>
    <mergeCell ref="C78:C81"/>
    <mergeCell ref="D78:D81"/>
    <mergeCell ref="E65:E67"/>
    <mergeCell ref="A65:A67"/>
    <mergeCell ref="B65:B67"/>
    <mergeCell ref="C65:C67"/>
    <mergeCell ref="D65:D67"/>
    <mergeCell ref="E75:E77"/>
    <mergeCell ref="A75:A77"/>
    <mergeCell ref="B75:B77"/>
    <mergeCell ref="C75:C77"/>
    <mergeCell ref="D75:D77"/>
    <mergeCell ref="E51:E57"/>
    <mergeCell ref="A51:A57"/>
    <mergeCell ref="B51:B57"/>
    <mergeCell ref="C51:C57"/>
    <mergeCell ref="D51:D57"/>
    <mergeCell ref="E68:E70"/>
    <mergeCell ref="A68:A70"/>
    <mergeCell ref="B68:B70"/>
    <mergeCell ref="C68:C70"/>
    <mergeCell ref="D68:D70"/>
    <mergeCell ref="E45:E50"/>
    <mergeCell ref="A45:A50"/>
    <mergeCell ref="B45:B50"/>
    <mergeCell ref="C45:C50"/>
    <mergeCell ref="D45:D50"/>
    <mergeCell ref="E58:E64"/>
    <mergeCell ref="A58:A64"/>
    <mergeCell ref="B58:B64"/>
    <mergeCell ref="C58:C64"/>
    <mergeCell ref="D58:D64"/>
    <mergeCell ref="E38:E40"/>
    <mergeCell ref="A38:A40"/>
    <mergeCell ref="B38:B40"/>
    <mergeCell ref="C38:C40"/>
    <mergeCell ref="D38:D40"/>
    <mergeCell ref="E35:E37"/>
    <mergeCell ref="A35:A37"/>
    <mergeCell ref="B35:B37"/>
    <mergeCell ref="C35:C37"/>
    <mergeCell ref="D35:D37"/>
    <mergeCell ref="E32:E34"/>
    <mergeCell ref="A32:A34"/>
    <mergeCell ref="B32:B34"/>
    <mergeCell ref="C32:C34"/>
    <mergeCell ref="D32:D34"/>
    <mergeCell ref="E24:E31"/>
    <mergeCell ref="A24:A31"/>
    <mergeCell ref="B24:B31"/>
    <mergeCell ref="C24:C31"/>
    <mergeCell ref="D24:D31"/>
    <mergeCell ref="E21:E23"/>
    <mergeCell ref="A21:A23"/>
    <mergeCell ref="B21:B23"/>
    <mergeCell ref="C21:C23"/>
    <mergeCell ref="D21:D23"/>
    <mergeCell ref="B12:T12"/>
    <mergeCell ref="C13:T13"/>
    <mergeCell ref="A14:A20"/>
    <mergeCell ref="B14:B20"/>
    <mergeCell ref="C14:C20"/>
    <mergeCell ref="D14:D20"/>
    <mergeCell ref="E14:E20"/>
    <mergeCell ref="A10:T10"/>
    <mergeCell ref="A11:T11"/>
    <mergeCell ref="S7:S9"/>
    <mergeCell ref="T7:T9"/>
    <mergeCell ref="G8:G9"/>
    <mergeCell ref="H8:I8"/>
    <mergeCell ref="J8:J9"/>
    <mergeCell ref="K8:K9"/>
    <mergeCell ref="L8:M8"/>
    <mergeCell ref="N8:N9"/>
    <mergeCell ref="O8:O9"/>
    <mergeCell ref="F7:F9"/>
    <mergeCell ref="G7:J7"/>
    <mergeCell ref="K7:N7"/>
    <mergeCell ref="O7:R7"/>
    <mergeCell ref="P8:Q8"/>
    <mergeCell ref="R8:R9"/>
    <mergeCell ref="B7:B9"/>
    <mergeCell ref="C7:C9"/>
    <mergeCell ref="D7:D9"/>
    <mergeCell ref="E7:E9"/>
    <mergeCell ref="C98:C100"/>
    <mergeCell ref="D98:D100"/>
    <mergeCell ref="E98:E100"/>
    <mergeCell ref="B43:T43"/>
    <mergeCell ref="B42:F42"/>
    <mergeCell ref="C41:F41"/>
    <mergeCell ref="A1:T1"/>
    <mergeCell ref="A2:T2"/>
    <mergeCell ref="A3:T3"/>
    <mergeCell ref="A4:T4"/>
    <mergeCell ref="A5:T5"/>
    <mergeCell ref="A6:T6"/>
    <mergeCell ref="A7:A9"/>
    <mergeCell ref="C88:T88"/>
    <mergeCell ref="B87:T87"/>
    <mergeCell ref="B86:F86"/>
    <mergeCell ref="C85:F85"/>
    <mergeCell ref="C74:T74"/>
    <mergeCell ref="B73:T73"/>
    <mergeCell ref="B72:F72"/>
    <mergeCell ref="C71:F71"/>
    <mergeCell ref="C44:T44"/>
    <mergeCell ref="A106:A109"/>
    <mergeCell ref="B106:B109"/>
    <mergeCell ref="C106:C109"/>
    <mergeCell ref="D106:D109"/>
    <mergeCell ref="E106:E109"/>
    <mergeCell ref="C101:F101"/>
    <mergeCell ref="E103:E105"/>
  </mergeCells>
  <printOptions/>
  <pageMargins left="0" right="0" top="0.15748031496062992" bottom="0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2015-12-11T13:30:12Z</cp:lastPrinted>
  <dcterms:created xsi:type="dcterms:W3CDTF">1996-10-14T23:33:28Z</dcterms:created>
  <dcterms:modified xsi:type="dcterms:W3CDTF">2015-12-14T06:46:48Z</dcterms:modified>
  <cp:category/>
  <cp:version/>
  <cp:contentType/>
  <cp:contentStatus/>
</cp:coreProperties>
</file>