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<sst xmlns="http://schemas.openxmlformats.org/spreadsheetml/2006/main" count="179" uniqueCount="139">
  <si>
    <t>Biudžetiniai metai</t>
  </si>
  <si>
    <t>Vykdytojas (-ai), kodas</t>
  </si>
  <si>
    <t>Rietavo savivaldybės administracijos Tverų  seniūnija, kodas 188664938</t>
  </si>
  <si>
    <t>Programos pavadinimas</t>
  </si>
  <si>
    <t xml:space="preserve">  Rietavo savivaldybės administracijos Tverų seniūnijos veiklos programa</t>
  </si>
  <si>
    <t xml:space="preserve">Programos parengimo argumentai </t>
  </si>
  <si>
    <t>Strateginis tikslas (pagal SVP)</t>
  </si>
  <si>
    <t>Užtikrinti Savivaldybės teritorijos, jos infrastruktūros, ekologiškai švarios ir saugios gyvenamosios ir socialinės aplinkos vystymąsi</t>
  </si>
  <si>
    <t>Kodas</t>
  </si>
  <si>
    <t>Skatinti žemės ūkio modernizavimą, sukurti palankią aplinką verslo plėtrai, formuoti turizmui patrauklaus krašto įvaizdį</t>
  </si>
  <si>
    <t>Užtikrinti Savivaldybės valdymo kokybę, racionalų jos turto ir lėšų panaudojimą, gerinti švietimo, kultūros, sporto ir jaunimo užimtumo sistemą</t>
  </si>
  <si>
    <t>Programos aprašymas, tikslai, uždaviniai, priemonės ir vertinimo kriterijai</t>
  </si>
  <si>
    <t>II strateginis tikslas - skatinti žemės ūkio modernizavimą, sukurti palankią aplinką verslo plėtrai, formuoti turizmui patrauklaus krašto įvaizdį</t>
  </si>
  <si>
    <t>III strateginis tikslas - užtikrinti Savivaldybės valdymo kokybę, racionalų jos turto ir lėšų panaudojimą, gerinti švietimo, kultūros, sporto ir jaunimo užimtumo sistemą</t>
  </si>
  <si>
    <t>Numatomas programos įgyvendinimo rezultatas</t>
  </si>
  <si>
    <t>Programos tikslo kodas</t>
  </si>
  <si>
    <t>Uždavinio kodas</t>
  </si>
  <si>
    <t>Priemonės kodas</t>
  </si>
  <si>
    <t>Priemonės pavadinimas</t>
  </si>
  <si>
    <t>Finansavimo šaltinis</t>
  </si>
  <si>
    <t>Vertinimo kriterijus</t>
  </si>
  <si>
    <t>Iš viso</t>
  </si>
  <si>
    <t>iš jų</t>
  </si>
  <si>
    <t>iš viso</t>
  </si>
  <si>
    <t>Kriterijaus pavadinimas</t>
  </si>
  <si>
    <t>išlaidoms</t>
  </si>
  <si>
    <t>turtui įsigyti</t>
  </si>
  <si>
    <t>iš jų darbo užmokesčiui</t>
  </si>
  <si>
    <t>I strateginis tikslas - užtikrinti Savivaldybės teritorijos, jos infrastruktūros, ekologiškai švarios ir saugios gyvenamosios ir socialinės aplinkos vystymąsi</t>
  </si>
  <si>
    <t>VB</t>
  </si>
  <si>
    <t>Iš viso priemonei</t>
  </si>
  <si>
    <t>Uždavinys - prižiūrėti ir saugoti gyvenamąją aplinką</t>
  </si>
  <si>
    <t>Gamtosauginių priemonių įgyvendinimas</t>
  </si>
  <si>
    <t>05.03.01.03</t>
  </si>
  <si>
    <t>AA</t>
  </si>
  <si>
    <t>Iš viso uždaviniui</t>
  </si>
  <si>
    <t>Iš viso tikslui</t>
  </si>
  <si>
    <t xml:space="preserve">II strateginis tikslas - skatinti  žemės ūkio modernizavimą, sukurti palamkią aplinką verslo plėtrai, formuoti turizmui patrauklaus krašto įvaizdį </t>
  </si>
  <si>
    <t>Tikslas - skatinti žemės ūkio modernizavimą, rūpintis kaimo žmonių gerove ir sukurti palankią aplinką kaimo plėtrai</t>
  </si>
  <si>
    <t>Uždavinys - užtikrinti žemės ūkio funkcijų vykdymą seniūnijoje</t>
  </si>
  <si>
    <t>Vykdomų žemės ūkio funkcijų administravimas</t>
  </si>
  <si>
    <t>04.02.01.01</t>
  </si>
  <si>
    <t>Tikslas - ūkine veikla sukurti palankią aplinką bendruomenės nariams, gerinti seniūnijos materialinę bazę</t>
  </si>
  <si>
    <t>Uždavinys - užtikrinti seniūnijai priskirtų valdymo ir komunalinio ūkio išlaikymo funkcijų vykdymą</t>
  </si>
  <si>
    <t>Seniūnijos valdymo funkcijų organizavimas</t>
  </si>
  <si>
    <t>01.01.01.09</t>
  </si>
  <si>
    <t>SB</t>
  </si>
  <si>
    <t>Komunalinio ūkio išlaikymas</t>
  </si>
  <si>
    <t>06.02.01.01</t>
  </si>
  <si>
    <t>Priešgaisrinės tarnybos išlaikymas</t>
  </si>
  <si>
    <t>09.06.01.01</t>
  </si>
  <si>
    <t>Pajamų už teikiamas paslaugas ir butų nuomą panaudojimas</t>
  </si>
  <si>
    <t>ĮP</t>
  </si>
  <si>
    <t>Uždavinys - aktyvinti sportinę ir kultūrinę veiklą</t>
  </si>
  <si>
    <t>Teikti kokybiškas kultūros ir sporto paslaugas</t>
  </si>
  <si>
    <t>08.02.01.08</t>
  </si>
  <si>
    <t>Prisidėjimas prie bibliotekos išlaikymo (elektros energija)</t>
  </si>
  <si>
    <t>08.02.01.01</t>
  </si>
  <si>
    <t>Uždavinys - dalyvauti rengiant ir įgyvendinant darbo rinkos politikos priemones</t>
  </si>
  <si>
    <t xml:space="preserve">Asmenų su daline darbo biržos dotacija įdarbinimas </t>
  </si>
  <si>
    <t>04.01.02.01</t>
  </si>
  <si>
    <t>Iš viso programai</t>
  </si>
  <si>
    <t>Aplinkos apsaugos rėmimo programa, AA</t>
  </si>
  <si>
    <t xml:space="preserve">Valstybės biudžeto lėšos, VB </t>
  </si>
  <si>
    <t>Įstaigų pajamos už teikiamas paslaugas ir butų nuomą, ĮP</t>
  </si>
  <si>
    <t>Savivaldybės biudžeto lėšos, SB</t>
  </si>
  <si>
    <t>Finansavimas iš Savivaldybės biudžeto pagal programas</t>
  </si>
  <si>
    <t>01 Visuomenės ugdymo programa</t>
  </si>
  <si>
    <t>07 Kaimo teritirijos vystymo ir žemės ūkio plėtros programa</t>
  </si>
  <si>
    <t>08 Darbo rinkos politikos rengimo ir įgyvendinimo programa</t>
  </si>
  <si>
    <t>09 Aplinkos apsaugos rėmimo specialioji programa</t>
  </si>
  <si>
    <t xml:space="preserve">Iš viso </t>
  </si>
  <si>
    <t>Seniūnas</t>
  </si>
  <si>
    <t>Antanas Zalepūgas</t>
  </si>
  <si>
    <r>
      <t xml:space="preserve">                         01.01.01. priemonė </t>
    </r>
    <r>
      <rPr>
        <b/>
        <sz val="12"/>
        <rFont val="Times New Roman"/>
        <family val="1"/>
      </rPr>
      <t xml:space="preserve">- </t>
    </r>
    <r>
      <rPr>
        <sz val="12"/>
        <rFont val="Times New Roman"/>
        <family val="1"/>
      </rPr>
      <t>gamtosauginių priemonių įgyvendinimas</t>
    </r>
  </si>
  <si>
    <r>
      <t>02 tikslas -</t>
    </r>
    <r>
      <rPr>
        <sz val="12"/>
        <rFont val="Times New Roman"/>
        <family val="1"/>
      </rPr>
      <t xml:space="preserve"> skatinti žemės ūkio modernizavimą, rūpintis kaimo žmonių gerove ir sukurti palankią aplinką kaimo plėtrai</t>
    </r>
  </si>
  <si>
    <r>
      <t xml:space="preserve">       </t>
    </r>
    <r>
      <rPr>
        <b/>
        <i/>
        <sz val="12"/>
        <rFont val="Times New Roman"/>
        <family val="1"/>
      </rPr>
      <t xml:space="preserve">     02.01. uždavinys -</t>
    </r>
    <r>
      <rPr>
        <sz val="12"/>
        <rFont val="Times New Roman"/>
        <family val="1"/>
      </rPr>
      <t xml:space="preserve"> užtikrinti žemės ūkio funkcijų vykdymą seniūnijoje</t>
    </r>
  </si>
  <si>
    <r>
      <t xml:space="preserve">                         </t>
    </r>
    <r>
      <rPr>
        <b/>
        <i/>
        <sz val="12"/>
        <rFont val="Times New Roman"/>
        <family val="1"/>
      </rPr>
      <t xml:space="preserve">02.01.01. priemonė </t>
    </r>
    <r>
      <rPr>
        <b/>
        <sz val="12"/>
        <rFont val="Times New Roman"/>
        <family val="1"/>
      </rPr>
      <t>-</t>
    </r>
    <r>
      <rPr>
        <sz val="12"/>
        <rFont val="Times New Roman"/>
        <family val="1"/>
      </rPr>
      <t xml:space="preserve"> vykdomų žemės ūkio funkcijų administravimas</t>
    </r>
  </si>
  <si>
    <r>
      <t>Vertinimo kriterijus</t>
    </r>
    <r>
      <rPr>
        <i/>
        <sz val="12"/>
        <rFont val="Times New Roman"/>
        <family val="1"/>
      </rPr>
      <t xml:space="preserve"> </t>
    </r>
    <r>
      <rPr>
        <sz val="12"/>
        <rFont val="Times New Roman"/>
        <family val="1"/>
      </rPr>
      <t>- priimtų deklaracijų skaičius vnt.</t>
    </r>
  </si>
  <si>
    <r>
      <t>03 tikslas</t>
    </r>
    <r>
      <rPr>
        <sz val="12"/>
        <rFont val="Times New Roman"/>
        <family val="1"/>
      </rPr>
      <t xml:space="preserve"> - ūkine veikla sukurti palankią aplinką bendruomenės nariams, gerinti seniūnijos materialinę bazę</t>
    </r>
  </si>
  <si>
    <r>
      <t xml:space="preserve">           03.01. uždavinys - </t>
    </r>
    <r>
      <rPr>
        <sz val="12"/>
        <rFont val="Times New Roman"/>
        <family val="1"/>
      </rPr>
      <t>užtikrinti seniūnijai priskirtų valdymo ir komunalinio ūkio išlaikymo funkcijų vykdymą</t>
    </r>
  </si>
  <si>
    <r>
      <t xml:space="preserve">                    </t>
    </r>
    <r>
      <rPr>
        <b/>
        <i/>
        <sz val="12"/>
        <rFont val="Times New Roman"/>
        <family val="1"/>
      </rPr>
      <t xml:space="preserve">     03.01.01. priemonė</t>
    </r>
    <r>
      <rPr>
        <sz val="12"/>
        <rFont val="Times New Roman"/>
        <family val="1"/>
      </rPr>
      <t xml:space="preserve"> - seniūnijos valdymo funkcijų organizavimas</t>
    </r>
  </si>
  <si>
    <r>
      <t xml:space="preserve">                   </t>
    </r>
    <r>
      <rPr>
        <b/>
        <i/>
        <sz val="12"/>
        <rFont val="Times New Roman"/>
        <family val="1"/>
      </rPr>
      <t xml:space="preserve">      03.01.02 priemonė -</t>
    </r>
    <r>
      <rPr>
        <sz val="12"/>
        <rFont val="Times New Roman"/>
        <family val="1"/>
      </rPr>
      <t xml:space="preserve"> komunalinio ūkio išlaikymas</t>
    </r>
  </si>
  <si>
    <r>
      <t>Vertinimo kriterijus -</t>
    </r>
    <r>
      <rPr>
        <sz val="12"/>
        <rFont val="Times New Roman"/>
        <family val="1"/>
      </rPr>
      <t xml:space="preserve"> prižiūrimų želdinių plotas ha</t>
    </r>
  </si>
  <si>
    <r>
      <t xml:space="preserve">                         03.01.03. priemonė -</t>
    </r>
    <r>
      <rPr>
        <sz val="12"/>
        <rFont val="Times New Roman"/>
        <family val="1"/>
      </rPr>
      <t xml:space="preserve"> priešgaisrinės tarnybos išlaikymas</t>
    </r>
  </si>
  <si>
    <r>
      <t xml:space="preserve">Vertinimo  kriterijus </t>
    </r>
    <r>
      <rPr>
        <sz val="12"/>
        <rFont val="Times New Roman"/>
        <family val="1"/>
      </rPr>
      <t>- išvykimų į gaisravietes skaičius vnt.</t>
    </r>
  </si>
  <si>
    <r>
      <t xml:space="preserve">                       </t>
    </r>
    <r>
      <rPr>
        <b/>
        <i/>
        <sz val="12"/>
        <rFont val="Times New Roman"/>
        <family val="1"/>
      </rPr>
      <t xml:space="preserve">  03.01.04. priemonė </t>
    </r>
    <r>
      <rPr>
        <sz val="12"/>
        <rFont val="Times New Roman"/>
        <family val="1"/>
      </rPr>
      <t>- transporto mokinių pavežėjimui išlaikymas</t>
    </r>
  </si>
  <si>
    <r>
      <t xml:space="preserve">Vertinimo kriterijus </t>
    </r>
    <r>
      <rPr>
        <sz val="12"/>
        <rFont val="Times New Roman"/>
        <family val="1"/>
      </rPr>
      <t>- vežamų mokinių skaičius vnt.</t>
    </r>
  </si>
  <si>
    <r>
      <t xml:space="preserve">                         </t>
    </r>
    <r>
      <rPr>
        <b/>
        <i/>
        <sz val="12"/>
        <rFont val="Times New Roman"/>
        <family val="1"/>
      </rPr>
      <t>03.01.05. priemonė -</t>
    </r>
    <r>
      <rPr>
        <sz val="12"/>
        <rFont val="Times New Roman"/>
        <family val="1"/>
      </rPr>
      <t xml:space="preserve"> pajamų už teikiamas paslaugas ir butų nuomą panaudojimas</t>
    </r>
  </si>
  <si>
    <r>
      <t>Vertinimo kriterijus -</t>
    </r>
    <r>
      <rPr>
        <sz val="12"/>
        <rFont val="Times New Roman"/>
        <family val="1"/>
      </rPr>
      <t xml:space="preserve"> atliktų einamųjų socialinių būstų  remontų skaičius vnt.</t>
    </r>
  </si>
  <si>
    <r>
      <t xml:space="preserve">             </t>
    </r>
    <r>
      <rPr>
        <b/>
        <i/>
        <sz val="12"/>
        <rFont val="Times New Roman"/>
        <family val="1"/>
      </rPr>
      <t xml:space="preserve"> 03.02. uždavinys - </t>
    </r>
    <r>
      <rPr>
        <sz val="12"/>
        <rFont val="Times New Roman"/>
        <family val="1"/>
      </rPr>
      <t>aktyvinti sportinę ir kultūrinę veiklą</t>
    </r>
  </si>
  <si>
    <r>
      <t xml:space="preserve">                      </t>
    </r>
    <r>
      <rPr>
        <b/>
        <i/>
        <sz val="12"/>
        <rFont val="Times New Roman"/>
        <family val="1"/>
      </rPr>
      <t xml:space="preserve">  03.02.01. priemonė -</t>
    </r>
    <r>
      <rPr>
        <sz val="12"/>
        <rFont val="Times New Roman"/>
        <family val="1"/>
      </rPr>
      <t xml:space="preserve"> teikti kokybiškas kultūros ir sporto paslaugas</t>
    </r>
  </si>
  <si>
    <r>
      <t>Vertinimo kriterijus -</t>
    </r>
    <r>
      <rPr>
        <sz val="12"/>
        <rFont val="Times New Roman"/>
        <family val="1"/>
      </rPr>
      <t xml:space="preserve"> sporto renginių ir švenčių skaičius vnt.</t>
    </r>
  </si>
  <si>
    <r>
      <t xml:space="preserve">                        03.02.02. priemonė - </t>
    </r>
    <r>
      <rPr>
        <sz val="12"/>
        <rFont val="Times New Roman"/>
        <family val="1"/>
      </rPr>
      <t>prisidėjimas prie bibliotekos išlaikymo (elektros energija)</t>
    </r>
  </si>
  <si>
    <r>
      <t xml:space="preserve">             03.03. uždavinys - </t>
    </r>
    <r>
      <rPr>
        <sz val="12"/>
        <rFont val="Times New Roman"/>
        <family val="1"/>
      </rPr>
      <t>dalyvauti rengiant ir įgyvendinant darbo rinkos politikos priemones</t>
    </r>
  </si>
  <si>
    <r>
      <t xml:space="preserve">                        03.03.01.priemonė -</t>
    </r>
    <r>
      <rPr>
        <sz val="12"/>
        <rFont val="Times New Roman"/>
        <family val="1"/>
      </rPr>
      <t xml:space="preserve"> asmenų su daline darbo biržos dotacija įdarbinimas </t>
    </r>
  </si>
  <si>
    <r>
      <t>Vertinimo kriterijus</t>
    </r>
    <r>
      <rPr>
        <sz val="12"/>
        <rFont val="Times New Roman"/>
        <family val="1"/>
      </rPr>
      <t xml:space="preserve"> - įdarbintų žmonių skaičius vnt.</t>
    </r>
  </si>
  <si>
    <t xml:space="preserve">Seniūnija tvarkys ir prižiūrės kelius, gatves, piliakalnius, žaliuosius plotus.Taip pat bus vykdomos seniūnijai perduotos valstybinės funkcijos: žemės ūkio, prašymų socialinių išmokų </t>
  </si>
  <si>
    <t>mokėjimui priėmimo, darbo socialinės rizikos šeimose.Tinkamai organizuos priešgaisrinės tarnybos darbą, gyvenamosios vietos deklaravimą</t>
  </si>
  <si>
    <r>
      <t xml:space="preserve">Vertinimo kriterijus </t>
    </r>
    <r>
      <rPr>
        <sz val="12"/>
        <rFont val="Times New Roman"/>
        <family val="1"/>
      </rPr>
      <t>- pagal apklausą teigiamai vertinantys seniūnijos darbą gyventojai proc.</t>
    </r>
  </si>
  <si>
    <r>
      <t xml:space="preserve">Vertinimo kriterijus </t>
    </r>
    <r>
      <rPr>
        <sz val="12"/>
        <rFont val="Times New Roman"/>
        <family val="1"/>
      </rPr>
      <t>- bibliotekos lankytojų skaičius vnt.</t>
    </r>
  </si>
  <si>
    <t>Priimtų deklaracijų skaičius (vnt.)</t>
  </si>
  <si>
    <t>Pagal apklausą teigiamai vertinantys seniūnijos darbą gyventojai (proc.)</t>
  </si>
  <si>
    <t xml:space="preserve">Prižiūrimų želdinių plotas (ha) </t>
  </si>
  <si>
    <t>03.02.01.01</t>
  </si>
  <si>
    <t>Išvykimų į gaisravietes skaičius (vnt.)</t>
  </si>
  <si>
    <t>Vežamų mokinių skaičius (vnt.)</t>
  </si>
  <si>
    <t>Atliktų einamųjų socialinių būstų remontų skaičius (vnt.)</t>
  </si>
  <si>
    <t>Transporto mokinių pavėžėjimui išlaikymas</t>
  </si>
  <si>
    <t>Sporto renginių ir švenčių skaičius (vnt.)</t>
  </si>
  <si>
    <t>Bibliotekos lankytojų skaičius (vnt.)</t>
  </si>
  <si>
    <t>Funkcinės klasifikacijos kodas</t>
  </si>
  <si>
    <t>Iš viso biudžeto lėšų</t>
  </si>
  <si>
    <t>IŠ VISO</t>
  </si>
  <si>
    <t xml:space="preserve">03 Savivaldybės veiklos funkcijų vykdymo, strategijos formavimo </t>
  </si>
  <si>
    <t>Įdarbintų žmonių skaičius (vnt.)</t>
  </si>
  <si>
    <t>Gyvenamosios vietos deklaravimas</t>
  </si>
  <si>
    <r>
      <t xml:space="preserve">                         </t>
    </r>
    <r>
      <rPr>
        <b/>
        <i/>
        <sz val="12"/>
        <rFont val="Times New Roman"/>
        <family val="1"/>
      </rPr>
      <t>03.01.06. priemonė -</t>
    </r>
    <r>
      <rPr>
        <sz val="12"/>
        <rFont val="Times New Roman"/>
        <family val="1"/>
      </rPr>
      <t xml:space="preserve"> gyvenamosios vietos deklaravimas</t>
    </r>
  </si>
  <si>
    <t>06.02.01.01.</t>
  </si>
  <si>
    <t>Kiti finansavimo šaltiniai, Kt.(darbo birža)</t>
  </si>
  <si>
    <t>Tinkamai organizuotas seniūnijos darbas, gyventojų problemų sprendimas laiku, informacijos apie seniūnijos darbą suteikimas. Didesnis dėmesys kultūrinei ir sportinei veiklai,  didins jaunimo užimtumą, išplės akiratį, skatins saugoti turtą ir gamtą. Saugi, švari, patraukli aplinka gyvenimui, verslui. Kvalifikuota pagalba gyventojams.Įvertinamas seniūniojos gyventojų, šeimų, kurioms reikalinga socialinė parama, būklė, priimami prašymai socialinei paramai gauti, teikiama pagalba socialinės rizikos šeimoms. Vykdomos žemės ūkio, gyvenamosios vietos deklaravimo funkcijos</t>
  </si>
  <si>
    <t>Kt. (DB)</t>
  </si>
  <si>
    <t>2015 metų asignavimai</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</si>
  <si>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</si>
  <si>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Programa skirta seniūnijų funkcijoms vykdyti. 2013 m. seniūnija sieks kokybiškai ir efektyviai teikti administravimo paslaugas gyventojams, rūpinsis švarios ir saugios aplinkos kūrimu.</t>
  </si>
  <si>
    <r>
      <t>01 tikslas -</t>
    </r>
    <r>
      <rPr>
        <sz val="12"/>
        <rFont val="Times New Roman"/>
        <family val="1"/>
      </rPr>
      <t xml:space="preserve"> tinkamai rūpintis kiekvienu seniūnijos gyventoju</t>
    </r>
  </si>
  <si>
    <r>
      <t xml:space="preserve">         </t>
    </r>
    <r>
      <rPr>
        <b/>
        <sz val="12"/>
        <rFont val="Times New Roman"/>
        <family val="1"/>
      </rPr>
      <t xml:space="preserve"> </t>
    </r>
    <r>
      <rPr>
        <b/>
        <i/>
        <sz val="12"/>
        <rFont val="Times New Roman"/>
        <family val="1"/>
      </rPr>
      <t xml:space="preserve"> 01.01. uždavinys </t>
    </r>
    <r>
      <rPr>
        <i/>
        <sz val="12"/>
        <rFont val="Times New Roman"/>
        <family val="1"/>
      </rPr>
      <t>-</t>
    </r>
    <r>
      <rPr>
        <sz val="12"/>
        <rFont val="Times New Roman"/>
        <family val="1"/>
      </rPr>
      <t xml:space="preserve"> prižiūrėti ir saugoti gyvenamąją aplinką</t>
    </r>
  </si>
  <si>
    <t>Tikslas - tinkamai  rūpintis kiekvienu seniūnijos gyventoju</t>
  </si>
  <si>
    <t>2016 metų asignavimai</t>
  </si>
  <si>
    <t>2015 - 2017 metai</t>
  </si>
  <si>
    <t>2017 metų asignavimai</t>
  </si>
  <si>
    <t>2015 m. planas</t>
  </si>
  <si>
    <t xml:space="preserve">RIETAVO SAVIVALDYBĖS ADMINISTRACIJOS TVERŲ SENIŪNIJOS </t>
  </si>
  <si>
    <t>VEIKLOS PROGRAMA</t>
  </si>
  <si>
    <t>RIETAVO SAVIVALDYBĖS ADMINISTRACIJOS TVERŲ SENIŪNIJOS</t>
  </si>
  <si>
    <t xml:space="preserve"> VEIKLOS PROGRAMOS TIKSLŲ, UŽDAVINIŲ, PRIEMONIŲ ASIGNAVIMŲ IR VERTINIMO KRITERIJŲ SUVESTINĖ</t>
  </si>
  <si>
    <t xml:space="preserve">Tvarkomos teritorijos plotas (ha)     </t>
  </si>
  <si>
    <r>
      <t xml:space="preserve">Vertinimo kriterijus </t>
    </r>
    <r>
      <rPr>
        <b/>
        <sz val="12"/>
        <rFont val="Times New Roman"/>
        <family val="1"/>
      </rPr>
      <t>-</t>
    </r>
    <r>
      <rPr>
        <sz val="12"/>
        <rFont val="Times New Roman"/>
        <family val="1"/>
      </rPr>
      <t xml:space="preserve"> tvarkomos teritorijos plotas ha</t>
    </r>
  </si>
  <si>
    <t>formavimo ir įgyvendinimo programa</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</si>
</sst>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0\ "/>
    <numFmt numFmtId="174" formatCode="#,##0.0_ ;\-#,##0.0\ "/>
  </numFmts>
  <fonts count="45">
    <font>
      <sz val="10"/>
      <name val="Arial"/>
      <family val="0"/>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sz val="11"/>
      <name val="Times New Roman"/>
      <family val="1"/>
    </font>
    <font>
      <sz val="9"/>
      <name val="Times New Roman"/>
      <family val="1"/>
    </font>
    <font>
      <b/>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4" applyNumberFormat="0" applyAlignment="0" applyProtection="0"/>
    <xf numFmtId="0" fontId="3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22" borderId="5"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xf>
    <xf numFmtId="1" fontId="1" fillId="0" borderId="10" xfId="0" applyNumberFormat="1" applyFont="1" applyBorder="1" applyAlignment="1">
      <alignment horizontal="center" vertical="center"/>
    </xf>
    <xf numFmtId="0" fontId="1" fillId="0" borderId="0" xfId="0" applyFont="1" applyAlignment="1">
      <alignment vertical="distributed"/>
    </xf>
    <xf numFmtId="0" fontId="1" fillId="0" borderId="0" xfId="0" applyFont="1" applyBorder="1" applyAlignment="1">
      <alignment/>
    </xf>
    <xf numFmtId="0" fontId="1" fillId="0" borderId="11" xfId="0" applyFont="1" applyBorder="1" applyAlignment="1">
      <alignment vertical="center"/>
    </xf>
    <xf numFmtId="0" fontId="3" fillId="0" borderId="11" xfId="0" applyFont="1" applyBorder="1" applyAlignment="1">
      <alignment horizontal="left"/>
    </xf>
    <xf numFmtId="0" fontId="3"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3" xfId="0" applyFont="1" applyBorder="1" applyAlignment="1">
      <alignment/>
    </xf>
    <xf numFmtId="0" fontId="3"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3" borderId="10" xfId="0" applyFont="1" applyFill="1" applyBorder="1" applyAlignment="1">
      <alignment/>
    </xf>
    <xf numFmtId="0" fontId="1" fillId="34" borderId="14" xfId="0" applyFont="1" applyFill="1" applyBorder="1" applyAlignment="1">
      <alignment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2" fillId="35" borderId="10" xfId="0" applyFont="1" applyFill="1" applyBorder="1" applyAlignment="1">
      <alignment/>
    </xf>
    <xf numFmtId="0" fontId="2" fillId="0" borderId="15"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center" vertical="center"/>
    </xf>
    <xf numFmtId="0" fontId="2" fillId="0" borderId="0" xfId="0" applyFont="1" applyBorder="1" applyAlignment="1">
      <alignment horizontal="right"/>
    </xf>
    <xf numFmtId="172" fontId="2" fillId="0" borderId="0" xfId="0" applyNumberFormat="1" applyFont="1" applyBorder="1" applyAlignment="1">
      <alignment horizontal="center" vertical="center"/>
    </xf>
    <xf numFmtId="172" fontId="1" fillId="34" borderId="10" xfId="0" applyNumberFormat="1" applyFont="1" applyFill="1" applyBorder="1" applyAlignment="1">
      <alignment vertical="center"/>
    </xf>
    <xf numFmtId="0" fontId="6" fillId="0" borderId="10" xfId="0" applyFont="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xf>
    <xf numFmtId="0" fontId="6" fillId="36" borderId="16" xfId="0" applyFont="1" applyFill="1" applyBorder="1" applyAlignment="1">
      <alignment horizontal="right"/>
    </xf>
    <xf numFmtId="172" fontId="6" fillId="36" borderId="16" xfId="0" applyNumberFormat="1" applyFont="1" applyFill="1" applyBorder="1" applyAlignment="1">
      <alignment horizontal="right"/>
    </xf>
    <xf numFmtId="172" fontId="6" fillId="36" borderId="10" xfId="0" applyNumberFormat="1" applyFont="1" applyFill="1" applyBorder="1" applyAlignment="1">
      <alignment horizontal="right" vertical="center"/>
    </xf>
    <xf numFmtId="0" fontId="6" fillId="36" borderId="12"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6" xfId="0" applyFont="1" applyFill="1" applyBorder="1" applyAlignment="1">
      <alignment horizontal="right"/>
    </xf>
    <xf numFmtId="172" fontId="6" fillId="34" borderId="16" xfId="0" applyNumberFormat="1" applyFont="1" applyFill="1" applyBorder="1" applyAlignment="1">
      <alignment horizontal="right"/>
    </xf>
    <xf numFmtId="0" fontId="6" fillId="34" borderId="10" xfId="0" applyFont="1" applyFill="1" applyBorder="1" applyAlignment="1">
      <alignment/>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xf>
    <xf numFmtId="0" fontId="6" fillId="33" borderId="16" xfId="0" applyFont="1" applyFill="1" applyBorder="1" applyAlignment="1">
      <alignment horizontal="right"/>
    </xf>
    <xf numFmtId="172" fontId="6" fillId="33" borderId="16" xfId="0" applyNumberFormat="1" applyFont="1" applyFill="1" applyBorder="1" applyAlignment="1">
      <alignment horizontal="right"/>
    </xf>
    <xf numFmtId="172" fontId="6" fillId="33" borderId="10" xfId="0" applyNumberFormat="1" applyFont="1" applyFill="1" applyBorder="1" applyAlignment="1">
      <alignment horizontal="right"/>
    </xf>
    <xf numFmtId="0" fontId="6" fillId="33" borderId="16" xfId="0" applyFont="1" applyFill="1" applyBorder="1" applyAlignment="1">
      <alignment horizontal="left"/>
    </xf>
    <xf numFmtId="0" fontId="6" fillId="0" borderId="16" xfId="0" applyFont="1" applyBorder="1" applyAlignment="1">
      <alignment horizontal="center" vertical="center" wrapText="1"/>
    </xf>
    <xf numFmtId="0" fontId="6" fillId="0" borderId="16" xfId="0" applyFont="1" applyBorder="1" applyAlignment="1">
      <alignment horizontal="right" vertical="center" wrapText="1"/>
    </xf>
    <xf numFmtId="172" fontId="6" fillId="0" borderId="16" xfId="0" applyNumberFormat="1" applyFont="1" applyBorder="1" applyAlignment="1">
      <alignment horizontal="right" vertical="center" wrapText="1"/>
    </xf>
    <xf numFmtId="0" fontId="44" fillId="0" borderId="16" xfId="0" applyFont="1" applyBorder="1" applyAlignment="1">
      <alignment horizontal="right" vertical="center" wrapText="1"/>
    </xf>
    <xf numFmtId="172" fontId="6" fillId="0" borderId="10" xfId="0" applyNumberFormat="1" applyFont="1" applyBorder="1" applyAlignment="1">
      <alignment horizontal="right" vertical="center"/>
    </xf>
    <xf numFmtId="0" fontId="6" fillId="0" borderId="17" xfId="0" applyFont="1" applyFill="1" applyBorder="1" applyAlignment="1">
      <alignment vertical="center" wrapText="1"/>
    </xf>
    <xf numFmtId="0" fontId="6" fillId="36" borderId="10" xfId="0" applyFont="1" applyFill="1" applyBorder="1" applyAlignment="1">
      <alignmen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172" fontId="6" fillId="0" borderId="10" xfId="0" applyNumberFormat="1" applyFont="1" applyBorder="1" applyAlignment="1">
      <alignment vertical="center"/>
    </xf>
    <xf numFmtId="0" fontId="6" fillId="0" borderId="10" xfId="0" applyFont="1" applyBorder="1" applyAlignment="1">
      <alignment vertical="center" wrapText="1"/>
    </xf>
    <xf numFmtId="0" fontId="6" fillId="36" borderId="16" xfId="0" applyFont="1" applyFill="1" applyBorder="1" applyAlignment="1">
      <alignment/>
    </xf>
    <xf numFmtId="172" fontId="6" fillId="36" borderId="16" xfId="0" applyNumberFormat="1" applyFont="1" applyFill="1" applyBorder="1" applyAlignment="1">
      <alignment/>
    </xf>
    <xf numFmtId="172" fontId="6" fillId="36" borderId="10" xfId="0" applyNumberFormat="1" applyFont="1" applyFill="1" applyBorder="1" applyAlignment="1">
      <alignment vertical="center"/>
    </xf>
    <xf numFmtId="0" fontId="6" fillId="37" borderId="10" xfId="0" applyFont="1" applyFill="1" applyBorder="1" applyAlignment="1">
      <alignment horizontal="right"/>
    </xf>
    <xf numFmtId="0" fontId="6" fillId="37" borderId="15" xfId="0" applyFont="1" applyFill="1" applyBorder="1" applyAlignment="1">
      <alignment horizontal="center"/>
    </xf>
    <xf numFmtId="0" fontId="6" fillId="37" borderId="15" xfId="0" applyFont="1" applyFill="1" applyBorder="1" applyAlignment="1">
      <alignment/>
    </xf>
    <xf numFmtId="172" fontId="6" fillId="37" borderId="10" xfId="0" applyNumberFormat="1" applyFont="1" applyFill="1" applyBorder="1" applyAlignment="1">
      <alignment vertical="center"/>
    </xf>
    <xf numFmtId="0" fontId="6" fillId="37" borderId="17" xfId="0" applyFont="1" applyFill="1" applyBorder="1" applyAlignment="1">
      <alignment vertical="center" wrapText="1"/>
    </xf>
    <xf numFmtId="0" fontId="6" fillId="36" borderId="10" xfId="0" applyFont="1" applyFill="1" applyBorder="1" applyAlignment="1">
      <alignment horizontal="center" wrapText="1"/>
    </xf>
    <xf numFmtId="0" fontId="6" fillId="36" borderId="15" xfId="0" applyFont="1" applyFill="1" applyBorder="1" applyAlignment="1">
      <alignment/>
    </xf>
    <xf numFmtId="172" fontId="6" fillId="0" borderId="10" xfId="0" applyNumberFormat="1" applyFont="1" applyBorder="1" applyAlignment="1">
      <alignment vertical="center" wrapText="1"/>
    </xf>
    <xf numFmtId="0" fontId="6" fillId="37" borderId="10" xfId="0" applyFont="1" applyFill="1" applyBorder="1" applyAlignment="1">
      <alignment horizontal="center"/>
    </xf>
    <xf numFmtId="0" fontId="6" fillId="37" borderId="18" xfId="0" applyFont="1" applyFill="1" applyBorder="1" applyAlignment="1">
      <alignment horizontal="center"/>
    </xf>
    <xf numFmtId="172" fontId="6" fillId="37" borderId="18" xfId="0" applyNumberFormat="1" applyFont="1" applyFill="1" applyBorder="1" applyAlignment="1">
      <alignment/>
    </xf>
    <xf numFmtId="0" fontId="6" fillId="37" borderId="18" xfId="0" applyFont="1" applyFill="1" applyBorder="1" applyAlignment="1">
      <alignment/>
    </xf>
    <xf numFmtId="172" fontId="6" fillId="37" borderId="12" xfId="0" applyNumberFormat="1" applyFont="1" applyFill="1" applyBorder="1" applyAlignment="1">
      <alignment vertical="center"/>
    </xf>
    <xf numFmtId="0" fontId="6" fillId="36" borderId="15" xfId="0" applyFont="1" applyFill="1" applyBorder="1" applyAlignment="1">
      <alignment vertical="center" wrapText="1"/>
    </xf>
    <xf numFmtId="0" fontId="6" fillId="36" borderId="16" xfId="0" applyFont="1" applyFill="1" applyBorder="1" applyAlignment="1">
      <alignment vertical="center" wrapText="1"/>
    </xf>
    <xf numFmtId="172" fontId="44" fillId="0" borderId="10" xfId="0" applyNumberFormat="1" applyFont="1" applyBorder="1" applyAlignment="1">
      <alignment vertical="center"/>
    </xf>
    <xf numFmtId="0" fontId="6" fillId="0" borderId="17" xfId="0" applyFont="1" applyBorder="1" applyAlignment="1">
      <alignment vertical="center" wrapText="1"/>
    </xf>
    <xf numFmtId="172" fontId="6" fillId="37" borderId="18" xfId="0" applyNumberFormat="1" applyFont="1" applyFill="1" applyBorder="1" applyAlignment="1">
      <alignment horizontal="right" vertical="center"/>
    </xf>
    <xf numFmtId="0" fontId="6" fillId="37" borderId="18" xfId="0" applyFont="1" applyFill="1" applyBorder="1" applyAlignment="1">
      <alignment horizontal="right" vertical="center"/>
    </xf>
    <xf numFmtId="172" fontId="6" fillId="37" borderId="12" xfId="0" applyNumberFormat="1" applyFont="1" applyFill="1" applyBorder="1" applyAlignment="1">
      <alignment horizontal="right" vertical="center"/>
    </xf>
    <xf numFmtId="0" fontId="6" fillId="37" borderId="16" xfId="0" applyFont="1" applyFill="1" applyBorder="1" applyAlignment="1">
      <alignment horizontal="center"/>
    </xf>
    <xf numFmtId="172" fontId="44" fillId="36" borderId="10" xfId="0" applyNumberFormat="1" applyFont="1" applyFill="1" applyBorder="1" applyAlignment="1">
      <alignment vertical="center"/>
    </xf>
    <xf numFmtId="172" fontId="6" fillId="34" borderId="16" xfId="0" applyNumberFormat="1" applyFont="1" applyFill="1" applyBorder="1" applyAlignment="1">
      <alignment/>
    </xf>
    <xf numFmtId="172" fontId="6" fillId="34" borderId="10" xfId="0" applyNumberFormat="1" applyFont="1" applyFill="1" applyBorder="1" applyAlignment="1">
      <alignment horizontal="right" vertical="center"/>
    </xf>
    <xf numFmtId="0" fontId="6" fillId="33" borderId="10" xfId="0" applyFont="1" applyFill="1" applyBorder="1" applyAlignment="1">
      <alignment horizontal="right"/>
    </xf>
    <xf numFmtId="172" fontId="6" fillId="33" borderId="10" xfId="0" applyNumberFormat="1" applyFont="1" applyFill="1" applyBorder="1" applyAlignment="1">
      <alignment horizontal="right" vertical="center"/>
    </xf>
    <xf numFmtId="0" fontId="6" fillId="33" borderId="10" xfId="0" applyFont="1" applyFill="1" applyBorder="1" applyAlignment="1">
      <alignment/>
    </xf>
    <xf numFmtId="172" fontId="6" fillId="37" borderId="15" xfId="0" applyNumberFormat="1" applyFont="1" applyFill="1" applyBorder="1" applyAlignment="1">
      <alignment vertical="center"/>
    </xf>
    <xf numFmtId="0" fontId="6" fillId="33" borderId="12" xfId="0" applyFont="1" applyFill="1" applyBorder="1" applyAlignment="1">
      <alignment vertical="center" wrapText="1"/>
    </xf>
    <xf numFmtId="0" fontId="6" fillId="34" borderId="12" xfId="0" applyFont="1" applyFill="1" applyBorder="1" applyAlignment="1">
      <alignment vertical="center" wrapText="1"/>
    </xf>
    <xf numFmtId="0" fontId="6" fillId="33" borderId="10" xfId="0" applyFont="1" applyFill="1" applyBorder="1" applyAlignment="1">
      <alignment/>
    </xf>
    <xf numFmtId="172" fontId="6" fillId="33" borderId="10" xfId="0" applyNumberFormat="1" applyFont="1" applyFill="1" applyBorder="1" applyAlignment="1">
      <alignment/>
    </xf>
    <xf numFmtId="172" fontId="6" fillId="33" borderId="10" xfId="0" applyNumberFormat="1" applyFont="1" applyFill="1" applyBorder="1" applyAlignment="1">
      <alignment vertical="center"/>
    </xf>
    <xf numFmtId="1" fontId="8" fillId="0" borderId="16" xfId="0" applyNumberFormat="1" applyFont="1" applyBorder="1" applyAlignment="1">
      <alignment horizontal="right"/>
    </xf>
    <xf numFmtId="1" fontId="8" fillId="0" borderId="10" xfId="0" applyNumberFormat="1" applyFont="1" applyBorder="1" applyAlignment="1">
      <alignment horizontal="right"/>
    </xf>
    <xf numFmtId="0" fontId="6" fillId="0" borderId="10" xfId="0" applyFont="1" applyBorder="1" applyAlignment="1">
      <alignment horizontal="right"/>
    </xf>
    <xf numFmtId="172" fontId="6" fillId="37" borderId="16" xfId="0" applyNumberFormat="1" applyFont="1" applyFill="1" applyBorder="1" applyAlignment="1">
      <alignment/>
    </xf>
    <xf numFmtId="172" fontId="1" fillId="34" borderId="10" xfId="0" applyNumberFormat="1" applyFont="1" applyFill="1" applyBorder="1" applyAlignment="1">
      <alignment/>
    </xf>
    <xf numFmtId="1" fontId="8" fillId="35" borderId="10" xfId="0" applyNumberFormat="1" applyFont="1" applyFill="1" applyBorder="1" applyAlignment="1">
      <alignment horizontal="right" vertical="center"/>
    </xf>
    <xf numFmtId="1" fontId="8" fillId="35" borderId="10" xfId="0" applyNumberFormat="1" applyFont="1" applyFill="1" applyBorder="1" applyAlignment="1">
      <alignment horizontal="center" vertical="center"/>
    </xf>
    <xf numFmtId="1" fontId="6" fillId="0" borderId="16" xfId="0" applyNumberFormat="1" applyFont="1" applyBorder="1" applyAlignment="1">
      <alignment horizontal="right"/>
    </xf>
    <xf numFmtId="1" fontId="8" fillId="0" borderId="16" xfId="0" applyNumberFormat="1" applyFont="1" applyBorder="1" applyAlignment="1">
      <alignment horizontal="right"/>
    </xf>
    <xf numFmtId="1" fontId="6" fillId="0" borderId="10" xfId="0" applyNumberFormat="1" applyFont="1" applyBorder="1" applyAlignment="1">
      <alignment horizontal="right"/>
    </xf>
    <xf numFmtId="1" fontId="6" fillId="0" borderId="19" xfId="0" applyNumberFormat="1" applyFont="1" applyBorder="1" applyAlignment="1">
      <alignment horizontal="right"/>
    </xf>
    <xf numFmtId="1" fontId="6" fillId="0" borderId="17" xfId="0" applyNumberFormat="1" applyFont="1" applyBorder="1" applyAlignment="1">
      <alignment horizontal="right"/>
    </xf>
    <xf numFmtId="1" fontId="6" fillId="0" borderId="18" xfId="0" applyNumberFormat="1" applyFont="1" applyBorder="1" applyAlignment="1">
      <alignment horizontal="right"/>
    </xf>
    <xf numFmtId="0" fontId="6" fillId="36" borderId="10"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1" fillId="0" borderId="15" xfId="0" applyFont="1" applyBorder="1" applyAlignment="1">
      <alignment horizontal="left"/>
    </xf>
    <xf numFmtId="0" fontId="1" fillId="0" borderId="14" xfId="0" applyFont="1" applyBorder="1" applyAlignment="1">
      <alignment horizontal="left"/>
    </xf>
    <xf numFmtId="0" fontId="1" fillId="0" borderId="16" xfId="0" applyFont="1" applyBorder="1" applyAlignment="1">
      <alignment horizontal="left"/>
    </xf>
    <xf numFmtId="0" fontId="2" fillId="0" borderId="15" xfId="0" applyFont="1" applyBorder="1" applyAlignment="1">
      <alignment horizontal="right"/>
    </xf>
    <xf numFmtId="0" fontId="2" fillId="0" borderId="14" xfId="0" applyFont="1" applyBorder="1" applyAlignment="1">
      <alignment horizontal="right"/>
    </xf>
    <xf numFmtId="0" fontId="2" fillId="0" borderId="16" xfId="0" applyFont="1" applyBorder="1" applyAlignment="1">
      <alignment horizontal="right"/>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6" fillId="34" borderId="15" xfId="0" applyFont="1" applyFill="1" applyBorder="1" applyAlignment="1">
      <alignment horizontal="right"/>
    </xf>
    <xf numFmtId="0" fontId="6" fillId="34" borderId="14" xfId="0" applyFont="1" applyFill="1" applyBorder="1" applyAlignment="1">
      <alignment horizontal="right"/>
    </xf>
    <xf numFmtId="0" fontId="6" fillId="34" borderId="16" xfId="0" applyFont="1" applyFill="1" applyBorder="1" applyAlignment="1">
      <alignment horizontal="right"/>
    </xf>
    <xf numFmtId="0" fontId="6" fillId="34" borderId="15" xfId="0" applyFont="1" applyFill="1" applyBorder="1" applyAlignment="1">
      <alignment horizontal="center"/>
    </xf>
    <xf numFmtId="0" fontId="6" fillId="34" borderId="16" xfId="0" applyFont="1" applyFill="1" applyBorder="1" applyAlignment="1">
      <alignment horizontal="center"/>
    </xf>
    <xf numFmtId="0" fontId="1" fillId="33" borderId="10" xfId="0" applyFont="1" applyFill="1" applyBorder="1" applyAlignment="1">
      <alignment horizontal="right"/>
    </xf>
    <xf numFmtId="0" fontId="1" fillId="0" borderId="20" xfId="0" applyFont="1" applyBorder="1" applyAlignment="1">
      <alignment horizontal="left"/>
    </xf>
    <xf numFmtId="0" fontId="1" fillId="0" borderId="21" xfId="0" applyFont="1" applyBorder="1" applyAlignment="1">
      <alignment horizontal="left"/>
    </xf>
    <xf numFmtId="0" fontId="1" fillId="0" borderId="19" xfId="0" applyFont="1" applyBorder="1" applyAlignment="1">
      <alignment horizontal="left"/>
    </xf>
    <xf numFmtId="0" fontId="6" fillId="37" borderId="20"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6" fillId="36" borderId="15" xfId="0" applyFont="1" applyFill="1" applyBorder="1" applyAlignment="1">
      <alignment horizontal="right"/>
    </xf>
    <xf numFmtId="0" fontId="6" fillId="36" borderId="16" xfId="0" applyFont="1" applyFill="1" applyBorder="1" applyAlignment="1">
      <alignment horizontal="right"/>
    </xf>
    <xf numFmtId="0" fontId="6" fillId="33" borderId="1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0" xfId="0" applyFont="1" applyBorder="1" applyAlignment="1">
      <alignment horizontal="center" vertical="center"/>
    </xf>
    <xf numFmtId="0" fontId="1" fillId="0" borderId="10" xfId="0" applyFont="1" applyBorder="1" applyAlignment="1">
      <alignment horizontal="left"/>
    </xf>
    <xf numFmtId="0" fontId="1" fillId="0" borderId="0" xfId="0" applyFont="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1" fillId="0" borderId="15" xfId="0" applyFont="1" applyBorder="1" applyAlignment="1">
      <alignment horizontal="left" wrapText="1"/>
    </xf>
    <xf numFmtId="0" fontId="1" fillId="0" borderId="14" xfId="0" applyFont="1" applyBorder="1" applyAlignment="1">
      <alignment horizontal="left" wrapText="1"/>
    </xf>
    <xf numFmtId="0" fontId="1" fillId="0" borderId="16" xfId="0" applyFont="1" applyBorder="1" applyAlignment="1">
      <alignment horizontal="left" wrapText="1"/>
    </xf>
    <xf numFmtId="0" fontId="1" fillId="33" borderId="15" xfId="0" applyFont="1" applyFill="1" applyBorder="1" applyAlignment="1">
      <alignment horizontal="center"/>
    </xf>
    <xf numFmtId="0" fontId="1" fillId="33" borderId="16" xfId="0" applyFont="1" applyFill="1" applyBorder="1" applyAlignment="1">
      <alignment horizontal="center"/>
    </xf>
    <xf numFmtId="0" fontId="2" fillId="35" borderId="10" xfId="0" applyFont="1" applyFill="1" applyBorder="1" applyAlignment="1">
      <alignment horizontal="righ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1" fillId="34" borderId="1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6" fillId="33" borderId="24"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vertical="center" wrapText="1"/>
    </xf>
    <xf numFmtId="0" fontId="1" fillId="33" borderId="2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5" xfId="0" applyFont="1" applyFill="1" applyBorder="1" applyAlignment="1">
      <alignment horizontal="right"/>
    </xf>
    <xf numFmtId="0" fontId="1" fillId="34" borderId="14" xfId="0" applyFont="1" applyFill="1" applyBorder="1" applyAlignment="1">
      <alignment horizontal="right"/>
    </xf>
    <xf numFmtId="0" fontId="1" fillId="34" borderId="16" xfId="0" applyFont="1" applyFill="1" applyBorder="1" applyAlignment="1">
      <alignment horizontal="right"/>
    </xf>
    <xf numFmtId="0" fontId="6" fillId="37" borderId="22"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1" fillId="0" borderId="14" xfId="0" applyFont="1" applyBorder="1" applyAlignment="1">
      <alignment/>
    </xf>
    <xf numFmtId="0" fontId="1" fillId="0" borderId="16" xfId="0" applyFont="1" applyBorder="1" applyAlignment="1">
      <alignment/>
    </xf>
    <xf numFmtId="0" fontId="6" fillId="0" borderId="10" xfId="0" applyFont="1" applyBorder="1" applyAlignment="1">
      <alignment horizontal="center" vertical="center" wrapText="1"/>
    </xf>
    <xf numFmtId="0" fontId="6" fillId="36" borderId="2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6" fillId="37" borderId="17" xfId="0" applyFont="1" applyFill="1" applyBorder="1" applyAlignment="1">
      <alignment horizontal="center" vertical="center"/>
    </xf>
    <xf numFmtId="0" fontId="6" fillId="37" borderId="12" xfId="0" applyFont="1" applyFill="1" applyBorder="1" applyAlignment="1">
      <alignment horizontal="center" vertical="center"/>
    </xf>
    <xf numFmtId="0" fontId="6" fillId="37" borderId="17" xfId="0" applyFont="1" applyFill="1" applyBorder="1" applyAlignment="1">
      <alignment horizontal="left" vertical="center"/>
    </xf>
    <xf numFmtId="0" fontId="6" fillId="37" borderId="12" xfId="0" applyFont="1" applyFill="1" applyBorder="1" applyAlignment="1">
      <alignment horizontal="left" vertical="center"/>
    </xf>
    <xf numFmtId="0" fontId="1" fillId="34" borderId="15" xfId="0" applyFont="1" applyFill="1" applyBorder="1" applyAlignment="1">
      <alignment horizontal="left"/>
    </xf>
    <xf numFmtId="0" fontId="1" fillId="34" borderId="14" xfId="0" applyFont="1" applyFill="1" applyBorder="1" applyAlignment="1">
      <alignment horizontal="left"/>
    </xf>
    <xf numFmtId="0" fontId="1" fillId="34" borderId="16" xfId="0" applyFont="1" applyFill="1" applyBorder="1" applyAlignment="1">
      <alignment horizontal="left"/>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7" borderId="20" xfId="0" applyFont="1" applyFill="1" applyBorder="1" applyAlignment="1">
      <alignment horizontal="center"/>
    </xf>
    <xf numFmtId="0" fontId="6" fillId="37" borderId="19" xfId="0" applyFont="1" applyFill="1" applyBorder="1" applyAlignment="1">
      <alignment horizontal="center"/>
    </xf>
    <xf numFmtId="0" fontId="6" fillId="33" borderId="10" xfId="0" applyFont="1" applyFill="1" applyBorder="1" applyAlignment="1">
      <alignment horizontal="right"/>
    </xf>
    <xf numFmtId="0" fontId="6" fillId="33" borderId="15" xfId="0" applyFont="1" applyFill="1" applyBorder="1" applyAlignment="1">
      <alignment horizontal="center"/>
    </xf>
    <xf numFmtId="0" fontId="6" fillId="33" borderId="16" xfId="0" applyFont="1" applyFill="1" applyBorder="1" applyAlignment="1">
      <alignment horizontal="center"/>
    </xf>
    <xf numFmtId="0" fontId="3" fillId="38" borderId="15" xfId="0" applyFont="1" applyFill="1" applyBorder="1" applyAlignment="1">
      <alignment horizontal="left" vertical="center" wrapText="1"/>
    </xf>
    <xf numFmtId="0" fontId="3" fillId="38" borderId="14" xfId="0" applyFont="1" applyFill="1" applyBorder="1" applyAlignment="1">
      <alignment horizontal="left" vertical="center" wrapText="1"/>
    </xf>
    <xf numFmtId="0" fontId="3" fillId="38" borderId="16" xfId="0" applyFont="1" applyFill="1" applyBorder="1" applyAlignment="1">
      <alignment horizontal="left" vertical="center" wrapText="1"/>
    </xf>
    <xf numFmtId="0" fontId="1" fillId="33" borderId="15" xfId="0" applyFont="1" applyFill="1" applyBorder="1" applyAlignment="1">
      <alignment horizontal="left"/>
    </xf>
    <xf numFmtId="0" fontId="1" fillId="33" borderId="14" xfId="0" applyFont="1" applyFill="1" applyBorder="1" applyAlignment="1">
      <alignment horizontal="left"/>
    </xf>
    <xf numFmtId="0" fontId="1" fillId="33" borderId="16" xfId="0" applyFont="1" applyFill="1" applyBorder="1" applyAlignment="1">
      <alignment horizontal="left"/>
    </xf>
    <xf numFmtId="173" fontId="6" fillId="0" borderId="22" xfId="59" applyNumberFormat="1" applyFont="1" applyFill="1" applyBorder="1" applyAlignment="1">
      <alignment horizontal="center" vertical="center" wrapText="1"/>
    </xf>
    <xf numFmtId="173" fontId="6" fillId="0" borderId="18" xfId="59" applyNumberFormat="1" applyFont="1" applyFill="1" applyBorder="1" applyAlignment="1">
      <alignment horizontal="center" vertical="center" wrapText="1"/>
    </xf>
    <xf numFmtId="174" fontId="6" fillId="36" borderId="10" xfId="59" applyNumberFormat="1" applyFont="1" applyFill="1" applyBorder="1" applyAlignment="1">
      <alignment horizontal="center" vertical="center" wrapText="1"/>
    </xf>
    <xf numFmtId="0" fontId="6" fillId="33" borderId="14" xfId="0" applyFont="1" applyFill="1" applyBorder="1" applyAlignment="1">
      <alignment horizontal="right"/>
    </xf>
    <xf numFmtId="0" fontId="6" fillId="33" borderId="16" xfId="0" applyFont="1" applyFill="1" applyBorder="1" applyAlignment="1">
      <alignment horizontal="right"/>
    </xf>
    <xf numFmtId="0" fontId="6" fillId="0" borderId="22" xfId="0" applyFont="1" applyBorder="1" applyAlignment="1">
      <alignment horizontal="center" vertical="center" wrapText="1"/>
    </xf>
    <xf numFmtId="172" fontId="6" fillId="0" borderId="17"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49" fontId="3" fillId="38" borderId="15" xfId="0" applyNumberFormat="1" applyFont="1" applyFill="1" applyBorder="1" applyAlignment="1">
      <alignment horizontal="left" vertical="center" wrapText="1"/>
    </xf>
    <xf numFmtId="49" fontId="3" fillId="38" borderId="14" xfId="0" applyNumberFormat="1" applyFont="1" applyFill="1" applyBorder="1" applyAlignment="1">
      <alignment horizontal="left" vertical="center" wrapText="1"/>
    </xf>
    <xf numFmtId="49" fontId="3" fillId="38" borderId="16" xfId="0" applyNumberFormat="1" applyFont="1" applyFill="1" applyBorder="1" applyAlignment="1">
      <alignment horizontal="left" vertical="center" wrapText="1"/>
    </xf>
    <xf numFmtId="0" fontId="1" fillId="0" borderId="17"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171" fontId="3" fillId="0" borderId="11" xfId="43" applyFont="1" applyBorder="1" applyAlignment="1">
      <alignment horizontal="left"/>
    </xf>
    <xf numFmtId="171" fontId="3" fillId="0" borderId="0" xfId="43" applyFont="1" applyBorder="1" applyAlignment="1">
      <alignment horizontal="left"/>
    </xf>
    <xf numFmtId="171" fontId="3" fillId="0" borderId="13" xfId="43" applyFont="1" applyBorder="1" applyAlignment="1">
      <alignment horizontal="left"/>
    </xf>
    <xf numFmtId="0" fontId="3" fillId="0" borderId="22"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horizontal="left" vertical="center" wrapText="1"/>
    </xf>
    <xf numFmtId="0" fontId="1" fillId="0" borderId="0" xfId="0" applyFont="1" applyBorder="1" applyAlignment="1">
      <alignment/>
    </xf>
    <xf numFmtId="0" fontId="1"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1" fillId="0" borderId="20" xfId="0" applyFont="1" applyBorder="1" applyAlignment="1">
      <alignment horizontal="left" vertical="distributed"/>
    </xf>
    <xf numFmtId="0" fontId="1" fillId="0" borderId="21" xfId="0" applyFont="1" applyBorder="1" applyAlignment="1">
      <alignment horizontal="left" vertical="distributed"/>
    </xf>
    <xf numFmtId="0" fontId="1" fillId="0" borderId="19" xfId="0" applyFont="1" applyBorder="1" applyAlignment="1">
      <alignment horizontal="left" vertical="distributed"/>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3" fillId="0" borderId="16" xfId="0" applyFont="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left"/>
    </xf>
    <xf numFmtId="0" fontId="1" fillId="0" borderId="16" xfId="0" applyFont="1" applyFill="1" applyBorder="1" applyAlignment="1">
      <alignment horizontal="left"/>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16" xfId="0" applyFont="1" applyFill="1" applyBorder="1" applyAlignment="1">
      <alignment horizontal="center"/>
    </xf>
    <xf numFmtId="0" fontId="3" fillId="0" borderId="10" xfId="0" applyFont="1" applyBorder="1" applyAlignment="1">
      <alignment horizontal="left"/>
    </xf>
    <xf numFmtId="0" fontId="2" fillId="0" borderId="0" xfId="0" applyFont="1" applyFill="1" applyAlignment="1">
      <alignment horizontal="center" vertical="center"/>
    </xf>
    <xf numFmtId="0" fontId="1" fillId="0" borderId="10" xfId="0" applyFont="1" applyFill="1" applyBorder="1" applyAlignment="1">
      <alignment horizontal="left"/>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center"/>
    </xf>
    <xf numFmtId="0" fontId="6" fillId="0" borderId="18" xfId="0" applyFont="1" applyBorder="1" applyAlignment="1">
      <alignment horizontal="center" vertical="center" wrapText="1"/>
    </xf>
    <xf numFmtId="172" fontId="6" fillId="0" borderId="17" xfId="0" applyNumberFormat="1" applyFont="1" applyBorder="1" applyAlignment="1">
      <alignment horizontal="center" vertical="center"/>
    </xf>
    <xf numFmtId="172" fontId="6" fillId="0" borderId="12" xfId="0" applyNumberFormat="1"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5"/>
  <sheetViews>
    <sheetView tabSelected="1" zoomScale="90" zoomScaleNormal="90" zoomScalePageLayoutView="0" workbookViewId="0" topLeftCell="A1">
      <selection activeCell="H3" sqref="H3:N3"/>
    </sheetView>
  </sheetViews>
  <sheetFormatPr defaultColWidth="9.140625" defaultRowHeight="12.75"/>
  <cols>
    <col min="1" max="3" width="2.8515625" style="1" customWidth="1"/>
    <col min="4" max="4" width="25.28125" style="1" customWidth="1"/>
    <col min="5" max="5" width="9.8515625" style="1" customWidth="1"/>
    <col min="6" max="6" width="5.57421875" style="1" customWidth="1"/>
    <col min="7" max="8" width="8.00390625" style="1" customWidth="1"/>
    <col min="9" max="9" width="7.57421875" style="1" customWidth="1"/>
    <col min="10" max="10" width="7.140625" style="1" customWidth="1"/>
    <col min="11" max="12" width="8.00390625" style="1" customWidth="1"/>
    <col min="13" max="13" width="7.00390625" style="1" customWidth="1"/>
    <col min="14" max="14" width="5.140625" style="1" customWidth="1"/>
    <col min="15" max="16" width="8.00390625" style="1" customWidth="1"/>
    <col min="17" max="17" width="7.28125" style="1" customWidth="1"/>
    <col min="18" max="18" width="5.8515625" style="1" customWidth="1"/>
    <col min="19" max="19" width="33.140625" style="1" customWidth="1"/>
    <col min="20" max="20" width="6.421875" style="1" customWidth="1"/>
    <col min="21" max="21" width="3.00390625" style="1" customWidth="1"/>
    <col min="22" max="22" width="0.5625" style="1" customWidth="1"/>
    <col min="23" max="16384" width="9.140625" style="1" customWidth="1"/>
  </cols>
  <sheetData>
    <row r="1" spans="19:21" ht="31.5" customHeight="1">
      <c r="S1" s="156"/>
      <c r="T1" s="156"/>
      <c r="U1" s="156"/>
    </row>
    <row r="2" spans="1:21" ht="18.75" customHeight="1">
      <c r="A2" s="272" t="s">
        <v>132</v>
      </c>
      <c r="B2" s="272"/>
      <c r="C2" s="272"/>
      <c r="D2" s="272"/>
      <c r="E2" s="272"/>
      <c r="F2" s="272"/>
      <c r="G2" s="272"/>
      <c r="H2" s="272"/>
      <c r="I2" s="272"/>
      <c r="J2" s="272"/>
      <c r="K2" s="272"/>
      <c r="L2" s="272"/>
      <c r="M2" s="272"/>
      <c r="N2" s="272"/>
      <c r="O2" s="272"/>
      <c r="P2" s="272"/>
      <c r="Q2" s="272"/>
      <c r="R2" s="272"/>
      <c r="S2" s="272"/>
      <c r="T2" s="272"/>
      <c r="U2" s="272"/>
    </row>
    <row r="3" spans="1:21" ht="18.75" customHeight="1">
      <c r="A3" s="44"/>
      <c r="B3" s="44"/>
      <c r="C3" s="44"/>
      <c r="D3" s="44"/>
      <c r="E3" s="44"/>
      <c r="F3" s="44"/>
      <c r="G3" s="44"/>
      <c r="H3" s="272" t="s">
        <v>133</v>
      </c>
      <c r="I3" s="272"/>
      <c r="J3" s="272"/>
      <c r="K3" s="272"/>
      <c r="L3" s="272"/>
      <c r="M3" s="272"/>
      <c r="N3" s="272"/>
      <c r="O3" s="44"/>
      <c r="P3" s="44"/>
      <c r="Q3" s="44"/>
      <c r="R3" s="44"/>
      <c r="S3" s="44"/>
      <c r="T3" s="44"/>
      <c r="U3" s="44"/>
    </row>
    <row r="4" spans="1:21" ht="23.25" customHeight="1">
      <c r="A4" s="3"/>
      <c r="B4" s="3"/>
      <c r="C4" s="3"/>
      <c r="D4" s="3"/>
      <c r="E4" s="3"/>
      <c r="F4" s="3"/>
      <c r="G4" s="3"/>
      <c r="H4" s="3"/>
      <c r="I4" s="3"/>
      <c r="J4" s="3"/>
      <c r="K4" s="3"/>
      <c r="L4" s="3"/>
      <c r="M4" s="3"/>
      <c r="N4" s="3"/>
      <c r="O4" s="3"/>
      <c r="P4" s="3"/>
      <c r="Q4" s="3"/>
      <c r="R4" s="3"/>
      <c r="S4" s="3"/>
      <c r="T4" s="3"/>
      <c r="U4" s="3"/>
    </row>
    <row r="5" spans="1:21" ht="21.75" customHeight="1">
      <c r="A5" s="273" t="s">
        <v>0</v>
      </c>
      <c r="B5" s="273"/>
      <c r="C5" s="273"/>
      <c r="D5" s="273"/>
      <c r="E5" s="268" t="s">
        <v>129</v>
      </c>
      <c r="F5" s="269"/>
      <c r="G5" s="269"/>
      <c r="H5" s="269"/>
      <c r="I5" s="269"/>
      <c r="J5" s="269"/>
      <c r="K5" s="269"/>
      <c r="L5" s="269"/>
      <c r="M5" s="269"/>
      <c r="N5" s="269"/>
      <c r="O5" s="269"/>
      <c r="P5" s="269"/>
      <c r="Q5" s="269"/>
      <c r="R5" s="269"/>
      <c r="S5" s="269"/>
      <c r="T5" s="269"/>
      <c r="U5" s="270"/>
    </row>
    <row r="6" spans="1:21" ht="20.25" customHeight="1">
      <c r="A6" s="273" t="s">
        <v>1</v>
      </c>
      <c r="B6" s="273"/>
      <c r="C6" s="273"/>
      <c r="D6" s="273"/>
      <c r="E6" s="274" t="s">
        <v>2</v>
      </c>
      <c r="F6" s="275"/>
      <c r="G6" s="275"/>
      <c r="H6" s="275"/>
      <c r="I6" s="275"/>
      <c r="J6" s="275"/>
      <c r="K6" s="275"/>
      <c r="L6" s="275"/>
      <c r="M6" s="275"/>
      <c r="N6" s="275"/>
      <c r="O6" s="275"/>
      <c r="P6" s="275"/>
      <c r="Q6" s="275"/>
      <c r="R6" s="275"/>
      <c r="S6" s="275"/>
      <c r="T6" s="275"/>
      <c r="U6" s="276"/>
    </row>
    <row r="7" spans="1:21" ht="17.25" customHeight="1">
      <c r="A7" s="4"/>
      <c r="B7" s="4"/>
      <c r="C7" s="4"/>
      <c r="D7" s="5"/>
      <c r="E7" s="5"/>
      <c r="F7" s="5"/>
      <c r="G7" s="5"/>
      <c r="H7" s="5"/>
      <c r="I7" s="5"/>
      <c r="J7" s="5"/>
      <c r="K7" s="5"/>
      <c r="L7" s="5"/>
      <c r="M7" s="5"/>
      <c r="N7" s="5"/>
      <c r="O7" s="5"/>
      <c r="P7" s="5"/>
      <c r="Q7" s="5"/>
      <c r="R7" s="5"/>
      <c r="S7" s="5"/>
      <c r="T7" s="5"/>
      <c r="U7" s="5"/>
    </row>
    <row r="8" spans="1:21" ht="18.75" customHeight="1">
      <c r="A8" s="265" t="s">
        <v>3</v>
      </c>
      <c r="B8" s="266"/>
      <c r="C8" s="266"/>
      <c r="D8" s="267"/>
      <c r="E8" s="268" t="s">
        <v>4</v>
      </c>
      <c r="F8" s="269"/>
      <c r="G8" s="269"/>
      <c r="H8" s="269"/>
      <c r="I8" s="269"/>
      <c r="J8" s="269"/>
      <c r="K8" s="269"/>
      <c r="L8" s="269"/>
      <c r="M8" s="269"/>
      <c r="N8" s="269"/>
      <c r="O8" s="269"/>
      <c r="P8" s="269"/>
      <c r="Q8" s="269"/>
      <c r="R8" s="269"/>
      <c r="S8" s="269"/>
      <c r="T8" s="269"/>
      <c r="U8" s="270"/>
    </row>
    <row r="9" spans="1:21" ht="24.75" customHeight="1">
      <c r="A9" s="2"/>
      <c r="B9" s="2"/>
      <c r="C9" s="2"/>
      <c r="D9" s="6"/>
      <c r="E9" s="6"/>
      <c r="F9" s="6"/>
      <c r="G9" s="6"/>
      <c r="H9" s="6"/>
      <c r="I9" s="6"/>
      <c r="J9" s="6"/>
      <c r="K9" s="6"/>
      <c r="L9" s="6"/>
      <c r="M9" s="6"/>
      <c r="N9" s="6"/>
      <c r="O9" s="6"/>
      <c r="P9" s="6"/>
      <c r="Q9" s="6"/>
      <c r="R9" s="6"/>
      <c r="S9" s="6"/>
      <c r="T9" s="6"/>
      <c r="U9" s="6"/>
    </row>
    <row r="10" spans="1:21" ht="30.75" customHeight="1">
      <c r="A10" s="271" t="s">
        <v>5</v>
      </c>
      <c r="B10" s="271"/>
      <c r="C10" s="271"/>
      <c r="D10" s="271"/>
      <c r="E10" s="271"/>
      <c r="F10" s="271"/>
      <c r="G10" s="271"/>
      <c r="H10" s="271"/>
      <c r="I10" s="271"/>
      <c r="J10" s="271"/>
      <c r="K10" s="271"/>
      <c r="L10" s="271"/>
      <c r="M10" s="271"/>
      <c r="N10" s="271"/>
      <c r="O10" s="271"/>
      <c r="P10" s="271"/>
      <c r="Q10" s="271"/>
      <c r="R10" s="271"/>
      <c r="S10" s="271"/>
      <c r="T10" s="271"/>
      <c r="U10" s="271"/>
    </row>
    <row r="11" spans="1:21" ht="62.25" customHeight="1">
      <c r="A11" s="251" t="s">
        <v>123</v>
      </c>
      <c r="B11" s="251"/>
      <c r="C11" s="251"/>
      <c r="D11" s="251"/>
      <c r="E11" s="251"/>
      <c r="F11" s="251"/>
      <c r="G11" s="251"/>
      <c r="H11" s="251"/>
      <c r="I11" s="251"/>
      <c r="J11" s="251"/>
      <c r="K11" s="251"/>
      <c r="L11" s="251"/>
      <c r="M11" s="251"/>
      <c r="N11" s="251"/>
      <c r="O11" s="251"/>
      <c r="P11" s="251"/>
      <c r="Q11" s="251"/>
      <c r="R11" s="251"/>
      <c r="S11" s="251"/>
      <c r="T11" s="251"/>
      <c r="U11" s="251"/>
    </row>
    <row r="12" spans="1:21" ht="31.5" customHeight="1">
      <c r="A12" s="262" t="s">
        <v>6</v>
      </c>
      <c r="B12" s="263"/>
      <c r="C12" s="263"/>
      <c r="D12" s="263"/>
      <c r="E12" s="263"/>
      <c r="F12" s="263"/>
      <c r="G12" s="263"/>
      <c r="H12" s="263"/>
      <c r="I12" s="263"/>
      <c r="J12" s="263"/>
      <c r="K12" s="263"/>
      <c r="L12" s="263"/>
      <c r="M12" s="263"/>
      <c r="N12" s="263"/>
      <c r="O12" s="263"/>
      <c r="P12" s="263"/>
      <c r="Q12" s="263"/>
      <c r="R12" s="263"/>
      <c r="S12" s="263"/>
      <c r="T12" s="263"/>
      <c r="U12" s="264"/>
    </row>
    <row r="13" spans="1:21" ht="21" customHeight="1">
      <c r="A13" s="155" t="s">
        <v>7</v>
      </c>
      <c r="B13" s="155"/>
      <c r="C13" s="155"/>
      <c r="D13" s="155"/>
      <c r="E13" s="155"/>
      <c r="F13" s="155"/>
      <c r="G13" s="155"/>
      <c r="H13" s="155"/>
      <c r="I13" s="155"/>
      <c r="J13" s="155"/>
      <c r="K13" s="155"/>
      <c r="L13" s="155"/>
      <c r="M13" s="155"/>
      <c r="N13" s="155"/>
      <c r="O13" s="155"/>
      <c r="P13" s="155"/>
      <c r="Q13" s="155"/>
      <c r="R13" s="155"/>
      <c r="S13" s="155"/>
      <c r="T13" s="7" t="s">
        <v>8</v>
      </c>
      <c r="U13" s="8">
        <v>1</v>
      </c>
    </row>
    <row r="14" spans="1:22" ht="21" customHeight="1">
      <c r="A14" s="155" t="s">
        <v>9</v>
      </c>
      <c r="B14" s="155"/>
      <c r="C14" s="155"/>
      <c r="D14" s="155"/>
      <c r="E14" s="155"/>
      <c r="F14" s="155"/>
      <c r="G14" s="155"/>
      <c r="H14" s="155"/>
      <c r="I14" s="155"/>
      <c r="J14" s="155"/>
      <c r="K14" s="155"/>
      <c r="L14" s="155"/>
      <c r="M14" s="155"/>
      <c r="N14" s="155"/>
      <c r="O14" s="155"/>
      <c r="P14" s="155"/>
      <c r="Q14" s="155"/>
      <c r="R14" s="155"/>
      <c r="S14" s="155"/>
      <c r="T14" s="7" t="s">
        <v>8</v>
      </c>
      <c r="U14" s="8">
        <v>2</v>
      </c>
      <c r="V14" s="9"/>
    </row>
    <row r="15" spans="1:22" ht="21" customHeight="1">
      <c r="A15" s="256" t="s">
        <v>10</v>
      </c>
      <c r="B15" s="257"/>
      <c r="C15" s="257"/>
      <c r="D15" s="257"/>
      <c r="E15" s="257"/>
      <c r="F15" s="257"/>
      <c r="G15" s="257"/>
      <c r="H15" s="257"/>
      <c r="I15" s="257"/>
      <c r="J15" s="257"/>
      <c r="K15" s="257"/>
      <c r="L15" s="257"/>
      <c r="M15" s="257"/>
      <c r="N15" s="257"/>
      <c r="O15" s="257"/>
      <c r="P15" s="257"/>
      <c r="Q15" s="257"/>
      <c r="R15" s="257"/>
      <c r="S15" s="258"/>
      <c r="T15" s="10" t="s">
        <v>8</v>
      </c>
      <c r="U15" s="11">
        <v>3</v>
      </c>
      <c r="V15" s="12"/>
    </row>
    <row r="16" spans="1:21" ht="40.5" customHeight="1">
      <c r="A16" s="259" t="s">
        <v>11</v>
      </c>
      <c r="B16" s="260"/>
      <c r="C16" s="260"/>
      <c r="D16" s="260"/>
      <c r="E16" s="260"/>
      <c r="F16" s="260"/>
      <c r="G16" s="260"/>
      <c r="H16" s="260"/>
      <c r="I16" s="260"/>
      <c r="J16" s="260"/>
      <c r="K16" s="260"/>
      <c r="L16" s="260"/>
      <c r="M16" s="260"/>
      <c r="N16" s="260"/>
      <c r="O16" s="260"/>
      <c r="P16" s="260"/>
      <c r="Q16" s="260"/>
      <c r="R16" s="260"/>
      <c r="S16" s="260"/>
      <c r="T16" s="260"/>
      <c r="U16" s="261"/>
    </row>
    <row r="17" spans="1:21" ht="18" customHeight="1">
      <c r="A17" s="240" t="s">
        <v>124</v>
      </c>
      <c r="B17" s="252"/>
      <c r="C17" s="252"/>
      <c r="D17" s="252"/>
      <c r="E17" s="252"/>
      <c r="F17" s="252"/>
      <c r="G17" s="252"/>
      <c r="H17" s="252"/>
      <c r="I17" s="252"/>
      <c r="J17" s="252"/>
      <c r="K17" s="252"/>
      <c r="L17" s="252"/>
      <c r="M17" s="252"/>
      <c r="N17" s="252"/>
      <c r="O17" s="252"/>
      <c r="P17" s="252"/>
      <c r="Q17" s="252"/>
      <c r="R17" s="252"/>
      <c r="S17" s="252"/>
      <c r="T17" s="252"/>
      <c r="U17" s="253"/>
    </row>
    <row r="18" spans="1:22" ht="18" customHeight="1">
      <c r="A18" s="240" t="s">
        <v>97</v>
      </c>
      <c r="B18" s="252"/>
      <c r="C18" s="252"/>
      <c r="D18" s="252"/>
      <c r="E18" s="252"/>
      <c r="F18" s="252"/>
      <c r="G18" s="252"/>
      <c r="H18" s="252"/>
      <c r="I18" s="252"/>
      <c r="J18" s="252"/>
      <c r="K18" s="252"/>
      <c r="L18" s="252"/>
      <c r="M18" s="252"/>
      <c r="N18" s="252"/>
      <c r="O18" s="252"/>
      <c r="P18" s="252"/>
      <c r="Q18" s="252"/>
      <c r="R18" s="252"/>
      <c r="S18" s="252"/>
      <c r="T18" s="252"/>
      <c r="U18" s="253"/>
      <c r="V18" s="14"/>
    </row>
    <row r="19" spans="1:22" ht="18" customHeight="1">
      <c r="A19" s="240" t="s">
        <v>98</v>
      </c>
      <c r="B19" s="252"/>
      <c r="C19" s="252"/>
      <c r="D19" s="252"/>
      <c r="E19" s="252"/>
      <c r="F19" s="252"/>
      <c r="G19" s="252"/>
      <c r="H19" s="252"/>
      <c r="I19" s="252"/>
      <c r="J19" s="252"/>
      <c r="K19" s="252"/>
      <c r="L19" s="252"/>
      <c r="M19" s="252"/>
      <c r="N19" s="252"/>
      <c r="O19" s="252"/>
      <c r="P19" s="252"/>
      <c r="Q19" s="252"/>
      <c r="R19" s="252"/>
      <c r="S19" s="252"/>
      <c r="T19" s="252"/>
      <c r="U19" s="253"/>
      <c r="V19" s="9"/>
    </row>
    <row r="20" spans="1:21" s="16" customFormat="1" ht="40.5" customHeight="1">
      <c r="A20" s="243" t="s">
        <v>28</v>
      </c>
      <c r="B20" s="254"/>
      <c r="C20" s="254"/>
      <c r="D20" s="254"/>
      <c r="E20" s="254"/>
      <c r="F20" s="254"/>
      <c r="G20" s="254"/>
      <c r="H20" s="254"/>
      <c r="I20" s="254"/>
      <c r="J20" s="254"/>
      <c r="K20" s="254"/>
      <c r="L20" s="254"/>
      <c r="M20" s="254"/>
      <c r="N20" s="254"/>
      <c r="O20" s="254"/>
      <c r="P20" s="254"/>
      <c r="Q20" s="254"/>
      <c r="R20" s="254"/>
      <c r="S20" s="254"/>
      <c r="T20" s="254"/>
      <c r="U20" s="255"/>
    </row>
    <row r="21" spans="1:21" ht="20.25" customHeight="1">
      <c r="A21" s="243" t="s">
        <v>125</v>
      </c>
      <c r="B21" s="252"/>
      <c r="C21" s="252"/>
      <c r="D21" s="252"/>
      <c r="E21" s="252"/>
      <c r="F21" s="252"/>
      <c r="G21" s="252"/>
      <c r="H21" s="252"/>
      <c r="I21" s="252"/>
      <c r="J21" s="252"/>
      <c r="K21" s="252"/>
      <c r="L21" s="252"/>
      <c r="M21" s="252"/>
      <c r="N21" s="252"/>
      <c r="O21" s="252"/>
      <c r="P21" s="252"/>
      <c r="Q21" s="252"/>
      <c r="R21" s="252"/>
      <c r="S21" s="252"/>
      <c r="T21" s="252"/>
      <c r="U21" s="253"/>
    </row>
    <row r="22" spans="1:21" ht="15.75" customHeight="1">
      <c r="A22" s="17" t="s">
        <v>126</v>
      </c>
      <c r="B22" s="18"/>
      <c r="C22" s="18"/>
      <c r="D22" s="18"/>
      <c r="E22" s="18"/>
      <c r="F22" s="18"/>
      <c r="G22" s="18"/>
      <c r="H22" s="18"/>
      <c r="I22" s="18"/>
      <c r="J22" s="18"/>
      <c r="K22" s="18"/>
      <c r="L22" s="18"/>
      <c r="M22" s="18"/>
      <c r="N22" s="18"/>
      <c r="O22" s="18"/>
      <c r="P22" s="18"/>
      <c r="Q22" s="18"/>
      <c r="R22" s="18"/>
      <c r="S22" s="18"/>
      <c r="T22" s="18"/>
      <c r="U22" s="19"/>
    </row>
    <row r="23" spans="1:21" ht="15.75" customHeight="1">
      <c r="A23" s="243" t="s">
        <v>74</v>
      </c>
      <c r="B23" s="244"/>
      <c r="C23" s="244"/>
      <c r="D23" s="244"/>
      <c r="E23" s="244"/>
      <c r="F23" s="244"/>
      <c r="G23" s="244"/>
      <c r="H23" s="244"/>
      <c r="I23" s="244"/>
      <c r="J23" s="244"/>
      <c r="K23" s="244"/>
      <c r="L23" s="244"/>
      <c r="M23" s="244"/>
      <c r="N23" s="244"/>
      <c r="O23" s="244"/>
      <c r="P23" s="244"/>
      <c r="Q23" s="244"/>
      <c r="R23" s="244"/>
      <c r="S23" s="244"/>
      <c r="T23" s="244"/>
      <c r="U23" s="245"/>
    </row>
    <row r="24" spans="1:21" ht="15.75" customHeight="1">
      <c r="A24" s="243" t="s">
        <v>137</v>
      </c>
      <c r="B24" s="252"/>
      <c r="C24" s="252"/>
      <c r="D24" s="252"/>
      <c r="E24" s="252"/>
      <c r="F24" s="252"/>
      <c r="G24" s="252"/>
      <c r="H24" s="252"/>
      <c r="I24" s="252"/>
      <c r="J24" s="252"/>
      <c r="K24" s="252"/>
      <c r="L24" s="252"/>
      <c r="M24" s="252"/>
      <c r="N24" s="252"/>
      <c r="O24" s="252"/>
      <c r="P24" s="252"/>
      <c r="Q24" s="252"/>
      <c r="R24" s="252"/>
      <c r="S24" s="252"/>
      <c r="T24" s="252"/>
      <c r="U24" s="253"/>
    </row>
    <row r="25" spans="1:21" s="20" customFormat="1" ht="25.5" customHeight="1">
      <c r="A25" s="243" t="s">
        <v>12</v>
      </c>
      <c r="B25" s="254"/>
      <c r="C25" s="254"/>
      <c r="D25" s="254"/>
      <c r="E25" s="254"/>
      <c r="F25" s="254"/>
      <c r="G25" s="254"/>
      <c r="H25" s="254"/>
      <c r="I25" s="254"/>
      <c r="J25" s="254"/>
      <c r="K25" s="254"/>
      <c r="L25" s="254"/>
      <c r="M25" s="254"/>
      <c r="N25" s="254"/>
      <c r="O25" s="254"/>
      <c r="P25" s="254"/>
      <c r="Q25" s="254"/>
      <c r="R25" s="254"/>
      <c r="S25" s="254"/>
      <c r="T25" s="254"/>
      <c r="U25" s="255"/>
    </row>
    <row r="26" spans="1:21" s="2" customFormat="1" ht="21" customHeight="1">
      <c r="A26" s="243" t="s">
        <v>75</v>
      </c>
      <c r="B26" s="252"/>
      <c r="C26" s="252"/>
      <c r="D26" s="252"/>
      <c r="E26" s="252"/>
      <c r="F26" s="252"/>
      <c r="G26" s="252"/>
      <c r="H26" s="252"/>
      <c r="I26" s="252"/>
      <c r="J26" s="252"/>
      <c r="K26" s="252"/>
      <c r="L26" s="252"/>
      <c r="M26" s="252"/>
      <c r="N26" s="252"/>
      <c r="O26" s="252"/>
      <c r="P26" s="252"/>
      <c r="Q26" s="252"/>
      <c r="R26" s="252"/>
      <c r="S26" s="252"/>
      <c r="T26" s="252"/>
      <c r="U26" s="253"/>
    </row>
    <row r="27" spans="1:21" s="2" customFormat="1" ht="15.75" customHeight="1">
      <c r="A27" s="240" t="s">
        <v>76</v>
      </c>
      <c r="B27" s="252"/>
      <c r="C27" s="252"/>
      <c r="D27" s="252"/>
      <c r="E27" s="252"/>
      <c r="F27" s="252"/>
      <c r="G27" s="252"/>
      <c r="H27" s="252"/>
      <c r="I27" s="252"/>
      <c r="J27" s="252"/>
      <c r="K27" s="252"/>
      <c r="L27" s="252"/>
      <c r="M27" s="252"/>
      <c r="N27" s="252"/>
      <c r="O27" s="252"/>
      <c r="P27" s="252"/>
      <c r="Q27" s="252"/>
      <c r="R27" s="252"/>
      <c r="S27" s="252"/>
      <c r="T27" s="252"/>
      <c r="U27" s="253"/>
    </row>
    <row r="28" spans="1:21" s="21" customFormat="1" ht="16.5" customHeight="1">
      <c r="A28" s="17" t="s">
        <v>77</v>
      </c>
      <c r="B28" s="18"/>
      <c r="C28" s="18"/>
      <c r="D28" s="18"/>
      <c r="E28" s="18"/>
      <c r="F28" s="18"/>
      <c r="G28" s="18"/>
      <c r="H28" s="18"/>
      <c r="I28" s="18"/>
      <c r="J28" s="18"/>
      <c r="K28" s="18"/>
      <c r="L28" s="18"/>
      <c r="M28" s="18"/>
      <c r="N28" s="18"/>
      <c r="O28" s="18"/>
      <c r="P28" s="18"/>
      <c r="Q28" s="18"/>
      <c r="R28" s="18"/>
      <c r="S28" s="18"/>
      <c r="T28" s="18"/>
      <c r="U28" s="19"/>
    </row>
    <row r="29" spans="1:21" s="2" customFormat="1" ht="17.25" customHeight="1">
      <c r="A29" s="243" t="s">
        <v>78</v>
      </c>
      <c r="B29" s="252"/>
      <c r="C29" s="252"/>
      <c r="D29" s="252"/>
      <c r="E29" s="252"/>
      <c r="F29" s="252"/>
      <c r="G29" s="252"/>
      <c r="H29" s="252"/>
      <c r="I29" s="252"/>
      <c r="J29" s="252"/>
      <c r="K29" s="252"/>
      <c r="L29" s="252"/>
      <c r="M29" s="252"/>
      <c r="N29" s="252"/>
      <c r="O29" s="252"/>
      <c r="P29" s="252"/>
      <c r="Q29" s="252"/>
      <c r="R29" s="252"/>
      <c r="S29" s="252"/>
      <c r="T29" s="252"/>
      <c r="U29" s="253"/>
    </row>
    <row r="30" spans="1:21" s="20" customFormat="1" ht="29.25" customHeight="1">
      <c r="A30" s="243" t="s">
        <v>13</v>
      </c>
      <c r="B30" s="254"/>
      <c r="C30" s="254"/>
      <c r="D30" s="254"/>
      <c r="E30" s="254"/>
      <c r="F30" s="254"/>
      <c r="G30" s="254"/>
      <c r="H30" s="254"/>
      <c r="I30" s="254"/>
      <c r="J30" s="254"/>
      <c r="K30" s="254"/>
      <c r="L30" s="254"/>
      <c r="M30" s="254"/>
      <c r="N30" s="254"/>
      <c r="O30" s="254"/>
      <c r="P30" s="254"/>
      <c r="Q30" s="254"/>
      <c r="R30" s="254"/>
      <c r="S30" s="254"/>
      <c r="T30" s="254"/>
      <c r="U30" s="255"/>
    </row>
    <row r="31" spans="1:21" s="2" customFormat="1" ht="21.75" customHeight="1">
      <c r="A31" s="243" t="s">
        <v>79</v>
      </c>
      <c r="B31" s="252"/>
      <c r="C31" s="252"/>
      <c r="D31" s="252"/>
      <c r="E31" s="252"/>
      <c r="F31" s="252"/>
      <c r="G31" s="252"/>
      <c r="H31" s="252"/>
      <c r="I31" s="252"/>
      <c r="J31" s="252"/>
      <c r="K31" s="252"/>
      <c r="L31" s="252"/>
      <c r="M31" s="252"/>
      <c r="N31" s="252"/>
      <c r="O31" s="252"/>
      <c r="P31" s="252"/>
      <c r="Q31" s="252"/>
      <c r="R31" s="252"/>
      <c r="S31" s="252"/>
      <c r="T31" s="252"/>
      <c r="U31" s="253"/>
    </row>
    <row r="32" spans="1:21" s="2" customFormat="1" ht="15.75" customHeight="1">
      <c r="A32" s="243" t="s">
        <v>80</v>
      </c>
      <c r="B32" s="244"/>
      <c r="C32" s="244"/>
      <c r="D32" s="244"/>
      <c r="E32" s="244"/>
      <c r="F32" s="244"/>
      <c r="G32" s="244"/>
      <c r="H32" s="244"/>
      <c r="I32" s="244"/>
      <c r="J32" s="244"/>
      <c r="K32" s="244"/>
      <c r="L32" s="244"/>
      <c r="M32" s="244"/>
      <c r="N32" s="244"/>
      <c r="O32" s="244"/>
      <c r="P32" s="244"/>
      <c r="Q32" s="244"/>
      <c r="R32" s="244"/>
      <c r="S32" s="244"/>
      <c r="T32" s="244"/>
      <c r="U32" s="245"/>
    </row>
    <row r="33" spans="1:21" s="2" customFormat="1" ht="15.75" customHeight="1">
      <c r="A33" s="240" t="s">
        <v>81</v>
      </c>
      <c r="B33" s="252"/>
      <c r="C33" s="252"/>
      <c r="D33" s="252"/>
      <c r="E33" s="252"/>
      <c r="F33" s="252"/>
      <c r="G33" s="252"/>
      <c r="H33" s="252"/>
      <c r="I33" s="252"/>
      <c r="J33" s="252"/>
      <c r="K33" s="252"/>
      <c r="L33" s="252"/>
      <c r="M33" s="252"/>
      <c r="N33" s="252"/>
      <c r="O33" s="252"/>
      <c r="P33" s="252"/>
      <c r="Q33" s="252"/>
      <c r="R33" s="252"/>
      <c r="S33" s="252"/>
      <c r="T33" s="252"/>
      <c r="U33" s="253"/>
    </row>
    <row r="34" spans="1:21" s="2" customFormat="1" ht="15.75" customHeight="1">
      <c r="A34" s="243" t="s">
        <v>99</v>
      </c>
      <c r="B34" s="252"/>
      <c r="C34" s="252"/>
      <c r="D34" s="252"/>
      <c r="E34" s="252"/>
      <c r="F34" s="252"/>
      <c r="G34" s="252"/>
      <c r="H34" s="252"/>
      <c r="I34" s="252"/>
      <c r="J34" s="252"/>
      <c r="K34" s="252"/>
      <c r="L34" s="252"/>
      <c r="M34" s="252"/>
      <c r="N34" s="252"/>
      <c r="O34" s="252"/>
      <c r="P34" s="252"/>
      <c r="Q34" s="252"/>
      <c r="R34" s="252"/>
      <c r="S34" s="252"/>
      <c r="T34" s="252"/>
      <c r="U34" s="253"/>
    </row>
    <row r="35" spans="1:21" s="2" customFormat="1" ht="15.75" customHeight="1">
      <c r="A35" s="240" t="s">
        <v>82</v>
      </c>
      <c r="B35" s="252"/>
      <c r="C35" s="252"/>
      <c r="D35" s="252"/>
      <c r="E35" s="252"/>
      <c r="F35" s="252"/>
      <c r="G35" s="252"/>
      <c r="H35" s="252"/>
      <c r="I35" s="252"/>
      <c r="J35" s="252"/>
      <c r="K35" s="252"/>
      <c r="L35" s="252"/>
      <c r="M35" s="252"/>
      <c r="N35" s="252"/>
      <c r="O35" s="252"/>
      <c r="P35" s="252"/>
      <c r="Q35" s="252"/>
      <c r="R35" s="252"/>
      <c r="S35" s="252"/>
      <c r="T35" s="252"/>
      <c r="U35" s="253"/>
    </row>
    <row r="36" spans="1:21" s="2" customFormat="1" ht="15.75" customHeight="1">
      <c r="A36" s="243" t="s">
        <v>83</v>
      </c>
      <c r="B36" s="241"/>
      <c r="C36" s="241"/>
      <c r="D36" s="241"/>
      <c r="E36" s="241"/>
      <c r="F36" s="241"/>
      <c r="G36" s="241"/>
      <c r="H36" s="241"/>
      <c r="I36" s="241"/>
      <c r="J36" s="241"/>
      <c r="K36" s="241"/>
      <c r="L36" s="241"/>
      <c r="M36" s="241"/>
      <c r="N36" s="241"/>
      <c r="O36" s="241"/>
      <c r="P36" s="241"/>
      <c r="Q36" s="241"/>
      <c r="R36" s="241"/>
      <c r="S36" s="241"/>
      <c r="T36" s="241"/>
      <c r="U36" s="242"/>
    </row>
    <row r="37" spans="1:21" ht="15.75" customHeight="1">
      <c r="A37" s="243" t="s">
        <v>84</v>
      </c>
      <c r="B37" s="241"/>
      <c r="C37" s="241"/>
      <c r="D37" s="241"/>
      <c r="E37" s="241"/>
      <c r="F37" s="241"/>
      <c r="G37" s="241"/>
      <c r="H37" s="241"/>
      <c r="I37" s="241"/>
      <c r="J37" s="241"/>
      <c r="K37" s="241"/>
      <c r="L37" s="241"/>
      <c r="M37" s="241"/>
      <c r="N37" s="241"/>
      <c r="O37" s="241"/>
      <c r="P37" s="241"/>
      <c r="Q37" s="241"/>
      <c r="R37" s="241"/>
      <c r="S37" s="241"/>
      <c r="T37" s="241"/>
      <c r="U37" s="242"/>
    </row>
    <row r="38" spans="1:21" ht="15.75" customHeight="1">
      <c r="A38" s="243" t="s">
        <v>85</v>
      </c>
      <c r="B38" s="241"/>
      <c r="C38" s="241"/>
      <c r="D38" s="241"/>
      <c r="E38" s="241"/>
      <c r="F38" s="241"/>
      <c r="G38" s="241"/>
      <c r="H38" s="241"/>
      <c r="I38" s="241"/>
      <c r="J38" s="241"/>
      <c r="K38" s="241"/>
      <c r="L38" s="241"/>
      <c r="M38" s="241"/>
      <c r="N38" s="241"/>
      <c r="O38" s="241"/>
      <c r="P38" s="241"/>
      <c r="Q38" s="241"/>
      <c r="R38" s="241"/>
      <c r="S38" s="241"/>
      <c r="T38" s="241"/>
      <c r="U38" s="242"/>
    </row>
    <row r="39" spans="1:21" ht="15.75" customHeight="1">
      <c r="A39" s="240" t="s">
        <v>86</v>
      </c>
      <c r="B39" s="241"/>
      <c r="C39" s="241"/>
      <c r="D39" s="241"/>
      <c r="E39" s="241"/>
      <c r="F39" s="241"/>
      <c r="G39" s="241"/>
      <c r="H39" s="241"/>
      <c r="I39" s="241"/>
      <c r="J39" s="241"/>
      <c r="K39" s="241"/>
      <c r="L39" s="241"/>
      <c r="M39" s="241"/>
      <c r="N39" s="241"/>
      <c r="O39" s="241"/>
      <c r="P39" s="241"/>
      <c r="Q39" s="241"/>
      <c r="R39" s="241"/>
      <c r="S39" s="241"/>
      <c r="T39" s="241"/>
      <c r="U39" s="242"/>
    </row>
    <row r="40" spans="1:21" ht="15.75" customHeight="1">
      <c r="A40" s="243" t="s">
        <v>87</v>
      </c>
      <c r="B40" s="241"/>
      <c r="C40" s="241"/>
      <c r="D40" s="241"/>
      <c r="E40" s="241"/>
      <c r="F40" s="241"/>
      <c r="G40" s="241"/>
      <c r="H40" s="241"/>
      <c r="I40" s="241"/>
      <c r="J40" s="241"/>
      <c r="K40" s="241"/>
      <c r="L40" s="241"/>
      <c r="M40" s="241"/>
      <c r="N40" s="241"/>
      <c r="O40" s="241"/>
      <c r="P40" s="241"/>
      <c r="Q40" s="241"/>
      <c r="R40" s="241"/>
      <c r="S40" s="241"/>
      <c r="T40" s="241"/>
      <c r="U40" s="242"/>
    </row>
    <row r="41" spans="1:21" ht="15.75" customHeight="1">
      <c r="A41" s="240" t="s">
        <v>88</v>
      </c>
      <c r="B41" s="241"/>
      <c r="C41" s="241"/>
      <c r="D41" s="241"/>
      <c r="E41" s="241"/>
      <c r="F41" s="241"/>
      <c r="G41" s="241"/>
      <c r="H41" s="241"/>
      <c r="I41" s="241"/>
      <c r="J41" s="241"/>
      <c r="K41" s="241"/>
      <c r="L41" s="241"/>
      <c r="M41" s="241"/>
      <c r="N41" s="241"/>
      <c r="O41" s="241"/>
      <c r="P41" s="241"/>
      <c r="Q41" s="241"/>
      <c r="R41" s="241"/>
      <c r="S41" s="241"/>
      <c r="T41" s="241"/>
      <c r="U41" s="242"/>
    </row>
    <row r="42" spans="1:21" ht="15.75" customHeight="1">
      <c r="A42" s="243" t="s">
        <v>89</v>
      </c>
      <c r="B42" s="241"/>
      <c r="C42" s="241"/>
      <c r="D42" s="241"/>
      <c r="E42" s="241"/>
      <c r="F42" s="241"/>
      <c r="G42" s="241"/>
      <c r="H42" s="241"/>
      <c r="I42" s="241"/>
      <c r="J42" s="241"/>
      <c r="K42" s="241"/>
      <c r="L42" s="241"/>
      <c r="M42" s="241"/>
      <c r="N42" s="241"/>
      <c r="O42" s="241"/>
      <c r="P42" s="241"/>
      <c r="Q42" s="241"/>
      <c r="R42" s="241"/>
      <c r="S42" s="241"/>
      <c r="T42" s="241"/>
      <c r="U42" s="242"/>
    </row>
    <row r="43" spans="1:21" ht="15.75" customHeight="1">
      <c r="A43" s="240" t="s">
        <v>117</v>
      </c>
      <c r="B43" s="241"/>
      <c r="C43" s="241"/>
      <c r="D43" s="241"/>
      <c r="E43" s="241"/>
      <c r="F43" s="241"/>
      <c r="G43" s="241"/>
      <c r="H43" s="241"/>
      <c r="I43" s="241"/>
      <c r="J43" s="241"/>
      <c r="K43" s="241"/>
      <c r="L43" s="241"/>
      <c r="M43" s="241"/>
      <c r="N43" s="241"/>
      <c r="O43" s="241"/>
      <c r="P43" s="241"/>
      <c r="Q43" s="241"/>
      <c r="R43" s="241"/>
      <c r="S43" s="241"/>
      <c r="T43" s="241"/>
      <c r="U43" s="242"/>
    </row>
    <row r="44" spans="1:21" ht="15.75" customHeight="1">
      <c r="A44" s="240" t="s">
        <v>90</v>
      </c>
      <c r="B44" s="241"/>
      <c r="C44" s="241"/>
      <c r="D44" s="241"/>
      <c r="E44" s="241"/>
      <c r="F44" s="241"/>
      <c r="G44" s="241"/>
      <c r="H44" s="241"/>
      <c r="I44" s="241"/>
      <c r="J44" s="241"/>
      <c r="K44" s="241"/>
      <c r="L44" s="241"/>
      <c r="M44" s="241"/>
      <c r="N44" s="241"/>
      <c r="O44" s="241"/>
      <c r="P44" s="241"/>
      <c r="Q44" s="241"/>
      <c r="R44" s="241"/>
      <c r="S44" s="241"/>
      <c r="T44" s="241"/>
      <c r="U44" s="242"/>
    </row>
    <row r="45" spans="1:21" ht="15.75" customHeight="1">
      <c r="A45" s="240" t="s">
        <v>91</v>
      </c>
      <c r="B45" s="241"/>
      <c r="C45" s="241"/>
      <c r="D45" s="241"/>
      <c r="E45" s="241"/>
      <c r="F45" s="241"/>
      <c r="G45" s="241"/>
      <c r="H45" s="241"/>
      <c r="I45" s="241"/>
      <c r="J45" s="241"/>
      <c r="K45" s="241"/>
      <c r="L45" s="241"/>
      <c r="M45" s="241"/>
      <c r="N45" s="241"/>
      <c r="O45" s="241"/>
      <c r="P45" s="241"/>
      <c r="Q45" s="241"/>
      <c r="R45" s="241"/>
      <c r="S45" s="241"/>
      <c r="T45" s="241"/>
      <c r="U45" s="242"/>
    </row>
    <row r="46" spans="1:21" ht="15.75" customHeight="1">
      <c r="A46" s="243" t="s">
        <v>92</v>
      </c>
      <c r="B46" s="241"/>
      <c r="C46" s="241"/>
      <c r="D46" s="241"/>
      <c r="E46" s="241"/>
      <c r="F46" s="241"/>
      <c r="G46" s="241"/>
      <c r="H46" s="241"/>
      <c r="I46" s="241"/>
      <c r="J46" s="241"/>
      <c r="K46" s="241"/>
      <c r="L46" s="241"/>
      <c r="M46" s="241"/>
      <c r="N46" s="241"/>
      <c r="O46" s="241"/>
      <c r="P46" s="241"/>
      <c r="Q46" s="241"/>
      <c r="R46" s="241"/>
      <c r="S46" s="241"/>
      <c r="T46" s="241"/>
      <c r="U46" s="242"/>
    </row>
    <row r="47" spans="1:21" ht="15.75" customHeight="1">
      <c r="A47" s="243" t="s">
        <v>93</v>
      </c>
      <c r="B47" s="244"/>
      <c r="C47" s="244"/>
      <c r="D47" s="244"/>
      <c r="E47" s="244"/>
      <c r="F47" s="244"/>
      <c r="G47" s="244"/>
      <c r="H47" s="244"/>
      <c r="I47" s="244"/>
      <c r="J47" s="244"/>
      <c r="K47" s="244"/>
      <c r="L47" s="244"/>
      <c r="M47" s="244"/>
      <c r="N47" s="244"/>
      <c r="O47" s="244"/>
      <c r="P47" s="244"/>
      <c r="Q47" s="244"/>
      <c r="R47" s="244"/>
      <c r="S47" s="244"/>
      <c r="T47" s="244"/>
      <c r="U47" s="245"/>
    </row>
    <row r="48" spans="1:21" ht="15.75" customHeight="1">
      <c r="A48" s="15" t="s">
        <v>100</v>
      </c>
      <c r="B48" s="22"/>
      <c r="C48" s="22"/>
      <c r="D48" s="22"/>
      <c r="E48" s="22"/>
      <c r="F48" s="22"/>
      <c r="G48" s="22"/>
      <c r="H48" s="22"/>
      <c r="I48" s="22"/>
      <c r="J48" s="22"/>
      <c r="K48" s="22"/>
      <c r="L48" s="22"/>
      <c r="M48" s="22"/>
      <c r="N48" s="22"/>
      <c r="O48" s="22"/>
      <c r="P48" s="22"/>
      <c r="Q48" s="22"/>
      <c r="R48" s="22"/>
      <c r="S48" s="22"/>
      <c r="T48" s="22"/>
      <c r="U48" s="23"/>
    </row>
    <row r="49" spans="1:21" ht="15.75" customHeight="1">
      <c r="A49" s="246" t="s">
        <v>94</v>
      </c>
      <c r="B49" s="247"/>
      <c r="C49" s="247"/>
      <c r="D49" s="247"/>
      <c r="E49" s="247"/>
      <c r="F49" s="247"/>
      <c r="G49" s="247"/>
      <c r="H49" s="247"/>
      <c r="I49" s="247"/>
      <c r="J49" s="247"/>
      <c r="K49" s="247"/>
      <c r="L49" s="247"/>
      <c r="M49" s="247"/>
      <c r="N49" s="247"/>
      <c r="O49" s="247"/>
      <c r="P49" s="247"/>
      <c r="Q49" s="247"/>
      <c r="R49" s="247"/>
      <c r="S49" s="247"/>
      <c r="T49" s="247"/>
      <c r="U49" s="248"/>
    </row>
    <row r="50" spans="1:21" ht="15.75" customHeight="1">
      <c r="A50" s="243" t="s">
        <v>95</v>
      </c>
      <c r="B50" s="241"/>
      <c r="C50" s="241"/>
      <c r="D50" s="241"/>
      <c r="E50" s="241"/>
      <c r="F50" s="241"/>
      <c r="G50" s="241"/>
      <c r="H50" s="241"/>
      <c r="I50" s="241"/>
      <c r="J50" s="241"/>
      <c r="K50" s="241"/>
      <c r="L50" s="241"/>
      <c r="M50" s="241"/>
      <c r="N50" s="241"/>
      <c r="O50" s="241"/>
      <c r="P50" s="241"/>
      <c r="Q50" s="241"/>
      <c r="R50" s="241"/>
      <c r="S50" s="241"/>
      <c r="T50" s="241"/>
      <c r="U50" s="242"/>
    </row>
    <row r="51" spans="1:21" ht="17.25" customHeight="1">
      <c r="A51" s="249" t="s">
        <v>96</v>
      </c>
      <c r="B51" s="158"/>
      <c r="C51" s="158"/>
      <c r="D51" s="158"/>
      <c r="E51" s="158"/>
      <c r="F51" s="158"/>
      <c r="G51" s="158"/>
      <c r="H51" s="158"/>
      <c r="I51" s="158"/>
      <c r="J51" s="158"/>
      <c r="K51" s="158"/>
      <c r="L51" s="158"/>
      <c r="M51" s="158"/>
      <c r="N51" s="158"/>
      <c r="O51" s="158"/>
      <c r="P51" s="158"/>
      <c r="Q51" s="158"/>
      <c r="R51" s="158"/>
      <c r="S51" s="158"/>
      <c r="T51" s="158"/>
      <c r="U51" s="159"/>
    </row>
    <row r="52" spans="1:21" ht="34.5" customHeight="1">
      <c r="A52" s="250" t="s">
        <v>14</v>
      </c>
      <c r="B52" s="250"/>
      <c r="C52" s="250"/>
      <c r="D52" s="250"/>
      <c r="E52" s="250"/>
      <c r="F52" s="250"/>
      <c r="G52" s="250"/>
      <c r="H52" s="250"/>
      <c r="I52" s="250"/>
      <c r="J52" s="250"/>
      <c r="K52" s="250"/>
      <c r="L52" s="250"/>
      <c r="M52" s="250"/>
      <c r="N52" s="250"/>
      <c r="O52" s="250"/>
      <c r="P52" s="250"/>
      <c r="Q52" s="250"/>
      <c r="R52" s="250"/>
      <c r="S52" s="250"/>
      <c r="T52" s="250"/>
      <c r="U52" s="250"/>
    </row>
    <row r="53" spans="1:21" ht="64.5" customHeight="1">
      <c r="A53" s="251" t="s">
        <v>120</v>
      </c>
      <c r="B53" s="251"/>
      <c r="C53" s="251"/>
      <c r="D53" s="251"/>
      <c r="E53" s="251"/>
      <c r="F53" s="251"/>
      <c r="G53" s="251"/>
      <c r="H53" s="251"/>
      <c r="I53" s="251"/>
      <c r="J53" s="251"/>
      <c r="K53" s="251"/>
      <c r="L53" s="251"/>
      <c r="M53" s="251"/>
      <c r="N53" s="251"/>
      <c r="O53" s="251"/>
      <c r="P53" s="251"/>
      <c r="Q53" s="251"/>
      <c r="R53" s="251"/>
      <c r="S53" s="251"/>
      <c r="T53" s="251"/>
      <c r="U53" s="251"/>
    </row>
    <row r="54" spans="1:21" ht="26.25" customHeight="1">
      <c r="A54" s="43"/>
      <c r="B54" s="43"/>
      <c r="C54" s="43"/>
      <c r="D54" s="43"/>
      <c r="E54" s="43"/>
      <c r="F54" s="43"/>
      <c r="G54" s="43"/>
      <c r="H54" s="43"/>
      <c r="I54" s="43"/>
      <c r="J54" s="43"/>
      <c r="K54" s="43"/>
      <c r="L54" s="43"/>
      <c r="M54" s="43"/>
      <c r="N54" s="43"/>
      <c r="O54" s="43"/>
      <c r="P54" s="43"/>
      <c r="Q54" s="43"/>
      <c r="R54" s="43"/>
      <c r="S54" s="43"/>
      <c r="T54" s="43"/>
      <c r="U54" s="43"/>
    </row>
    <row r="55" spans="1:21" ht="19.5" customHeight="1">
      <c r="A55" s="24"/>
      <c r="B55" s="24"/>
      <c r="C55" s="24"/>
      <c r="D55" s="24"/>
      <c r="E55" s="24"/>
      <c r="F55" s="24"/>
      <c r="G55" s="24"/>
      <c r="H55" s="24"/>
      <c r="I55" s="24"/>
      <c r="J55" s="24"/>
      <c r="K55" s="24"/>
      <c r="L55" s="24"/>
      <c r="M55" s="24"/>
      <c r="N55" s="24"/>
      <c r="O55" s="24"/>
      <c r="P55" s="24"/>
      <c r="Q55" s="24"/>
      <c r="R55" s="24"/>
      <c r="S55" s="24"/>
      <c r="T55" s="24"/>
      <c r="U55" s="24"/>
    </row>
    <row r="56" spans="1:21" ht="19.5" customHeight="1">
      <c r="A56" s="24"/>
      <c r="B56" s="24"/>
      <c r="C56" s="24"/>
      <c r="D56" s="24"/>
      <c r="E56" s="24"/>
      <c r="F56" s="24"/>
      <c r="G56" s="24"/>
      <c r="H56" s="24"/>
      <c r="I56" s="24"/>
      <c r="J56" s="24"/>
      <c r="K56" s="24"/>
      <c r="L56" s="24"/>
      <c r="M56" s="24"/>
      <c r="N56" s="24"/>
      <c r="O56" s="24"/>
      <c r="P56" s="24"/>
      <c r="Q56" s="24"/>
      <c r="R56" s="24"/>
      <c r="S56" s="24"/>
      <c r="T56" s="24"/>
      <c r="U56" s="24"/>
    </row>
    <row r="57" spans="1:21" ht="20.25" customHeight="1">
      <c r="A57" s="24"/>
      <c r="B57" s="24"/>
      <c r="C57" s="24"/>
      <c r="D57" s="280" t="s">
        <v>134</v>
      </c>
      <c r="E57" s="280"/>
      <c r="F57" s="280"/>
      <c r="G57" s="280"/>
      <c r="H57" s="280"/>
      <c r="I57" s="280"/>
      <c r="J57" s="280"/>
      <c r="K57" s="280"/>
      <c r="L57" s="280"/>
      <c r="M57" s="280"/>
      <c r="N57" s="280"/>
      <c r="O57" s="280"/>
      <c r="P57" s="280"/>
      <c r="Q57" s="280"/>
      <c r="R57" s="280"/>
      <c r="S57" s="280"/>
      <c r="T57" s="24"/>
      <c r="U57" s="24"/>
    </row>
    <row r="58" spans="1:21" ht="21" customHeight="1">
      <c r="A58" s="281" t="s">
        <v>135</v>
      </c>
      <c r="B58" s="281"/>
      <c r="C58" s="281"/>
      <c r="D58" s="281"/>
      <c r="E58" s="281"/>
      <c r="F58" s="281"/>
      <c r="G58" s="281"/>
      <c r="H58" s="281"/>
      <c r="I58" s="281"/>
      <c r="J58" s="281"/>
      <c r="K58" s="281"/>
      <c r="L58" s="281"/>
      <c r="M58" s="281"/>
      <c r="N58" s="281"/>
      <c r="O58" s="281"/>
      <c r="P58" s="281"/>
      <c r="Q58" s="281"/>
      <c r="R58" s="281"/>
      <c r="S58" s="281"/>
      <c r="T58" s="281"/>
      <c r="U58" s="281"/>
    </row>
    <row r="59" ht="19.5" customHeight="1"/>
    <row r="60" spans="1:21" ht="18" customHeight="1">
      <c r="A60" s="223" t="s">
        <v>15</v>
      </c>
      <c r="B60" s="223" t="s">
        <v>16</v>
      </c>
      <c r="C60" s="223" t="s">
        <v>17</v>
      </c>
      <c r="D60" s="224" t="s">
        <v>18</v>
      </c>
      <c r="E60" s="223" t="s">
        <v>111</v>
      </c>
      <c r="F60" s="223" t="s">
        <v>19</v>
      </c>
      <c r="G60" s="235" t="s">
        <v>122</v>
      </c>
      <c r="H60" s="239"/>
      <c r="I60" s="239"/>
      <c r="J60" s="236"/>
      <c r="K60" s="235" t="s">
        <v>128</v>
      </c>
      <c r="L60" s="239"/>
      <c r="M60" s="239"/>
      <c r="N60" s="236"/>
      <c r="O60" s="224" t="s">
        <v>130</v>
      </c>
      <c r="P60" s="224"/>
      <c r="Q60" s="224"/>
      <c r="R60" s="224"/>
      <c r="S60" s="224" t="s">
        <v>20</v>
      </c>
      <c r="T60" s="224"/>
      <c r="U60" s="224"/>
    </row>
    <row r="61" spans="1:21" ht="18" customHeight="1">
      <c r="A61" s="223"/>
      <c r="B61" s="223"/>
      <c r="C61" s="223"/>
      <c r="D61" s="224"/>
      <c r="E61" s="223"/>
      <c r="F61" s="223"/>
      <c r="G61" s="232" t="s">
        <v>21</v>
      </c>
      <c r="H61" s="235" t="s">
        <v>22</v>
      </c>
      <c r="I61" s="239"/>
      <c r="J61" s="236"/>
      <c r="K61" s="232" t="s">
        <v>21</v>
      </c>
      <c r="L61" s="235" t="s">
        <v>22</v>
      </c>
      <c r="M61" s="239"/>
      <c r="N61" s="236"/>
      <c r="O61" s="223" t="s">
        <v>23</v>
      </c>
      <c r="P61" s="224" t="s">
        <v>22</v>
      </c>
      <c r="Q61" s="224"/>
      <c r="R61" s="224"/>
      <c r="S61" s="237" t="s">
        <v>24</v>
      </c>
      <c r="T61" s="225" t="s">
        <v>131</v>
      </c>
      <c r="U61" s="226"/>
    </row>
    <row r="62" spans="1:21" ht="18" customHeight="1">
      <c r="A62" s="223"/>
      <c r="B62" s="223"/>
      <c r="C62" s="223"/>
      <c r="D62" s="224"/>
      <c r="E62" s="223"/>
      <c r="F62" s="223"/>
      <c r="G62" s="234"/>
      <c r="H62" s="235" t="s">
        <v>25</v>
      </c>
      <c r="I62" s="236"/>
      <c r="J62" s="232" t="s">
        <v>26</v>
      </c>
      <c r="K62" s="234"/>
      <c r="L62" s="235" t="s">
        <v>25</v>
      </c>
      <c r="M62" s="236"/>
      <c r="N62" s="232" t="s">
        <v>26</v>
      </c>
      <c r="O62" s="223"/>
      <c r="P62" s="224" t="s">
        <v>25</v>
      </c>
      <c r="Q62" s="224"/>
      <c r="R62" s="223" t="s">
        <v>26</v>
      </c>
      <c r="S62" s="237"/>
      <c r="T62" s="225"/>
      <c r="U62" s="226"/>
    </row>
    <row r="63" spans="1:21" ht="78" customHeight="1">
      <c r="A63" s="223"/>
      <c r="B63" s="223"/>
      <c r="C63" s="223"/>
      <c r="D63" s="224"/>
      <c r="E63" s="223"/>
      <c r="F63" s="223"/>
      <c r="G63" s="233"/>
      <c r="H63" s="25" t="s">
        <v>21</v>
      </c>
      <c r="I63" s="25" t="s">
        <v>27</v>
      </c>
      <c r="J63" s="233"/>
      <c r="K63" s="233"/>
      <c r="L63" s="25" t="s">
        <v>23</v>
      </c>
      <c r="M63" s="25" t="s">
        <v>27</v>
      </c>
      <c r="N63" s="233"/>
      <c r="O63" s="223"/>
      <c r="P63" s="25" t="s">
        <v>23</v>
      </c>
      <c r="Q63" s="25" t="s">
        <v>27</v>
      </c>
      <c r="R63" s="223"/>
      <c r="S63" s="238"/>
      <c r="T63" s="227"/>
      <c r="U63" s="228"/>
    </row>
    <row r="64" spans="1:21" ht="17.25" customHeight="1">
      <c r="A64" s="229" t="s">
        <v>28</v>
      </c>
      <c r="B64" s="230"/>
      <c r="C64" s="230"/>
      <c r="D64" s="230"/>
      <c r="E64" s="230"/>
      <c r="F64" s="230"/>
      <c r="G64" s="230"/>
      <c r="H64" s="230"/>
      <c r="I64" s="230"/>
      <c r="J64" s="230"/>
      <c r="K64" s="230"/>
      <c r="L64" s="230"/>
      <c r="M64" s="230"/>
      <c r="N64" s="230"/>
      <c r="O64" s="230"/>
      <c r="P64" s="230"/>
      <c r="Q64" s="230"/>
      <c r="R64" s="230"/>
      <c r="S64" s="230"/>
      <c r="T64" s="230"/>
      <c r="U64" s="231"/>
    </row>
    <row r="65" spans="1:21" ht="17.25" customHeight="1">
      <c r="A65" s="26">
        <v>1</v>
      </c>
      <c r="B65" s="212" t="s">
        <v>127</v>
      </c>
      <c r="C65" s="213"/>
      <c r="D65" s="213"/>
      <c r="E65" s="213"/>
      <c r="F65" s="213"/>
      <c r="G65" s="213"/>
      <c r="H65" s="213"/>
      <c r="I65" s="213"/>
      <c r="J65" s="213"/>
      <c r="K65" s="213"/>
      <c r="L65" s="213"/>
      <c r="M65" s="213"/>
      <c r="N65" s="213"/>
      <c r="O65" s="213"/>
      <c r="P65" s="213"/>
      <c r="Q65" s="213"/>
      <c r="R65" s="213"/>
      <c r="S65" s="213"/>
      <c r="T65" s="213"/>
      <c r="U65" s="214"/>
    </row>
    <row r="66" spans="1:21" ht="17.25" customHeight="1">
      <c r="A66" s="26">
        <v>1</v>
      </c>
      <c r="B66" s="27">
        <v>1</v>
      </c>
      <c r="C66" s="197" t="s">
        <v>31</v>
      </c>
      <c r="D66" s="198"/>
      <c r="E66" s="198"/>
      <c r="F66" s="198"/>
      <c r="G66" s="198"/>
      <c r="H66" s="198"/>
      <c r="I66" s="198"/>
      <c r="J66" s="198"/>
      <c r="K66" s="198"/>
      <c r="L66" s="198"/>
      <c r="M66" s="198"/>
      <c r="N66" s="198"/>
      <c r="O66" s="198"/>
      <c r="P66" s="198"/>
      <c r="Q66" s="198"/>
      <c r="R66" s="198"/>
      <c r="S66" s="198"/>
      <c r="T66" s="198"/>
      <c r="U66" s="199"/>
    </row>
    <row r="67" spans="1:21" s="45" customFormat="1" ht="21" customHeight="1">
      <c r="A67" s="150">
        <v>1</v>
      </c>
      <c r="B67" s="152">
        <v>1</v>
      </c>
      <c r="C67" s="124">
        <v>1</v>
      </c>
      <c r="D67" s="126" t="s">
        <v>32</v>
      </c>
      <c r="E67" s="200" t="s">
        <v>33</v>
      </c>
      <c r="F67" s="124" t="s">
        <v>34</v>
      </c>
      <c r="G67" s="221">
        <v>3400</v>
      </c>
      <c r="H67" s="221">
        <v>2200</v>
      </c>
      <c r="I67" s="124"/>
      <c r="J67" s="124">
        <v>1200</v>
      </c>
      <c r="K67" s="221">
        <v>3000</v>
      </c>
      <c r="L67" s="221">
        <v>3000</v>
      </c>
      <c r="M67" s="124"/>
      <c r="N67" s="124"/>
      <c r="O67" s="278">
        <v>3000</v>
      </c>
      <c r="P67" s="278">
        <v>3000</v>
      </c>
      <c r="Q67" s="278"/>
      <c r="R67" s="278"/>
      <c r="S67" s="126" t="s">
        <v>136</v>
      </c>
      <c r="T67" s="200">
        <v>5</v>
      </c>
      <c r="U67" s="201"/>
    </row>
    <row r="68" spans="1:21" s="45" customFormat="1" ht="17.25" customHeight="1">
      <c r="A68" s="171"/>
      <c r="B68" s="172"/>
      <c r="C68" s="173"/>
      <c r="D68" s="174"/>
      <c r="E68" s="220"/>
      <c r="F68" s="125"/>
      <c r="G68" s="222"/>
      <c r="H68" s="222"/>
      <c r="I68" s="125"/>
      <c r="J68" s="125"/>
      <c r="K68" s="222"/>
      <c r="L68" s="222"/>
      <c r="M68" s="125"/>
      <c r="N68" s="125"/>
      <c r="O68" s="279"/>
      <c r="P68" s="279"/>
      <c r="Q68" s="279"/>
      <c r="R68" s="279"/>
      <c r="S68" s="127"/>
      <c r="T68" s="220"/>
      <c r="U68" s="277"/>
    </row>
    <row r="69" spans="1:21" s="45" customFormat="1" ht="17.25" customHeight="1">
      <c r="A69" s="151"/>
      <c r="B69" s="153"/>
      <c r="C69" s="125"/>
      <c r="D69" s="127"/>
      <c r="E69" s="148" t="s">
        <v>30</v>
      </c>
      <c r="F69" s="149"/>
      <c r="G69" s="47">
        <f aca="true" t="shared" si="0" ref="G69:R69">G67</f>
        <v>3400</v>
      </c>
      <c r="H69" s="47">
        <f t="shared" si="0"/>
        <v>2200</v>
      </c>
      <c r="I69" s="46">
        <f t="shared" si="0"/>
        <v>0</v>
      </c>
      <c r="J69" s="47">
        <f t="shared" si="0"/>
        <v>1200</v>
      </c>
      <c r="K69" s="47">
        <f t="shared" si="0"/>
        <v>3000</v>
      </c>
      <c r="L69" s="47">
        <f t="shared" si="0"/>
        <v>3000</v>
      </c>
      <c r="M69" s="46">
        <f t="shared" si="0"/>
        <v>0</v>
      </c>
      <c r="N69" s="46">
        <f t="shared" si="0"/>
        <v>0</v>
      </c>
      <c r="O69" s="48">
        <f t="shared" si="0"/>
        <v>3000</v>
      </c>
      <c r="P69" s="48">
        <f t="shared" si="0"/>
        <v>3000</v>
      </c>
      <c r="Q69" s="48">
        <f t="shared" si="0"/>
        <v>0</v>
      </c>
      <c r="R69" s="48">
        <f t="shared" si="0"/>
        <v>0</v>
      </c>
      <c r="S69" s="49"/>
      <c r="T69" s="202"/>
      <c r="U69" s="203"/>
    </row>
    <row r="70" spans="1:21" s="45" customFormat="1" ht="17.25" customHeight="1">
      <c r="A70" s="50">
        <v>1</v>
      </c>
      <c r="B70" s="51">
        <v>1</v>
      </c>
      <c r="C70" s="137" t="s">
        <v>35</v>
      </c>
      <c r="D70" s="138"/>
      <c r="E70" s="138"/>
      <c r="F70" s="139"/>
      <c r="G70" s="53">
        <f>G69</f>
        <v>3400</v>
      </c>
      <c r="H70" s="53">
        <f aca="true" t="shared" si="1" ref="H70:R70">H69</f>
        <v>2200</v>
      </c>
      <c r="I70" s="53">
        <f t="shared" si="1"/>
        <v>0</v>
      </c>
      <c r="J70" s="53">
        <f t="shared" si="1"/>
        <v>1200</v>
      </c>
      <c r="K70" s="53">
        <f t="shared" si="1"/>
        <v>3000</v>
      </c>
      <c r="L70" s="53">
        <f t="shared" si="1"/>
        <v>3000</v>
      </c>
      <c r="M70" s="53">
        <f t="shared" si="1"/>
        <v>0</v>
      </c>
      <c r="N70" s="53">
        <f t="shared" si="1"/>
        <v>0</v>
      </c>
      <c r="O70" s="53">
        <f t="shared" si="1"/>
        <v>3000</v>
      </c>
      <c r="P70" s="53">
        <f t="shared" si="1"/>
        <v>3000</v>
      </c>
      <c r="Q70" s="53">
        <f t="shared" si="1"/>
        <v>0</v>
      </c>
      <c r="R70" s="53">
        <f t="shared" si="1"/>
        <v>0</v>
      </c>
      <c r="S70" s="54"/>
      <c r="T70" s="140"/>
      <c r="U70" s="141"/>
    </row>
    <row r="71" spans="1:21" s="45" customFormat="1" ht="17.25" customHeight="1">
      <c r="A71" s="55"/>
      <c r="B71" s="56"/>
      <c r="C71" s="57"/>
      <c r="D71" s="57"/>
      <c r="E71" s="218" t="s">
        <v>36</v>
      </c>
      <c r="F71" s="219"/>
      <c r="G71" s="59">
        <f aca="true" t="shared" si="2" ref="G71:R71">SUM(G70:G70)</f>
        <v>3400</v>
      </c>
      <c r="H71" s="59">
        <f t="shared" si="2"/>
        <v>2200</v>
      </c>
      <c r="I71" s="58">
        <f t="shared" si="2"/>
        <v>0</v>
      </c>
      <c r="J71" s="59">
        <f t="shared" si="2"/>
        <v>1200</v>
      </c>
      <c r="K71" s="58">
        <f t="shared" si="2"/>
        <v>3000</v>
      </c>
      <c r="L71" s="58">
        <f t="shared" si="2"/>
        <v>3000</v>
      </c>
      <c r="M71" s="58">
        <f t="shared" si="2"/>
        <v>0</v>
      </c>
      <c r="N71" s="58">
        <f t="shared" si="2"/>
        <v>0</v>
      </c>
      <c r="O71" s="60">
        <f t="shared" si="2"/>
        <v>3000</v>
      </c>
      <c r="P71" s="60">
        <f t="shared" si="2"/>
        <v>3000</v>
      </c>
      <c r="Q71" s="60">
        <f t="shared" si="2"/>
        <v>0</v>
      </c>
      <c r="R71" s="60">
        <f t="shared" si="2"/>
        <v>0</v>
      </c>
      <c r="S71" s="57"/>
      <c r="T71" s="57"/>
      <c r="U71" s="61"/>
    </row>
    <row r="72" spans="1:21" ht="17.25" customHeight="1">
      <c r="A72" s="209" t="s">
        <v>37</v>
      </c>
      <c r="B72" s="210"/>
      <c r="C72" s="210"/>
      <c r="D72" s="210"/>
      <c r="E72" s="210"/>
      <c r="F72" s="210"/>
      <c r="G72" s="210"/>
      <c r="H72" s="210"/>
      <c r="I72" s="210"/>
      <c r="J72" s="210"/>
      <c r="K72" s="210"/>
      <c r="L72" s="210"/>
      <c r="M72" s="210"/>
      <c r="N72" s="210"/>
      <c r="O72" s="210"/>
      <c r="P72" s="210"/>
      <c r="Q72" s="210"/>
      <c r="R72" s="210"/>
      <c r="S72" s="210"/>
      <c r="T72" s="210"/>
      <c r="U72" s="211"/>
    </row>
    <row r="73" spans="1:21" ht="17.25" customHeight="1">
      <c r="A73" s="26">
        <v>2</v>
      </c>
      <c r="B73" s="212" t="s">
        <v>38</v>
      </c>
      <c r="C73" s="213"/>
      <c r="D73" s="213"/>
      <c r="E73" s="213"/>
      <c r="F73" s="213"/>
      <c r="G73" s="213"/>
      <c r="H73" s="213"/>
      <c r="I73" s="213"/>
      <c r="J73" s="213"/>
      <c r="K73" s="213"/>
      <c r="L73" s="213"/>
      <c r="M73" s="213"/>
      <c r="N73" s="213"/>
      <c r="O73" s="213"/>
      <c r="P73" s="213"/>
      <c r="Q73" s="213"/>
      <c r="R73" s="213"/>
      <c r="S73" s="213"/>
      <c r="T73" s="213"/>
      <c r="U73" s="214"/>
    </row>
    <row r="74" spans="1:21" ht="17.25" customHeight="1">
      <c r="A74" s="26">
        <v>2</v>
      </c>
      <c r="B74" s="27">
        <v>1</v>
      </c>
      <c r="C74" s="197" t="s">
        <v>39</v>
      </c>
      <c r="D74" s="198"/>
      <c r="E74" s="198"/>
      <c r="F74" s="198"/>
      <c r="G74" s="198"/>
      <c r="H74" s="198"/>
      <c r="I74" s="198"/>
      <c r="J74" s="198"/>
      <c r="K74" s="198"/>
      <c r="L74" s="198"/>
      <c r="M74" s="198"/>
      <c r="N74" s="198"/>
      <c r="O74" s="198"/>
      <c r="P74" s="198"/>
      <c r="Q74" s="198"/>
      <c r="R74" s="198"/>
      <c r="S74" s="198"/>
      <c r="T74" s="198"/>
      <c r="U74" s="199"/>
    </row>
    <row r="75" spans="1:21" s="45" customFormat="1" ht="30" customHeight="1">
      <c r="A75" s="171">
        <v>2</v>
      </c>
      <c r="B75" s="172">
        <v>1</v>
      </c>
      <c r="C75" s="173"/>
      <c r="D75" s="126" t="s">
        <v>40</v>
      </c>
      <c r="E75" s="42" t="s">
        <v>41</v>
      </c>
      <c r="F75" s="62" t="s">
        <v>29</v>
      </c>
      <c r="G75" s="64">
        <v>6161</v>
      </c>
      <c r="H75" s="64">
        <v>6161</v>
      </c>
      <c r="I75" s="64">
        <v>4704</v>
      </c>
      <c r="J75" s="65"/>
      <c r="K75" s="64">
        <v>6204</v>
      </c>
      <c r="L75" s="64">
        <v>6204</v>
      </c>
      <c r="M75" s="64">
        <v>4737</v>
      </c>
      <c r="N75" s="63"/>
      <c r="O75" s="66">
        <v>6204</v>
      </c>
      <c r="P75" s="66">
        <v>6204</v>
      </c>
      <c r="Q75" s="66">
        <v>4737</v>
      </c>
      <c r="R75" s="66"/>
      <c r="S75" s="67" t="s">
        <v>101</v>
      </c>
      <c r="T75" s="215">
        <v>370</v>
      </c>
      <c r="U75" s="216"/>
    </row>
    <row r="76" spans="1:21" s="45" customFormat="1" ht="21" customHeight="1">
      <c r="A76" s="151"/>
      <c r="B76" s="153"/>
      <c r="C76" s="125"/>
      <c r="D76" s="127"/>
      <c r="E76" s="148" t="s">
        <v>30</v>
      </c>
      <c r="F76" s="149"/>
      <c r="G76" s="47">
        <f aca="true" t="shared" si="3" ref="G76:R78">G75</f>
        <v>6161</v>
      </c>
      <c r="H76" s="47">
        <f t="shared" si="3"/>
        <v>6161</v>
      </c>
      <c r="I76" s="47">
        <f t="shared" si="3"/>
        <v>4704</v>
      </c>
      <c r="J76" s="46">
        <f t="shared" si="3"/>
        <v>0</v>
      </c>
      <c r="K76" s="47">
        <f t="shared" si="3"/>
        <v>6204</v>
      </c>
      <c r="L76" s="47">
        <f t="shared" si="3"/>
        <v>6204</v>
      </c>
      <c r="M76" s="47">
        <f t="shared" si="3"/>
        <v>4737</v>
      </c>
      <c r="N76" s="46">
        <f t="shared" si="3"/>
        <v>0</v>
      </c>
      <c r="O76" s="48">
        <f t="shared" si="3"/>
        <v>6204</v>
      </c>
      <c r="P76" s="48">
        <f t="shared" si="3"/>
        <v>6204</v>
      </c>
      <c r="Q76" s="48">
        <f t="shared" si="3"/>
        <v>4737</v>
      </c>
      <c r="R76" s="48">
        <f t="shared" si="3"/>
        <v>0</v>
      </c>
      <c r="S76" s="68"/>
      <c r="T76" s="217"/>
      <c r="U76" s="217"/>
    </row>
    <row r="77" spans="1:21" s="45" customFormat="1" ht="17.25" customHeight="1">
      <c r="A77" s="50">
        <v>2</v>
      </c>
      <c r="B77" s="51">
        <v>1</v>
      </c>
      <c r="C77" s="137" t="s">
        <v>35</v>
      </c>
      <c r="D77" s="138"/>
      <c r="E77" s="138"/>
      <c r="F77" s="139"/>
      <c r="G77" s="53">
        <f t="shared" si="3"/>
        <v>6161</v>
      </c>
      <c r="H77" s="53">
        <f t="shared" si="3"/>
        <v>6161</v>
      </c>
      <c r="I77" s="53">
        <f t="shared" si="3"/>
        <v>4704</v>
      </c>
      <c r="J77" s="52">
        <f t="shared" si="3"/>
        <v>0</v>
      </c>
      <c r="K77" s="53">
        <f t="shared" si="3"/>
        <v>6204</v>
      </c>
      <c r="L77" s="53">
        <f t="shared" si="3"/>
        <v>6204</v>
      </c>
      <c r="M77" s="53">
        <f t="shared" si="3"/>
        <v>4737</v>
      </c>
      <c r="N77" s="52">
        <f t="shared" si="3"/>
        <v>0</v>
      </c>
      <c r="O77" s="100">
        <f t="shared" si="3"/>
        <v>6204</v>
      </c>
      <c r="P77" s="100">
        <f t="shared" si="3"/>
        <v>6204</v>
      </c>
      <c r="Q77" s="100">
        <f t="shared" si="3"/>
        <v>4737</v>
      </c>
      <c r="R77" s="100">
        <f t="shared" si="3"/>
        <v>0</v>
      </c>
      <c r="S77" s="54"/>
      <c r="T77" s="140"/>
      <c r="U77" s="141"/>
    </row>
    <row r="78" spans="1:21" s="45" customFormat="1" ht="17.25" customHeight="1">
      <c r="A78" s="50">
        <v>2</v>
      </c>
      <c r="B78" s="206" t="s">
        <v>36</v>
      </c>
      <c r="C78" s="206"/>
      <c r="D78" s="206"/>
      <c r="E78" s="206"/>
      <c r="F78" s="206"/>
      <c r="G78" s="60">
        <f t="shared" si="3"/>
        <v>6161</v>
      </c>
      <c r="H78" s="60">
        <f t="shared" si="3"/>
        <v>6161</v>
      </c>
      <c r="I78" s="60">
        <f t="shared" si="3"/>
        <v>4704</v>
      </c>
      <c r="J78" s="101">
        <f t="shared" si="3"/>
        <v>0</v>
      </c>
      <c r="K78" s="60">
        <f t="shared" si="3"/>
        <v>6204</v>
      </c>
      <c r="L78" s="60">
        <f t="shared" si="3"/>
        <v>6204</v>
      </c>
      <c r="M78" s="101">
        <f>L77</f>
        <v>6204</v>
      </c>
      <c r="N78" s="101">
        <f>N77</f>
        <v>0</v>
      </c>
      <c r="O78" s="102">
        <f>O77</f>
        <v>6204</v>
      </c>
      <c r="P78" s="102">
        <f t="shared" si="3"/>
        <v>6204</v>
      </c>
      <c r="Q78" s="102">
        <f t="shared" si="3"/>
        <v>4737</v>
      </c>
      <c r="R78" s="102">
        <f t="shared" si="3"/>
        <v>0</v>
      </c>
      <c r="S78" s="103"/>
      <c r="T78" s="207"/>
      <c r="U78" s="208"/>
    </row>
    <row r="79" spans="1:21" ht="17.25" customHeight="1">
      <c r="A79" s="209" t="s">
        <v>13</v>
      </c>
      <c r="B79" s="210"/>
      <c r="C79" s="210"/>
      <c r="D79" s="210"/>
      <c r="E79" s="210"/>
      <c r="F79" s="210"/>
      <c r="G79" s="210"/>
      <c r="H79" s="210"/>
      <c r="I79" s="210"/>
      <c r="J79" s="210"/>
      <c r="K79" s="210"/>
      <c r="L79" s="210"/>
      <c r="M79" s="210"/>
      <c r="N79" s="210"/>
      <c r="O79" s="210"/>
      <c r="P79" s="210"/>
      <c r="Q79" s="210"/>
      <c r="R79" s="210"/>
      <c r="S79" s="210"/>
      <c r="T79" s="210"/>
      <c r="U79" s="211"/>
    </row>
    <row r="80" spans="1:21" ht="17.25" customHeight="1">
      <c r="A80" s="26">
        <v>3</v>
      </c>
      <c r="B80" s="212" t="s">
        <v>42</v>
      </c>
      <c r="C80" s="213"/>
      <c r="D80" s="213"/>
      <c r="E80" s="213"/>
      <c r="F80" s="213"/>
      <c r="G80" s="213"/>
      <c r="H80" s="213"/>
      <c r="I80" s="213"/>
      <c r="J80" s="213"/>
      <c r="K80" s="213"/>
      <c r="L80" s="213"/>
      <c r="M80" s="213"/>
      <c r="N80" s="213"/>
      <c r="O80" s="213"/>
      <c r="P80" s="213"/>
      <c r="Q80" s="213"/>
      <c r="R80" s="213"/>
      <c r="S80" s="213"/>
      <c r="T80" s="213"/>
      <c r="U80" s="214"/>
    </row>
    <row r="81" spans="1:21" ht="17.25" customHeight="1">
      <c r="A81" s="26">
        <v>3</v>
      </c>
      <c r="B81" s="27">
        <v>1</v>
      </c>
      <c r="C81" s="197" t="s">
        <v>43</v>
      </c>
      <c r="D81" s="198"/>
      <c r="E81" s="198"/>
      <c r="F81" s="198"/>
      <c r="G81" s="198"/>
      <c r="H81" s="198"/>
      <c r="I81" s="198"/>
      <c r="J81" s="198"/>
      <c r="K81" s="198"/>
      <c r="L81" s="198"/>
      <c r="M81" s="198"/>
      <c r="N81" s="198"/>
      <c r="O81" s="198"/>
      <c r="P81" s="198"/>
      <c r="Q81" s="198"/>
      <c r="R81" s="198"/>
      <c r="S81" s="198"/>
      <c r="T81" s="198"/>
      <c r="U81" s="199"/>
    </row>
    <row r="82" spans="1:21" s="45" customFormat="1" ht="33" customHeight="1">
      <c r="A82" s="150">
        <v>3</v>
      </c>
      <c r="B82" s="152">
        <v>1</v>
      </c>
      <c r="C82" s="124">
        <v>1</v>
      </c>
      <c r="D82" s="126" t="s">
        <v>44</v>
      </c>
      <c r="E82" s="70" t="s">
        <v>45</v>
      </c>
      <c r="F82" s="70" t="s">
        <v>46</v>
      </c>
      <c r="G82" s="72">
        <v>54423</v>
      </c>
      <c r="H82" s="72">
        <v>54423</v>
      </c>
      <c r="I82" s="72">
        <v>37384</v>
      </c>
      <c r="J82" s="72"/>
      <c r="K82" s="72">
        <v>55300</v>
      </c>
      <c r="L82" s="72">
        <v>55300</v>
      </c>
      <c r="M82" s="71">
        <v>37400</v>
      </c>
      <c r="N82" s="72"/>
      <c r="O82" s="72">
        <v>55300</v>
      </c>
      <c r="P82" s="72">
        <v>55300</v>
      </c>
      <c r="Q82" s="72">
        <v>37400</v>
      </c>
      <c r="R82" s="72"/>
      <c r="S82" s="73" t="s">
        <v>102</v>
      </c>
      <c r="T82" s="200">
        <v>93</v>
      </c>
      <c r="U82" s="201"/>
    </row>
    <row r="83" spans="1:21" s="45" customFormat="1" ht="20.25" customHeight="1">
      <c r="A83" s="151"/>
      <c r="B83" s="153"/>
      <c r="C83" s="125"/>
      <c r="D83" s="127"/>
      <c r="E83" s="148" t="s">
        <v>30</v>
      </c>
      <c r="F83" s="149"/>
      <c r="G83" s="75">
        <f aca="true" t="shared" si="4" ref="G83:R83">G82</f>
        <v>54423</v>
      </c>
      <c r="H83" s="75">
        <f t="shared" si="4"/>
        <v>54423</v>
      </c>
      <c r="I83" s="75">
        <f t="shared" si="4"/>
        <v>37384</v>
      </c>
      <c r="J83" s="75">
        <f t="shared" si="4"/>
        <v>0</v>
      </c>
      <c r="K83" s="75">
        <f t="shared" si="4"/>
        <v>55300</v>
      </c>
      <c r="L83" s="75">
        <f t="shared" si="4"/>
        <v>55300</v>
      </c>
      <c r="M83" s="74">
        <f t="shared" si="4"/>
        <v>37400</v>
      </c>
      <c r="N83" s="75">
        <f t="shared" si="4"/>
        <v>0</v>
      </c>
      <c r="O83" s="76">
        <f t="shared" si="4"/>
        <v>55300</v>
      </c>
      <c r="P83" s="76">
        <f t="shared" si="4"/>
        <v>55300</v>
      </c>
      <c r="Q83" s="76">
        <f t="shared" si="4"/>
        <v>37400</v>
      </c>
      <c r="R83" s="76">
        <f t="shared" si="4"/>
        <v>0</v>
      </c>
      <c r="S83" s="68"/>
      <c r="T83" s="202"/>
      <c r="U83" s="203"/>
    </row>
    <row r="84" spans="1:21" s="45" customFormat="1" ht="33.75" customHeight="1">
      <c r="A84" s="189">
        <v>3</v>
      </c>
      <c r="B84" s="191">
        <v>1</v>
      </c>
      <c r="C84" s="193">
        <v>2</v>
      </c>
      <c r="D84" s="195" t="s">
        <v>47</v>
      </c>
      <c r="E84" s="77" t="s">
        <v>48</v>
      </c>
      <c r="F84" s="78" t="s">
        <v>46</v>
      </c>
      <c r="G84" s="104">
        <v>17483</v>
      </c>
      <c r="H84" s="104">
        <v>17483</v>
      </c>
      <c r="I84" s="104">
        <v>5982</v>
      </c>
      <c r="J84" s="104"/>
      <c r="K84" s="104">
        <v>18700</v>
      </c>
      <c r="L84" s="104">
        <v>18700</v>
      </c>
      <c r="M84" s="104">
        <v>6000</v>
      </c>
      <c r="N84" s="79"/>
      <c r="O84" s="80">
        <v>18700</v>
      </c>
      <c r="P84" s="80">
        <v>18700</v>
      </c>
      <c r="Q84" s="80">
        <v>6000</v>
      </c>
      <c r="R84" s="80"/>
      <c r="S84" s="81" t="s">
        <v>103</v>
      </c>
      <c r="T84" s="204">
        <v>8.77</v>
      </c>
      <c r="U84" s="205"/>
    </row>
    <row r="85" spans="1:21" s="45" customFormat="1" ht="20.25" customHeight="1">
      <c r="A85" s="190"/>
      <c r="B85" s="192"/>
      <c r="C85" s="194"/>
      <c r="D85" s="196"/>
      <c r="E85" s="148" t="s">
        <v>30</v>
      </c>
      <c r="F85" s="149"/>
      <c r="G85" s="75">
        <f aca="true" t="shared" si="5" ref="G85:R85">G84</f>
        <v>17483</v>
      </c>
      <c r="H85" s="75">
        <f t="shared" si="5"/>
        <v>17483</v>
      </c>
      <c r="I85" s="75">
        <f t="shared" si="5"/>
        <v>5982</v>
      </c>
      <c r="J85" s="75">
        <f t="shared" si="5"/>
        <v>0</v>
      </c>
      <c r="K85" s="74">
        <f t="shared" si="5"/>
        <v>18700</v>
      </c>
      <c r="L85" s="74">
        <f t="shared" si="5"/>
        <v>18700</v>
      </c>
      <c r="M85" s="74">
        <f t="shared" si="5"/>
        <v>6000</v>
      </c>
      <c r="N85" s="74">
        <f t="shared" si="5"/>
        <v>0</v>
      </c>
      <c r="O85" s="76">
        <f t="shared" si="5"/>
        <v>18700</v>
      </c>
      <c r="P85" s="76">
        <f t="shared" si="5"/>
        <v>18700</v>
      </c>
      <c r="Q85" s="76">
        <f t="shared" si="5"/>
        <v>6000</v>
      </c>
      <c r="R85" s="76">
        <f t="shared" si="5"/>
        <v>0</v>
      </c>
      <c r="S85" s="82"/>
      <c r="T85" s="83"/>
      <c r="U85" s="74"/>
    </row>
    <row r="86" spans="1:21" s="45" customFormat="1" ht="36.75" customHeight="1">
      <c r="A86" s="150">
        <v>3</v>
      </c>
      <c r="B86" s="152">
        <v>1</v>
      </c>
      <c r="C86" s="124">
        <v>3</v>
      </c>
      <c r="D86" s="126" t="s">
        <v>49</v>
      </c>
      <c r="E86" s="42" t="s">
        <v>104</v>
      </c>
      <c r="F86" s="42" t="s">
        <v>29</v>
      </c>
      <c r="G86" s="73">
        <v>60502</v>
      </c>
      <c r="H86" s="84">
        <v>60502</v>
      </c>
      <c r="I86" s="84">
        <v>40985</v>
      </c>
      <c r="J86" s="84"/>
      <c r="K86" s="84">
        <v>63000</v>
      </c>
      <c r="L86" s="84">
        <v>63000</v>
      </c>
      <c r="M86" s="84">
        <v>41300</v>
      </c>
      <c r="N86" s="73"/>
      <c r="O86" s="72">
        <v>63000</v>
      </c>
      <c r="P86" s="72">
        <v>63000</v>
      </c>
      <c r="Q86" s="72">
        <v>41300</v>
      </c>
      <c r="R86" s="72"/>
      <c r="S86" s="73" t="s">
        <v>105</v>
      </c>
      <c r="T86" s="186">
        <v>20</v>
      </c>
      <c r="U86" s="186"/>
    </row>
    <row r="87" spans="1:21" s="45" customFormat="1" ht="22.5" customHeight="1">
      <c r="A87" s="151"/>
      <c r="B87" s="153"/>
      <c r="C87" s="125"/>
      <c r="D87" s="127"/>
      <c r="E87" s="148" t="s">
        <v>30</v>
      </c>
      <c r="F87" s="149"/>
      <c r="G87" s="74">
        <f aca="true" t="shared" si="6" ref="G87:R87">G86</f>
        <v>60502</v>
      </c>
      <c r="H87" s="75">
        <f t="shared" si="6"/>
        <v>60502</v>
      </c>
      <c r="I87" s="74">
        <f t="shared" si="6"/>
        <v>40985</v>
      </c>
      <c r="J87" s="75">
        <f t="shared" si="6"/>
        <v>0</v>
      </c>
      <c r="K87" s="74">
        <f t="shared" si="6"/>
        <v>63000</v>
      </c>
      <c r="L87" s="75">
        <f t="shared" si="6"/>
        <v>63000</v>
      </c>
      <c r="M87" s="75">
        <f t="shared" si="6"/>
        <v>41300</v>
      </c>
      <c r="N87" s="74">
        <f t="shared" si="6"/>
        <v>0</v>
      </c>
      <c r="O87" s="76">
        <f t="shared" si="6"/>
        <v>63000</v>
      </c>
      <c r="P87" s="76">
        <f t="shared" si="6"/>
        <v>63000</v>
      </c>
      <c r="Q87" s="76">
        <f t="shared" si="6"/>
        <v>41300</v>
      </c>
      <c r="R87" s="76">
        <f t="shared" si="6"/>
        <v>0</v>
      </c>
      <c r="S87" s="49"/>
      <c r="T87" s="187"/>
      <c r="U87" s="188"/>
    </row>
    <row r="88" spans="1:21" s="45" customFormat="1" ht="30" customHeight="1">
      <c r="A88" s="150">
        <v>3</v>
      </c>
      <c r="B88" s="152">
        <v>1</v>
      </c>
      <c r="C88" s="124">
        <v>4</v>
      </c>
      <c r="D88" s="126" t="s">
        <v>108</v>
      </c>
      <c r="E88" s="85" t="s">
        <v>50</v>
      </c>
      <c r="F88" s="86" t="s">
        <v>46</v>
      </c>
      <c r="G88" s="87">
        <v>0</v>
      </c>
      <c r="H88" s="87">
        <v>0</v>
      </c>
      <c r="I88" s="88"/>
      <c r="J88" s="88"/>
      <c r="K88" s="87">
        <v>0</v>
      </c>
      <c r="L88" s="87">
        <v>0</v>
      </c>
      <c r="M88" s="88"/>
      <c r="N88" s="88"/>
      <c r="O88" s="89">
        <v>0</v>
      </c>
      <c r="P88" s="89">
        <v>0</v>
      </c>
      <c r="Q88" s="89"/>
      <c r="R88" s="89"/>
      <c r="S88" s="81" t="s">
        <v>106</v>
      </c>
      <c r="T88" s="146">
        <v>0</v>
      </c>
      <c r="U88" s="147"/>
    </row>
    <row r="89" spans="1:21" s="45" customFormat="1" ht="21" customHeight="1">
      <c r="A89" s="151"/>
      <c r="B89" s="153"/>
      <c r="C89" s="125"/>
      <c r="D89" s="127"/>
      <c r="E89" s="148" t="s">
        <v>30</v>
      </c>
      <c r="F89" s="149"/>
      <c r="G89" s="75">
        <f aca="true" t="shared" si="7" ref="G89:R89">G88</f>
        <v>0</v>
      </c>
      <c r="H89" s="75">
        <f t="shared" si="7"/>
        <v>0</v>
      </c>
      <c r="I89" s="74">
        <f t="shared" si="7"/>
        <v>0</v>
      </c>
      <c r="J89" s="74">
        <f t="shared" si="7"/>
        <v>0</v>
      </c>
      <c r="K89" s="75">
        <f t="shared" si="7"/>
        <v>0</v>
      </c>
      <c r="L89" s="75">
        <f t="shared" si="7"/>
        <v>0</v>
      </c>
      <c r="M89" s="74">
        <f t="shared" si="7"/>
        <v>0</v>
      </c>
      <c r="N89" s="74">
        <f t="shared" si="7"/>
        <v>0</v>
      </c>
      <c r="O89" s="76">
        <f t="shared" si="7"/>
        <v>0</v>
      </c>
      <c r="P89" s="76">
        <f t="shared" si="7"/>
        <v>0</v>
      </c>
      <c r="Q89" s="76">
        <f t="shared" si="7"/>
        <v>0</v>
      </c>
      <c r="R89" s="76">
        <f t="shared" si="7"/>
        <v>0</v>
      </c>
      <c r="S89" s="68"/>
      <c r="T89" s="90"/>
      <c r="U89" s="91"/>
    </row>
    <row r="90" spans="1:21" s="45" customFormat="1" ht="39.75" customHeight="1">
      <c r="A90" s="150">
        <v>3</v>
      </c>
      <c r="B90" s="152">
        <v>1</v>
      </c>
      <c r="C90" s="124">
        <v>5</v>
      </c>
      <c r="D90" s="126" t="s">
        <v>51</v>
      </c>
      <c r="E90" s="42" t="s">
        <v>48</v>
      </c>
      <c r="F90" s="42" t="s">
        <v>52</v>
      </c>
      <c r="G90" s="84">
        <v>3389</v>
      </c>
      <c r="H90" s="84">
        <v>3389</v>
      </c>
      <c r="I90" s="73"/>
      <c r="J90" s="73"/>
      <c r="K90" s="84">
        <v>2300</v>
      </c>
      <c r="L90" s="84">
        <v>2300</v>
      </c>
      <c r="M90" s="84"/>
      <c r="N90" s="84"/>
      <c r="O90" s="72">
        <v>2300</v>
      </c>
      <c r="P90" s="72">
        <v>2300</v>
      </c>
      <c r="Q90" s="92"/>
      <c r="R90" s="92"/>
      <c r="S90" s="93" t="s">
        <v>107</v>
      </c>
      <c r="T90" s="154">
        <v>2</v>
      </c>
      <c r="U90" s="154"/>
    </row>
    <row r="91" spans="1:21" s="45" customFormat="1" ht="22.5" customHeight="1">
      <c r="A91" s="151"/>
      <c r="B91" s="153"/>
      <c r="C91" s="125"/>
      <c r="D91" s="127"/>
      <c r="E91" s="148" t="s">
        <v>30</v>
      </c>
      <c r="F91" s="149"/>
      <c r="G91" s="75">
        <f aca="true" t="shared" si="8" ref="G91:R91">G90</f>
        <v>3389</v>
      </c>
      <c r="H91" s="75">
        <f t="shared" si="8"/>
        <v>3389</v>
      </c>
      <c r="I91" s="74">
        <f t="shared" si="8"/>
        <v>0</v>
      </c>
      <c r="J91" s="74">
        <f t="shared" si="8"/>
        <v>0</v>
      </c>
      <c r="K91" s="75">
        <f t="shared" si="8"/>
        <v>2300</v>
      </c>
      <c r="L91" s="75">
        <f t="shared" si="8"/>
        <v>2300</v>
      </c>
      <c r="M91" s="75">
        <f t="shared" si="8"/>
        <v>0</v>
      </c>
      <c r="N91" s="75">
        <f t="shared" si="8"/>
        <v>0</v>
      </c>
      <c r="O91" s="76">
        <f t="shared" si="8"/>
        <v>2300</v>
      </c>
      <c r="P91" s="76">
        <f t="shared" si="8"/>
        <v>2300</v>
      </c>
      <c r="Q91" s="76">
        <f t="shared" si="8"/>
        <v>0</v>
      </c>
      <c r="R91" s="76">
        <f t="shared" si="8"/>
        <v>0</v>
      </c>
      <c r="S91" s="68"/>
      <c r="T91" s="123"/>
      <c r="U91" s="123"/>
    </row>
    <row r="92" spans="1:21" s="45" customFormat="1" ht="24" customHeight="1">
      <c r="A92" s="150">
        <v>3</v>
      </c>
      <c r="B92" s="152">
        <v>1</v>
      </c>
      <c r="C92" s="124">
        <v>6</v>
      </c>
      <c r="D92" s="126" t="s">
        <v>116</v>
      </c>
      <c r="E92" s="85" t="s">
        <v>118</v>
      </c>
      <c r="F92" s="86" t="s">
        <v>29</v>
      </c>
      <c r="G92" s="87">
        <v>107</v>
      </c>
      <c r="H92" s="87">
        <v>107</v>
      </c>
      <c r="I92" s="87">
        <v>81</v>
      </c>
      <c r="J92" s="88"/>
      <c r="K92" s="87">
        <v>100</v>
      </c>
      <c r="L92" s="87">
        <v>100</v>
      </c>
      <c r="M92" s="87">
        <v>76</v>
      </c>
      <c r="N92" s="87"/>
      <c r="O92" s="89">
        <v>100</v>
      </c>
      <c r="P92" s="89">
        <v>100</v>
      </c>
      <c r="Q92" s="89">
        <v>76</v>
      </c>
      <c r="R92" s="89"/>
      <c r="S92" s="81"/>
      <c r="T92" s="146"/>
      <c r="U92" s="147"/>
    </row>
    <row r="93" spans="1:21" s="45" customFormat="1" ht="22.5" customHeight="1">
      <c r="A93" s="151"/>
      <c r="B93" s="153"/>
      <c r="C93" s="125"/>
      <c r="D93" s="127"/>
      <c r="E93" s="148" t="s">
        <v>30</v>
      </c>
      <c r="F93" s="149"/>
      <c r="G93" s="75">
        <f aca="true" t="shared" si="9" ref="G93:R93">G92</f>
        <v>107</v>
      </c>
      <c r="H93" s="75">
        <f t="shared" si="9"/>
        <v>107</v>
      </c>
      <c r="I93" s="75">
        <f t="shared" si="9"/>
        <v>81</v>
      </c>
      <c r="J93" s="74">
        <f t="shared" si="9"/>
        <v>0</v>
      </c>
      <c r="K93" s="75">
        <f t="shared" si="9"/>
        <v>100</v>
      </c>
      <c r="L93" s="75">
        <f t="shared" si="9"/>
        <v>100</v>
      </c>
      <c r="M93" s="75">
        <f t="shared" si="9"/>
        <v>76</v>
      </c>
      <c r="N93" s="75">
        <f t="shared" si="9"/>
        <v>0</v>
      </c>
      <c r="O93" s="76">
        <f t="shared" si="9"/>
        <v>100</v>
      </c>
      <c r="P93" s="76">
        <f t="shared" si="9"/>
        <v>100</v>
      </c>
      <c r="Q93" s="76">
        <f t="shared" si="9"/>
        <v>76</v>
      </c>
      <c r="R93" s="76">
        <f t="shared" si="9"/>
        <v>0</v>
      </c>
      <c r="S93" s="68"/>
      <c r="T93" s="90"/>
      <c r="U93" s="91"/>
    </row>
    <row r="94" spans="1:21" s="45" customFormat="1" ht="21" customHeight="1">
      <c r="A94" s="105"/>
      <c r="B94" s="106"/>
      <c r="C94" s="137" t="s">
        <v>35</v>
      </c>
      <c r="D94" s="138"/>
      <c r="E94" s="138"/>
      <c r="F94" s="139"/>
      <c r="G94" s="53">
        <f>G83+G85+G87+G89+G91+G93</f>
        <v>135904</v>
      </c>
      <c r="H94" s="53">
        <f aca="true" t="shared" si="10" ref="H94:R94">H83+H85+H87+H89+H91+H93</f>
        <v>135904</v>
      </c>
      <c r="I94" s="53">
        <f t="shared" si="10"/>
        <v>84432</v>
      </c>
      <c r="J94" s="53">
        <f t="shared" si="10"/>
        <v>0</v>
      </c>
      <c r="K94" s="53">
        <f t="shared" si="10"/>
        <v>139400</v>
      </c>
      <c r="L94" s="53">
        <f t="shared" si="10"/>
        <v>139400</v>
      </c>
      <c r="M94" s="53">
        <f t="shared" si="10"/>
        <v>84776</v>
      </c>
      <c r="N94" s="53">
        <f t="shared" si="10"/>
        <v>0</v>
      </c>
      <c r="O94" s="53">
        <f t="shared" si="10"/>
        <v>139400</v>
      </c>
      <c r="P94" s="53">
        <f t="shared" si="10"/>
        <v>139400</v>
      </c>
      <c r="Q94" s="53">
        <f t="shared" si="10"/>
        <v>84776</v>
      </c>
      <c r="R94" s="53">
        <f t="shared" si="10"/>
        <v>0</v>
      </c>
      <c r="S94" s="54"/>
      <c r="T94" s="140"/>
      <c r="U94" s="141"/>
    </row>
    <row r="95" spans="1:21" ht="21" customHeight="1">
      <c r="A95" s="31">
        <v>3</v>
      </c>
      <c r="B95" s="32">
        <v>2</v>
      </c>
      <c r="C95" s="168" t="s">
        <v>53</v>
      </c>
      <c r="D95" s="184"/>
      <c r="E95" s="184"/>
      <c r="F95" s="184"/>
      <c r="G95" s="184"/>
      <c r="H95" s="184"/>
      <c r="I95" s="184"/>
      <c r="J95" s="184"/>
      <c r="K95" s="184"/>
      <c r="L95" s="184"/>
      <c r="M95" s="184"/>
      <c r="N95" s="184"/>
      <c r="O95" s="184"/>
      <c r="P95" s="184"/>
      <c r="Q95" s="184"/>
      <c r="R95" s="184"/>
      <c r="S95" s="184"/>
      <c r="T95" s="184"/>
      <c r="U95" s="185"/>
    </row>
    <row r="96" spans="1:21" s="45" customFormat="1" ht="39" customHeight="1">
      <c r="A96" s="150">
        <v>3</v>
      </c>
      <c r="B96" s="152">
        <v>2</v>
      </c>
      <c r="C96" s="124">
        <v>1</v>
      </c>
      <c r="D96" s="126" t="s">
        <v>54</v>
      </c>
      <c r="E96" s="85" t="s">
        <v>55</v>
      </c>
      <c r="F96" s="86" t="s">
        <v>46</v>
      </c>
      <c r="G96" s="94">
        <v>2000</v>
      </c>
      <c r="H96" s="94">
        <v>2000</v>
      </c>
      <c r="I96" s="95"/>
      <c r="J96" s="95"/>
      <c r="K96" s="94">
        <v>3000</v>
      </c>
      <c r="L96" s="94">
        <v>3000</v>
      </c>
      <c r="M96" s="95"/>
      <c r="N96" s="95"/>
      <c r="O96" s="96">
        <v>3000</v>
      </c>
      <c r="P96" s="96">
        <v>3000</v>
      </c>
      <c r="Q96" s="96"/>
      <c r="R96" s="96"/>
      <c r="S96" s="81" t="s">
        <v>109</v>
      </c>
      <c r="T96" s="146">
        <v>16</v>
      </c>
      <c r="U96" s="147"/>
    </row>
    <row r="97" spans="1:21" s="45" customFormat="1" ht="21" customHeight="1">
      <c r="A97" s="151"/>
      <c r="B97" s="153"/>
      <c r="C97" s="125"/>
      <c r="D97" s="127"/>
      <c r="E97" s="148" t="s">
        <v>30</v>
      </c>
      <c r="F97" s="149"/>
      <c r="G97" s="75">
        <f aca="true" t="shared" si="11" ref="G97:R97">G96</f>
        <v>2000</v>
      </c>
      <c r="H97" s="75">
        <f t="shared" si="11"/>
        <v>2000</v>
      </c>
      <c r="I97" s="74">
        <f t="shared" si="11"/>
        <v>0</v>
      </c>
      <c r="J97" s="74">
        <f t="shared" si="11"/>
        <v>0</v>
      </c>
      <c r="K97" s="75">
        <f t="shared" si="11"/>
        <v>3000</v>
      </c>
      <c r="L97" s="75">
        <f t="shared" si="11"/>
        <v>3000</v>
      </c>
      <c r="M97" s="74">
        <f t="shared" si="11"/>
        <v>0</v>
      </c>
      <c r="N97" s="74">
        <f t="shared" si="11"/>
        <v>0</v>
      </c>
      <c r="O97" s="76">
        <f t="shared" si="11"/>
        <v>3000</v>
      </c>
      <c r="P97" s="76">
        <f t="shared" si="11"/>
        <v>3000</v>
      </c>
      <c r="Q97" s="76">
        <f t="shared" si="11"/>
        <v>0</v>
      </c>
      <c r="R97" s="76">
        <f t="shared" si="11"/>
        <v>0</v>
      </c>
      <c r="S97" s="68"/>
      <c r="T97" s="90"/>
      <c r="U97" s="91"/>
    </row>
    <row r="98" spans="1:21" s="45" customFormat="1" ht="24.75" customHeight="1">
      <c r="A98" s="175">
        <v>3</v>
      </c>
      <c r="B98" s="177">
        <v>2</v>
      </c>
      <c r="C98" s="124">
        <v>2</v>
      </c>
      <c r="D98" s="126" t="s">
        <v>56</v>
      </c>
      <c r="E98" s="85" t="s">
        <v>57</v>
      </c>
      <c r="F98" s="97" t="s">
        <v>46</v>
      </c>
      <c r="G98" s="113">
        <v>100</v>
      </c>
      <c r="H98" s="113">
        <v>100</v>
      </c>
      <c r="I98" s="113"/>
      <c r="J98" s="113"/>
      <c r="K98" s="113">
        <v>200</v>
      </c>
      <c r="L98" s="113">
        <v>200</v>
      </c>
      <c r="M98" s="113"/>
      <c r="N98" s="113"/>
      <c r="O98" s="80">
        <v>200</v>
      </c>
      <c r="P98" s="80">
        <v>200</v>
      </c>
      <c r="Q98" s="80"/>
      <c r="R98" s="80"/>
      <c r="S98" s="81" t="s">
        <v>110</v>
      </c>
      <c r="T98" s="182">
        <v>321</v>
      </c>
      <c r="U98" s="183"/>
    </row>
    <row r="99" spans="1:21" s="45" customFormat="1" ht="25.5" customHeight="1">
      <c r="A99" s="175"/>
      <c r="B99" s="177"/>
      <c r="C99" s="125"/>
      <c r="D99" s="127"/>
      <c r="E99" s="148" t="s">
        <v>30</v>
      </c>
      <c r="F99" s="149"/>
      <c r="G99" s="75">
        <f aca="true" t="shared" si="12" ref="G99:R99">G98</f>
        <v>100</v>
      </c>
      <c r="H99" s="75">
        <f t="shared" si="12"/>
        <v>100</v>
      </c>
      <c r="I99" s="75">
        <f t="shared" si="12"/>
        <v>0</v>
      </c>
      <c r="J99" s="75">
        <f t="shared" si="12"/>
        <v>0</v>
      </c>
      <c r="K99" s="75">
        <f t="shared" si="12"/>
        <v>200</v>
      </c>
      <c r="L99" s="75">
        <f t="shared" si="12"/>
        <v>200</v>
      </c>
      <c r="M99" s="75">
        <f t="shared" si="12"/>
        <v>0</v>
      </c>
      <c r="N99" s="75">
        <f t="shared" si="12"/>
        <v>0</v>
      </c>
      <c r="O99" s="76">
        <f t="shared" si="12"/>
        <v>200</v>
      </c>
      <c r="P99" s="76">
        <f t="shared" si="12"/>
        <v>200</v>
      </c>
      <c r="Q99" s="76">
        <f t="shared" si="12"/>
        <v>0</v>
      </c>
      <c r="R99" s="76">
        <f t="shared" si="12"/>
        <v>0</v>
      </c>
      <c r="S99" s="68"/>
      <c r="T99" s="90"/>
      <c r="U99" s="91"/>
    </row>
    <row r="100" spans="1:21" ht="21" customHeight="1">
      <c r="A100" s="176"/>
      <c r="B100" s="178"/>
      <c r="C100" s="179" t="s">
        <v>35</v>
      </c>
      <c r="D100" s="180"/>
      <c r="E100" s="180"/>
      <c r="F100" s="181"/>
      <c r="G100" s="114">
        <f aca="true" t="shared" si="13" ref="G100:R100">SUM(G97+G99)</f>
        <v>2100</v>
      </c>
      <c r="H100" s="114">
        <f t="shared" si="13"/>
        <v>2100</v>
      </c>
      <c r="I100" s="114">
        <f t="shared" si="13"/>
        <v>0</v>
      </c>
      <c r="J100" s="114">
        <f t="shared" si="13"/>
        <v>0</v>
      </c>
      <c r="K100" s="114">
        <f t="shared" si="13"/>
        <v>3200</v>
      </c>
      <c r="L100" s="114">
        <f t="shared" si="13"/>
        <v>3200</v>
      </c>
      <c r="M100" s="114">
        <f t="shared" si="13"/>
        <v>0</v>
      </c>
      <c r="N100" s="114">
        <f t="shared" si="13"/>
        <v>0</v>
      </c>
      <c r="O100" s="41">
        <f t="shared" si="13"/>
        <v>3200</v>
      </c>
      <c r="P100" s="41">
        <f t="shared" si="13"/>
        <v>3200</v>
      </c>
      <c r="Q100" s="41">
        <f t="shared" si="13"/>
        <v>0</v>
      </c>
      <c r="R100" s="41">
        <f t="shared" si="13"/>
        <v>0</v>
      </c>
      <c r="S100" s="33"/>
      <c r="T100" s="30"/>
      <c r="U100" s="34"/>
    </row>
    <row r="101" spans="1:21" ht="23.25" customHeight="1">
      <c r="A101" s="31">
        <v>3</v>
      </c>
      <c r="B101" s="32">
        <v>3</v>
      </c>
      <c r="C101" s="168" t="s">
        <v>58</v>
      </c>
      <c r="D101" s="169"/>
      <c r="E101" s="169"/>
      <c r="F101" s="169"/>
      <c r="G101" s="169"/>
      <c r="H101" s="169"/>
      <c r="I101" s="169"/>
      <c r="J101" s="169"/>
      <c r="K101" s="169"/>
      <c r="L101" s="169"/>
      <c r="M101" s="169"/>
      <c r="N101" s="169"/>
      <c r="O101" s="169"/>
      <c r="P101" s="169"/>
      <c r="Q101" s="169"/>
      <c r="R101" s="169"/>
      <c r="S101" s="169"/>
      <c r="T101" s="169"/>
      <c r="U101" s="170"/>
    </row>
    <row r="102" spans="1:21" s="45" customFormat="1" ht="22.5" customHeight="1">
      <c r="A102" s="150">
        <v>3</v>
      </c>
      <c r="B102" s="152">
        <v>3</v>
      </c>
      <c r="C102" s="124">
        <v>1</v>
      </c>
      <c r="D102" s="126" t="s">
        <v>59</v>
      </c>
      <c r="E102" s="42" t="s">
        <v>60</v>
      </c>
      <c r="F102" s="42" t="s">
        <v>29</v>
      </c>
      <c r="G102" s="84">
        <v>2748</v>
      </c>
      <c r="H102" s="84">
        <v>2748</v>
      </c>
      <c r="I102" s="84">
        <v>129</v>
      </c>
      <c r="J102" s="73"/>
      <c r="K102" s="84">
        <v>3100</v>
      </c>
      <c r="L102" s="84">
        <v>3100</v>
      </c>
      <c r="M102" s="84">
        <v>200</v>
      </c>
      <c r="N102" s="73"/>
      <c r="O102" s="72">
        <v>3300</v>
      </c>
      <c r="P102" s="72">
        <v>3300</v>
      </c>
      <c r="Q102" s="72">
        <v>200</v>
      </c>
      <c r="R102" s="72"/>
      <c r="S102" s="126" t="s">
        <v>115</v>
      </c>
      <c r="T102" s="154">
        <v>7</v>
      </c>
      <c r="U102" s="154"/>
    </row>
    <row r="103" spans="1:21" s="45" customFormat="1" ht="28.5" customHeight="1">
      <c r="A103" s="171"/>
      <c r="B103" s="172"/>
      <c r="C103" s="173"/>
      <c r="D103" s="174"/>
      <c r="E103" s="42"/>
      <c r="F103" s="69" t="s">
        <v>121</v>
      </c>
      <c r="G103" s="84">
        <v>3615</v>
      </c>
      <c r="H103" s="84">
        <v>3615</v>
      </c>
      <c r="I103" s="73"/>
      <c r="J103" s="73"/>
      <c r="K103" s="84">
        <v>4050</v>
      </c>
      <c r="L103" s="84">
        <v>4050</v>
      </c>
      <c r="M103" s="84"/>
      <c r="N103" s="73"/>
      <c r="O103" s="72">
        <v>4350</v>
      </c>
      <c r="P103" s="72">
        <v>4350</v>
      </c>
      <c r="Q103" s="72"/>
      <c r="R103" s="72"/>
      <c r="S103" s="127"/>
      <c r="T103" s="154"/>
      <c r="U103" s="154"/>
    </row>
    <row r="104" spans="1:21" s="45" customFormat="1" ht="20.25" customHeight="1">
      <c r="A104" s="151"/>
      <c r="B104" s="153"/>
      <c r="C104" s="125"/>
      <c r="D104" s="127"/>
      <c r="E104" s="148" t="s">
        <v>30</v>
      </c>
      <c r="F104" s="149"/>
      <c r="G104" s="75">
        <f aca="true" t="shared" si="14" ref="G104:Q104">G102+G103</f>
        <v>6363</v>
      </c>
      <c r="H104" s="75">
        <f t="shared" si="14"/>
        <v>6363</v>
      </c>
      <c r="I104" s="75">
        <f t="shared" si="14"/>
        <v>129</v>
      </c>
      <c r="J104" s="74">
        <f t="shared" si="14"/>
        <v>0</v>
      </c>
      <c r="K104" s="75">
        <f t="shared" si="14"/>
        <v>7150</v>
      </c>
      <c r="L104" s="75">
        <f t="shared" si="14"/>
        <v>7150</v>
      </c>
      <c r="M104" s="75">
        <f t="shared" si="14"/>
        <v>200</v>
      </c>
      <c r="N104" s="74">
        <f t="shared" si="14"/>
        <v>0</v>
      </c>
      <c r="O104" s="76">
        <f t="shared" si="14"/>
        <v>7650</v>
      </c>
      <c r="P104" s="76">
        <f t="shared" si="14"/>
        <v>7650</v>
      </c>
      <c r="Q104" s="76">
        <f t="shared" si="14"/>
        <v>200</v>
      </c>
      <c r="R104" s="98"/>
      <c r="S104" s="68"/>
      <c r="T104" s="123"/>
      <c r="U104" s="123"/>
    </row>
    <row r="105" spans="1:21" s="45" customFormat="1" ht="22.5" customHeight="1">
      <c r="A105" s="50">
        <v>3</v>
      </c>
      <c r="B105" s="51">
        <v>3</v>
      </c>
      <c r="C105" s="137" t="s">
        <v>35</v>
      </c>
      <c r="D105" s="138"/>
      <c r="E105" s="138"/>
      <c r="F105" s="139"/>
      <c r="G105" s="99">
        <f aca="true" t="shared" si="15" ref="G105:R105">SUM(G104)</f>
        <v>6363</v>
      </c>
      <c r="H105" s="99">
        <f t="shared" si="15"/>
        <v>6363</v>
      </c>
      <c r="I105" s="99">
        <f t="shared" si="15"/>
        <v>129</v>
      </c>
      <c r="J105" s="99">
        <f t="shared" si="15"/>
        <v>0</v>
      </c>
      <c r="K105" s="99">
        <f t="shared" si="15"/>
        <v>7150</v>
      </c>
      <c r="L105" s="99">
        <f t="shared" si="15"/>
        <v>7150</v>
      </c>
      <c r="M105" s="99">
        <f t="shared" si="15"/>
        <v>200</v>
      </c>
      <c r="N105" s="99">
        <f t="shared" si="15"/>
        <v>0</v>
      </c>
      <c r="O105" s="99">
        <f t="shared" si="15"/>
        <v>7650</v>
      </c>
      <c r="P105" s="99">
        <f t="shared" si="15"/>
        <v>7650</v>
      </c>
      <c r="Q105" s="99">
        <f t="shared" si="15"/>
        <v>200</v>
      </c>
      <c r="R105" s="99">
        <f t="shared" si="15"/>
        <v>0</v>
      </c>
      <c r="S105" s="54"/>
      <c r="T105" s="140"/>
      <c r="U105" s="141"/>
    </row>
    <row r="106" spans="1:21" ht="22.5" customHeight="1">
      <c r="A106" s="28">
        <v>3</v>
      </c>
      <c r="B106" s="142" t="s">
        <v>36</v>
      </c>
      <c r="C106" s="142"/>
      <c r="D106" s="142"/>
      <c r="E106" s="142"/>
      <c r="F106" s="142"/>
      <c r="G106" s="108">
        <f aca="true" t="shared" si="16" ref="G106:R106">G94+G100+G104</f>
        <v>144367</v>
      </c>
      <c r="H106" s="108">
        <f t="shared" si="16"/>
        <v>144367</v>
      </c>
      <c r="I106" s="108">
        <f t="shared" si="16"/>
        <v>84561</v>
      </c>
      <c r="J106" s="108">
        <f t="shared" si="16"/>
        <v>0</v>
      </c>
      <c r="K106" s="107">
        <f t="shared" si="16"/>
        <v>149750</v>
      </c>
      <c r="L106" s="107">
        <f t="shared" si="16"/>
        <v>149750</v>
      </c>
      <c r="M106" s="108">
        <f t="shared" si="16"/>
        <v>84976</v>
      </c>
      <c r="N106" s="107">
        <f t="shared" si="16"/>
        <v>0</v>
      </c>
      <c r="O106" s="109">
        <f t="shared" si="16"/>
        <v>150250</v>
      </c>
      <c r="P106" s="109">
        <f t="shared" si="16"/>
        <v>150250</v>
      </c>
      <c r="Q106" s="109">
        <f t="shared" si="16"/>
        <v>84976</v>
      </c>
      <c r="R106" s="109">
        <f t="shared" si="16"/>
        <v>0</v>
      </c>
      <c r="S106" s="29"/>
      <c r="T106" s="163"/>
      <c r="U106" s="164"/>
    </row>
    <row r="107" spans="1:21" ht="22.5" customHeight="1">
      <c r="A107" s="165" t="s">
        <v>61</v>
      </c>
      <c r="B107" s="165"/>
      <c r="C107" s="165"/>
      <c r="D107" s="165"/>
      <c r="E107" s="165"/>
      <c r="F107" s="165"/>
      <c r="G107" s="115">
        <f aca="true" t="shared" si="17" ref="G107:P107">G71+G78+G106</f>
        <v>153928</v>
      </c>
      <c r="H107" s="115">
        <f t="shared" si="17"/>
        <v>152728</v>
      </c>
      <c r="I107" s="115">
        <f t="shared" si="17"/>
        <v>89265</v>
      </c>
      <c r="J107" s="115">
        <f t="shared" si="17"/>
        <v>1200</v>
      </c>
      <c r="K107" s="115">
        <f t="shared" si="17"/>
        <v>158954</v>
      </c>
      <c r="L107" s="115">
        <f t="shared" si="17"/>
        <v>158954</v>
      </c>
      <c r="M107" s="115">
        <f t="shared" si="17"/>
        <v>91180</v>
      </c>
      <c r="N107" s="115">
        <f t="shared" si="17"/>
        <v>0</v>
      </c>
      <c r="O107" s="116">
        <f t="shared" si="17"/>
        <v>159454</v>
      </c>
      <c r="P107" s="116">
        <f t="shared" si="17"/>
        <v>159454</v>
      </c>
      <c r="Q107" s="116">
        <f>Q70+Q78+Q106</f>
        <v>89713</v>
      </c>
      <c r="R107" s="116">
        <f>R70+R78+R106</f>
        <v>0</v>
      </c>
      <c r="S107" s="35"/>
      <c r="T107" s="166"/>
      <c r="U107" s="167"/>
    </row>
    <row r="108" spans="1:18" ht="19.5" customHeight="1">
      <c r="A108" s="155" t="s">
        <v>62</v>
      </c>
      <c r="B108" s="155"/>
      <c r="C108" s="155"/>
      <c r="D108" s="155"/>
      <c r="E108" s="155"/>
      <c r="F108" s="155"/>
      <c r="G108" s="119">
        <f aca="true" t="shared" si="18" ref="G108:R108">G67</f>
        <v>3400</v>
      </c>
      <c r="H108" s="119">
        <f t="shared" si="18"/>
        <v>2200</v>
      </c>
      <c r="I108" s="119">
        <f t="shared" si="18"/>
        <v>0</v>
      </c>
      <c r="J108" s="119">
        <f t="shared" si="18"/>
        <v>1200</v>
      </c>
      <c r="K108" s="119">
        <f t="shared" si="18"/>
        <v>3000</v>
      </c>
      <c r="L108" s="119">
        <f t="shared" si="18"/>
        <v>3000</v>
      </c>
      <c r="M108" s="119">
        <f t="shared" si="18"/>
        <v>0</v>
      </c>
      <c r="N108" s="119">
        <f t="shared" si="18"/>
        <v>0</v>
      </c>
      <c r="O108" s="119">
        <f t="shared" si="18"/>
        <v>3000</v>
      </c>
      <c r="P108" s="119">
        <f t="shared" si="18"/>
        <v>3000</v>
      </c>
      <c r="Q108" s="119">
        <f t="shared" si="18"/>
        <v>0</v>
      </c>
      <c r="R108" s="119">
        <f t="shared" si="18"/>
        <v>0</v>
      </c>
    </row>
    <row r="109" spans="1:18" ht="19.5" customHeight="1">
      <c r="A109" s="128" t="s">
        <v>63</v>
      </c>
      <c r="B109" s="129"/>
      <c r="C109" s="129"/>
      <c r="D109" s="129"/>
      <c r="E109" s="129"/>
      <c r="F109" s="130"/>
      <c r="G109" s="117">
        <f>G75+G86+G102+G92</f>
        <v>69518</v>
      </c>
      <c r="H109" s="117">
        <f aca="true" t="shared" si="19" ref="H109:R109">H75+H86+H102+H92</f>
        <v>69518</v>
      </c>
      <c r="I109" s="117">
        <f t="shared" si="19"/>
        <v>45899</v>
      </c>
      <c r="J109" s="117">
        <f t="shared" si="19"/>
        <v>0</v>
      </c>
      <c r="K109" s="117">
        <f t="shared" si="19"/>
        <v>72404</v>
      </c>
      <c r="L109" s="117">
        <f t="shared" si="19"/>
        <v>72404</v>
      </c>
      <c r="M109" s="117">
        <f t="shared" si="19"/>
        <v>46313</v>
      </c>
      <c r="N109" s="117">
        <f t="shared" si="19"/>
        <v>0</v>
      </c>
      <c r="O109" s="117">
        <f t="shared" si="19"/>
        <v>72604</v>
      </c>
      <c r="P109" s="117">
        <f t="shared" si="19"/>
        <v>72604</v>
      </c>
      <c r="Q109" s="117">
        <f t="shared" si="19"/>
        <v>46313</v>
      </c>
      <c r="R109" s="117">
        <f t="shared" si="19"/>
        <v>0</v>
      </c>
    </row>
    <row r="110" spans="1:18" ht="19.5" customHeight="1">
      <c r="A110" s="155" t="s">
        <v>64</v>
      </c>
      <c r="B110" s="155"/>
      <c r="C110" s="155"/>
      <c r="D110" s="155"/>
      <c r="E110" s="155"/>
      <c r="F110" s="155"/>
      <c r="G110" s="119">
        <f aca="true" t="shared" si="20" ref="G110:R110">G90</f>
        <v>3389</v>
      </c>
      <c r="H110" s="119">
        <f t="shared" si="20"/>
        <v>3389</v>
      </c>
      <c r="I110" s="119">
        <f t="shared" si="20"/>
        <v>0</v>
      </c>
      <c r="J110" s="119">
        <f t="shared" si="20"/>
        <v>0</v>
      </c>
      <c r="K110" s="119">
        <f t="shared" si="20"/>
        <v>2300</v>
      </c>
      <c r="L110" s="119">
        <f t="shared" si="20"/>
        <v>2300</v>
      </c>
      <c r="M110" s="119">
        <f t="shared" si="20"/>
        <v>0</v>
      </c>
      <c r="N110" s="119">
        <f t="shared" si="20"/>
        <v>0</v>
      </c>
      <c r="O110" s="119">
        <f t="shared" si="20"/>
        <v>2300</v>
      </c>
      <c r="P110" s="119">
        <f t="shared" si="20"/>
        <v>2300</v>
      </c>
      <c r="Q110" s="119">
        <f t="shared" si="20"/>
        <v>0</v>
      </c>
      <c r="R110" s="119">
        <f t="shared" si="20"/>
        <v>0</v>
      </c>
    </row>
    <row r="111" spans="1:18" ht="19.5" customHeight="1">
      <c r="A111" s="128" t="s">
        <v>65</v>
      </c>
      <c r="B111" s="129"/>
      <c r="C111" s="129"/>
      <c r="D111" s="129"/>
      <c r="E111" s="129"/>
      <c r="F111" s="130"/>
      <c r="G111" s="117">
        <f>G82+G84+G88+G96+G98</f>
        <v>74006</v>
      </c>
      <c r="H111" s="117">
        <f>H82+H84+H88+H96+H98</f>
        <v>74006</v>
      </c>
      <c r="I111" s="117">
        <f aca="true" t="shared" si="21" ref="I111:R111">I82+I84+I88+I96+I98</f>
        <v>43366</v>
      </c>
      <c r="J111" s="117">
        <f t="shared" si="21"/>
        <v>0</v>
      </c>
      <c r="K111" s="117">
        <f t="shared" si="21"/>
        <v>77200</v>
      </c>
      <c r="L111" s="117">
        <f t="shared" si="21"/>
        <v>77200</v>
      </c>
      <c r="M111" s="117">
        <f t="shared" si="21"/>
        <v>43400</v>
      </c>
      <c r="N111" s="117">
        <f t="shared" si="21"/>
        <v>0</v>
      </c>
      <c r="O111" s="117">
        <f t="shared" si="21"/>
        <v>77200</v>
      </c>
      <c r="P111" s="117">
        <f t="shared" si="21"/>
        <v>77200</v>
      </c>
      <c r="Q111" s="117">
        <f t="shared" si="21"/>
        <v>43400</v>
      </c>
      <c r="R111" s="117">
        <f t="shared" si="21"/>
        <v>0</v>
      </c>
    </row>
    <row r="112" spans="1:18" ht="19.5" customHeight="1">
      <c r="A112" s="131" t="s">
        <v>112</v>
      </c>
      <c r="B112" s="132"/>
      <c r="C112" s="132"/>
      <c r="D112" s="132"/>
      <c r="E112" s="132"/>
      <c r="F112" s="133"/>
      <c r="G112" s="118">
        <f aca="true" t="shared" si="22" ref="G112:R112">SUM(G108:G111)</f>
        <v>150313</v>
      </c>
      <c r="H112" s="118">
        <f t="shared" si="22"/>
        <v>149113</v>
      </c>
      <c r="I112" s="118">
        <f t="shared" si="22"/>
        <v>89265</v>
      </c>
      <c r="J112" s="118">
        <f t="shared" si="22"/>
        <v>1200</v>
      </c>
      <c r="K112" s="118">
        <f t="shared" si="22"/>
        <v>154904</v>
      </c>
      <c r="L112" s="118">
        <f t="shared" si="22"/>
        <v>154904</v>
      </c>
      <c r="M112" s="118">
        <f t="shared" si="22"/>
        <v>89713</v>
      </c>
      <c r="N112" s="118">
        <f t="shared" si="22"/>
        <v>0</v>
      </c>
      <c r="O112" s="118">
        <f t="shared" si="22"/>
        <v>155104</v>
      </c>
      <c r="P112" s="118">
        <f t="shared" si="22"/>
        <v>155104</v>
      </c>
      <c r="Q112" s="118">
        <f t="shared" si="22"/>
        <v>89713</v>
      </c>
      <c r="R112" s="118">
        <f t="shared" si="22"/>
        <v>0</v>
      </c>
    </row>
    <row r="113" spans="1:18" ht="19.5" customHeight="1">
      <c r="A113" s="155" t="s">
        <v>119</v>
      </c>
      <c r="B113" s="155"/>
      <c r="C113" s="155"/>
      <c r="D113" s="155"/>
      <c r="E113" s="155"/>
      <c r="F113" s="155"/>
      <c r="G113" s="112">
        <f aca="true" t="shared" si="23" ref="G113:R113">G103</f>
        <v>3615</v>
      </c>
      <c r="H113" s="112">
        <f t="shared" si="23"/>
        <v>3615</v>
      </c>
      <c r="I113" s="119">
        <f t="shared" si="23"/>
        <v>0</v>
      </c>
      <c r="J113" s="119">
        <f t="shared" si="23"/>
        <v>0</v>
      </c>
      <c r="K113" s="119">
        <f t="shared" si="23"/>
        <v>4050</v>
      </c>
      <c r="L113" s="119">
        <f t="shared" si="23"/>
        <v>4050</v>
      </c>
      <c r="M113" s="119">
        <f t="shared" si="23"/>
        <v>0</v>
      </c>
      <c r="N113" s="119">
        <f t="shared" si="23"/>
        <v>0</v>
      </c>
      <c r="O113" s="119">
        <f t="shared" si="23"/>
        <v>4350</v>
      </c>
      <c r="P113" s="119">
        <f t="shared" si="23"/>
        <v>4350</v>
      </c>
      <c r="Q113" s="119">
        <f t="shared" si="23"/>
        <v>0</v>
      </c>
      <c r="R113" s="119">
        <f t="shared" si="23"/>
        <v>0</v>
      </c>
    </row>
    <row r="114" spans="1:18" ht="21.75" customHeight="1">
      <c r="A114" s="131" t="s">
        <v>113</v>
      </c>
      <c r="B114" s="132"/>
      <c r="C114" s="132"/>
      <c r="D114" s="132"/>
      <c r="E114" s="132"/>
      <c r="F114" s="133"/>
      <c r="G114" s="110">
        <f>G108+G109+G110+G111+G113</f>
        <v>153928</v>
      </c>
      <c r="H114" s="110">
        <f aca="true" t="shared" si="24" ref="H114:R114">H108+H109+H110+H111+H113</f>
        <v>152728</v>
      </c>
      <c r="I114" s="110">
        <f t="shared" si="24"/>
        <v>89265</v>
      </c>
      <c r="J114" s="110">
        <f t="shared" si="24"/>
        <v>1200</v>
      </c>
      <c r="K114" s="110">
        <f t="shared" si="24"/>
        <v>158954</v>
      </c>
      <c r="L114" s="110">
        <f t="shared" si="24"/>
        <v>158954</v>
      </c>
      <c r="M114" s="110">
        <f t="shared" si="24"/>
        <v>89713</v>
      </c>
      <c r="N114" s="110">
        <f t="shared" si="24"/>
        <v>0</v>
      </c>
      <c r="O114" s="110">
        <f t="shared" si="24"/>
        <v>159454</v>
      </c>
      <c r="P114" s="110">
        <f t="shared" si="24"/>
        <v>159454</v>
      </c>
      <c r="Q114" s="110">
        <f t="shared" si="24"/>
        <v>89713</v>
      </c>
      <c r="R114" s="110">
        <f t="shared" si="24"/>
        <v>0</v>
      </c>
    </row>
    <row r="115" spans="1:19" ht="15.75">
      <c r="A115" s="36"/>
      <c r="B115" s="37"/>
      <c r="C115" s="37"/>
      <c r="D115" s="37"/>
      <c r="E115" s="37"/>
      <c r="F115" s="37"/>
      <c r="G115" s="37"/>
      <c r="H115" s="37"/>
      <c r="I115" s="37"/>
      <c r="J115" s="37"/>
      <c r="K115" s="37"/>
      <c r="L115" s="37"/>
      <c r="M115" s="37"/>
      <c r="N115" s="37"/>
      <c r="O115" s="38"/>
      <c r="P115" s="38"/>
      <c r="Q115" s="38"/>
      <c r="R115" s="38"/>
      <c r="S115" s="13"/>
    </row>
    <row r="116" spans="1:18" ht="24.75" customHeight="1">
      <c r="A116" s="134" t="s">
        <v>66</v>
      </c>
      <c r="B116" s="135"/>
      <c r="C116" s="135"/>
      <c r="D116" s="135"/>
      <c r="E116" s="135"/>
      <c r="F116" s="135"/>
      <c r="G116" s="135"/>
      <c r="H116" s="135"/>
      <c r="I116" s="135"/>
      <c r="J116" s="135"/>
      <c r="K116" s="135"/>
      <c r="L116" s="135"/>
      <c r="M116" s="135"/>
      <c r="N116" s="135"/>
      <c r="O116" s="135"/>
      <c r="P116" s="135"/>
      <c r="Q116" s="135"/>
      <c r="R116" s="136"/>
    </row>
    <row r="117" spans="1:18" ht="19.5" customHeight="1">
      <c r="A117" s="128" t="s">
        <v>67</v>
      </c>
      <c r="B117" s="129"/>
      <c r="C117" s="129"/>
      <c r="D117" s="129"/>
      <c r="E117" s="129"/>
      <c r="F117" s="130"/>
      <c r="G117" s="117">
        <f aca="true" t="shared" si="25" ref="G117:R117">G96+G98</f>
        <v>2100</v>
      </c>
      <c r="H117" s="117">
        <f t="shared" si="25"/>
        <v>2100</v>
      </c>
      <c r="I117" s="117">
        <f t="shared" si="25"/>
        <v>0</v>
      </c>
      <c r="J117" s="117">
        <f t="shared" si="25"/>
        <v>0</v>
      </c>
      <c r="K117" s="117">
        <f t="shared" si="25"/>
        <v>3200</v>
      </c>
      <c r="L117" s="117">
        <f t="shared" si="25"/>
        <v>3200</v>
      </c>
      <c r="M117" s="117">
        <f t="shared" si="25"/>
        <v>0</v>
      </c>
      <c r="N117" s="117">
        <f t="shared" si="25"/>
        <v>0</v>
      </c>
      <c r="O117" s="117">
        <f t="shared" si="25"/>
        <v>3200</v>
      </c>
      <c r="P117" s="117">
        <f t="shared" si="25"/>
        <v>3200</v>
      </c>
      <c r="Q117" s="117">
        <f t="shared" si="25"/>
        <v>0</v>
      </c>
      <c r="R117" s="117">
        <f t="shared" si="25"/>
        <v>0</v>
      </c>
    </row>
    <row r="118" spans="1:18" ht="19.5" customHeight="1">
      <c r="A118" s="143" t="s">
        <v>114</v>
      </c>
      <c r="B118" s="144"/>
      <c r="C118" s="144"/>
      <c r="D118" s="144"/>
      <c r="E118" s="144"/>
      <c r="F118" s="145"/>
      <c r="G118" s="120"/>
      <c r="H118" s="120"/>
      <c r="I118" s="120"/>
      <c r="J118" s="120"/>
      <c r="K118" s="120"/>
      <c r="L118" s="120"/>
      <c r="M118" s="120"/>
      <c r="N118" s="120"/>
      <c r="O118" s="121"/>
      <c r="P118" s="121"/>
      <c r="Q118" s="121"/>
      <c r="R118" s="121"/>
    </row>
    <row r="119" spans="1:18" ht="19.5" customHeight="1">
      <c r="A119" s="157" t="s">
        <v>138</v>
      </c>
      <c r="B119" s="158"/>
      <c r="C119" s="158"/>
      <c r="D119" s="158"/>
      <c r="E119" s="158"/>
      <c r="F119" s="159"/>
      <c r="G119" s="122">
        <f>G82+G84+G86+G88+G90+G92</f>
        <v>135904</v>
      </c>
      <c r="H119" s="122">
        <f aca="true" t="shared" si="26" ref="H119:R119">H82+H84+H86+H88+H90+H92</f>
        <v>135904</v>
      </c>
      <c r="I119" s="122">
        <f t="shared" si="26"/>
        <v>84432</v>
      </c>
      <c r="J119" s="122">
        <f t="shared" si="26"/>
        <v>0</v>
      </c>
      <c r="K119" s="122">
        <f t="shared" si="26"/>
        <v>139400</v>
      </c>
      <c r="L119" s="122">
        <f t="shared" si="26"/>
        <v>139400</v>
      </c>
      <c r="M119" s="122">
        <f t="shared" si="26"/>
        <v>84776</v>
      </c>
      <c r="N119" s="122">
        <f t="shared" si="26"/>
        <v>0</v>
      </c>
      <c r="O119" s="122">
        <f t="shared" si="26"/>
        <v>139400</v>
      </c>
      <c r="P119" s="122">
        <f t="shared" si="26"/>
        <v>139400</v>
      </c>
      <c r="Q119" s="122">
        <f t="shared" si="26"/>
        <v>84776</v>
      </c>
      <c r="R119" s="122">
        <f t="shared" si="26"/>
        <v>0</v>
      </c>
    </row>
    <row r="120" spans="1:18" ht="33" customHeight="1">
      <c r="A120" s="160" t="s">
        <v>68</v>
      </c>
      <c r="B120" s="161"/>
      <c r="C120" s="161"/>
      <c r="D120" s="161"/>
      <c r="E120" s="161"/>
      <c r="F120" s="162"/>
      <c r="G120" s="122">
        <f aca="true" t="shared" si="27" ref="G120:R120">G75</f>
        <v>6161</v>
      </c>
      <c r="H120" s="122">
        <f t="shared" si="27"/>
        <v>6161</v>
      </c>
      <c r="I120" s="122">
        <f t="shared" si="27"/>
        <v>4704</v>
      </c>
      <c r="J120" s="122">
        <f t="shared" si="27"/>
        <v>0</v>
      </c>
      <c r="K120" s="122">
        <f t="shared" si="27"/>
        <v>6204</v>
      </c>
      <c r="L120" s="122">
        <f t="shared" si="27"/>
        <v>6204</v>
      </c>
      <c r="M120" s="122">
        <f t="shared" si="27"/>
        <v>4737</v>
      </c>
      <c r="N120" s="122">
        <f t="shared" si="27"/>
        <v>0</v>
      </c>
      <c r="O120" s="122">
        <f t="shared" si="27"/>
        <v>6204</v>
      </c>
      <c r="P120" s="122">
        <f t="shared" si="27"/>
        <v>6204</v>
      </c>
      <c r="Q120" s="122">
        <f t="shared" si="27"/>
        <v>4737</v>
      </c>
      <c r="R120" s="122">
        <f t="shared" si="27"/>
        <v>0</v>
      </c>
    </row>
    <row r="121" spans="1:18" ht="31.5" customHeight="1">
      <c r="A121" s="160" t="s">
        <v>69</v>
      </c>
      <c r="B121" s="161"/>
      <c r="C121" s="161"/>
      <c r="D121" s="161"/>
      <c r="E121" s="161"/>
      <c r="F121" s="162"/>
      <c r="G121" s="117">
        <f aca="true" t="shared" si="28" ref="G121:R121">G102</f>
        <v>2748</v>
      </c>
      <c r="H121" s="117">
        <f t="shared" si="28"/>
        <v>2748</v>
      </c>
      <c r="I121" s="117">
        <f t="shared" si="28"/>
        <v>129</v>
      </c>
      <c r="J121" s="117">
        <f t="shared" si="28"/>
        <v>0</v>
      </c>
      <c r="K121" s="117">
        <f t="shared" si="28"/>
        <v>3100</v>
      </c>
      <c r="L121" s="117">
        <f t="shared" si="28"/>
        <v>3100</v>
      </c>
      <c r="M121" s="117">
        <f t="shared" si="28"/>
        <v>200</v>
      </c>
      <c r="N121" s="117">
        <f t="shared" si="28"/>
        <v>0</v>
      </c>
      <c r="O121" s="117">
        <f t="shared" si="28"/>
        <v>3300</v>
      </c>
      <c r="P121" s="117">
        <f t="shared" si="28"/>
        <v>3300</v>
      </c>
      <c r="Q121" s="117">
        <f t="shared" si="28"/>
        <v>200</v>
      </c>
      <c r="R121" s="117">
        <f t="shared" si="28"/>
        <v>0</v>
      </c>
    </row>
    <row r="122" spans="1:18" ht="19.5" customHeight="1">
      <c r="A122" s="128" t="s">
        <v>70</v>
      </c>
      <c r="B122" s="129"/>
      <c r="C122" s="129"/>
      <c r="D122" s="129"/>
      <c r="E122" s="129"/>
      <c r="F122" s="130"/>
      <c r="G122" s="117">
        <f>G67</f>
        <v>3400</v>
      </c>
      <c r="H122" s="117">
        <f aca="true" t="shared" si="29" ref="H122:R122">H67</f>
        <v>2200</v>
      </c>
      <c r="I122" s="117">
        <f t="shared" si="29"/>
        <v>0</v>
      </c>
      <c r="J122" s="117">
        <f t="shared" si="29"/>
        <v>1200</v>
      </c>
      <c r="K122" s="117">
        <f t="shared" si="29"/>
        <v>3000</v>
      </c>
      <c r="L122" s="117">
        <f t="shared" si="29"/>
        <v>3000</v>
      </c>
      <c r="M122" s="117">
        <f t="shared" si="29"/>
        <v>0</v>
      </c>
      <c r="N122" s="117">
        <f t="shared" si="29"/>
        <v>0</v>
      </c>
      <c r="O122" s="117">
        <f t="shared" si="29"/>
        <v>3000</v>
      </c>
      <c r="P122" s="117">
        <f t="shared" si="29"/>
        <v>3000</v>
      </c>
      <c r="Q122" s="117">
        <f t="shared" si="29"/>
        <v>0</v>
      </c>
      <c r="R122" s="117">
        <f t="shared" si="29"/>
        <v>0</v>
      </c>
    </row>
    <row r="123" spans="1:18" ht="19.5" customHeight="1">
      <c r="A123" s="131" t="s">
        <v>71</v>
      </c>
      <c r="B123" s="132"/>
      <c r="C123" s="132"/>
      <c r="D123" s="132"/>
      <c r="E123" s="132"/>
      <c r="F123" s="133"/>
      <c r="G123" s="110">
        <f aca="true" t="shared" si="30" ref="G123:R123">SUM(G117:G122)</f>
        <v>150313</v>
      </c>
      <c r="H123" s="110">
        <f t="shared" si="30"/>
        <v>149113</v>
      </c>
      <c r="I123" s="110">
        <f t="shared" si="30"/>
        <v>89265</v>
      </c>
      <c r="J123" s="110">
        <f t="shared" si="30"/>
        <v>1200</v>
      </c>
      <c r="K123" s="110">
        <f t="shared" si="30"/>
        <v>154904</v>
      </c>
      <c r="L123" s="110">
        <f t="shared" si="30"/>
        <v>154904</v>
      </c>
      <c r="M123" s="110">
        <f t="shared" si="30"/>
        <v>89713</v>
      </c>
      <c r="N123" s="110">
        <f t="shared" si="30"/>
        <v>0</v>
      </c>
      <c r="O123" s="111">
        <f t="shared" si="30"/>
        <v>155104</v>
      </c>
      <c r="P123" s="111">
        <f t="shared" si="30"/>
        <v>155104</v>
      </c>
      <c r="Q123" s="111">
        <f t="shared" si="30"/>
        <v>89713</v>
      </c>
      <c r="R123" s="111">
        <f t="shared" si="30"/>
        <v>0</v>
      </c>
    </row>
    <row r="124" spans="1:18" ht="15.75">
      <c r="A124" s="39"/>
      <c r="B124" s="39"/>
      <c r="C124" s="39"/>
      <c r="D124" s="39"/>
      <c r="E124" s="39"/>
      <c r="F124" s="39"/>
      <c r="G124" s="39"/>
      <c r="H124" s="39"/>
      <c r="I124" s="39"/>
      <c r="J124" s="39"/>
      <c r="K124" s="39"/>
      <c r="L124" s="39"/>
      <c r="M124" s="39"/>
      <c r="N124" s="39"/>
      <c r="O124" s="40"/>
      <c r="P124" s="40"/>
      <c r="Q124" s="40"/>
      <c r="R124" s="40"/>
    </row>
    <row r="125" spans="1:17" ht="15.75">
      <c r="A125" s="156" t="s">
        <v>72</v>
      </c>
      <c r="B125" s="156"/>
      <c r="C125" s="156"/>
      <c r="Q125" s="1" t="s">
        <v>73</v>
      </c>
    </row>
  </sheetData>
  <sheetProtection/>
  <mergeCells count="207">
    <mergeCell ref="D57:S57"/>
    <mergeCell ref="K67:K68"/>
    <mergeCell ref="J67:J68"/>
    <mergeCell ref="I67:I68"/>
    <mergeCell ref="L67:L68"/>
    <mergeCell ref="S67:S68"/>
    <mergeCell ref="A58:U58"/>
    <mergeCell ref="H61:J61"/>
    <mergeCell ref="K61:K63"/>
    <mergeCell ref="L61:N61"/>
    <mergeCell ref="T67:U68"/>
    <mergeCell ref="M67:M68"/>
    <mergeCell ref="N67:N68"/>
    <mergeCell ref="O67:O68"/>
    <mergeCell ref="P67:P68"/>
    <mergeCell ref="Q67:Q68"/>
    <mergeCell ref="R67:R68"/>
    <mergeCell ref="S1:U1"/>
    <mergeCell ref="A2:U2"/>
    <mergeCell ref="A5:D5"/>
    <mergeCell ref="E5:U5"/>
    <mergeCell ref="A6:D6"/>
    <mergeCell ref="E6:U6"/>
    <mergeCell ref="H3:N3"/>
    <mergeCell ref="A12:U12"/>
    <mergeCell ref="A13:S13"/>
    <mergeCell ref="A14:S14"/>
    <mergeCell ref="A8:D8"/>
    <mergeCell ref="A21:U21"/>
    <mergeCell ref="A23:U23"/>
    <mergeCell ref="E8:U8"/>
    <mergeCell ref="A10:U10"/>
    <mergeCell ref="A11:U11"/>
    <mergeCell ref="A24:U24"/>
    <mergeCell ref="A25:U25"/>
    <mergeCell ref="A15:S15"/>
    <mergeCell ref="A16:U16"/>
    <mergeCell ref="A17:U17"/>
    <mergeCell ref="A18:U18"/>
    <mergeCell ref="A19:U19"/>
    <mergeCell ref="A20:U20"/>
    <mergeCell ref="A26:U26"/>
    <mergeCell ref="A27:U27"/>
    <mergeCell ref="A29:U29"/>
    <mergeCell ref="A30:U30"/>
    <mergeCell ref="A31:U31"/>
    <mergeCell ref="A32:U32"/>
    <mergeCell ref="A33:U33"/>
    <mergeCell ref="A34:U34"/>
    <mergeCell ref="A35:U35"/>
    <mergeCell ref="A36:U36"/>
    <mergeCell ref="A37:U37"/>
    <mergeCell ref="A38:U38"/>
    <mergeCell ref="A39:U39"/>
    <mergeCell ref="A40:U40"/>
    <mergeCell ref="A41:U41"/>
    <mergeCell ref="A42:U42"/>
    <mergeCell ref="A44:U44"/>
    <mergeCell ref="A43:U43"/>
    <mergeCell ref="A45:U45"/>
    <mergeCell ref="A46:U46"/>
    <mergeCell ref="A47:U47"/>
    <mergeCell ref="F60:F63"/>
    <mergeCell ref="A49:U49"/>
    <mergeCell ref="A50:U50"/>
    <mergeCell ref="A51:U51"/>
    <mergeCell ref="E60:E63"/>
    <mergeCell ref="A52:U52"/>
    <mergeCell ref="A53:U53"/>
    <mergeCell ref="S61:S63"/>
    <mergeCell ref="C60:C63"/>
    <mergeCell ref="G60:J60"/>
    <mergeCell ref="K60:N60"/>
    <mergeCell ref="O60:R60"/>
    <mergeCell ref="S60:U60"/>
    <mergeCell ref="L62:M62"/>
    <mergeCell ref="H62:I62"/>
    <mergeCell ref="O61:O63"/>
    <mergeCell ref="P61:R61"/>
    <mergeCell ref="A60:A63"/>
    <mergeCell ref="B60:B63"/>
    <mergeCell ref="R62:R63"/>
    <mergeCell ref="P62:Q62"/>
    <mergeCell ref="C66:U66"/>
    <mergeCell ref="T61:U63"/>
    <mergeCell ref="A64:U64"/>
    <mergeCell ref="B65:U65"/>
    <mergeCell ref="N62:N63"/>
    <mergeCell ref="D60:D63"/>
    <mergeCell ref="G61:G63"/>
    <mergeCell ref="J62:J63"/>
    <mergeCell ref="A67:A69"/>
    <mergeCell ref="B67:B69"/>
    <mergeCell ref="C67:C69"/>
    <mergeCell ref="D67:D69"/>
    <mergeCell ref="E69:F69"/>
    <mergeCell ref="T69:U69"/>
    <mergeCell ref="E67:E68"/>
    <mergeCell ref="F67:F68"/>
    <mergeCell ref="G67:G68"/>
    <mergeCell ref="H67:H68"/>
    <mergeCell ref="C70:F70"/>
    <mergeCell ref="T70:U70"/>
    <mergeCell ref="E71:F71"/>
    <mergeCell ref="A72:U72"/>
    <mergeCell ref="B73:U73"/>
    <mergeCell ref="C74:U74"/>
    <mergeCell ref="A75:A76"/>
    <mergeCell ref="B75:B76"/>
    <mergeCell ref="C75:C76"/>
    <mergeCell ref="D75:D76"/>
    <mergeCell ref="T75:U75"/>
    <mergeCell ref="E76:F76"/>
    <mergeCell ref="T76:U76"/>
    <mergeCell ref="C77:F77"/>
    <mergeCell ref="T77:U77"/>
    <mergeCell ref="B78:F78"/>
    <mergeCell ref="T78:U78"/>
    <mergeCell ref="A79:U79"/>
    <mergeCell ref="B80:U80"/>
    <mergeCell ref="A82:A83"/>
    <mergeCell ref="B82:B83"/>
    <mergeCell ref="C82:C83"/>
    <mergeCell ref="D82:D83"/>
    <mergeCell ref="D84:D85"/>
    <mergeCell ref="C81:U81"/>
    <mergeCell ref="T82:U82"/>
    <mergeCell ref="E83:F83"/>
    <mergeCell ref="T83:U83"/>
    <mergeCell ref="T84:U84"/>
    <mergeCell ref="E85:F85"/>
    <mergeCell ref="A84:A85"/>
    <mergeCell ref="A86:A87"/>
    <mergeCell ref="B86:B87"/>
    <mergeCell ref="C86:C87"/>
    <mergeCell ref="B84:B85"/>
    <mergeCell ref="C84:C85"/>
    <mergeCell ref="T86:U86"/>
    <mergeCell ref="E87:F87"/>
    <mergeCell ref="T87:U87"/>
    <mergeCell ref="D86:D87"/>
    <mergeCell ref="T88:U88"/>
    <mergeCell ref="E89:F89"/>
    <mergeCell ref="D90:D91"/>
    <mergeCell ref="A88:A89"/>
    <mergeCell ref="B88:B89"/>
    <mergeCell ref="E91:F91"/>
    <mergeCell ref="C88:C89"/>
    <mergeCell ref="D88:D89"/>
    <mergeCell ref="B96:B97"/>
    <mergeCell ref="C96:C97"/>
    <mergeCell ref="D96:D97"/>
    <mergeCell ref="T96:U96"/>
    <mergeCell ref="E97:F97"/>
    <mergeCell ref="C94:F94"/>
    <mergeCell ref="T94:U94"/>
    <mergeCell ref="C95:U95"/>
    <mergeCell ref="A98:A100"/>
    <mergeCell ref="B98:B100"/>
    <mergeCell ref="D98:D99"/>
    <mergeCell ref="C98:C99"/>
    <mergeCell ref="C100:F100"/>
    <mergeCell ref="T98:U98"/>
    <mergeCell ref="E99:F99"/>
    <mergeCell ref="A96:A97"/>
    <mergeCell ref="C101:U101"/>
    <mergeCell ref="A102:A104"/>
    <mergeCell ref="B102:B104"/>
    <mergeCell ref="C102:C104"/>
    <mergeCell ref="D102:D104"/>
    <mergeCell ref="S102:S103"/>
    <mergeCell ref="T102:U103"/>
    <mergeCell ref="E104:F104"/>
    <mergeCell ref="T104:U104"/>
    <mergeCell ref="T106:U106"/>
    <mergeCell ref="A112:F112"/>
    <mergeCell ref="A113:F113"/>
    <mergeCell ref="A107:F107"/>
    <mergeCell ref="T107:U107"/>
    <mergeCell ref="A108:F108"/>
    <mergeCell ref="A109:F109"/>
    <mergeCell ref="A123:F123"/>
    <mergeCell ref="A125:C125"/>
    <mergeCell ref="A119:F119"/>
    <mergeCell ref="A120:F120"/>
    <mergeCell ref="A121:F121"/>
    <mergeCell ref="A122:F122"/>
    <mergeCell ref="A118:F118"/>
    <mergeCell ref="T92:U92"/>
    <mergeCell ref="E93:F93"/>
    <mergeCell ref="A90:A91"/>
    <mergeCell ref="B90:B91"/>
    <mergeCell ref="A92:A93"/>
    <mergeCell ref="B92:B93"/>
    <mergeCell ref="T90:U90"/>
    <mergeCell ref="A110:F110"/>
    <mergeCell ref="A111:F111"/>
    <mergeCell ref="T91:U91"/>
    <mergeCell ref="C90:C91"/>
    <mergeCell ref="C92:C93"/>
    <mergeCell ref="D92:D93"/>
    <mergeCell ref="A117:F117"/>
    <mergeCell ref="A114:F114"/>
    <mergeCell ref="A116:R116"/>
    <mergeCell ref="C105:F105"/>
    <mergeCell ref="T105:U105"/>
    <mergeCell ref="B106:F106"/>
  </mergeCells>
  <printOptions/>
  <pageMargins left="0.2362204724409449" right="0.03937007874015748" top="0.7480314960629921" bottom="0.9448818897637796"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2015-02-10T06:05:53Z</cp:lastPrinted>
  <dcterms:created xsi:type="dcterms:W3CDTF">1996-10-14T23:33:28Z</dcterms:created>
  <dcterms:modified xsi:type="dcterms:W3CDTF">2015-02-10T06:06:14Z</dcterms:modified>
  <cp:category/>
  <cp:version/>
  <cp:contentType/>
  <cp:contentStatus/>
</cp:coreProperties>
</file>