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20"/>
  </bookViews>
  <sheets>
    <sheet name="04 Socialiai saugios ir sveikos" sheetId="4" r:id="rId1"/>
  </sheets>
  <calcPr calcId="152511"/>
  <fileRecoveryPr autoRecover="0"/>
</workbook>
</file>

<file path=xl/calcChain.xml><?xml version="1.0" encoding="utf-8"?>
<calcChain xmlns="http://schemas.openxmlformats.org/spreadsheetml/2006/main">
  <c r="K181" i="4" l="1"/>
  <c r="J181" i="4"/>
  <c r="I181" i="4"/>
  <c r="K173" i="4"/>
  <c r="J173" i="4"/>
  <c r="K172" i="4"/>
  <c r="J172" i="4"/>
  <c r="K171" i="4"/>
  <c r="J171" i="4"/>
  <c r="I171" i="4"/>
  <c r="J149" i="4"/>
  <c r="I149" i="4"/>
  <c r="K148" i="4"/>
  <c r="J148" i="4"/>
  <c r="I148" i="4"/>
  <c r="I142" i="4"/>
  <c r="J142" i="4"/>
  <c r="I135" i="4"/>
  <c r="I129" i="4"/>
  <c r="L128" i="4"/>
  <c r="K128" i="4"/>
  <c r="K129" i="4"/>
  <c r="K135" i="4"/>
  <c r="J128" i="4"/>
  <c r="J129" i="4"/>
  <c r="J135" i="4"/>
  <c r="K104" i="4"/>
  <c r="K108" i="4"/>
  <c r="J104" i="4"/>
  <c r="J108" i="4"/>
  <c r="J90" i="4"/>
  <c r="I89" i="4"/>
  <c r="K89" i="4"/>
  <c r="K90" i="4"/>
  <c r="J89" i="4"/>
  <c r="K46" i="4"/>
  <c r="J46" i="4"/>
  <c r="I46" i="4"/>
  <c r="I109" i="4"/>
  <c r="J109" i="4"/>
  <c r="K109" i="4"/>
</calcChain>
</file>

<file path=xl/sharedStrings.xml><?xml version="1.0" encoding="utf-8"?>
<sst xmlns="http://schemas.openxmlformats.org/spreadsheetml/2006/main" count="552" uniqueCount="248">
  <si>
    <t xml:space="preserve">Strateginio </t>
  </si>
  <si>
    <t>Programos</t>
  </si>
  <si>
    <t>Uždavinio</t>
  </si>
  <si>
    <t>Priemonės</t>
  </si>
  <si>
    <t>Asignavimų</t>
  </si>
  <si>
    <t>Finansavimo</t>
  </si>
  <si>
    <t>Funkcinės</t>
  </si>
  <si>
    <t>Programos finansavimo intensyvumo rodikliai</t>
  </si>
  <si>
    <t>Programos vykdymo intensyvumo rodikliai</t>
  </si>
  <si>
    <t>tikslo</t>
  </si>
  <si>
    <t xml:space="preserve">kodas ir </t>
  </si>
  <si>
    <t>kodas ir</t>
  </si>
  <si>
    <t>valdytojo</t>
  </si>
  <si>
    <t>šaltinio</t>
  </si>
  <si>
    <t>klasifikac.</t>
  </si>
  <si>
    <t>Lėšų</t>
  </si>
  <si>
    <t>Patvirtinti</t>
  </si>
  <si>
    <t>Laikotarpio rezultatas</t>
  </si>
  <si>
    <t>Vertinimo kriterijaus</t>
  </si>
  <si>
    <t>Kodas</t>
  </si>
  <si>
    <t>Mato</t>
  </si>
  <si>
    <t>Planas</t>
  </si>
  <si>
    <t>Ataskaitinio</t>
  </si>
  <si>
    <t>pavadinimas</t>
  </si>
  <si>
    <t>kodas</t>
  </si>
  <si>
    <t>planas</t>
  </si>
  <si>
    <t>asignavimai</t>
  </si>
  <si>
    <t>(įsisavint lėšų nuo</t>
  </si>
  <si>
    <t>vnt.</t>
  </si>
  <si>
    <t>(rodiklio</t>
  </si>
  <si>
    <t>laikotarpio rezultatas</t>
  </si>
  <si>
    <t>tūkst.Eur</t>
  </si>
  <si>
    <t>metų pradžios)</t>
  </si>
  <si>
    <t>reikšmė)</t>
  </si>
  <si>
    <t>Įvykdymas</t>
  </si>
  <si>
    <t>proc.</t>
  </si>
  <si>
    <t>mato vnt.</t>
  </si>
  <si>
    <t>1</t>
  </si>
  <si>
    <t>Ugdyti išsilavinusią ir kultūrą puoselėjančią bendruomenę socialiai saugioje aplinkoje</t>
  </si>
  <si>
    <t>01</t>
  </si>
  <si>
    <t>01_SB</t>
  </si>
  <si>
    <t>03_SB(SP)</t>
  </si>
  <si>
    <t>04_SB(VB)</t>
  </si>
  <si>
    <t>08_VB</t>
  </si>
  <si>
    <t>Iš viso priemonei</t>
  </si>
  <si>
    <t>02</t>
  </si>
  <si>
    <t>03</t>
  </si>
  <si>
    <t>04</t>
  </si>
  <si>
    <t>05</t>
  </si>
  <si>
    <t>06</t>
  </si>
  <si>
    <t>07</t>
  </si>
  <si>
    <t>Iš viso programos tikslui</t>
  </si>
  <si>
    <t>188714469</t>
  </si>
  <si>
    <t>08.04.01.01.</t>
  </si>
  <si>
    <t>Iš viso programai</t>
  </si>
  <si>
    <t xml:space="preserve">02 </t>
  </si>
  <si>
    <t>06.01.01.01.</t>
  </si>
  <si>
    <t>07.06.01.02.</t>
  </si>
  <si>
    <t>10.04.01.01.</t>
  </si>
  <si>
    <t>10.09.01.01.</t>
  </si>
  <si>
    <t>10.04.01.40.</t>
  </si>
  <si>
    <t>271759610</t>
  </si>
  <si>
    <t>302415311</t>
  </si>
  <si>
    <t>Socialiai saugios ir sveikos aplinkos kūrimo programa</t>
  </si>
  <si>
    <t>Mažinti socialinę atskirtį vykdant valstybės ir savivaldybės socialinės politikos priemones.</t>
  </si>
  <si>
    <t>Valstybės teikiamos paramos įgyvendinimas Plungės rajono savivaldybėje</t>
  </si>
  <si>
    <t>Socialinėms išmokoms ir kompensacijoms skaičiuoti ir mokėti</t>
  </si>
  <si>
    <t>10.03.01.01.</t>
  </si>
  <si>
    <t>10.06.01.01.</t>
  </si>
  <si>
    <t xml:space="preserve">Laidojimo pašalpų gavėjų skaičius </t>
  </si>
  <si>
    <t>P-04-01-01-01</t>
  </si>
  <si>
    <t>Socialinei paramai mokiniams</t>
  </si>
  <si>
    <t>Mokinio reikmenų gavėjų skaičius</t>
  </si>
  <si>
    <t>P-04-01-01-02</t>
  </si>
  <si>
    <t xml:space="preserve">Nemokamo maitinimo gavėjų skaičius </t>
  </si>
  <si>
    <t>P-04-01-01-03</t>
  </si>
  <si>
    <t>Socialinėms paslaugoms</t>
  </si>
  <si>
    <t>10.01.02.02.</t>
  </si>
  <si>
    <t xml:space="preserve">Sunkios negalės asmenų, gaunančių globos paslaugas, skaičius </t>
  </si>
  <si>
    <t>P-04-01-01-04</t>
  </si>
  <si>
    <t>Šeimų, gaunačių paslaugas, skaičius</t>
  </si>
  <si>
    <t>P-04-01-01-05</t>
  </si>
  <si>
    <t>Dienos užimtumo centre dalyvavusių lankytojų ,skaičius</t>
  </si>
  <si>
    <t>P-04-01-01-06</t>
  </si>
  <si>
    <t>Suteiktos paslaugos socialinės rizikos šeimoms,skaičius</t>
  </si>
  <si>
    <t>P-04-01-01-07</t>
  </si>
  <si>
    <t>10.02.01.40.</t>
  </si>
  <si>
    <t>Visuomenės sveikatos priežiūros funkcijoms vykdyti</t>
  </si>
  <si>
    <t>07.04.01.02.</t>
  </si>
  <si>
    <t>Surengtų konferencijų, seminarų, mokymų skaičius</t>
  </si>
  <si>
    <t>P-04-01-01-12</t>
  </si>
  <si>
    <t>Atmintinių, lankstinukų gamyba ir platinimas sveikatos stiprinimo aktualiais klausimais</t>
  </si>
  <si>
    <t>P-04-01-01-13</t>
  </si>
  <si>
    <t>10.07.01.01.</t>
  </si>
  <si>
    <t>09</t>
  </si>
  <si>
    <t>Būsto nuomos mokesčio daliai kompensuoti</t>
  </si>
  <si>
    <t>Paramos gavėjų skaičius</t>
  </si>
  <si>
    <t>P-04-01-01-15</t>
  </si>
  <si>
    <t>10</t>
  </si>
  <si>
    <t>Neveiksnių asmenų būklės peržiūrėjimui užtikrinti</t>
  </si>
  <si>
    <t>Peržiūrėtų neveiksnių asmenų bylų skaičius</t>
  </si>
  <si>
    <t>P-04-01-01-16</t>
  </si>
  <si>
    <t>Valstybės biudžeto lėšų įsisavinimas</t>
  </si>
  <si>
    <t>R-04-01-01</t>
  </si>
  <si>
    <t>Visuomenės sveikatos biuro teikaimų paslaugų gavėjų skaičius, vnt.</t>
  </si>
  <si>
    <t>R-04-01-02</t>
  </si>
  <si>
    <t>Savivaldybės teikiamos paramos organizavimas savivaldybės gyventojams</t>
  </si>
  <si>
    <t>Savivaldybės teikiamos paramos organizavimas</t>
  </si>
  <si>
    <t>Socialinės globos paslaugų gavėjų, skaičius</t>
  </si>
  <si>
    <t>P-04-01-02-01</t>
  </si>
  <si>
    <t>Pagalbos pinigų gavėjų skaičius</t>
  </si>
  <si>
    <t>P-04-01-02-02</t>
  </si>
  <si>
    <t xml:space="preserve">Vienkartinių pašalpų gavėjų skaičius </t>
  </si>
  <si>
    <t>P-04-01-02-03</t>
  </si>
  <si>
    <t>Vietinės rinkliavos išlaidų kompensacijų gavėjų, skaičius</t>
  </si>
  <si>
    <t>P-04-01-02-04</t>
  </si>
  <si>
    <t>NVO programų rėmimas</t>
  </si>
  <si>
    <t>Neįgaliųjų  programų, skaičius</t>
  </si>
  <si>
    <t>P-04-01-02-05</t>
  </si>
  <si>
    <t>Vaikų dienos centrų programų rėmimas</t>
  </si>
  <si>
    <t>Dienos centrą lankančių vaikų skaičius</t>
  </si>
  <si>
    <t>P-04-01-02-06</t>
  </si>
  <si>
    <t>VšĮ Plungės bendruomenės centro programa</t>
  </si>
  <si>
    <t>Bendruomenės centro paslaugų  gavėjų skaičius</t>
  </si>
  <si>
    <t>P-04-01-02-07</t>
  </si>
  <si>
    <t>Socialinėms pašalpoms  ir kompensacijoms skaičiuoti ir mokėti</t>
  </si>
  <si>
    <t>Kompensacijų gavėjų skaičius</t>
  </si>
  <si>
    <t>P-04-01-02-08</t>
  </si>
  <si>
    <t>Socialinių pašalpų gavėjų skaičius</t>
  </si>
  <si>
    <t>P-04-01-02-09</t>
  </si>
  <si>
    <t>Savivaldybės biudžeto lėšų įsisavinimas</t>
  </si>
  <si>
    <t>R-04-02-01</t>
  </si>
  <si>
    <t xml:space="preserve"> Socialinių ir globos  paslaugų užtikrinimas Plungės "Socialinių paslaugų centre"</t>
  </si>
  <si>
    <t>Plungės Socialinių paslaugų centro veikla</t>
  </si>
  <si>
    <t>Globojamų vaikų skaičius</t>
  </si>
  <si>
    <t>P-04-01-03-01</t>
  </si>
  <si>
    <t>Tiesiogiai su vaikais dirbančių specialistų skaičius</t>
  </si>
  <si>
    <t>P-04-01-03-02</t>
  </si>
  <si>
    <t>Gyventojų, kuriems suteiktos socialinės paslaugos, skaičiaus pokytis (lyginant su praėjusiais metais)</t>
  </si>
  <si>
    <t>P-04-01-04</t>
  </si>
  <si>
    <t>Užtikrinti Plungės krizių centro teikiamų socialinių paslaugų tęstinumą gerinti jų kokybę ir plėsti paslaugų tinklą</t>
  </si>
  <si>
    <t>Plungės krizių centro veikla</t>
  </si>
  <si>
    <t>171697549</t>
  </si>
  <si>
    <t xml:space="preserve">Poreikio paslaugoms gauti  patenkinimas </t>
  </si>
  <si>
    <t>P-04-01-04-01</t>
  </si>
  <si>
    <t xml:space="preserve">Savivaldybės biudžeto lėšų įsisavinimas </t>
  </si>
  <si>
    <t>R-04-01-05</t>
  </si>
  <si>
    <t>Užimtumo didinimo programos įgyvendinimas</t>
  </si>
  <si>
    <t>Savivaldybės patvirtintai užimtumo didinimo programai įgyvendinti</t>
  </si>
  <si>
    <t>04.01.02.01.</t>
  </si>
  <si>
    <t>Įdarbintų asmenų skaičius</t>
  </si>
  <si>
    <t>P-04-01-05-01</t>
  </si>
  <si>
    <t>Patvirtintų programų skaičius</t>
  </si>
  <si>
    <t>R-04-05-01</t>
  </si>
  <si>
    <t>Transporto išlaidų kompensavimas keleivių vežėjams</t>
  </si>
  <si>
    <t>UAB „Plungės autobusų parkas“ veikla</t>
  </si>
  <si>
    <t>Keleivių ir moksleivių pavėžėjimas</t>
  </si>
  <si>
    <t>Autobusų, kurių amžius mažiau kaip 10 metų – proc. nuo bendro autobusų parko</t>
  </si>
  <si>
    <t>P-04-01-06-01</t>
  </si>
  <si>
    <t>Maršrutų ir grafikų publikacija internetinėje erdvėje, „On line“ režimu, prieinamu visuomenei; navigacinė sistema -  proc. nuo bendro autobusų parko.</t>
  </si>
  <si>
    <t>P-04-01-06-02</t>
  </si>
  <si>
    <t xml:space="preserve"> „Wi-Fi“ ryšio palaikymas autobusuose; proc. nuo bendro autobusų parko</t>
  </si>
  <si>
    <t>P-04-01-06-03</t>
  </si>
  <si>
    <t>Keleivių naudojimasis visuomeniniu transportu (proc.) nuo bendro rajono gyventojų skaičiaus</t>
  </si>
  <si>
    <t>R-04-06- 01</t>
  </si>
  <si>
    <t>Užtikrinti medicininių paslaugų prieinamumą  privalomuoju sveikatos draudimu neapdraustiems Plungės savivaldybės gyventojams. Užtikrinti savalaikį vaikų dantų gydymo ir krūminių dantų dengimo silantais paslaugas vaikams.</t>
  </si>
  <si>
    <t xml:space="preserve">Gerinti savivaldybės gyventojų sveikatos lygį bei paslaugų prieinamumą ir kokybę
</t>
  </si>
  <si>
    <t>Sveikatos priežiūros paslaugų prieinamumo užtikrinimas socialinės rizikos grupei priklausantiems gyventojams</t>
  </si>
  <si>
    <t>07.03.01.01.</t>
  </si>
  <si>
    <t>Privalomuoju sveikatos draudimu nepadraustiems pacientams suteiktų paslaugų skaičius</t>
  </si>
  <si>
    <t>P-04-02-01-01</t>
  </si>
  <si>
    <t>Gydytojų rezidentų studijų finansavimas</t>
  </si>
  <si>
    <t>Rezidentų skaičius</t>
  </si>
  <si>
    <t>P-04-02-01-02</t>
  </si>
  <si>
    <t>Saugios nakvynės paslauga VšĮ Plungės rajono savivaldybės ligoninėje</t>
  </si>
  <si>
    <t>Asmenų, kuriems suteiktos saugios nakvynės paslaugos, skaičius</t>
  </si>
  <si>
    <t>P-04-02-01-03</t>
  </si>
  <si>
    <t xml:space="preserve"> Visuomenės sveikatos rėmimo specialioji programa</t>
  </si>
  <si>
    <t>Suteiktų ambulatorinių sveikatos priežiūros paslaugų skaičius, vnt.;</t>
  </si>
  <si>
    <t>P-04-02-01-04</t>
  </si>
  <si>
    <t>P-04-02-01-05</t>
  </si>
  <si>
    <t>VšĮ Plungės rajono savivadybės ligoninės programa</t>
  </si>
  <si>
    <t>Nedraustų pacientų, kuriems suteiktos asmens sveikatos priežiūros paslaugos, skaičiaus pokytis procentais (lyginant su praėjusiais metais)</t>
  </si>
  <si>
    <t>R-04-02- 01</t>
  </si>
  <si>
    <t>Teikiamų ambulatorinių paslaugų skaičiaus pokytis procentais (skaičiuojama už tuos metus, kai gydytojai pradeda dirbti ir lyginama su praėjusiais metais)</t>
  </si>
  <si>
    <t>R-04-02-02</t>
  </si>
  <si>
    <t>Asmenų, kuriems suteiktos saugios nakvynės paslaugos, skaičiaus pokytis proc. (lyginant su praėjusiais metais)</t>
  </si>
  <si>
    <t>R-04-02-03</t>
  </si>
  <si>
    <t>Vaikų, kuriems suteiktos dantų gydymo ir krūminių dantų dengimo silantais paslaugos, skaičiaus pokytis vnt. (lyginant su praėjusiais metais)</t>
  </si>
  <si>
    <t>R-04-02-04</t>
  </si>
  <si>
    <t>Gerinti savivaldybės gyventojų sveikatos lygį bei paslaugų prieinamumą</t>
  </si>
  <si>
    <t>R-04-02-05</t>
  </si>
  <si>
    <t>Asmens sveikatos priežiūros paslaugų teikimui skirtų lėšų dalis procentais nuo socialiai saugios ir sveikos aplinkos kūrimo  programai numatytų lėšų</t>
  </si>
  <si>
    <t>E-01-31</t>
  </si>
  <si>
    <t>Siekti, kad BĮ Plungės rajono savivaldybės visuomenės sveikatos biuras taptų modernia šiuolaikine įstaiga, kurioje dirbs kvalifikuoti, išsilavinę specialistai</t>
  </si>
  <si>
    <t xml:space="preserve"> 01</t>
  </si>
  <si>
    <t>Pagerinti Visuomenės sveikatos priežiūros paslaugų Plungės rajono savivaldybėje prieinamumą bei kokybę vykdant infrastruktūros plėtrą</t>
  </si>
  <si>
    <t>Plungės rajono savivaldybės visuomenės sveikatos biuro veikla</t>
  </si>
  <si>
    <t>07.04.01.01.</t>
  </si>
  <si>
    <t>Įtrauktų asmenų į projekto veiklą</t>
  </si>
  <si>
    <t>P-04-03-01-01</t>
  </si>
  <si>
    <t>Organizuotų žalingų įpročių (tabako, alkoholio ir narkotikų vartojimo) mažinimo prevencinių renginių skaičius</t>
  </si>
  <si>
    <t>P-04-03-01-02</t>
  </si>
  <si>
    <t>Priklausomybių mažinimo programa</t>
  </si>
  <si>
    <t>Informacijos apie prikausomybių ligas,jų vystymosi mechanizmus, gydymo ir rebilitacijos būdus sklaida</t>
  </si>
  <si>
    <t>P-04-03-02-03</t>
  </si>
  <si>
    <t>Pravestų teorinių ir praktinių užsiėmimų skaičius, vnt.</t>
  </si>
  <si>
    <t>R-04-03-01</t>
  </si>
  <si>
    <t>Greitosios medicinos pagalbos darbuotojų motyvacija tobulinti įgūdžius</t>
  </si>
  <si>
    <t>Greitosios medicinos pagalbos darbuotojų profesinės kvalifikacijos tobulinimas</t>
  </si>
  <si>
    <t>VšĮ Plungės rajono greitosios medicinos pagalbos programa</t>
  </si>
  <si>
    <t>07.02.01.01.</t>
  </si>
  <si>
    <t>Greitosios medicinos pagalbos darbuotojų, tobulinusių profesinę kvalifikaciją, skaičius</t>
  </si>
  <si>
    <t>P-04-04-01-01</t>
  </si>
  <si>
    <t>Kokybinių ir kiekybinių rezultatų siekimas laiko atžvilgiu,t.y. per kuo trumpesnį laiką atgaivinti ligonį  ir suteikti jam pagalbą bei transportuoti į atitinkamo lygmens stacionariną ASPĮ</t>
  </si>
  <si>
    <t>R- 04-04-01</t>
  </si>
  <si>
    <t>Didinti savivaldybės ir socialinio būsto fondą, kuris būtų nuomojamas mažas pajamas gaunantiems asmenims (šeimoms), turintiems teisę į socialinį būstą pagal Lietuvos Respublikos paramos būstui įsigyti ar išsinuomoti įstatymą</t>
  </si>
  <si>
    <t xml:space="preserve"> Užtikrinti Plungės rajono socialinio būsto fondo plėtrą</t>
  </si>
  <si>
    <t>Savivaldybės ir socialinio būsto fondo plėtra</t>
  </si>
  <si>
    <t xml:space="preserve">Padidintas socialinio būsto fondas </t>
  </si>
  <si>
    <t>P-04-05-01-01</t>
  </si>
  <si>
    <t>Fondo lėšų įsisavinimas</t>
  </si>
  <si>
    <t>R- 04- 05- 01</t>
  </si>
  <si>
    <t>Pirties aptarnavimo veiklos užtikrinimas, miesto viešojo tualeto eksploatavimas</t>
  </si>
  <si>
    <t>Užtikrinti pirties ir viešojo tualeto nepertraukiamą veiklą</t>
  </si>
  <si>
    <t>Savivaldybės įmonės Plungės būstas programa</t>
  </si>
  <si>
    <t>06.06.01.01.</t>
  </si>
  <si>
    <t>Atlikta pirties ir viešojo tualeto remontas</t>
  </si>
  <si>
    <t>P-04-06-01-01</t>
  </si>
  <si>
    <t>R-04-06-01</t>
  </si>
  <si>
    <t>Viešosios tvarkos ir visuomenės saugumo užtikrinimas bei eismo saugumo kontrolė ir skatinimas Plungės rajone</t>
  </si>
  <si>
    <t>Nusikalstamų veikų bei teisės pažeidimų prevencija ir tyrimas</t>
  </si>
  <si>
    <t>Plungės rajono policijos komisariato programa</t>
  </si>
  <si>
    <t>03.01.01.01.</t>
  </si>
  <si>
    <t>Viešosios tvarkos bei visuomenės saugumo užtikrinimo (reidų, renginių skaičius) vnt.</t>
  </si>
  <si>
    <t>P-04-07-01-01</t>
  </si>
  <si>
    <t>Aktyvių SGK procentinė išraiška lyginant su pasyviomis (ar neaktyviomis)  nuo bendro SKG skaičiaus.</t>
  </si>
  <si>
    <t>R-04-07-01</t>
  </si>
  <si>
    <t>PATVIRTINTA</t>
  </si>
  <si>
    <t>Plungės rajono savivaldybės</t>
  </si>
  <si>
    <t>sprendimu Nr. T1-</t>
  </si>
  <si>
    <t>tarybos 2022 m. gegužės  26  d.</t>
  </si>
  <si>
    <t>PLUNGĖS RAJONO SAVIVALDYBĖS 2021-2023  METŲ STRATEGINIO VEIKLOS PLANO 2021 METŲ ĮGYVENDINIMO  ATASKAITA</t>
  </si>
  <si>
    <t>03_SB (SP)</t>
  </si>
  <si>
    <t>Iš viso uždaviniui</t>
  </si>
  <si>
    <t>eur.</t>
  </si>
  <si>
    <t>Parengtų sveikatos projeketų skaičius</t>
  </si>
  <si>
    <t>04 "SOCIALIAI SAUGIOS IR SVEIKOS APLINKOS KŪRIMO"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</si>
</sst>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[$-10409]0.00"/>
  </numFmts>
  <fonts count="13" x14ac:knownFonts="1">
    <font>
      <sz val="10"/>
      <name val="Arial"/>
    </font>
    <font>
      <b/>
      <sz val="11.95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5" fillId="2" borderId="6" xfId="0" applyFont="1" applyFill="1" applyBorder="1" applyAlignment="1" applyProtection="1">
      <alignment horizontal="left" vertical="center" wrapText="1" readingOrder="1"/>
      <protection locked="0"/>
    </xf>
    <xf numFmtId="0" fontId="5" fillId="2" borderId="2" xfId="0" applyFont="1" applyFill="1" applyBorder="1" applyAlignment="1" applyProtection="1">
      <alignment vertical="center" wrapText="1" readingOrder="1"/>
      <protection locked="0"/>
    </xf>
    <xf numFmtId="0" fontId="5" fillId="0" borderId="6" xfId="0" applyFont="1" applyBorder="1" applyAlignment="1" applyProtection="1">
      <alignment horizontal="left" vertical="center" wrapText="1" readingOrder="1"/>
      <protection locked="0"/>
    </xf>
    <xf numFmtId="185" fontId="5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5" xfId="0" applyFont="1" applyBorder="1" applyAlignment="1" applyProtection="1">
      <alignment horizontal="right" vertical="center" wrapText="1" readingOrder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185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185" fontId="4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 readingOrder="1"/>
      <protection locked="0"/>
    </xf>
    <xf numFmtId="185" fontId="4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5" xfId="0" applyFont="1" applyFill="1" applyBorder="1" applyAlignment="1" applyProtection="1">
      <alignment horizontal="left" vertical="center" wrapText="1" readingOrder="1"/>
      <protection locked="0"/>
    </xf>
    <xf numFmtId="185" fontId="4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12" xfId="0" applyFont="1" applyFill="1" applyBorder="1" applyAlignment="1" applyProtection="1">
      <alignment horizontal="center" vertical="center" wrapText="1" readingOrder="1"/>
      <protection locked="0"/>
    </xf>
    <xf numFmtId="0" fontId="4" fillId="2" borderId="13" xfId="0" applyFont="1" applyFill="1" applyBorder="1" applyAlignment="1" applyProtection="1">
      <alignment horizontal="center" vertical="center" wrapText="1" readingOrder="1"/>
      <protection locked="0"/>
    </xf>
    <xf numFmtId="0" fontId="4" fillId="2" borderId="14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2" borderId="15" xfId="0" applyFont="1" applyFill="1" applyBorder="1" applyAlignment="1" applyProtection="1">
      <alignment horizontal="center" vertical="center" wrapText="1" readingOrder="1"/>
      <protection locked="0"/>
    </xf>
    <xf numFmtId="0" fontId="4" fillId="2" borderId="16" xfId="0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left" vertical="top" wrapText="1" readingOrder="1"/>
      <protection locked="0"/>
    </xf>
    <xf numFmtId="0" fontId="5" fillId="0" borderId="18" xfId="0" applyFont="1" applyBorder="1" applyAlignment="1" applyProtection="1">
      <alignment horizontal="right" vertical="center" wrapText="1" readingOrder="1"/>
      <protection locked="0"/>
    </xf>
    <xf numFmtId="185" fontId="4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0" fontId="0" fillId="0" borderId="19" xfId="0" applyBorder="1"/>
    <xf numFmtId="185" fontId="4" fillId="2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horizontal="right" vertical="center" wrapText="1" readingOrder="1"/>
      <protection locked="0"/>
    </xf>
    <xf numFmtId="0" fontId="5" fillId="2" borderId="20" xfId="0" applyFont="1" applyFill="1" applyBorder="1" applyAlignment="1" applyProtection="1">
      <alignment horizontal="lef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185" fontId="4" fillId="2" borderId="2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22" xfId="0" applyFont="1" applyFill="1" applyBorder="1" applyAlignment="1" applyProtection="1">
      <alignment horizontal="left" vertical="center" wrapText="1" readingOrder="1"/>
      <protection locked="0"/>
    </xf>
    <xf numFmtId="0" fontId="4" fillId="2" borderId="22" xfId="0" applyFont="1" applyFill="1" applyBorder="1" applyAlignment="1" applyProtection="1">
      <alignment horizontal="right" vertical="center" wrapText="1" readingOrder="1"/>
      <protection locked="0"/>
    </xf>
    <xf numFmtId="0" fontId="4" fillId="2" borderId="23" xfId="0" applyFont="1" applyFill="1" applyBorder="1" applyAlignment="1" applyProtection="1">
      <alignment horizontal="right" vertical="center" wrapText="1" readingOrder="1"/>
      <protection locked="0"/>
    </xf>
    <xf numFmtId="0" fontId="5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24" xfId="0" applyFont="1" applyBorder="1" applyAlignment="1" applyProtection="1">
      <alignment horizontal="left" vertical="center" wrapText="1" readingOrder="1"/>
      <protection locked="0"/>
    </xf>
    <xf numFmtId="185" fontId="8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5" xfId="0" applyFont="1" applyBorder="1" applyAlignment="1" applyProtection="1">
      <alignment horizontal="left" vertical="center" wrapText="1" readingOrder="1"/>
      <protection locked="0"/>
    </xf>
    <xf numFmtId="185" fontId="10" fillId="0" borderId="5" xfId="0" applyNumberFormat="1" applyFont="1" applyBorder="1" applyAlignment="1" applyProtection="1">
      <alignment horizontal="right" vertical="top" wrapText="1" readingOrder="1"/>
      <protection locked="0"/>
    </xf>
    <xf numFmtId="185" fontId="10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185" fontId="9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0" applyFont="1" applyBorder="1" applyAlignment="1" applyProtection="1">
      <alignment horizontal="left" vertical="center" wrapText="1" readingOrder="1"/>
      <protection locked="0"/>
    </xf>
    <xf numFmtId="0" fontId="9" fillId="0" borderId="5" xfId="0" applyFont="1" applyBorder="1" applyAlignment="1" applyProtection="1">
      <alignment horizontal="right" vertical="center" wrapText="1" readingOrder="1"/>
      <protection locked="0"/>
    </xf>
    <xf numFmtId="0" fontId="9" fillId="0" borderId="18" xfId="0" applyFont="1" applyBorder="1" applyAlignment="1" applyProtection="1">
      <alignment horizontal="right" vertical="center" wrapText="1" readingOrder="1"/>
      <protection locked="0"/>
    </xf>
    <xf numFmtId="0" fontId="10" fillId="0" borderId="5" xfId="0" applyFont="1" applyBorder="1" applyAlignment="1" applyProtection="1">
      <alignment horizontal="left" vertical="center" wrapText="1" readingOrder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185" fontId="10" fillId="0" borderId="5" xfId="0" applyNumberFormat="1" applyFont="1" applyBorder="1" applyAlignment="1" applyProtection="1">
      <alignment horizontal="right" vertical="center" wrapText="1" readingOrder="1"/>
      <protection locked="0"/>
    </xf>
    <xf numFmtId="185" fontId="10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4" fillId="2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center" wrapText="1" readingOrder="1"/>
      <protection locked="0"/>
    </xf>
    <xf numFmtId="0" fontId="5" fillId="2" borderId="10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horizontal="right" vertical="top" wrapText="1" readingOrder="1"/>
      <protection locked="0"/>
    </xf>
    <xf numFmtId="0" fontId="5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right" vertical="top" wrapText="1"/>
      <protection locked="0"/>
    </xf>
    <xf numFmtId="0" fontId="0" fillId="0" borderId="28" xfId="0" applyBorder="1" applyAlignment="1" applyProtection="1">
      <alignment horizontal="right" vertical="top" wrapText="1"/>
      <protection locked="0"/>
    </xf>
    <xf numFmtId="185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/>
    </xf>
    <xf numFmtId="0" fontId="0" fillId="0" borderId="26" xfId="0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righ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85" fontId="4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6" xfId="0" applyFont="1" applyFill="1" applyBorder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 applyProtection="1">
      <alignment horizontal="right" vertical="top" wrapText="1" readingOrder="1"/>
      <protection locked="0"/>
    </xf>
    <xf numFmtId="0" fontId="4" fillId="2" borderId="10" xfId="0" applyFont="1" applyFill="1" applyBorder="1" applyAlignment="1" applyProtection="1">
      <alignment horizontal="right" vertical="top" wrapText="1" readingOrder="1"/>
      <protection locked="0"/>
    </xf>
    <xf numFmtId="185" fontId="10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185" fontId="10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center" wrapText="1" readingOrder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10" fillId="0" borderId="5" xfId="0" applyFont="1" applyBorder="1" applyAlignment="1" applyProtection="1">
      <alignment horizontal="right" vertical="top" wrapText="1" readingOrder="1"/>
      <protection locked="0"/>
    </xf>
    <xf numFmtId="0" fontId="6" fillId="0" borderId="7" xfId="0" applyFont="1" applyBorder="1" applyAlignment="1" applyProtection="1">
      <alignment horizontal="right" vertical="top" wrapText="1"/>
      <protection locked="0"/>
    </xf>
    <xf numFmtId="0" fontId="6" fillId="0" borderId="24" xfId="0" applyFont="1" applyBorder="1" applyAlignment="1" applyProtection="1">
      <alignment horizontal="right" vertical="top" wrapText="1"/>
      <protection locked="0"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6" fillId="0" borderId="8" xfId="0" applyFont="1" applyBorder="1" applyAlignment="1" applyProtection="1">
      <alignment horizontal="right" vertical="top" wrapText="1"/>
      <protection locked="0"/>
    </xf>
    <xf numFmtId="0" fontId="6" fillId="0" borderId="28" xfId="0" applyFont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 horizontal="left"/>
    </xf>
    <xf numFmtId="0" fontId="4" fillId="2" borderId="25" xfId="0" applyFont="1" applyFill="1" applyBorder="1" applyAlignment="1" applyProtection="1">
      <alignment horizontal="right" vertical="top" wrapText="1" readingOrder="1"/>
      <protection locked="0"/>
    </xf>
    <xf numFmtId="0" fontId="4" fillId="2" borderId="7" xfId="0" applyFont="1" applyFill="1" applyBorder="1" applyAlignment="1" applyProtection="1">
      <alignment horizontal="right" vertical="top" wrapText="1" readingOrder="1"/>
      <protection locked="0"/>
    </xf>
    <xf numFmtId="0" fontId="4" fillId="2" borderId="24" xfId="0" applyFont="1" applyFill="1" applyBorder="1" applyAlignment="1" applyProtection="1">
      <alignment horizontal="right" vertical="top" wrapText="1" readingOrder="1"/>
      <protection locked="0"/>
    </xf>
    <xf numFmtId="0" fontId="4" fillId="2" borderId="27" xfId="0" applyFont="1" applyFill="1" applyBorder="1" applyAlignment="1" applyProtection="1">
      <alignment horizontal="right" vertical="top" wrapText="1" readingOrder="1"/>
      <protection locked="0"/>
    </xf>
    <xf numFmtId="0" fontId="4" fillId="2" borderId="8" xfId="0" applyFont="1" applyFill="1" applyBorder="1" applyAlignment="1" applyProtection="1">
      <alignment horizontal="right" vertical="top" wrapText="1" readingOrder="1"/>
      <protection locked="0"/>
    </xf>
    <xf numFmtId="0" fontId="4" fillId="2" borderId="28" xfId="0" applyFont="1" applyFill="1" applyBorder="1" applyAlignment="1" applyProtection="1">
      <alignment horizontal="right" vertical="top" wrapText="1" readingOrder="1"/>
      <protection locked="0"/>
    </xf>
    <xf numFmtId="0" fontId="4" fillId="0" borderId="6" xfId="0" applyFont="1" applyBorder="1" applyAlignment="1" applyProtection="1">
      <alignment horizontal="right" vertical="top" wrapText="1" readingOrder="1"/>
      <protection locked="0"/>
    </xf>
    <xf numFmtId="0" fontId="4" fillId="0" borderId="2" xfId="0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4" fillId="2" borderId="29" xfId="0" applyFont="1" applyFill="1" applyBorder="1" applyAlignment="1" applyProtection="1">
      <alignment horizontal="right" vertical="top" wrapText="1" readingOrder="1"/>
      <protection locked="0"/>
    </xf>
    <xf numFmtId="0" fontId="4" fillId="2" borderId="21" xfId="0" applyFont="1" applyFill="1" applyBorder="1" applyAlignment="1" applyProtection="1">
      <alignment horizontal="right" vertical="top" wrapText="1" readingOrder="1"/>
      <protection locked="0"/>
    </xf>
    <xf numFmtId="0" fontId="4" fillId="2" borderId="30" xfId="0" applyFont="1" applyFill="1" applyBorder="1" applyAlignment="1" applyProtection="1">
      <alignment horizontal="right" vertical="top" wrapText="1" readingOrder="1"/>
      <protection locked="0"/>
    </xf>
    <xf numFmtId="0" fontId="4" fillId="2" borderId="3" xfId="0" applyFont="1" applyFill="1" applyBorder="1" applyAlignment="1" applyProtection="1">
      <alignment horizontal="right" vertical="top" wrapText="1" readingOrder="1"/>
      <protection locked="0"/>
    </xf>
    <xf numFmtId="0" fontId="4" fillId="2" borderId="0" xfId="0" applyFont="1" applyFill="1" applyBorder="1" applyAlignment="1" applyProtection="1">
      <alignment horizontal="right" vertical="top" wrapText="1" readingOrder="1"/>
      <protection locked="0"/>
    </xf>
    <xf numFmtId="0" fontId="4" fillId="2" borderId="26" xfId="0" applyFont="1" applyFill="1" applyBorder="1" applyAlignment="1" applyProtection="1">
      <alignment horizontal="righ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1"/>
  <sheetViews>
    <sheetView showGridLines="0" tabSelected="1" topLeftCell="A163" workbookViewId="0">
      <selection activeCell="I21" sqref="I21"/>
    </sheetView>
  </sheetViews>
  <sheetFormatPr defaultRowHeight="12.75" x14ac:dyDescent="0.2"/>
  <cols>
    <col min="1" max="12" width="10.7109375" customWidth="1"/>
    <col min="13" max="13" width="32.28515625" customWidth="1"/>
    <col min="14" max="14" width="0" hidden="1" customWidth="1"/>
    <col min="15" max="15" width="14" customWidth="1"/>
    <col min="16" max="19" width="10.7109375" customWidth="1"/>
    <col min="20" max="20" width="0" hidden="1" customWidth="1"/>
  </cols>
  <sheetData>
    <row r="1" spans="1:19" ht="15" x14ac:dyDescent="0.25">
      <c r="Q1" s="130" t="s">
        <v>238</v>
      </c>
      <c r="R1" s="130"/>
      <c r="S1" s="130"/>
    </row>
    <row r="2" spans="1:19" ht="15" x14ac:dyDescent="0.25">
      <c r="Q2" s="130" t="s">
        <v>239</v>
      </c>
      <c r="R2" s="130"/>
      <c r="S2" s="130"/>
    </row>
    <row r="3" spans="1:19" ht="15" x14ac:dyDescent="0.25">
      <c r="Q3" s="130" t="s">
        <v>241</v>
      </c>
      <c r="R3" s="130"/>
      <c r="S3" s="130"/>
    </row>
    <row r="4" spans="1:19" ht="15" x14ac:dyDescent="0.25">
      <c r="Q4" s="130" t="s">
        <v>240</v>
      </c>
      <c r="R4" s="130"/>
      <c r="S4" s="130"/>
    </row>
    <row r="5" spans="1:19" ht="17.100000000000001" customHeight="1" x14ac:dyDescent="0.2">
      <c r="A5" s="61" t="s">
        <v>242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9.899999999999999" customHeight="1" x14ac:dyDescent="0.2">
      <c r="A6" s="63" t="s">
        <v>247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409.6" hidden="1" customHeight="1" x14ac:dyDescent="0.2"/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5"/>
      <c r="O8" s="64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69"/>
      <c r="O9" s="64"/>
      <c r="P9" s="2"/>
      <c r="Q9" s="2"/>
      <c r="R9" s="2"/>
      <c r="S9" s="2"/>
    </row>
    <row r="10" spans="1:19" ht="12.75" customHeight="1" x14ac:dyDescent="0.2">
      <c r="A10" s="26" t="s">
        <v>0</v>
      </c>
      <c r="B10" s="27" t="s">
        <v>1</v>
      </c>
      <c r="C10" s="28" t="s">
        <v>1</v>
      </c>
      <c r="D10" s="27" t="s">
        <v>2</v>
      </c>
      <c r="E10" s="27" t="s">
        <v>3</v>
      </c>
      <c r="F10" s="27" t="s">
        <v>4</v>
      </c>
      <c r="G10" s="28" t="s">
        <v>5</v>
      </c>
      <c r="H10" s="27" t="s">
        <v>6</v>
      </c>
      <c r="I10" s="66" t="s">
        <v>7</v>
      </c>
      <c r="J10" s="70"/>
      <c r="K10" s="70"/>
      <c r="L10" s="70"/>
      <c r="M10" s="66" t="s">
        <v>8</v>
      </c>
      <c r="N10" s="70"/>
      <c r="O10" s="70"/>
      <c r="P10" s="70"/>
      <c r="Q10" s="70"/>
      <c r="R10" s="70"/>
      <c r="S10" s="68"/>
    </row>
    <row r="11" spans="1:19" ht="12.75" customHeight="1" x14ac:dyDescent="0.2">
      <c r="A11" s="26" t="s">
        <v>9</v>
      </c>
      <c r="B11" s="27" t="s">
        <v>10</v>
      </c>
      <c r="C11" s="28" t="s">
        <v>9</v>
      </c>
      <c r="D11" s="27" t="s">
        <v>11</v>
      </c>
      <c r="E11" s="27" t="s">
        <v>11</v>
      </c>
      <c r="F11" s="27" t="s">
        <v>12</v>
      </c>
      <c r="G11" s="28" t="s">
        <v>13</v>
      </c>
      <c r="H11" s="27" t="s">
        <v>14</v>
      </c>
      <c r="I11" s="27" t="s">
        <v>15</v>
      </c>
      <c r="J11" s="27" t="s">
        <v>16</v>
      </c>
      <c r="K11" s="66" t="s">
        <v>17</v>
      </c>
      <c r="L11" s="67"/>
      <c r="M11" s="27" t="s">
        <v>18</v>
      </c>
      <c r="N11" s="66" t="s">
        <v>19</v>
      </c>
      <c r="O11" s="67"/>
      <c r="P11" s="27" t="s">
        <v>20</v>
      </c>
      <c r="Q11" s="27" t="s">
        <v>21</v>
      </c>
      <c r="R11" s="66" t="s">
        <v>22</v>
      </c>
      <c r="S11" s="68"/>
    </row>
    <row r="12" spans="1:19" ht="12.75" customHeight="1" x14ac:dyDescent="0.2">
      <c r="A12" s="29" t="s">
        <v>11</v>
      </c>
      <c r="B12" s="6" t="s">
        <v>23</v>
      </c>
      <c r="C12" s="5" t="s">
        <v>11</v>
      </c>
      <c r="D12" s="6" t="s">
        <v>23</v>
      </c>
      <c r="E12" s="6" t="s">
        <v>23</v>
      </c>
      <c r="F12" s="6" t="s">
        <v>24</v>
      </c>
      <c r="G12" s="5" t="s">
        <v>24</v>
      </c>
      <c r="H12" s="6" t="s">
        <v>24</v>
      </c>
      <c r="I12" s="6" t="s">
        <v>25</v>
      </c>
      <c r="J12" s="6" t="s">
        <v>26</v>
      </c>
      <c r="K12" s="71" t="s">
        <v>27</v>
      </c>
      <c r="L12" s="72"/>
      <c r="M12" s="6" t="s">
        <v>23</v>
      </c>
      <c r="N12" s="71"/>
      <c r="O12" s="72"/>
      <c r="P12" s="6" t="s">
        <v>28</v>
      </c>
      <c r="Q12" s="6" t="s">
        <v>29</v>
      </c>
      <c r="R12" s="71" t="s">
        <v>30</v>
      </c>
      <c r="S12" s="77"/>
    </row>
    <row r="13" spans="1:19" x14ac:dyDescent="0.2">
      <c r="A13" s="29" t="s">
        <v>23</v>
      </c>
      <c r="B13" s="6"/>
      <c r="C13" s="5" t="s">
        <v>23</v>
      </c>
      <c r="D13" s="6"/>
      <c r="E13" s="6"/>
      <c r="F13" s="6"/>
      <c r="G13" s="30"/>
      <c r="H13" s="6"/>
      <c r="I13" s="6" t="s">
        <v>31</v>
      </c>
      <c r="J13" s="6" t="s">
        <v>31</v>
      </c>
      <c r="K13" s="71" t="s">
        <v>32</v>
      </c>
      <c r="L13" s="72"/>
      <c r="M13" s="6"/>
      <c r="N13" s="71"/>
      <c r="O13" s="72"/>
      <c r="P13" s="6"/>
      <c r="Q13" s="6" t="s">
        <v>33</v>
      </c>
      <c r="R13" s="3" t="s">
        <v>34</v>
      </c>
      <c r="S13" s="31" t="s">
        <v>34</v>
      </c>
    </row>
    <row r="14" spans="1:19" x14ac:dyDescent="0.2">
      <c r="A14" s="29"/>
      <c r="B14" s="6"/>
      <c r="C14" s="30"/>
      <c r="D14" s="6"/>
      <c r="E14" s="6"/>
      <c r="F14" s="6"/>
      <c r="G14" s="30"/>
      <c r="H14" s="6"/>
      <c r="I14" s="6"/>
      <c r="J14" s="6"/>
      <c r="K14" s="3" t="s">
        <v>31</v>
      </c>
      <c r="L14" s="3" t="s">
        <v>35</v>
      </c>
      <c r="M14" s="6"/>
      <c r="N14" s="71"/>
      <c r="O14" s="72"/>
      <c r="P14" s="6"/>
      <c r="Q14" s="6"/>
      <c r="R14" s="6" t="s">
        <v>36</v>
      </c>
      <c r="S14" s="32" t="s">
        <v>35</v>
      </c>
    </row>
    <row r="15" spans="1:19" x14ac:dyDescent="0.2">
      <c r="A15" s="33" t="s">
        <v>37</v>
      </c>
      <c r="B15" s="73"/>
      <c r="C15" s="74"/>
      <c r="D15" s="74"/>
      <c r="E15" s="74"/>
      <c r="F15" s="75" t="s">
        <v>38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6"/>
    </row>
    <row r="16" spans="1:19" x14ac:dyDescent="0.2">
      <c r="A16" s="78" t="s">
        <v>37</v>
      </c>
      <c r="B16" s="8" t="s">
        <v>47</v>
      </c>
      <c r="C16" s="81"/>
      <c r="D16" s="74"/>
      <c r="E16" s="74"/>
      <c r="F16" s="82" t="s">
        <v>63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6"/>
    </row>
    <row r="17" spans="1:19" x14ac:dyDescent="0.2">
      <c r="A17" s="79"/>
      <c r="B17" s="83" t="s">
        <v>47</v>
      </c>
      <c r="C17" s="10" t="s">
        <v>39</v>
      </c>
      <c r="D17" s="73"/>
      <c r="E17" s="74"/>
      <c r="F17" s="75" t="s">
        <v>64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6"/>
    </row>
    <row r="18" spans="1:19" x14ac:dyDescent="0.2">
      <c r="A18" s="79"/>
      <c r="B18" s="84"/>
      <c r="C18" s="85" t="s">
        <v>39</v>
      </c>
      <c r="D18" s="8" t="s">
        <v>39</v>
      </c>
      <c r="E18" s="9"/>
      <c r="F18" s="82" t="s">
        <v>65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6"/>
    </row>
    <row r="19" spans="1:19" x14ac:dyDescent="0.2">
      <c r="A19" s="79"/>
      <c r="B19" s="84"/>
      <c r="C19" s="86"/>
      <c r="D19" s="83" t="s">
        <v>39</v>
      </c>
      <c r="E19" s="10" t="s">
        <v>39</v>
      </c>
      <c r="F19" s="75" t="s">
        <v>66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6"/>
    </row>
    <row r="20" spans="1:19" x14ac:dyDescent="0.2">
      <c r="A20" s="79"/>
      <c r="B20" s="84"/>
      <c r="C20" s="86"/>
      <c r="D20" s="84"/>
      <c r="E20" s="92" t="s">
        <v>39</v>
      </c>
      <c r="F20" s="7" t="s">
        <v>52</v>
      </c>
      <c r="G20" s="7" t="s">
        <v>42</v>
      </c>
      <c r="H20" s="7" t="s">
        <v>67</v>
      </c>
      <c r="I20" s="11">
        <v>202.8</v>
      </c>
      <c r="J20" s="11">
        <v>205.7</v>
      </c>
      <c r="K20" s="11">
        <v>198.3</v>
      </c>
      <c r="L20" s="11">
        <v>97.78</v>
      </c>
      <c r="M20" s="12"/>
      <c r="N20" s="90"/>
      <c r="O20" s="91"/>
      <c r="P20" s="12"/>
      <c r="Q20" s="12"/>
      <c r="R20" s="12"/>
      <c r="S20" s="34"/>
    </row>
    <row r="21" spans="1:19" x14ac:dyDescent="0.2">
      <c r="A21" s="79"/>
      <c r="B21" s="84"/>
      <c r="C21" s="86"/>
      <c r="D21" s="84"/>
      <c r="E21" s="93"/>
      <c r="F21" s="7" t="s">
        <v>52</v>
      </c>
      <c r="G21" s="7" t="s">
        <v>42</v>
      </c>
      <c r="H21" s="7" t="s">
        <v>68</v>
      </c>
      <c r="I21" s="11">
        <v>0.3</v>
      </c>
      <c r="J21" s="11">
        <v>0.3</v>
      </c>
      <c r="K21" s="11">
        <v>0.2</v>
      </c>
      <c r="L21" s="11">
        <v>66.67</v>
      </c>
      <c r="M21" s="12"/>
      <c r="N21" s="90"/>
      <c r="O21" s="91"/>
      <c r="P21" s="12"/>
      <c r="Q21" s="12"/>
      <c r="R21" s="12"/>
      <c r="S21" s="34"/>
    </row>
    <row r="22" spans="1:19" x14ac:dyDescent="0.2">
      <c r="A22" s="79"/>
      <c r="B22" s="84"/>
      <c r="C22" s="86"/>
      <c r="D22" s="84"/>
      <c r="E22" s="13"/>
      <c r="F22" s="87" t="s">
        <v>44</v>
      </c>
      <c r="G22" s="88"/>
      <c r="H22" s="89"/>
      <c r="I22" s="15">
        <v>203.1</v>
      </c>
      <c r="J22" s="15">
        <v>206</v>
      </c>
      <c r="K22" s="15">
        <v>198.5</v>
      </c>
      <c r="L22" s="15">
        <v>97.74</v>
      </c>
      <c r="M22" s="16" t="s">
        <v>69</v>
      </c>
      <c r="N22" s="4"/>
      <c r="O22" s="16" t="s">
        <v>70</v>
      </c>
      <c r="P22" s="16" t="s">
        <v>28</v>
      </c>
      <c r="Q22" s="17">
        <v>490</v>
      </c>
      <c r="R22" s="17">
        <v>579</v>
      </c>
      <c r="S22" s="35">
        <v>118.16</v>
      </c>
    </row>
    <row r="23" spans="1:19" x14ac:dyDescent="0.2">
      <c r="A23" s="79"/>
      <c r="B23" s="84"/>
      <c r="C23" s="86"/>
      <c r="D23" s="84"/>
      <c r="E23" s="10" t="s">
        <v>45</v>
      </c>
      <c r="F23" s="75" t="s">
        <v>71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6"/>
    </row>
    <row r="24" spans="1:19" x14ac:dyDescent="0.2">
      <c r="A24" s="79"/>
      <c r="B24" s="84"/>
      <c r="C24" s="86"/>
      <c r="D24" s="84"/>
      <c r="E24" s="7" t="s">
        <v>45</v>
      </c>
      <c r="F24" s="7" t="s">
        <v>52</v>
      </c>
      <c r="G24" s="7" t="s">
        <v>42</v>
      </c>
      <c r="H24" s="7" t="s">
        <v>60</v>
      </c>
      <c r="I24" s="11">
        <v>480</v>
      </c>
      <c r="J24" s="11">
        <v>447.1</v>
      </c>
      <c r="K24" s="11">
        <v>433.5</v>
      </c>
      <c r="L24" s="11">
        <v>90.31</v>
      </c>
      <c r="M24" s="12"/>
      <c r="N24" s="90"/>
      <c r="O24" s="91"/>
      <c r="P24" s="12"/>
      <c r="Q24" s="12"/>
      <c r="R24" s="12"/>
      <c r="S24" s="34"/>
    </row>
    <row r="25" spans="1:19" x14ac:dyDescent="0.2">
      <c r="A25" s="79"/>
      <c r="B25" s="84"/>
      <c r="C25" s="86"/>
      <c r="D25" s="84"/>
      <c r="E25" s="94"/>
      <c r="F25" s="87" t="s">
        <v>44</v>
      </c>
      <c r="G25" s="95"/>
      <c r="H25" s="96"/>
      <c r="I25" s="100">
        <v>480</v>
      </c>
      <c r="J25" s="100">
        <v>447.1</v>
      </c>
      <c r="K25" s="100">
        <v>433.5</v>
      </c>
      <c r="L25" s="100">
        <v>90.31</v>
      </c>
      <c r="M25" s="16" t="s">
        <v>72</v>
      </c>
      <c r="N25" s="14"/>
      <c r="O25" s="16" t="s">
        <v>73</v>
      </c>
      <c r="P25" s="16" t="s">
        <v>28</v>
      </c>
      <c r="Q25" s="17">
        <v>600</v>
      </c>
      <c r="R25" s="17">
        <v>599</v>
      </c>
      <c r="S25" s="35">
        <v>99.83</v>
      </c>
    </row>
    <row r="26" spans="1:19" x14ac:dyDescent="0.2">
      <c r="A26" s="79"/>
      <c r="B26" s="84"/>
      <c r="C26" s="86"/>
      <c r="D26" s="84"/>
      <c r="E26" s="93"/>
      <c r="F26" s="97"/>
      <c r="G26" s="98"/>
      <c r="H26" s="99"/>
      <c r="I26" s="93"/>
      <c r="J26" s="93"/>
      <c r="K26" s="93"/>
      <c r="L26" s="93"/>
      <c r="M26" s="16" t="s">
        <v>74</v>
      </c>
      <c r="N26" s="18"/>
      <c r="O26" s="16" t="s">
        <v>75</v>
      </c>
      <c r="P26" s="16" t="s">
        <v>28</v>
      </c>
      <c r="Q26" s="17">
        <v>800</v>
      </c>
      <c r="R26" s="17">
        <v>1504</v>
      </c>
      <c r="S26" s="35">
        <v>188</v>
      </c>
    </row>
    <row r="27" spans="1:19" x14ac:dyDescent="0.2">
      <c r="A27" s="79"/>
      <c r="B27" s="84"/>
      <c r="C27" s="86"/>
      <c r="D27" s="84"/>
      <c r="E27" s="10" t="s">
        <v>46</v>
      </c>
      <c r="F27" s="75" t="s">
        <v>76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6"/>
    </row>
    <row r="28" spans="1:19" x14ac:dyDescent="0.2">
      <c r="A28" s="79"/>
      <c r="B28" s="84"/>
      <c r="C28" s="86"/>
      <c r="D28" s="84"/>
      <c r="E28" s="92" t="s">
        <v>46</v>
      </c>
      <c r="F28" s="7" t="s">
        <v>52</v>
      </c>
      <c r="G28" s="7" t="s">
        <v>42</v>
      </c>
      <c r="H28" s="7" t="s">
        <v>77</v>
      </c>
      <c r="I28" s="11">
        <v>6940</v>
      </c>
      <c r="J28" s="11">
        <v>683</v>
      </c>
      <c r="K28" s="11">
        <v>675</v>
      </c>
      <c r="L28" s="11">
        <v>9.73</v>
      </c>
      <c r="M28" s="12"/>
      <c r="N28" s="90"/>
      <c r="O28" s="91"/>
      <c r="P28" s="12"/>
      <c r="Q28" s="12"/>
      <c r="R28" s="12"/>
      <c r="S28" s="34"/>
    </row>
    <row r="29" spans="1:19" x14ac:dyDescent="0.2">
      <c r="A29" s="79"/>
      <c r="B29" s="84"/>
      <c r="C29" s="86"/>
      <c r="D29" s="84"/>
      <c r="E29" s="86"/>
      <c r="F29" s="7" t="s">
        <v>52</v>
      </c>
      <c r="G29" s="7" t="s">
        <v>42</v>
      </c>
      <c r="H29" s="7" t="s">
        <v>58</v>
      </c>
      <c r="I29" s="11">
        <v>420</v>
      </c>
      <c r="J29" s="11">
        <v>175.6</v>
      </c>
      <c r="K29" s="11">
        <v>173.7</v>
      </c>
      <c r="L29" s="11">
        <v>41.36</v>
      </c>
      <c r="M29" s="12"/>
      <c r="N29" s="90"/>
      <c r="O29" s="91"/>
      <c r="P29" s="12"/>
      <c r="Q29" s="12"/>
      <c r="R29" s="12"/>
      <c r="S29" s="34"/>
    </row>
    <row r="30" spans="1:19" x14ac:dyDescent="0.2">
      <c r="A30" s="79"/>
      <c r="B30" s="84"/>
      <c r="C30" s="86"/>
      <c r="D30" s="84"/>
      <c r="E30" s="93"/>
      <c r="F30" s="7" t="s">
        <v>61</v>
      </c>
      <c r="G30" s="7" t="s">
        <v>42</v>
      </c>
      <c r="H30" s="7" t="s">
        <v>58</v>
      </c>
      <c r="I30" s="11">
        <v>260.60000000000002</v>
      </c>
      <c r="J30" s="11">
        <v>260.60000000000002</v>
      </c>
      <c r="K30" s="11">
        <v>260.60000000000002</v>
      </c>
      <c r="L30" s="11">
        <v>100</v>
      </c>
      <c r="M30" s="12"/>
      <c r="N30" s="90"/>
      <c r="O30" s="91"/>
      <c r="P30" s="12"/>
      <c r="Q30" s="12"/>
      <c r="R30" s="12"/>
      <c r="S30" s="34"/>
    </row>
    <row r="31" spans="1:19" ht="21" x14ac:dyDescent="0.2">
      <c r="A31" s="79"/>
      <c r="B31" s="84"/>
      <c r="C31" s="86"/>
      <c r="D31" s="84"/>
      <c r="E31" s="94"/>
      <c r="F31" s="87" t="s">
        <v>44</v>
      </c>
      <c r="G31" s="95"/>
      <c r="H31" s="96"/>
      <c r="I31" s="100">
        <v>7620.6</v>
      </c>
      <c r="J31" s="100">
        <v>1119.2</v>
      </c>
      <c r="K31" s="100">
        <v>1109.3</v>
      </c>
      <c r="L31" s="100">
        <v>14.56</v>
      </c>
      <c r="M31" s="16" t="s">
        <v>78</v>
      </c>
      <c r="N31" s="14"/>
      <c r="O31" s="16" t="s">
        <v>79</v>
      </c>
      <c r="P31" s="16" t="s">
        <v>28</v>
      </c>
      <c r="Q31" s="17">
        <v>120</v>
      </c>
      <c r="R31" s="17">
        <v>43</v>
      </c>
      <c r="S31" s="35">
        <v>35.83</v>
      </c>
    </row>
    <row r="32" spans="1:19" x14ac:dyDescent="0.2">
      <c r="A32" s="79"/>
      <c r="B32" s="84"/>
      <c r="C32" s="86"/>
      <c r="D32" s="84"/>
      <c r="E32" s="86"/>
      <c r="F32" s="101"/>
      <c r="G32" s="102"/>
      <c r="H32" s="103"/>
      <c r="I32" s="86"/>
      <c r="J32" s="86"/>
      <c r="K32" s="86"/>
      <c r="L32" s="86"/>
      <c r="M32" s="16" t="s">
        <v>80</v>
      </c>
      <c r="N32" s="36"/>
      <c r="O32" s="16" t="s">
        <v>81</v>
      </c>
      <c r="P32" s="16" t="s">
        <v>28</v>
      </c>
      <c r="Q32" s="17">
        <v>180</v>
      </c>
      <c r="R32" s="17">
        <v>234</v>
      </c>
      <c r="S32" s="35">
        <v>130</v>
      </c>
    </row>
    <row r="33" spans="1:19" ht="21" x14ac:dyDescent="0.2">
      <c r="A33" s="79"/>
      <c r="B33" s="84"/>
      <c r="C33" s="86"/>
      <c r="D33" s="84"/>
      <c r="E33" s="86"/>
      <c r="F33" s="101"/>
      <c r="G33" s="102"/>
      <c r="H33" s="103"/>
      <c r="I33" s="86"/>
      <c r="J33" s="86"/>
      <c r="K33" s="86"/>
      <c r="L33" s="86"/>
      <c r="M33" s="16" t="s">
        <v>82</v>
      </c>
      <c r="N33" s="36"/>
      <c r="O33" s="16" t="s">
        <v>83</v>
      </c>
      <c r="P33" s="16" t="s">
        <v>28</v>
      </c>
      <c r="Q33" s="17">
        <v>33</v>
      </c>
      <c r="R33" s="17">
        <v>35</v>
      </c>
      <c r="S33" s="35">
        <v>106.1</v>
      </c>
    </row>
    <row r="34" spans="1:19" ht="21" x14ac:dyDescent="0.2">
      <c r="A34" s="79"/>
      <c r="B34" s="84"/>
      <c r="C34" s="86"/>
      <c r="D34" s="84"/>
      <c r="E34" s="93"/>
      <c r="F34" s="97"/>
      <c r="G34" s="98"/>
      <c r="H34" s="99"/>
      <c r="I34" s="93"/>
      <c r="J34" s="93"/>
      <c r="K34" s="93"/>
      <c r="L34" s="93"/>
      <c r="M34" s="16" t="s">
        <v>84</v>
      </c>
      <c r="N34" s="18"/>
      <c r="O34" s="16" t="s">
        <v>85</v>
      </c>
      <c r="P34" s="16" t="s">
        <v>28</v>
      </c>
      <c r="Q34" s="17">
        <v>80</v>
      </c>
      <c r="R34" s="17">
        <v>108</v>
      </c>
      <c r="S34" s="35">
        <v>135</v>
      </c>
    </row>
    <row r="35" spans="1:19" x14ac:dyDescent="0.2">
      <c r="A35" s="79"/>
      <c r="B35" s="84"/>
      <c r="C35" s="86"/>
      <c r="D35" s="84"/>
      <c r="E35" s="10" t="s">
        <v>50</v>
      </c>
      <c r="F35" s="75" t="s">
        <v>87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6"/>
    </row>
    <row r="36" spans="1:19" x14ac:dyDescent="0.2">
      <c r="A36" s="79"/>
      <c r="B36" s="84"/>
      <c r="C36" s="86"/>
      <c r="D36" s="84"/>
      <c r="E36" s="7" t="s">
        <v>50</v>
      </c>
      <c r="F36" s="7" t="s">
        <v>62</v>
      </c>
      <c r="G36" s="7" t="s">
        <v>42</v>
      </c>
      <c r="H36" s="7" t="s">
        <v>88</v>
      </c>
      <c r="I36" s="11">
        <v>370</v>
      </c>
      <c r="J36" s="11">
        <v>340</v>
      </c>
      <c r="K36" s="11">
        <v>680</v>
      </c>
      <c r="L36" s="11">
        <v>183.78</v>
      </c>
      <c r="M36" s="12"/>
      <c r="N36" s="90"/>
      <c r="O36" s="91"/>
      <c r="P36" s="12"/>
      <c r="Q36" s="12"/>
      <c r="R36" s="12"/>
      <c r="S36" s="34"/>
    </row>
    <row r="37" spans="1:19" ht="21" x14ac:dyDescent="0.2">
      <c r="A37" s="79"/>
      <c r="B37" s="84"/>
      <c r="C37" s="86"/>
      <c r="D37" s="84"/>
      <c r="E37" s="94"/>
      <c r="F37" s="87" t="s">
        <v>44</v>
      </c>
      <c r="G37" s="95"/>
      <c r="H37" s="96"/>
      <c r="I37" s="100">
        <v>370</v>
      </c>
      <c r="J37" s="100">
        <v>340</v>
      </c>
      <c r="K37" s="100">
        <v>680</v>
      </c>
      <c r="L37" s="100">
        <v>183.78</v>
      </c>
      <c r="M37" s="16" t="s">
        <v>89</v>
      </c>
      <c r="N37" s="14"/>
      <c r="O37" s="16" t="s">
        <v>90</v>
      </c>
      <c r="P37" s="16" t="s">
        <v>28</v>
      </c>
      <c r="Q37" s="17">
        <v>0</v>
      </c>
      <c r="R37" s="17">
        <v>0</v>
      </c>
      <c r="S37" s="35">
        <v>0</v>
      </c>
    </row>
    <row r="38" spans="1:19" ht="31.5" x14ac:dyDescent="0.2">
      <c r="A38" s="79"/>
      <c r="B38" s="84"/>
      <c r="C38" s="86"/>
      <c r="D38" s="84"/>
      <c r="E38" s="93"/>
      <c r="F38" s="97"/>
      <c r="G38" s="98"/>
      <c r="H38" s="99"/>
      <c r="I38" s="93"/>
      <c r="J38" s="93"/>
      <c r="K38" s="93"/>
      <c r="L38" s="93"/>
      <c r="M38" s="16" t="s">
        <v>91</v>
      </c>
      <c r="N38" s="18"/>
      <c r="O38" s="16" t="s">
        <v>92</v>
      </c>
      <c r="P38" s="16" t="s">
        <v>28</v>
      </c>
      <c r="Q38" s="17">
        <v>3200</v>
      </c>
      <c r="R38" s="17">
        <v>2683</v>
      </c>
      <c r="S38" s="35">
        <v>83.84</v>
      </c>
    </row>
    <row r="39" spans="1:19" hidden="1" x14ac:dyDescent="0.2">
      <c r="A39" s="79"/>
      <c r="B39" s="84"/>
      <c r="C39" s="86"/>
      <c r="D39" s="84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</row>
    <row r="40" spans="1:19" x14ac:dyDescent="0.2">
      <c r="A40" s="79"/>
      <c r="B40" s="84"/>
      <c r="C40" s="86"/>
      <c r="D40" s="84"/>
      <c r="E40" s="10" t="s">
        <v>94</v>
      </c>
      <c r="F40" s="75" t="s">
        <v>95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6"/>
    </row>
    <row r="41" spans="1:19" x14ac:dyDescent="0.2">
      <c r="A41" s="79"/>
      <c r="B41" s="84"/>
      <c r="C41" s="86"/>
      <c r="D41" s="84"/>
      <c r="E41" s="7" t="s">
        <v>94</v>
      </c>
      <c r="F41" s="7" t="s">
        <v>52</v>
      </c>
      <c r="G41" s="7" t="s">
        <v>42</v>
      </c>
      <c r="H41" s="7" t="s">
        <v>68</v>
      </c>
      <c r="I41" s="11">
        <v>4.9000000000000004</v>
      </c>
      <c r="J41" s="11">
        <v>4.9000000000000004</v>
      </c>
      <c r="K41" s="11">
        <v>4.0999999999999996</v>
      </c>
      <c r="L41" s="11">
        <v>83.67</v>
      </c>
      <c r="M41" s="12"/>
      <c r="N41" s="90"/>
      <c r="O41" s="91"/>
      <c r="P41" s="12"/>
      <c r="Q41" s="12"/>
      <c r="R41" s="12"/>
      <c r="S41" s="34"/>
    </row>
    <row r="42" spans="1:19" x14ac:dyDescent="0.2">
      <c r="A42" s="79"/>
      <c r="B42" s="84"/>
      <c r="C42" s="86"/>
      <c r="D42" s="84"/>
      <c r="E42" s="13"/>
      <c r="F42" s="87" t="s">
        <v>44</v>
      </c>
      <c r="G42" s="104"/>
      <c r="H42" s="105"/>
      <c r="I42" s="15">
        <v>4.9000000000000004</v>
      </c>
      <c r="J42" s="15">
        <v>4.9000000000000004</v>
      </c>
      <c r="K42" s="15">
        <v>4.0999999999999996</v>
      </c>
      <c r="L42" s="15">
        <v>83.67</v>
      </c>
      <c r="M42" s="16" t="s">
        <v>96</v>
      </c>
      <c r="N42" s="4"/>
      <c r="O42" s="16" t="s">
        <v>97</v>
      </c>
      <c r="P42" s="16" t="s">
        <v>28</v>
      </c>
      <c r="Q42" s="17">
        <v>8</v>
      </c>
      <c r="R42" s="17">
        <v>19</v>
      </c>
      <c r="S42" s="35">
        <v>237.5</v>
      </c>
    </row>
    <row r="43" spans="1:19" x14ac:dyDescent="0.2">
      <c r="A43" s="79"/>
      <c r="B43" s="84"/>
      <c r="C43" s="86"/>
      <c r="D43" s="84"/>
      <c r="E43" s="10" t="s">
        <v>98</v>
      </c>
      <c r="F43" s="75" t="s">
        <v>99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6"/>
    </row>
    <row r="44" spans="1:19" x14ac:dyDescent="0.2">
      <c r="A44" s="79"/>
      <c r="B44" s="84"/>
      <c r="C44" s="86"/>
      <c r="D44" s="84"/>
      <c r="E44" s="7" t="s">
        <v>98</v>
      </c>
      <c r="F44" s="7" t="s">
        <v>52</v>
      </c>
      <c r="G44" s="7" t="s">
        <v>42</v>
      </c>
      <c r="H44" s="7" t="s">
        <v>57</v>
      </c>
      <c r="I44" s="11">
        <v>4</v>
      </c>
      <c r="J44" s="11">
        <v>2.1</v>
      </c>
      <c r="K44" s="11">
        <v>1.9</v>
      </c>
      <c r="L44" s="11">
        <v>47.5</v>
      </c>
      <c r="M44" s="12"/>
      <c r="N44" s="90"/>
      <c r="O44" s="91"/>
      <c r="P44" s="12"/>
      <c r="Q44" s="12"/>
      <c r="R44" s="12"/>
      <c r="S44" s="34"/>
    </row>
    <row r="45" spans="1:19" ht="21" x14ac:dyDescent="0.2">
      <c r="A45" s="79"/>
      <c r="B45" s="84"/>
      <c r="C45" s="86"/>
      <c r="D45" s="84"/>
      <c r="E45" s="13"/>
      <c r="F45" s="87" t="s">
        <v>44</v>
      </c>
      <c r="G45" s="104"/>
      <c r="H45" s="105"/>
      <c r="I45" s="15">
        <v>4</v>
      </c>
      <c r="J45" s="15">
        <v>2.1</v>
      </c>
      <c r="K45" s="15">
        <v>1.9</v>
      </c>
      <c r="L45" s="15">
        <v>47.5</v>
      </c>
      <c r="M45" s="16" t="s">
        <v>100</v>
      </c>
      <c r="N45" s="4"/>
      <c r="O45" s="16" t="s">
        <v>101</v>
      </c>
      <c r="P45" s="16" t="s">
        <v>28</v>
      </c>
      <c r="Q45" s="17">
        <v>80</v>
      </c>
      <c r="R45" s="17">
        <v>71</v>
      </c>
      <c r="S45" s="35">
        <v>88.75</v>
      </c>
    </row>
    <row r="46" spans="1:19" x14ac:dyDescent="0.2">
      <c r="A46" s="79"/>
      <c r="B46" s="84"/>
      <c r="C46" s="86"/>
      <c r="D46" s="106"/>
      <c r="E46" s="131" t="s">
        <v>244</v>
      </c>
      <c r="F46" s="132"/>
      <c r="G46" s="132"/>
      <c r="H46" s="133"/>
      <c r="I46" s="108">
        <f>I22+I25+I31+I37+I42+I45</f>
        <v>8682.6</v>
      </c>
      <c r="J46" s="108">
        <f>J22+J25+J31+J37+J42+J45</f>
        <v>2119.3000000000002</v>
      </c>
      <c r="K46" s="108">
        <f>K22+K25+K31+K37+K42+K45</f>
        <v>2427.3000000000002</v>
      </c>
      <c r="L46" s="108">
        <v>28</v>
      </c>
      <c r="M46" s="21" t="s">
        <v>102</v>
      </c>
      <c r="N46" s="14"/>
      <c r="O46" s="21" t="s">
        <v>103</v>
      </c>
      <c r="P46" s="21" t="s">
        <v>35</v>
      </c>
      <c r="Q46" s="22">
        <v>99</v>
      </c>
      <c r="R46" s="22">
        <v>98.5</v>
      </c>
      <c r="S46" s="38">
        <v>98.5</v>
      </c>
    </row>
    <row r="47" spans="1:19" ht="21" x14ac:dyDescent="0.2">
      <c r="A47" s="79"/>
      <c r="B47" s="84"/>
      <c r="C47" s="86"/>
      <c r="D47" s="107"/>
      <c r="E47" s="134"/>
      <c r="F47" s="135"/>
      <c r="G47" s="135"/>
      <c r="H47" s="136"/>
      <c r="I47" s="107"/>
      <c r="J47" s="107"/>
      <c r="K47" s="107"/>
      <c r="L47" s="107"/>
      <c r="M47" s="21" t="s">
        <v>104</v>
      </c>
      <c r="N47" s="18"/>
      <c r="O47" s="21" t="s">
        <v>105</v>
      </c>
      <c r="P47" s="21" t="s">
        <v>28</v>
      </c>
      <c r="Q47" s="22">
        <v>44100</v>
      </c>
      <c r="R47" s="22">
        <v>42181</v>
      </c>
      <c r="S47" s="38">
        <v>95.65</v>
      </c>
    </row>
    <row r="48" spans="1:19" x14ac:dyDescent="0.2">
      <c r="A48" s="79"/>
      <c r="B48" s="84"/>
      <c r="C48" s="86"/>
      <c r="D48" s="8" t="s">
        <v>45</v>
      </c>
      <c r="E48" s="9"/>
      <c r="F48" s="82" t="s">
        <v>106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6"/>
    </row>
    <row r="49" spans="1:19" x14ac:dyDescent="0.2">
      <c r="A49" s="79"/>
      <c r="B49" s="84"/>
      <c r="C49" s="86"/>
      <c r="D49" s="83" t="s">
        <v>45</v>
      </c>
      <c r="E49" s="10" t="s">
        <v>39</v>
      </c>
      <c r="F49" s="75" t="s">
        <v>107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6"/>
    </row>
    <row r="50" spans="1:19" x14ac:dyDescent="0.2">
      <c r="A50" s="79"/>
      <c r="B50" s="84"/>
      <c r="C50" s="86"/>
      <c r="D50" s="84"/>
      <c r="E50" s="92" t="s">
        <v>39</v>
      </c>
      <c r="F50" s="7" t="s">
        <v>52</v>
      </c>
      <c r="G50" s="7" t="s">
        <v>40</v>
      </c>
      <c r="H50" s="7" t="s">
        <v>77</v>
      </c>
      <c r="I50" s="11">
        <v>320</v>
      </c>
      <c r="J50" s="11">
        <v>225.7</v>
      </c>
      <c r="K50" s="11">
        <v>225.6</v>
      </c>
      <c r="L50" s="11">
        <v>70.5</v>
      </c>
      <c r="M50" s="12"/>
      <c r="N50" s="90"/>
      <c r="O50" s="91"/>
      <c r="P50" s="12"/>
      <c r="Q50" s="12"/>
      <c r="R50" s="12"/>
      <c r="S50" s="34"/>
    </row>
    <row r="51" spans="1:19" x14ac:dyDescent="0.2">
      <c r="A51" s="79"/>
      <c r="B51" s="84"/>
      <c r="C51" s="86"/>
      <c r="D51" s="84"/>
      <c r="E51" s="86"/>
      <c r="F51" s="7" t="s">
        <v>52</v>
      </c>
      <c r="G51" s="7" t="s">
        <v>40</v>
      </c>
      <c r="H51" s="7" t="s">
        <v>60</v>
      </c>
      <c r="I51" s="11">
        <v>150</v>
      </c>
      <c r="J51" s="11">
        <v>125.1</v>
      </c>
      <c r="K51" s="11">
        <v>124.8</v>
      </c>
      <c r="L51" s="11">
        <v>83.2</v>
      </c>
      <c r="M51" s="12"/>
      <c r="N51" s="90"/>
      <c r="O51" s="91"/>
      <c r="P51" s="12"/>
      <c r="Q51" s="12"/>
      <c r="R51" s="12"/>
      <c r="S51" s="34"/>
    </row>
    <row r="52" spans="1:19" x14ac:dyDescent="0.2">
      <c r="A52" s="79"/>
      <c r="B52" s="84"/>
      <c r="C52" s="86"/>
      <c r="D52" s="84"/>
      <c r="E52" s="86"/>
      <c r="F52" s="7" t="s">
        <v>52</v>
      </c>
      <c r="G52" s="7" t="s">
        <v>40</v>
      </c>
      <c r="H52" s="7" t="s">
        <v>93</v>
      </c>
      <c r="I52" s="11">
        <v>20</v>
      </c>
      <c r="J52" s="11">
        <v>11.8</v>
      </c>
      <c r="K52" s="11">
        <v>11.7</v>
      </c>
      <c r="L52" s="11">
        <v>58.5</v>
      </c>
      <c r="M52" s="12"/>
      <c r="N52" s="90"/>
      <c r="O52" s="91"/>
      <c r="P52" s="12"/>
      <c r="Q52" s="12"/>
      <c r="R52" s="12"/>
      <c r="S52" s="34"/>
    </row>
    <row r="53" spans="1:19" x14ac:dyDescent="0.2">
      <c r="A53" s="79"/>
      <c r="B53" s="84"/>
      <c r="C53" s="86"/>
      <c r="D53" s="84"/>
      <c r="E53" s="93"/>
      <c r="F53" s="7" t="s">
        <v>52</v>
      </c>
      <c r="G53" s="7" t="s">
        <v>40</v>
      </c>
      <c r="H53" s="7" t="s">
        <v>59</v>
      </c>
      <c r="I53" s="11">
        <v>70</v>
      </c>
      <c r="J53" s="11">
        <v>35.4</v>
      </c>
      <c r="K53" s="11">
        <v>34.9</v>
      </c>
      <c r="L53" s="11">
        <v>49.86</v>
      </c>
      <c r="M53" s="12"/>
      <c r="N53" s="90"/>
      <c r="O53" s="91"/>
      <c r="P53" s="12"/>
      <c r="Q53" s="12"/>
      <c r="R53" s="12"/>
      <c r="S53" s="34"/>
    </row>
    <row r="54" spans="1:19" ht="21" x14ac:dyDescent="0.2">
      <c r="A54" s="79"/>
      <c r="B54" s="84"/>
      <c r="C54" s="86"/>
      <c r="D54" s="84"/>
      <c r="E54" s="94"/>
      <c r="F54" s="87" t="s">
        <v>44</v>
      </c>
      <c r="G54" s="95"/>
      <c r="H54" s="96"/>
      <c r="I54" s="100">
        <v>560</v>
      </c>
      <c r="J54" s="100">
        <v>398</v>
      </c>
      <c r="K54" s="100">
        <v>397</v>
      </c>
      <c r="L54" s="100">
        <v>70.89</v>
      </c>
      <c r="M54" s="16" t="s">
        <v>108</v>
      </c>
      <c r="N54" s="14"/>
      <c r="O54" s="16" t="s">
        <v>109</v>
      </c>
      <c r="P54" s="16" t="s">
        <v>28</v>
      </c>
      <c r="Q54" s="17">
        <v>140</v>
      </c>
      <c r="R54" s="17">
        <v>165</v>
      </c>
      <c r="S54" s="35">
        <v>117.86</v>
      </c>
    </row>
    <row r="55" spans="1:19" x14ac:dyDescent="0.2">
      <c r="A55" s="79"/>
      <c r="B55" s="84"/>
      <c r="C55" s="86"/>
      <c r="D55" s="84"/>
      <c r="E55" s="86"/>
      <c r="F55" s="101"/>
      <c r="G55" s="102"/>
      <c r="H55" s="103"/>
      <c r="I55" s="86"/>
      <c r="J55" s="86"/>
      <c r="K55" s="86"/>
      <c r="L55" s="86"/>
      <c r="M55" s="16" t="s">
        <v>110</v>
      </c>
      <c r="N55" s="36"/>
      <c r="O55" s="16" t="s">
        <v>111</v>
      </c>
      <c r="P55" s="16" t="s">
        <v>28</v>
      </c>
      <c r="Q55" s="17">
        <v>60</v>
      </c>
      <c r="R55" s="17">
        <v>58</v>
      </c>
      <c r="S55" s="35">
        <v>96.67</v>
      </c>
    </row>
    <row r="56" spans="1:19" x14ac:dyDescent="0.2">
      <c r="A56" s="79"/>
      <c r="B56" s="84"/>
      <c r="C56" s="86"/>
      <c r="D56" s="84"/>
      <c r="E56" s="86"/>
      <c r="F56" s="101"/>
      <c r="G56" s="102"/>
      <c r="H56" s="103"/>
      <c r="I56" s="86"/>
      <c r="J56" s="86"/>
      <c r="K56" s="86"/>
      <c r="L56" s="86"/>
      <c r="M56" s="16" t="s">
        <v>112</v>
      </c>
      <c r="N56" s="36"/>
      <c r="O56" s="16" t="s">
        <v>113</v>
      </c>
      <c r="P56" s="16" t="s">
        <v>28</v>
      </c>
      <c r="Q56" s="17">
        <v>150</v>
      </c>
      <c r="R56" s="17">
        <v>226</v>
      </c>
      <c r="S56" s="35">
        <v>150.66999999999999</v>
      </c>
    </row>
    <row r="57" spans="1:19" ht="21" x14ac:dyDescent="0.2">
      <c r="A57" s="79"/>
      <c r="B57" s="84"/>
      <c r="C57" s="86"/>
      <c r="D57" s="84"/>
      <c r="E57" s="93"/>
      <c r="F57" s="97"/>
      <c r="G57" s="98"/>
      <c r="H57" s="99"/>
      <c r="I57" s="93"/>
      <c r="J57" s="93"/>
      <c r="K57" s="93"/>
      <c r="L57" s="93"/>
      <c r="M57" s="16" t="s">
        <v>114</v>
      </c>
      <c r="N57" s="18"/>
      <c r="O57" s="16" t="s">
        <v>115</v>
      </c>
      <c r="P57" s="16" t="s">
        <v>28</v>
      </c>
      <c r="Q57" s="17">
        <v>700</v>
      </c>
      <c r="R57" s="17">
        <v>578</v>
      </c>
      <c r="S57" s="35">
        <v>82.57</v>
      </c>
    </row>
    <row r="58" spans="1:19" hidden="1" x14ac:dyDescent="0.2">
      <c r="A58" s="79"/>
      <c r="B58" s="84"/>
      <c r="C58" s="86"/>
      <c r="D58" s="84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</row>
    <row r="59" spans="1:19" x14ac:dyDescent="0.2">
      <c r="A59" s="79"/>
      <c r="B59" s="84"/>
      <c r="C59" s="86"/>
      <c r="D59" s="84"/>
      <c r="E59" s="10" t="s">
        <v>45</v>
      </c>
      <c r="F59" s="75" t="s">
        <v>116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6"/>
    </row>
    <row r="60" spans="1:19" x14ac:dyDescent="0.2">
      <c r="A60" s="79"/>
      <c r="B60" s="84"/>
      <c r="C60" s="86"/>
      <c r="D60" s="84"/>
      <c r="E60" s="7" t="s">
        <v>45</v>
      </c>
      <c r="F60" s="7" t="s">
        <v>52</v>
      </c>
      <c r="G60" s="7" t="s">
        <v>40</v>
      </c>
      <c r="H60" s="7" t="s">
        <v>53</v>
      </c>
      <c r="I60" s="11">
        <v>40</v>
      </c>
      <c r="J60" s="11">
        <v>31</v>
      </c>
      <c r="K60" s="11">
        <v>30.6</v>
      </c>
      <c r="L60" s="11">
        <v>76.5</v>
      </c>
      <c r="M60" s="12"/>
      <c r="N60" s="90"/>
      <c r="O60" s="91"/>
      <c r="P60" s="12"/>
      <c r="Q60" s="12"/>
      <c r="R60" s="12"/>
      <c r="S60" s="34"/>
    </row>
    <row r="61" spans="1:19" x14ac:dyDescent="0.2">
      <c r="A61" s="79"/>
      <c r="B61" s="84"/>
      <c r="C61" s="86"/>
      <c r="D61" s="84"/>
      <c r="E61" s="13"/>
      <c r="F61" s="87" t="s">
        <v>44</v>
      </c>
      <c r="G61" s="104"/>
      <c r="H61" s="105"/>
      <c r="I61" s="15">
        <v>40</v>
      </c>
      <c r="J61" s="15">
        <v>31</v>
      </c>
      <c r="K61" s="15">
        <v>30.6</v>
      </c>
      <c r="L61" s="15">
        <v>76.5</v>
      </c>
      <c r="M61" s="16" t="s">
        <v>117</v>
      </c>
      <c r="N61" s="4"/>
      <c r="O61" s="16" t="s">
        <v>118</v>
      </c>
      <c r="P61" s="16" t="s">
        <v>28</v>
      </c>
      <c r="Q61" s="17">
        <v>8</v>
      </c>
      <c r="R61" s="17">
        <v>6</v>
      </c>
      <c r="S61" s="35">
        <v>75</v>
      </c>
    </row>
    <row r="62" spans="1:19" x14ac:dyDescent="0.2">
      <c r="A62" s="79"/>
      <c r="B62" s="84"/>
      <c r="C62" s="86"/>
      <c r="D62" s="84"/>
      <c r="E62" s="10" t="s">
        <v>46</v>
      </c>
      <c r="F62" s="75" t="s">
        <v>119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6"/>
    </row>
    <row r="63" spans="1:19" x14ac:dyDescent="0.2">
      <c r="A63" s="79"/>
      <c r="B63" s="84"/>
      <c r="C63" s="86"/>
      <c r="D63" s="84"/>
      <c r="E63" s="92" t="s">
        <v>46</v>
      </c>
      <c r="F63" s="7" t="s">
        <v>52</v>
      </c>
      <c r="G63" s="7" t="s">
        <v>40</v>
      </c>
      <c r="H63" s="7" t="s">
        <v>58</v>
      </c>
      <c r="I63" s="11">
        <v>94</v>
      </c>
      <c r="J63" s="11">
        <v>72.400000000000006</v>
      </c>
      <c r="K63" s="11">
        <v>72.400000000000006</v>
      </c>
      <c r="L63" s="11">
        <v>77.02</v>
      </c>
      <c r="M63" s="12"/>
      <c r="N63" s="90"/>
      <c r="O63" s="91"/>
      <c r="P63" s="12"/>
      <c r="Q63" s="12"/>
      <c r="R63" s="12"/>
      <c r="S63" s="34"/>
    </row>
    <row r="64" spans="1:19" x14ac:dyDescent="0.2">
      <c r="A64" s="79"/>
      <c r="B64" s="84"/>
      <c r="C64" s="86"/>
      <c r="D64" s="84"/>
      <c r="E64" s="86"/>
      <c r="F64" s="7" t="s">
        <v>52</v>
      </c>
      <c r="G64" s="7" t="s">
        <v>42</v>
      </c>
      <c r="H64" s="7" t="s">
        <v>58</v>
      </c>
      <c r="I64" s="11">
        <v>140</v>
      </c>
      <c r="J64" s="11">
        <v>139.80000000000001</v>
      </c>
      <c r="K64" s="11">
        <v>139.80000000000001</v>
      </c>
      <c r="L64" s="11">
        <v>99.86</v>
      </c>
      <c r="M64" s="12"/>
      <c r="N64" s="90"/>
      <c r="O64" s="91"/>
      <c r="P64" s="12"/>
      <c r="Q64" s="12"/>
      <c r="R64" s="12"/>
      <c r="S64" s="34"/>
    </row>
    <row r="65" spans="1:19" x14ac:dyDescent="0.2">
      <c r="A65" s="79"/>
      <c r="B65" s="84"/>
      <c r="C65" s="86"/>
      <c r="D65" s="84"/>
      <c r="E65" s="93"/>
      <c r="F65" s="7" t="s">
        <v>52</v>
      </c>
      <c r="G65" s="7" t="s">
        <v>43</v>
      </c>
      <c r="H65" s="7" t="s">
        <v>58</v>
      </c>
      <c r="I65" s="11">
        <v>139.80000000000001</v>
      </c>
      <c r="J65" s="11">
        <v>0</v>
      </c>
      <c r="K65" s="11">
        <v>0</v>
      </c>
      <c r="L65" s="11">
        <v>0</v>
      </c>
      <c r="M65" s="12"/>
      <c r="N65" s="90"/>
      <c r="O65" s="91"/>
      <c r="P65" s="12"/>
      <c r="Q65" s="12"/>
      <c r="R65" s="12"/>
      <c r="S65" s="34"/>
    </row>
    <row r="66" spans="1:19" x14ac:dyDescent="0.2">
      <c r="A66" s="79"/>
      <c r="B66" s="84"/>
      <c r="C66" s="86"/>
      <c r="D66" s="84"/>
      <c r="E66" s="13"/>
      <c r="F66" s="87" t="s">
        <v>44</v>
      </c>
      <c r="G66" s="104"/>
      <c r="H66" s="105"/>
      <c r="I66" s="15">
        <v>373.8</v>
      </c>
      <c r="J66" s="15">
        <v>212.2</v>
      </c>
      <c r="K66" s="15">
        <v>212.2</v>
      </c>
      <c r="L66" s="15">
        <v>56.77</v>
      </c>
      <c r="M66" s="16" t="s">
        <v>120</v>
      </c>
      <c r="N66" s="4"/>
      <c r="O66" s="16" t="s">
        <v>121</v>
      </c>
      <c r="P66" s="16" t="s">
        <v>28</v>
      </c>
      <c r="Q66" s="17">
        <v>180</v>
      </c>
      <c r="R66" s="17">
        <v>219</v>
      </c>
      <c r="S66" s="35">
        <v>121.67</v>
      </c>
    </row>
    <row r="67" spans="1:19" x14ac:dyDescent="0.2">
      <c r="A67" s="79"/>
      <c r="B67" s="84"/>
      <c r="C67" s="86"/>
      <c r="D67" s="84"/>
      <c r="E67" s="10" t="s">
        <v>47</v>
      </c>
      <c r="F67" s="75" t="s">
        <v>122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6"/>
    </row>
    <row r="68" spans="1:19" x14ac:dyDescent="0.2">
      <c r="A68" s="79"/>
      <c r="B68" s="84"/>
      <c r="C68" s="86"/>
      <c r="D68" s="84"/>
      <c r="E68" s="7" t="s">
        <v>47</v>
      </c>
      <c r="F68" s="7" t="s">
        <v>52</v>
      </c>
      <c r="G68" s="7" t="s">
        <v>40</v>
      </c>
      <c r="H68" s="7" t="s">
        <v>53</v>
      </c>
      <c r="I68" s="11">
        <v>70</v>
      </c>
      <c r="J68" s="11">
        <v>40</v>
      </c>
      <c r="K68" s="11">
        <v>40</v>
      </c>
      <c r="L68" s="11">
        <v>57.14</v>
      </c>
      <c r="M68" s="12"/>
      <c r="N68" s="90"/>
      <c r="O68" s="91"/>
      <c r="P68" s="12"/>
      <c r="Q68" s="12"/>
      <c r="R68" s="12"/>
      <c r="S68" s="34"/>
    </row>
    <row r="69" spans="1:19" ht="21" x14ac:dyDescent="0.2">
      <c r="A69" s="79"/>
      <c r="B69" s="84"/>
      <c r="C69" s="86"/>
      <c r="D69" s="84"/>
      <c r="E69" s="13"/>
      <c r="F69" s="87" t="s">
        <v>44</v>
      </c>
      <c r="G69" s="104"/>
      <c r="H69" s="105"/>
      <c r="I69" s="15">
        <v>70</v>
      </c>
      <c r="J69" s="15">
        <v>40</v>
      </c>
      <c r="K69" s="15">
        <v>40</v>
      </c>
      <c r="L69" s="15">
        <v>57.14</v>
      </c>
      <c r="M69" s="16" t="s">
        <v>123</v>
      </c>
      <c r="N69" s="4"/>
      <c r="O69" s="16" t="s">
        <v>124</v>
      </c>
      <c r="P69" s="16" t="s">
        <v>28</v>
      </c>
      <c r="Q69" s="17">
        <v>40</v>
      </c>
      <c r="R69" s="17">
        <v>107</v>
      </c>
      <c r="S69" s="35">
        <v>267.5</v>
      </c>
    </row>
    <row r="70" spans="1:19" x14ac:dyDescent="0.2">
      <c r="A70" s="79"/>
      <c r="B70" s="84"/>
      <c r="C70" s="86"/>
      <c r="D70" s="84"/>
      <c r="E70" s="10" t="s">
        <v>48</v>
      </c>
      <c r="F70" s="75" t="s">
        <v>125</v>
      </c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6"/>
    </row>
    <row r="71" spans="1:19" x14ac:dyDescent="0.2">
      <c r="A71" s="79"/>
      <c r="B71" s="84"/>
      <c r="C71" s="86"/>
      <c r="D71" s="84"/>
      <c r="E71" s="92" t="s">
        <v>48</v>
      </c>
      <c r="F71" s="7" t="s">
        <v>52</v>
      </c>
      <c r="G71" s="7" t="s">
        <v>40</v>
      </c>
      <c r="H71" s="7" t="s">
        <v>68</v>
      </c>
      <c r="I71" s="11">
        <v>600</v>
      </c>
      <c r="J71" s="11">
        <v>539.29999999999995</v>
      </c>
      <c r="K71" s="11">
        <v>538.6</v>
      </c>
      <c r="L71" s="11">
        <v>89.77</v>
      </c>
      <c r="M71" s="12"/>
      <c r="N71" s="90"/>
      <c r="O71" s="91"/>
      <c r="P71" s="12"/>
      <c r="Q71" s="12"/>
      <c r="R71" s="12"/>
      <c r="S71" s="34"/>
    </row>
    <row r="72" spans="1:19" x14ac:dyDescent="0.2">
      <c r="A72" s="79"/>
      <c r="B72" s="84"/>
      <c r="C72" s="86"/>
      <c r="D72" s="84"/>
      <c r="E72" s="93"/>
      <c r="F72" s="7" t="s">
        <v>52</v>
      </c>
      <c r="G72" s="7" t="s">
        <v>40</v>
      </c>
      <c r="H72" s="7" t="s">
        <v>93</v>
      </c>
      <c r="I72" s="11">
        <v>1050</v>
      </c>
      <c r="J72" s="11">
        <v>1045.7</v>
      </c>
      <c r="K72" s="11">
        <v>1044.3</v>
      </c>
      <c r="L72" s="11">
        <v>99.46</v>
      </c>
      <c r="M72" s="12"/>
      <c r="N72" s="90"/>
      <c r="O72" s="91"/>
      <c r="P72" s="12"/>
      <c r="Q72" s="12"/>
      <c r="R72" s="12"/>
      <c r="S72" s="34"/>
    </row>
    <row r="73" spans="1:19" x14ac:dyDescent="0.2">
      <c r="A73" s="79"/>
      <c r="B73" s="84"/>
      <c r="C73" s="86"/>
      <c r="D73" s="84"/>
      <c r="E73" s="94"/>
      <c r="F73" s="87" t="s">
        <v>44</v>
      </c>
      <c r="G73" s="95"/>
      <c r="H73" s="96"/>
      <c r="I73" s="100">
        <v>1650</v>
      </c>
      <c r="J73" s="100">
        <v>1585</v>
      </c>
      <c r="K73" s="100">
        <v>1582.9</v>
      </c>
      <c r="L73" s="100">
        <v>95.93</v>
      </c>
      <c r="M73" s="16" t="s">
        <v>126</v>
      </c>
      <c r="N73" s="14"/>
      <c r="O73" s="16" t="s">
        <v>127</v>
      </c>
      <c r="P73" s="16" t="s">
        <v>28</v>
      </c>
      <c r="Q73" s="17">
        <v>1100</v>
      </c>
      <c r="R73" s="17">
        <v>2674</v>
      </c>
      <c r="S73" s="35">
        <v>243.09</v>
      </c>
    </row>
    <row r="74" spans="1:19" x14ac:dyDescent="0.2">
      <c r="A74" s="79"/>
      <c r="B74" s="84"/>
      <c r="C74" s="86"/>
      <c r="D74" s="84"/>
      <c r="E74" s="93"/>
      <c r="F74" s="97"/>
      <c r="G74" s="98"/>
      <c r="H74" s="99"/>
      <c r="I74" s="93"/>
      <c r="J74" s="93"/>
      <c r="K74" s="93"/>
      <c r="L74" s="93"/>
      <c r="M74" s="16" t="s">
        <v>128</v>
      </c>
      <c r="N74" s="18"/>
      <c r="O74" s="16" t="s">
        <v>129</v>
      </c>
      <c r="P74" s="16" t="s">
        <v>28</v>
      </c>
      <c r="Q74" s="17">
        <v>1000</v>
      </c>
      <c r="R74" s="17">
        <v>2674</v>
      </c>
      <c r="S74" s="35">
        <v>267.39999999999998</v>
      </c>
    </row>
    <row r="75" spans="1:19" x14ac:dyDescent="0.2">
      <c r="A75" s="79"/>
      <c r="B75" s="84"/>
      <c r="C75" s="86"/>
      <c r="D75" s="19"/>
      <c r="E75" s="109" t="s">
        <v>244</v>
      </c>
      <c r="F75" s="110"/>
      <c r="G75" s="110"/>
      <c r="H75" s="111"/>
      <c r="I75" s="20">
        <v>2693.8</v>
      </c>
      <c r="J75" s="20">
        <v>2266.1999999999998</v>
      </c>
      <c r="K75" s="20">
        <v>2262.6999999999998</v>
      </c>
      <c r="L75" s="20">
        <v>84</v>
      </c>
      <c r="M75" s="21" t="s">
        <v>130</v>
      </c>
      <c r="N75" s="4"/>
      <c r="O75" s="21" t="s">
        <v>131</v>
      </c>
      <c r="P75" s="21" t="s">
        <v>35</v>
      </c>
      <c r="Q75" s="22">
        <v>99</v>
      </c>
      <c r="R75" s="22">
        <v>99.85</v>
      </c>
      <c r="S75" s="38">
        <v>99.85</v>
      </c>
    </row>
    <row r="76" spans="1:19" x14ac:dyDescent="0.2">
      <c r="A76" s="79"/>
      <c r="B76" s="84"/>
      <c r="C76" s="86"/>
      <c r="D76" s="8" t="s">
        <v>46</v>
      </c>
      <c r="E76" s="9"/>
      <c r="F76" s="82" t="s">
        <v>132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6"/>
    </row>
    <row r="77" spans="1:19" x14ac:dyDescent="0.2">
      <c r="A77" s="79"/>
      <c r="B77" s="84"/>
      <c r="C77" s="86"/>
      <c r="D77" s="83" t="s">
        <v>46</v>
      </c>
      <c r="E77" s="10" t="s">
        <v>39</v>
      </c>
      <c r="F77" s="75" t="s">
        <v>133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6"/>
    </row>
    <row r="78" spans="1:19" x14ac:dyDescent="0.2">
      <c r="A78" s="79"/>
      <c r="B78" s="84"/>
      <c r="C78" s="86"/>
      <c r="D78" s="84"/>
      <c r="E78" s="92" t="s">
        <v>39</v>
      </c>
      <c r="F78" s="7" t="s">
        <v>61</v>
      </c>
      <c r="G78" s="7" t="s">
        <v>40</v>
      </c>
      <c r="H78" s="7" t="s">
        <v>59</v>
      </c>
      <c r="I78" s="11">
        <v>1210</v>
      </c>
      <c r="J78" s="11">
        <v>967</v>
      </c>
      <c r="K78" s="11">
        <v>967</v>
      </c>
      <c r="L78" s="11">
        <v>79.92</v>
      </c>
      <c r="M78" s="12"/>
      <c r="N78" s="90"/>
      <c r="O78" s="91"/>
      <c r="P78" s="12"/>
      <c r="Q78" s="12"/>
      <c r="R78" s="12"/>
      <c r="S78" s="34"/>
    </row>
    <row r="79" spans="1:19" x14ac:dyDescent="0.2">
      <c r="A79" s="79"/>
      <c r="B79" s="84"/>
      <c r="C79" s="86"/>
      <c r="D79" s="84"/>
      <c r="E79" s="86"/>
      <c r="F79" s="7" t="s">
        <v>61</v>
      </c>
      <c r="G79" s="7" t="s">
        <v>41</v>
      </c>
      <c r="H79" s="7" t="s">
        <v>59</v>
      </c>
      <c r="I79" s="11">
        <v>35</v>
      </c>
      <c r="J79" s="11">
        <v>34</v>
      </c>
      <c r="K79" s="11">
        <v>32.1</v>
      </c>
      <c r="L79" s="11">
        <v>91.71</v>
      </c>
      <c r="M79" s="12"/>
      <c r="N79" s="90"/>
      <c r="O79" s="91"/>
      <c r="P79" s="12"/>
      <c r="Q79" s="12"/>
      <c r="R79" s="12"/>
      <c r="S79" s="34"/>
    </row>
    <row r="80" spans="1:19" x14ac:dyDescent="0.2">
      <c r="A80" s="79"/>
      <c r="B80" s="84"/>
      <c r="C80" s="86"/>
      <c r="D80" s="84"/>
      <c r="E80" s="93"/>
      <c r="F80" s="7" t="s">
        <v>61</v>
      </c>
      <c r="G80" s="7" t="s">
        <v>42</v>
      </c>
      <c r="H80" s="7" t="s">
        <v>59</v>
      </c>
      <c r="I80" s="11">
        <v>50</v>
      </c>
      <c r="J80" s="11">
        <v>55.8</v>
      </c>
      <c r="K80" s="11">
        <v>55.8</v>
      </c>
      <c r="L80" s="11">
        <v>111.6</v>
      </c>
      <c r="M80" s="12"/>
      <c r="N80" s="90"/>
      <c r="O80" s="91"/>
      <c r="P80" s="12"/>
      <c r="Q80" s="12"/>
      <c r="R80" s="12"/>
      <c r="S80" s="34"/>
    </row>
    <row r="81" spans="1:19" x14ac:dyDescent="0.2">
      <c r="A81" s="79"/>
      <c r="B81" s="84"/>
      <c r="C81" s="86"/>
      <c r="D81" s="84"/>
      <c r="E81" s="94"/>
      <c r="F81" s="87" t="s">
        <v>44</v>
      </c>
      <c r="G81" s="95"/>
      <c r="H81" s="96"/>
      <c r="I81" s="100">
        <v>1295</v>
      </c>
      <c r="J81" s="100">
        <v>1056.8</v>
      </c>
      <c r="K81" s="100">
        <v>1054.9000000000001</v>
      </c>
      <c r="L81" s="100">
        <v>81.459999999999994</v>
      </c>
      <c r="M81" s="16" t="s">
        <v>134</v>
      </c>
      <c r="N81" s="14"/>
      <c r="O81" s="16" t="s">
        <v>135</v>
      </c>
      <c r="P81" s="16" t="s">
        <v>28</v>
      </c>
      <c r="Q81" s="17">
        <v>66</v>
      </c>
      <c r="R81" s="17">
        <v>62</v>
      </c>
      <c r="S81" s="35">
        <v>94</v>
      </c>
    </row>
    <row r="82" spans="1:19" ht="21" x14ac:dyDescent="0.2">
      <c r="A82" s="79"/>
      <c r="B82" s="84"/>
      <c r="C82" s="86"/>
      <c r="D82" s="84"/>
      <c r="E82" s="93"/>
      <c r="F82" s="97"/>
      <c r="G82" s="98"/>
      <c r="H82" s="99"/>
      <c r="I82" s="93"/>
      <c r="J82" s="93"/>
      <c r="K82" s="93"/>
      <c r="L82" s="93"/>
      <c r="M82" s="16" t="s">
        <v>136</v>
      </c>
      <c r="N82" s="18"/>
      <c r="O82" s="16" t="s">
        <v>137</v>
      </c>
      <c r="P82" s="16" t="s">
        <v>28</v>
      </c>
      <c r="Q82" s="17">
        <v>16</v>
      </c>
      <c r="R82" s="17">
        <v>12</v>
      </c>
      <c r="S82" s="35">
        <v>75</v>
      </c>
    </row>
    <row r="83" spans="1:19" ht="31.5" x14ac:dyDescent="0.2">
      <c r="A83" s="79"/>
      <c r="B83" s="84"/>
      <c r="C83" s="86"/>
      <c r="D83" s="19"/>
      <c r="E83" s="109" t="s">
        <v>244</v>
      </c>
      <c r="F83" s="110"/>
      <c r="G83" s="110"/>
      <c r="H83" s="111"/>
      <c r="I83" s="20">
        <v>1295</v>
      </c>
      <c r="J83" s="20">
        <v>1056.8</v>
      </c>
      <c r="K83" s="20">
        <v>1054.9000000000001</v>
      </c>
      <c r="L83" s="20">
        <v>81.459999999999994</v>
      </c>
      <c r="M83" s="21" t="s">
        <v>138</v>
      </c>
      <c r="N83" s="4"/>
      <c r="O83" s="21" t="s">
        <v>139</v>
      </c>
      <c r="P83" s="21" t="s">
        <v>35</v>
      </c>
      <c r="Q83" s="22">
        <v>32</v>
      </c>
      <c r="R83" s="22">
        <v>5</v>
      </c>
      <c r="S83" s="38">
        <v>5</v>
      </c>
    </row>
    <row r="84" spans="1:19" x14ac:dyDescent="0.2">
      <c r="A84" s="79"/>
      <c r="B84" s="84"/>
      <c r="C84" s="86"/>
      <c r="D84" s="8" t="s">
        <v>47</v>
      </c>
      <c r="E84" s="9"/>
      <c r="F84" s="82" t="s">
        <v>140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6"/>
    </row>
    <row r="85" spans="1:19" x14ac:dyDescent="0.2">
      <c r="A85" s="79"/>
      <c r="B85" s="84"/>
      <c r="C85" s="86"/>
      <c r="D85" s="83" t="s">
        <v>47</v>
      </c>
      <c r="E85" s="10" t="s">
        <v>39</v>
      </c>
      <c r="F85" s="75" t="s">
        <v>141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6"/>
    </row>
    <row r="86" spans="1:19" x14ac:dyDescent="0.2">
      <c r="A86" s="79"/>
      <c r="B86" s="84"/>
      <c r="C86" s="86"/>
      <c r="D86" s="84"/>
      <c r="E86" s="92" t="s">
        <v>39</v>
      </c>
      <c r="F86" s="7" t="s">
        <v>142</v>
      </c>
      <c r="G86" s="7" t="s">
        <v>40</v>
      </c>
      <c r="H86" s="7" t="s">
        <v>59</v>
      </c>
      <c r="I86" s="11">
        <v>221.9</v>
      </c>
      <c r="J86" s="11">
        <v>181.2</v>
      </c>
      <c r="K86" s="11">
        <v>181.2</v>
      </c>
      <c r="L86" s="11">
        <v>81.66</v>
      </c>
      <c r="M86" s="12"/>
      <c r="N86" s="90"/>
      <c r="O86" s="91"/>
      <c r="P86" s="12"/>
      <c r="Q86" s="12"/>
      <c r="R86" s="12"/>
      <c r="S86" s="34"/>
    </row>
    <row r="87" spans="1:19" x14ac:dyDescent="0.2">
      <c r="A87" s="79"/>
      <c r="B87" s="84"/>
      <c r="C87" s="86"/>
      <c r="D87" s="84"/>
      <c r="E87" s="86"/>
      <c r="F87" s="7" t="s">
        <v>142</v>
      </c>
      <c r="G87" s="7" t="s">
        <v>41</v>
      </c>
      <c r="H87" s="7" t="s">
        <v>59</v>
      </c>
      <c r="I87" s="11">
        <v>15</v>
      </c>
      <c r="J87" s="11">
        <v>14.8</v>
      </c>
      <c r="K87" s="11">
        <v>14.8</v>
      </c>
      <c r="L87" s="11">
        <v>98.67</v>
      </c>
      <c r="M87" s="12"/>
      <c r="N87" s="90"/>
      <c r="O87" s="91"/>
      <c r="P87" s="12"/>
      <c r="Q87" s="12"/>
      <c r="R87" s="12"/>
      <c r="S87" s="34"/>
    </row>
    <row r="88" spans="1:19" x14ac:dyDescent="0.2">
      <c r="A88" s="79"/>
      <c r="B88" s="84"/>
      <c r="C88" s="86"/>
      <c r="D88" s="84"/>
      <c r="E88" s="93"/>
      <c r="F88" s="7" t="s">
        <v>142</v>
      </c>
      <c r="G88" s="7" t="s">
        <v>42</v>
      </c>
      <c r="H88" s="7" t="s">
        <v>59</v>
      </c>
      <c r="I88" s="11">
        <v>1.4</v>
      </c>
      <c r="J88" s="11">
        <v>1.4</v>
      </c>
      <c r="K88" s="11">
        <v>1.4</v>
      </c>
      <c r="L88" s="11">
        <v>0</v>
      </c>
      <c r="M88" s="12"/>
      <c r="N88" s="90"/>
      <c r="O88" s="91"/>
      <c r="P88" s="12"/>
      <c r="Q88" s="12"/>
      <c r="R88" s="12"/>
      <c r="S88" s="34"/>
    </row>
    <row r="89" spans="1:19" ht="21" x14ac:dyDescent="0.2">
      <c r="A89" s="79"/>
      <c r="B89" s="84"/>
      <c r="C89" s="86"/>
      <c r="D89" s="84"/>
      <c r="E89" s="13"/>
      <c r="F89" s="87" t="s">
        <v>44</v>
      </c>
      <c r="G89" s="104"/>
      <c r="H89" s="105"/>
      <c r="I89" s="50">
        <f>I86+I87+I88</f>
        <v>238.3</v>
      </c>
      <c r="J89" s="50">
        <f>J86+J87+J88</f>
        <v>197.4</v>
      </c>
      <c r="K89" s="50">
        <f>K86+K87+K88</f>
        <v>197.4</v>
      </c>
      <c r="L89" s="50">
        <v>82.9</v>
      </c>
      <c r="M89" s="16" t="s">
        <v>143</v>
      </c>
      <c r="N89" s="4"/>
      <c r="O89" s="16" t="s">
        <v>144</v>
      </c>
      <c r="P89" s="16" t="s">
        <v>35</v>
      </c>
      <c r="Q89" s="17">
        <v>100</v>
      </c>
      <c r="R89" s="17">
        <v>100</v>
      </c>
      <c r="S89" s="35">
        <v>100</v>
      </c>
    </row>
    <row r="90" spans="1:19" x14ac:dyDescent="0.2">
      <c r="A90" s="79"/>
      <c r="B90" s="84"/>
      <c r="C90" s="86"/>
      <c r="D90" s="19"/>
      <c r="E90" s="109" t="s">
        <v>244</v>
      </c>
      <c r="F90" s="110"/>
      <c r="G90" s="110"/>
      <c r="H90" s="111"/>
      <c r="I90" s="20">
        <v>238.3</v>
      </c>
      <c r="J90" s="20">
        <f>J89</f>
        <v>197.4</v>
      </c>
      <c r="K90" s="20">
        <f>K89</f>
        <v>197.4</v>
      </c>
      <c r="L90" s="20">
        <v>82.9</v>
      </c>
      <c r="M90" s="21" t="s">
        <v>145</v>
      </c>
      <c r="N90" s="4"/>
      <c r="O90" s="21" t="s">
        <v>146</v>
      </c>
      <c r="P90" s="21" t="s">
        <v>35</v>
      </c>
      <c r="Q90" s="22">
        <v>100</v>
      </c>
      <c r="R90" s="22">
        <v>100</v>
      </c>
      <c r="S90" s="38">
        <v>100</v>
      </c>
    </row>
    <row r="91" spans="1:19" hidden="1" x14ac:dyDescent="0.2">
      <c r="A91" s="79"/>
      <c r="B91" s="84"/>
      <c r="C91" s="8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</row>
    <row r="92" spans="1:19" x14ac:dyDescent="0.2">
      <c r="A92" s="79"/>
      <c r="B92" s="84"/>
      <c r="C92" s="86"/>
      <c r="D92" s="8" t="s">
        <v>48</v>
      </c>
      <c r="E92" s="9"/>
      <c r="F92" s="82" t="s">
        <v>147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6"/>
    </row>
    <row r="93" spans="1:19" x14ac:dyDescent="0.2">
      <c r="A93" s="79"/>
      <c r="B93" s="84"/>
      <c r="C93" s="86"/>
      <c r="D93" s="83" t="s">
        <v>48</v>
      </c>
      <c r="E93" s="10" t="s">
        <v>39</v>
      </c>
      <c r="F93" s="75" t="s">
        <v>148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6"/>
    </row>
    <row r="94" spans="1:19" x14ac:dyDescent="0.2">
      <c r="A94" s="79"/>
      <c r="B94" s="84"/>
      <c r="C94" s="86"/>
      <c r="D94" s="84"/>
      <c r="E94" s="7" t="s">
        <v>39</v>
      </c>
      <c r="F94" s="7" t="s">
        <v>52</v>
      </c>
      <c r="G94" s="7" t="s">
        <v>42</v>
      </c>
      <c r="H94" s="7" t="s">
        <v>149</v>
      </c>
      <c r="I94" s="11">
        <v>64</v>
      </c>
      <c r="J94" s="11">
        <v>63.1</v>
      </c>
      <c r="K94" s="11">
        <v>63.1</v>
      </c>
      <c r="L94" s="11">
        <v>98.59</v>
      </c>
      <c r="M94" s="12"/>
      <c r="N94" s="90"/>
      <c r="O94" s="91"/>
      <c r="P94" s="12"/>
      <c r="Q94" s="12"/>
      <c r="R94" s="12"/>
      <c r="S94" s="34"/>
    </row>
    <row r="95" spans="1:19" x14ac:dyDescent="0.2">
      <c r="A95" s="79"/>
      <c r="B95" s="84"/>
      <c r="C95" s="86"/>
      <c r="D95" s="84"/>
      <c r="E95" s="13"/>
      <c r="F95" s="87" t="s">
        <v>44</v>
      </c>
      <c r="G95" s="104"/>
      <c r="H95" s="105"/>
      <c r="I95" s="15">
        <v>64</v>
      </c>
      <c r="J95" s="15">
        <v>63.1</v>
      </c>
      <c r="K95" s="15">
        <v>63.1</v>
      </c>
      <c r="L95" s="15">
        <v>98.59</v>
      </c>
      <c r="M95" s="16" t="s">
        <v>150</v>
      </c>
      <c r="N95" s="4"/>
      <c r="O95" s="16" t="s">
        <v>151</v>
      </c>
      <c r="P95" s="16" t="s">
        <v>28</v>
      </c>
      <c r="Q95" s="17">
        <v>40</v>
      </c>
      <c r="R95" s="17">
        <v>28</v>
      </c>
      <c r="S95" s="35">
        <v>70</v>
      </c>
    </row>
    <row r="96" spans="1:19" x14ac:dyDescent="0.2">
      <c r="A96" s="79"/>
      <c r="B96" s="84"/>
      <c r="C96" s="86"/>
      <c r="D96" s="19"/>
      <c r="E96" s="109" t="s">
        <v>244</v>
      </c>
      <c r="F96" s="110"/>
      <c r="G96" s="110"/>
      <c r="H96" s="111"/>
      <c r="I96" s="20">
        <v>64</v>
      </c>
      <c r="J96" s="20">
        <v>63.1</v>
      </c>
      <c r="K96" s="20">
        <v>63.1</v>
      </c>
      <c r="L96" s="20">
        <v>98.59</v>
      </c>
      <c r="M96" s="21" t="s">
        <v>152</v>
      </c>
      <c r="N96" s="4"/>
      <c r="O96" s="21" t="s">
        <v>153</v>
      </c>
      <c r="P96" s="21" t="s">
        <v>28</v>
      </c>
      <c r="Q96" s="22">
        <v>1</v>
      </c>
      <c r="R96" s="22">
        <v>1</v>
      </c>
      <c r="S96" s="38">
        <v>100</v>
      </c>
    </row>
    <row r="97" spans="1:19" x14ac:dyDescent="0.2">
      <c r="A97" s="79"/>
      <c r="B97" s="84"/>
      <c r="C97" s="86"/>
      <c r="D97" s="8" t="s">
        <v>49</v>
      </c>
      <c r="E97" s="9"/>
      <c r="F97" s="82" t="s">
        <v>154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6"/>
    </row>
    <row r="98" spans="1:19" x14ac:dyDescent="0.2">
      <c r="A98" s="79"/>
      <c r="B98" s="84"/>
      <c r="C98" s="86"/>
      <c r="D98" s="83" t="s">
        <v>49</v>
      </c>
      <c r="E98" s="10" t="s">
        <v>39</v>
      </c>
      <c r="F98" s="75" t="s">
        <v>155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6"/>
    </row>
    <row r="99" spans="1:19" x14ac:dyDescent="0.2">
      <c r="A99" s="79"/>
      <c r="B99" s="84"/>
      <c r="C99" s="86"/>
      <c r="D99" s="84"/>
      <c r="E99" s="7" t="s">
        <v>39</v>
      </c>
      <c r="F99" s="7"/>
      <c r="G99" s="7"/>
      <c r="H99" s="7"/>
      <c r="I99" s="11">
        <v>0</v>
      </c>
      <c r="J99" s="11">
        <v>0</v>
      </c>
      <c r="K99" s="11">
        <v>0</v>
      </c>
      <c r="L99" s="11">
        <v>0</v>
      </c>
      <c r="M99" s="12"/>
      <c r="N99" s="90"/>
      <c r="O99" s="91"/>
      <c r="P99" s="12"/>
      <c r="Q99" s="12"/>
      <c r="R99" s="12"/>
      <c r="S99" s="34"/>
    </row>
    <row r="100" spans="1:19" x14ac:dyDescent="0.2">
      <c r="A100" s="79"/>
      <c r="B100" s="84"/>
      <c r="C100" s="86"/>
      <c r="D100" s="84"/>
      <c r="E100" s="13"/>
      <c r="F100" s="87" t="s">
        <v>44</v>
      </c>
      <c r="G100" s="104"/>
      <c r="H100" s="105"/>
      <c r="I100" s="15">
        <v>0</v>
      </c>
      <c r="J100" s="15">
        <v>0</v>
      </c>
      <c r="K100" s="15">
        <v>0</v>
      </c>
      <c r="L100" s="15">
        <v>0</v>
      </c>
      <c r="M100" s="16"/>
      <c r="N100" s="4"/>
      <c r="O100" s="16"/>
      <c r="P100" s="16"/>
      <c r="Q100" s="23"/>
      <c r="R100" s="23"/>
      <c r="S100" s="39"/>
    </row>
    <row r="101" spans="1:19" x14ac:dyDescent="0.2">
      <c r="A101" s="79"/>
      <c r="B101" s="84"/>
      <c r="C101" s="86"/>
      <c r="D101" s="84"/>
      <c r="E101" s="10" t="s">
        <v>45</v>
      </c>
      <c r="F101" s="75" t="s">
        <v>156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6"/>
    </row>
    <row r="102" spans="1:19" x14ac:dyDescent="0.2">
      <c r="A102" s="79"/>
      <c r="B102" s="84"/>
      <c r="C102" s="86"/>
      <c r="D102" s="84"/>
      <c r="E102" s="7" t="s">
        <v>45</v>
      </c>
      <c r="F102" s="7" t="s">
        <v>52</v>
      </c>
      <c r="G102" s="7" t="s">
        <v>40</v>
      </c>
      <c r="H102" s="7" t="s">
        <v>86</v>
      </c>
      <c r="I102" s="11">
        <v>1000</v>
      </c>
      <c r="J102" s="11">
        <v>930</v>
      </c>
      <c r="K102" s="11">
        <v>930</v>
      </c>
      <c r="L102" s="11">
        <v>93</v>
      </c>
      <c r="M102" s="12"/>
      <c r="N102" s="90"/>
      <c r="O102" s="91"/>
      <c r="P102" s="12"/>
      <c r="Q102" s="12"/>
      <c r="R102" s="12"/>
      <c r="S102" s="34"/>
    </row>
    <row r="103" spans="1:19" x14ac:dyDescent="0.2">
      <c r="A103" s="79"/>
      <c r="B103" s="84"/>
      <c r="C103" s="86"/>
      <c r="D103" s="84"/>
      <c r="E103" s="7"/>
      <c r="F103" s="7" t="s">
        <v>52</v>
      </c>
      <c r="G103" s="7" t="s">
        <v>42</v>
      </c>
      <c r="H103" s="47" t="s">
        <v>86</v>
      </c>
      <c r="I103" s="11">
        <v>0</v>
      </c>
      <c r="J103" s="11">
        <v>106.8</v>
      </c>
      <c r="K103" s="48">
        <v>106.8</v>
      </c>
      <c r="L103" s="11">
        <v>100</v>
      </c>
      <c r="M103" s="12"/>
      <c r="N103" s="46"/>
      <c r="O103" s="25"/>
      <c r="P103" s="12"/>
      <c r="Q103" s="12"/>
      <c r="R103" s="12"/>
      <c r="S103" s="34"/>
    </row>
    <row r="104" spans="1:19" ht="21" x14ac:dyDescent="0.2">
      <c r="A104" s="79"/>
      <c r="B104" s="84"/>
      <c r="C104" s="86"/>
      <c r="D104" s="84"/>
      <c r="E104" s="94"/>
      <c r="F104" s="87" t="s">
        <v>44</v>
      </c>
      <c r="G104" s="95"/>
      <c r="H104" s="96"/>
      <c r="I104" s="112">
        <v>1000</v>
      </c>
      <c r="J104" s="112">
        <f>J102+J103</f>
        <v>1036.8</v>
      </c>
      <c r="K104" s="112">
        <f>K102+K103</f>
        <v>1036.8</v>
      </c>
      <c r="L104" s="112">
        <v>103.7</v>
      </c>
      <c r="M104" s="16" t="s">
        <v>157</v>
      </c>
      <c r="N104" s="14"/>
      <c r="O104" s="16" t="s">
        <v>158</v>
      </c>
      <c r="P104" s="16" t="s">
        <v>35</v>
      </c>
      <c r="Q104" s="17">
        <v>20</v>
      </c>
      <c r="R104" s="17">
        <v>39.29</v>
      </c>
      <c r="S104" s="35">
        <v>196.45</v>
      </c>
    </row>
    <row r="105" spans="1:19" ht="52.5" x14ac:dyDescent="0.2">
      <c r="A105" s="79"/>
      <c r="B105" s="84"/>
      <c r="C105" s="86"/>
      <c r="D105" s="84"/>
      <c r="E105" s="86"/>
      <c r="F105" s="101"/>
      <c r="G105" s="102"/>
      <c r="H105" s="103"/>
      <c r="I105" s="113"/>
      <c r="J105" s="113"/>
      <c r="K105" s="113"/>
      <c r="L105" s="113"/>
      <c r="M105" s="16" t="s">
        <v>159</v>
      </c>
      <c r="N105" s="36"/>
      <c r="O105" s="16" t="s">
        <v>160</v>
      </c>
      <c r="P105" s="16" t="s">
        <v>35</v>
      </c>
      <c r="Q105" s="17">
        <v>20</v>
      </c>
      <c r="R105" s="17">
        <v>100</v>
      </c>
      <c r="S105" s="35">
        <v>500</v>
      </c>
    </row>
    <row r="106" spans="1:19" ht="21" x14ac:dyDescent="0.2">
      <c r="A106" s="79"/>
      <c r="B106" s="84"/>
      <c r="C106" s="86"/>
      <c r="D106" s="84"/>
      <c r="E106" s="93"/>
      <c r="F106" s="97"/>
      <c r="G106" s="98"/>
      <c r="H106" s="99"/>
      <c r="I106" s="114"/>
      <c r="J106" s="114"/>
      <c r="K106" s="114"/>
      <c r="L106" s="114"/>
      <c r="M106" s="16" t="s">
        <v>161</v>
      </c>
      <c r="N106" s="18"/>
      <c r="O106" s="16" t="s">
        <v>162</v>
      </c>
      <c r="P106" s="16" t="s">
        <v>35</v>
      </c>
      <c r="Q106" s="17">
        <v>20</v>
      </c>
      <c r="R106" s="17">
        <v>0</v>
      </c>
      <c r="S106" s="35">
        <v>0</v>
      </c>
    </row>
    <row r="107" spans="1:19" hidden="1" x14ac:dyDescent="0.2">
      <c r="A107" s="79"/>
      <c r="B107" s="84"/>
      <c r="C107" s="8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</row>
    <row r="108" spans="1:19" ht="31.5" x14ac:dyDescent="0.2">
      <c r="A108" s="79"/>
      <c r="B108" s="84"/>
      <c r="C108" s="86"/>
      <c r="D108" s="19"/>
      <c r="E108" s="109" t="s">
        <v>244</v>
      </c>
      <c r="F108" s="110"/>
      <c r="G108" s="110"/>
      <c r="H108" s="111"/>
      <c r="I108" s="20">
        <v>1000</v>
      </c>
      <c r="J108" s="20">
        <f>J104</f>
        <v>1036.8</v>
      </c>
      <c r="K108" s="20">
        <f>K104</f>
        <v>1036.8</v>
      </c>
      <c r="L108" s="20">
        <v>103.7</v>
      </c>
      <c r="M108" s="21" t="s">
        <v>163</v>
      </c>
      <c r="N108" s="4"/>
      <c r="O108" s="21" t="s">
        <v>164</v>
      </c>
      <c r="P108" s="21" t="s">
        <v>35</v>
      </c>
      <c r="Q108" s="22">
        <v>20</v>
      </c>
      <c r="R108" s="22">
        <v>34.5</v>
      </c>
      <c r="S108" s="38">
        <v>172.5</v>
      </c>
    </row>
    <row r="109" spans="1:19" ht="12.75" customHeight="1" x14ac:dyDescent="0.2">
      <c r="A109" s="79"/>
      <c r="B109" s="84"/>
      <c r="C109" s="24"/>
      <c r="D109" s="137" t="s">
        <v>51</v>
      </c>
      <c r="E109" s="138"/>
      <c r="F109" s="138"/>
      <c r="G109" s="138"/>
      <c r="H109" s="139"/>
      <c r="I109" s="15">
        <f>I46+I75+I83+I90+I96+I108</f>
        <v>13973.7</v>
      </c>
      <c r="J109" s="15">
        <f>J46+J75+J83+J90+J96+J108</f>
        <v>6739.6</v>
      </c>
      <c r="K109" s="15">
        <f>K46+K75+K83+K90+K96+K108</f>
        <v>7042.2</v>
      </c>
      <c r="L109" s="15">
        <v>50.4</v>
      </c>
      <c r="M109" s="16"/>
      <c r="N109" s="4"/>
      <c r="O109" s="16"/>
      <c r="P109" s="16"/>
      <c r="Q109" s="23"/>
      <c r="R109" s="23"/>
      <c r="S109" s="39"/>
    </row>
    <row r="110" spans="1:19" x14ac:dyDescent="0.2">
      <c r="A110" s="79"/>
      <c r="B110" s="84"/>
      <c r="C110" s="10" t="s">
        <v>55</v>
      </c>
      <c r="D110" s="73"/>
      <c r="E110" s="74"/>
      <c r="F110" s="75" t="s">
        <v>165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6"/>
    </row>
    <row r="111" spans="1:19" ht="24" customHeight="1" x14ac:dyDescent="0.2">
      <c r="A111" s="79"/>
      <c r="B111" s="84"/>
      <c r="C111" s="85" t="s">
        <v>55</v>
      </c>
      <c r="D111" s="8" t="s">
        <v>39</v>
      </c>
      <c r="E111" s="9"/>
      <c r="F111" s="82" t="s">
        <v>166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6"/>
    </row>
    <row r="112" spans="1:19" x14ac:dyDescent="0.2">
      <c r="A112" s="79"/>
      <c r="B112" s="84"/>
      <c r="C112" s="86"/>
      <c r="D112" s="83" t="s">
        <v>39</v>
      </c>
      <c r="E112" s="10" t="s">
        <v>39</v>
      </c>
      <c r="F112" s="75" t="s">
        <v>167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6"/>
    </row>
    <row r="113" spans="1:19" x14ac:dyDescent="0.2">
      <c r="A113" s="79"/>
      <c r="B113" s="84"/>
      <c r="C113" s="86"/>
      <c r="D113" s="84"/>
      <c r="E113" s="7" t="s">
        <v>39</v>
      </c>
      <c r="F113" s="7" t="s">
        <v>52</v>
      </c>
      <c r="G113" s="7" t="s">
        <v>40</v>
      </c>
      <c r="H113" s="7" t="s">
        <v>168</v>
      </c>
      <c r="I113" s="11">
        <v>5</v>
      </c>
      <c r="J113" s="11">
        <v>0</v>
      </c>
      <c r="K113" s="11">
        <v>0</v>
      </c>
      <c r="L113" s="11">
        <v>0</v>
      </c>
      <c r="M113" s="12"/>
      <c r="N113" s="90"/>
      <c r="O113" s="91"/>
      <c r="P113" s="12"/>
      <c r="Q113" s="12"/>
      <c r="R113" s="12"/>
      <c r="S113" s="34"/>
    </row>
    <row r="114" spans="1:19" ht="31.5" x14ac:dyDescent="0.2">
      <c r="A114" s="79"/>
      <c r="B114" s="84"/>
      <c r="C114" s="86"/>
      <c r="D114" s="84"/>
      <c r="E114" s="13"/>
      <c r="F114" s="87" t="s">
        <v>44</v>
      </c>
      <c r="G114" s="104"/>
      <c r="H114" s="105"/>
      <c r="I114" s="15">
        <v>5</v>
      </c>
      <c r="J114" s="15">
        <v>0</v>
      </c>
      <c r="K114" s="15">
        <v>0</v>
      </c>
      <c r="L114" s="15">
        <v>0</v>
      </c>
      <c r="M114" s="16" t="s">
        <v>169</v>
      </c>
      <c r="N114" s="4"/>
      <c r="O114" s="16" t="s">
        <v>170</v>
      </c>
      <c r="P114" s="16" t="s">
        <v>28</v>
      </c>
      <c r="Q114" s="17">
        <v>180</v>
      </c>
      <c r="R114" s="17">
        <v>0</v>
      </c>
      <c r="S114" s="35">
        <v>0</v>
      </c>
    </row>
    <row r="115" spans="1:19" x14ac:dyDescent="0.2">
      <c r="A115" s="79"/>
      <c r="B115" s="84"/>
      <c r="C115" s="86"/>
      <c r="D115" s="84"/>
      <c r="E115" s="10" t="s">
        <v>45</v>
      </c>
      <c r="F115" s="75" t="s">
        <v>171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6"/>
    </row>
    <row r="116" spans="1:19" x14ac:dyDescent="0.2">
      <c r="A116" s="79"/>
      <c r="B116" s="84"/>
      <c r="C116" s="86"/>
      <c r="D116" s="84"/>
      <c r="E116" s="7" t="s">
        <v>45</v>
      </c>
      <c r="F116" s="7" t="s">
        <v>52</v>
      </c>
      <c r="G116" s="7" t="s">
        <v>40</v>
      </c>
      <c r="H116" s="7" t="s">
        <v>168</v>
      </c>
      <c r="I116" s="11">
        <v>20.7</v>
      </c>
      <c r="J116" s="11">
        <v>16.8</v>
      </c>
      <c r="K116" s="11">
        <v>16.7</v>
      </c>
      <c r="L116" s="11">
        <v>80.680000000000007</v>
      </c>
      <c r="M116" s="12"/>
      <c r="N116" s="90"/>
      <c r="O116" s="91"/>
      <c r="P116" s="12"/>
      <c r="Q116" s="12"/>
      <c r="R116" s="12"/>
      <c r="S116" s="34"/>
    </row>
    <row r="117" spans="1:19" x14ac:dyDescent="0.2">
      <c r="A117" s="79"/>
      <c r="B117" s="84"/>
      <c r="C117" s="86"/>
      <c r="D117" s="84"/>
      <c r="E117" s="13"/>
      <c r="F117" s="87" t="s">
        <v>44</v>
      </c>
      <c r="G117" s="104"/>
      <c r="H117" s="105"/>
      <c r="I117" s="15">
        <v>20.7</v>
      </c>
      <c r="J117" s="15">
        <v>16.8</v>
      </c>
      <c r="K117" s="15">
        <v>16.7</v>
      </c>
      <c r="L117" s="15">
        <v>80.680000000000007</v>
      </c>
      <c r="M117" s="16" t="s">
        <v>172</v>
      </c>
      <c r="N117" s="4"/>
      <c r="O117" s="16" t="s">
        <v>173</v>
      </c>
      <c r="P117" s="16" t="s">
        <v>28</v>
      </c>
      <c r="Q117" s="17">
        <v>3</v>
      </c>
      <c r="R117" s="17">
        <v>3</v>
      </c>
      <c r="S117" s="35">
        <v>100</v>
      </c>
    </row>
    <row r="118" spans="1:19" x14ac:dyDescent="0.2">
      <c r="A118" s="79"/>
      <c r="B118" s="84"/>
      <c r="C118" s="86"/>
      <c r="D118" s="84"/>
      <c r="E118" s="10" t="s">
        <v>46</v>
      </c>
      <c r="F118" s="75" t="s">
        <v>174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6"/>
    </row>
    <row r="119" spans="1:19" x14ac:dyDescent="0.2">
      <c r="A119" s="79"/>
      <c r="B119" s="84"/>
      <c r="C119" s="86"/>
      <c r="D119" s="84"/>
      <c r="E119" s="7" t="s">
        <v>46</v>
      </c>
      <c r="F119" s="7" t="s">
        <v>52</v>
      </c>
      <c r="G119" s="7" t="s">
        <v>40</v>
      </c>
      <c r="H119" s="7" t="s">
        <v>168</v>
      </c>
      <c r="I119" s="11">
        <v>86.1</v>
      </c>
      <c r="J119" s="11">
        <v>18.100000000000001</v>
      </c>
      <c r="K119" s="11">
        <v>18.100000000000001</v>
      </c>
      <c r="L119" s="11">
        <v>21.02</v>
      </c>
      <c r="M119" s="12"/>
      <c r="N119" s="90"/>
      <c r="O119" s="91"/>
      <c r="P119" s="12"/>
      <c r="Q119" s="12"/>
      <c r="R119" s="12"/>
      <c r="S119" s="34"/>
    </row>
    <row r="120" spans="1:19" ht="21" x14ac:dyDescent="0.2">
      <c r="A120" s="79"/>
      <c r="B120" s="84"/>
      <c r="C120" s="86"/>
      <c r="D120" s="84"/>
      <c r="E120" s="13"/>
      <c r="F120" s="87" t="s">
        <v>44</v>
      </c>
      <c r="G120" s="104"/>
      <c r="H120" s="105"/>
      <c r="I120" s="15">
        <v>86.1</v>
      </c>
      <c r="J120" s="15">
        <v>18.100000000000001</v>
      </c>
      <c r="K120" s="15">
        <v>18.100000000000001</v>
      </c>
      <c r="L120" s="15">
        <v>21.02</v>
      </c>
      <c r="M120" s="16" t="s">
        <v>175</v>
      </c>
      <c r="N120" s="4"/>
      <c r="O120" s="16" t="s">
        <v>176</v>
      </c>
      <c r="P120" s="16" t="s">
        <v>28</v>
      </c>
      <c r="Q120" s="17">
        <v>240</v>
      </c>
      <c r="R120" s="17">
        <v>97</v>
      </c>
      <c r="S120" s="35">
        <v>40.42</v>
      </c>
    </row>
    <row r="121" spans="1:19" x14ac:dyDescent="0.2">
      <c r="A121" s="79"/>
      <c r="B121" s="84"/>
      <c r="C121" s="86"/>
      <c r="D121" s="84"/>
      <c r="E121" s="10" t="s">
        <v>47</v>
      </c>
      <c r="F121" s="75" t="s">
        <v>177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6"/>
    </row>
    <row r="122" spans="1:19" x14ac:dyDescent="0.2">
      <c r="A122" s="79"/>
      <c r="B122" s="84"/>
      <c r="C122" s="86"/>
      <c r="D122" s="84"/>
      <c r="E122" s="7" t="s">
        <v>47</v>
      </c>
      <c r="F122" s="7" t="s">
        <v>52</v>
      </c>
      <c r="G122" s="7" t="s">
        <v>40</v>
      </c>
      <c r="H122" s="7" t="s">
        <v>57</v>
      </c>
      <c r="I122" s="11">
        <v>20</v>
      </c>
      <c r="J122" s="11">
        <v>0</v>
      </c>
      <c r="K122" s="11">
        <v>0</v>
      </c>
      <c r="L122" s="11">
        <v>0</v>
      </c>
      <c r="M122" s="12"/>
      <c r="N122" s="90"/>
      <c r="O122" s="91"/>
      <c r="P122" s="12"/>
      <c r="Q122" s="12"/>
      <c r="R122" s="12"/>
      <c r="S122" s="34"/>
    </row>
    <row r="123" spans="1:19" ht="21" x14ac:dyDescent="0.2">
      <c r="A123" s="79"/>
      <c r="B123" s="84"/>
      <c r="C123" s="86"/>
      <c r="D123" s="84"/>
      <c r="E123" s="94"/>
      <c r="F123" s="87" t="s">
        <v>44</v>
      </c>
      <c r="G123" s="95"/>
      <c r="H123" s="96"/>
      <c r="I123" s="100">
        <v>20</v>
      </c>
      <c r="J123" s="100">
        <v>0</v>
      </c>
      <c r="K123" s="100">
        <v>0</v>
      </c>
      <c r="L123" s="100">
        <v>0</v>
      </c>
      <c r="M123" s="16" t="s">
        <v>178</v>
      </c>
      <c r="N123" s="14"/>
      <c r="O123" s="16" t="s">
        <v>179</v>
      </c>
      <c r="P123" s="16" t="s">
        <v>28</v>
      </c>
      <c r="Q123" s="17">
        <v>2600</v>
      </c>
      <c r="R123" s="17">
        <v>0</v>
      </c>
      <c r="S123" s="35">
        <v>0</v>
      </c>
    </row>
    <row r="124" spans="1:19" x14ac:dyDescent="0.2">
      <c r="A124" s="79"/>
      <c r="B124" s="84"/>
      <c r="C124" s="86"/>
      <c r="D124" s="84"/>
      <c r="E124" s="93"/>
      <c r="F124" s="97"/>
      <c r="G124" s="98"/>
      <c r="H124" s="99"/>
      <c r="I124" s="93"/>
      <c r="J124" s="93"/>
      <c r="K124" s="93"/>
      <c r="L124" s="93"/>
      <c r="M124" s="16" t="s">
        <v>246</v>
      </c>
      <c r="N124" s="18"/>
      <c r="O124" s="16" t="s">
        <v>180</v>
      </c>
      <c r="P124" s="16" t="s">
        <v>28</v>
      </c>
      <c r="Q124" s="17">
        <v>25</v>
      </c>
      <c r="R124" s="17">
        <v>0</v>
      </c>
      <c r="S124" s="35">
        <v>0</v>
      </c>
    </row>
    <row r="125" spans="1:19" x14ac:dyDescent="0.2">
      <c r="A125" s="79"/>
      <c r="B125" s="84"/>
      <c r="C125" s="86"/>
      <c r="D125" s="84"/>
      <c r="E125" s="10" t="s">
        <v>48</v>
      </c>
      <c r="F125" s="75" t="s">
        <v>181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6"/>
    </row>
    <row r="126" spans="1:19" x14ac:dyDescent="0.2">
      <c r="A126" s="79"/>
      <c r="B126" s="84"/>
      <c r="C126" s="86"/>
      <c r="D126" s="84"/>
      <c r="E126" s="92" t="s">
        <v>48</v>
      </c>
      <c r="F126" s="7" t="s">
        <v>52</v>
      </c>
      <c r="G126" s="7" t="s">
        <v>40</v>
      </c>
      <c r="H126" s="7" t="s">
        <v>168</v>
      </c>
      <c r="I126" s="11">
        <v>20</v>
      </c>
      <c r="J126" s="11">
        <v>0</v>
      </c>
      <c r="K126" s="11">
        <v>0</v>
      </c>
      <c r="L126" s="11">
        <v>0</v>
      </c>
      <c r="M126" s="12"/>
      <c r="N126" s="90"/>
      <c r="O126" s="91"/>
      <c r="P126" s="12"/>
      <c r="Q126" s="12"/>
      <c r="R126" s="12"/>
      <c r="S126" s="34"/>
    </row>
    <row r="127" spans="1:19" x14ac:dyDescent="0.2">
      <c r="A127" s="79"/>
      <c r="B127" s="84"/>
      <c r="C127" s="86"/>
      <c r="D127" s="84"/>
      <c r="E127" s="93"/>
      <c r="F127" s="7" t="s">
        <v>52</v>
      </c>
      <c r="G127" s="7" t="s">
        <v>42</v>
      </c>
      <c r="H127" s="7" t="s">
        <v>57</v>
      </c>
      <c r="I127" s="11">
        <v>525</v>
      </c>
      <c r="J127" s="11">
        <v>437.9</v>
      </c>
      <c r="K127" s="11">
        <v>437.9</v>
      </c>
      <c r="L127" s="11">
        <v>83.4</v>
      </c>
      <c r="M127" s="12"/>
      <c r="N127" s="90"/>
      <c r="O127" s="91"/>
      <c r="P127" s="12"/>
      <c r="Q127" s="12"/>
      <c r="R127" s="12"/>
      <c r="S127" s="34"/>
    </row>
    <row r="128" spans="1:19" x14ac:dyDescent="0.2">
      <c r="A128" s="79"/>
      <c r="B128" s="84"/>
      <c r="C128" s="86"/>
      <c r="D128" s="84"/>
      <c r="E128" s="13"/>
      <c r="F128" s="87" t="s">
        <v>44</v>
      </c>
      <c r="G128" s="104"/>
      <c r="H128" s="105"/>
      <c r="I128" s="50">
        <v>545</v>
      </c>
      <c r="J128" s="50">
        <f>J126+J127</f>
        <v>437.9</v>
      </c>
      <c r="K128" s="50">
        <f>K126+K127</f>
        <v>437.9</v>
      </c>
      <c r="L128" s="50">
        <f>L126+L127</f>
        <v>83.4</v>
      </c>
      <c r="M128" s="16"/>
      <c r="N128" s="4"/>
      <c r="O128" s="16"/>
      <c r="P128" s="16"/>
      <c r="Q128" s="23"/>
      <c r="R128" s="23"/>
      <c r="S128" s="39"/>
    </row>
    <row r="129" spans="1:19" ht="42" x14ac:dyDescent="0.2">
      <c r="A129" s="79"/>
      <c r="B129" s="84"/>
      <c r="C129" s="86"/>
      <c r="D129" s="106"/>
      <c r="E129" s="131" t="s">
        <v>244</v>
      </c>
      <c r="F129" s="132"/>
      <c r="G129" s="132"/>
      <c r="H129" s="133"/>
      <c r="I129" s="115">
        <f>I114+I117+I120+I123+I128</f>
        <v>676.8</v>
      </c>
      <c r="J129" s="115">
        <f>J114+J117+J120+J123+J128</f>
        <v>472.79999999999995</v>
      </c>
      <c r="K129" s="115">
        <f>K114+K117+K120+K123+K128</f>
        <v>472.7</v>
      </c>
      <c r="L129" s="115">
        <v>69.900000000000006</v>
      </c>
      <c r="M129" s="21" t="s">
        <v>182</v>
      </c>
      <c r="N129" s="14"/>
      <c r="O129" s="21" t="s">
        <v>183</v>
      </c>
      <c r="P129" s="21" t="s">
        <v>35</v>
      </c>
      <c r="Q129" s="22">
        <v>27</v>
      </c>
      <c r="R129" s="22">
        <v>0</v>
      </c>
      <c r="S129" s="38">
        <v>0</v>
      </c>
    </row>
    <row r="130" spans="1:19" ht="52.5" x14ac:dyDescent="0.2">
      <c r="A130" s="79"/>
      <c r="B130" s="84"/>
      <c r="C130" s="86"/>
      <c r="D130" s="84"/>
      <c r="E130" s="143"/>
      <c r="F130" s="144"/>
      <c r="G130" s="144"/>
      <c r="H130" s="145"/>
      <c r="I130" s="116"/>
      <c r="J130" s="116"/>
      <c r="K130" s="116"/>
      <c r="L130" s="116"/>
      <c r="M130" s="21" t="s">
        <v>184</v>
      </c>
      <c r="N130" s="36"/>
      <c r="O130" s="21" t="s">
        <v>185</v>
      </c>
      <c r="P130" s="21" t="s">
        <v>35</v>
      </c>
      <c r="Q130" s="22">
        <v>0.5</v>
      </c>
      <c r="R130" s="22">
        <v>6</v>
      </c>
      <c r="S130" s="38">
        <v>1200</v>
      </c>
    </row>
    <row r="131" spans="1:19" ht="31.5" x14ac:dyDescent="0.2">
      <c r="A131" s="79"/>
      <c r="B131" s="84"/>
      <c r="C131" s="86"/>
      <c r="D131" s="84"/>
      <c r="E131" s="143"/>
      <c r="F131" s="144"/>
      <c r="G131" s="144"/>
      <c r="H131" s="145"/>
      <c r="I131" s="116"/>
      <c r="J131" s="116"/>
      <c r="K131" s="116"/>
      <c r="L131" s="116"/>
      <c r="M131" s="21" t="s">
        <v>186</v>
      </c>
      <c r="N131" s="36"/>
      <c r="O131" s="21" t="s">
        <v>187</v>
      </c>
      <c r="P131" s="21" t="s">
        <v>35</v>
      </c>
      <c r="Q131" s="22">
        <v>100</v>
      </c>
      <c r="R131" s="22">
        <v>-39</v>
      </c>
      <c r="S131" s="38">
        <v>-39</v>
      </c>
    </row>
    <row r="132" spans="1:19" ht="42" x14ac:dyDescent="0.2">
      <c r="A132" s="79"/>
      <c r="B132" s="84"/>
      <c r="C132" s="86"/>
      <c r="D132" s="84"/>
      <c r="E132" s="143"/>
      <c r="F132" s="144"/>
      <c r="G132" s="144"/>
      <c r="H132" s="145"/>
      <c r="I132" s="116"/>
      <c r="J132" s="116"/>
      <c r="K132" s="116"/>
      <c r="L132" s="116"/>
      <c r="M132" s="21" t="s">
        <v>188</v>
      </c>
      <c r="N132" s="36"/>
      <c r="O132" s="21" t="s">
        <v>189</v>
      </c>
      <c r="P132" s="21" t="s">
        <v>35</v>
      </c>
      <c r="Q132" s="22">
        <v>100</v>
      </c>
      <c r="R132" s="22">
        <v>0</v>
      </c>
      <c r="S132" s="38">
        <v>0</v>
      </c>
    </row>
    <row r="133" spans="1:19" ht="21" x14ac:dyDescent="0.2">
      <c r="A133" s="79"/>
      <c r="B133" s="84"/>
      <c r="C133" s="86"/>
      <c r="D133" s="107"/>
      <c r="E133" s="134"/>
      <c r="F133" s="135"/>
      <c r="G133" s="135"/>
      <c r="H133" s="136"/>
      <c r="I133" s="117"/>
      <c r="J133" s="117"/>
      <c r="K133" s="117"/>
      <c r="L133" s="117"/>
      <c r="M133" s="21" t="s">
        <v>190</v>
      </c>
      <c r="N133" s="18"/>
      <c r="O133" s="21" t="s">
        <v>191</v>
      </c>
      <c r="P133" s="21" t="s">
        <v>28</v>
      </c>
      <c r="Q133" s="22">
        <v>100</v>
      </c>
      <c r="R133" s="22">
        <v>0</v>
      </c>
      <c r="S133" s="38">
        <v>0</v>
      </c>
    </row>
    <row r="134" spans="1:19" hidden="1" x14ac:dyDescent="0.2">
      <c r="A134" s="79"/>
      <c r="B134" s="84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</row>
    <row r="135" spans="1:19" ht="42" x14ac:dyDescent="0.2">
      <c r="A135" s="79"/>
      <c r="B135" s="84"/>
      <c r="C135" s="24"/>
      <c r="D135" s="137" t="s">
        <v>51</v>
      </c>
      <c r="E135" s="138"/>
      <c r="F135" s="138"/>
      <c r="G135" s="138"/>
      <c r="H135" s="139"/>
      <c r="I135" s="15">
        <f>I129</f>
        <v>676.8</v>
      </c>
      <c r="J135" s="15">
        <f>J129</f>
        <v>472.79999999999995</v>
      </c>
      <c r="K135" s="15">
        <f>K129</f>
        <v>472.7</v>
      </c>
      <c r="L135" s="15">
        <v>69.900000000000006</v>
      </c>
      <c r="M135" s="16" t="s">
        <v>192</v>
      </c>
      <c r="N135" s="4"/>
      <c r="O135" s="16" t="s">
        <v>193</v>
      </c>
      <c r="P135" s="16" t="s">
        <v>35</v>
      </c>
      <c r="Q135" s="17">
        <v>0.01</v>
      </c>
      <c r="R135" s="17">
        <v>0.01</v>
      </c>
      <c r="S135" s="35">
        <v>100</v>
      </c>
    </row>
    <row r="136" spans="1:19" x14ac:dyDescent="0.2">
      <c r="A136" s="79"/>
      <c r="B136" s="84"/>
      <c r="C136" s="10" t="s">
        <v>46</v>
      </c>
      <c r="D136" s="73"/>
      <c r="E136" s="74"/>
      <c r="F136" s="75" t="s">
        <v>194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6"/>
    </row>
    <row r="137" spans="1:19" x14ac:dyDescent="0.2">
      <c r="A137" s="79"/>
      <c r="B137" s="84"/>
      <c r="C137" s="85" t="s">
        <v>46</v>
      </c>
      <c r="D137" s="8" t="s">
        <v>195</v>
      </c>
      <c r="E137" s="9"/>
      <c r="F137" s="82" t="s">
        <v>196</v>
      </c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6"/>
    </row>
    <row r="138" spans="1:19" x14ac:dyDescent="0.2">
      <c r="A138" s="79"/>
      <c r="B138" s="84"/>
      <c r="C138" s="86"/>
      <c r="D138" s="83" t="s">
        <v>195</v>
      </c>
      <c r="E138" s="53" t="s">
        <v>39</v>
      </c>
      <c r="F138" s="118" t="s">
        <v>197</v>
      </c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20"/>
    </row>
    <row r="139" spans="1:19" x14ac:dyDescent="0.2">
      <c r="A139" s="79"/>
      <c r="B139" s="84"/>
      <c r="C139" s="86"/>
      <c r="D139" s="84"/>
      <c r="E139" s="113"/>
      <c r="F139" s="49" t="s">
        <v>62</v>
      </c>
      <c r="G139" s="49" t="s">
        <v>40</v>
      </c>
      <c r="H139" s="49" t="s">
        <v>198</v>
      </c>
      <c r="I139" s="52">
        <v>111</v>
      </c>
      <c r="J139" s="52">
        <v>101.1</v>
      </c>
      <c r="K139" s="52">
        <v>101.1</v>
      </c>
      <c r="L139" s="52">
        <v>91.08</v>
      </c>
      <c r="M139" s="54"/>
      <c r="N139" s="121"/>
      <c r="O139" s="122"/>
      <c r="P139" s="54"/>
      <c r="Q139" s="54"/>
      <c r="R139" s="54"/>
      <c r="S139" s="55"/>
    </row>
    <row r="140" spans="1:19" x14ac:dyDescent="0.2">
      <c r="A140" s="79"/>
      <c r="B140" s="84"/>
      <c r="C140" s="86"/>
      <c r="D140" s="84"/>
      <c r="E140" s="113"/>
      <c r="F140" s="49" t="s">
        <v>62</v>
      </c>
      <c r="G140" s="49" t="s">
        <v>243</v>
      </c>
      <c r="H140" s="49" t="s">
        <v>198</v>
      </c>
      <c r="I140" s="52">
        <v>18</v>
      </c>
      <c r="J140" s="52">
        <v>10</v>
      </c>
      <c r="K140" s="52">
        <v>8</v>
      </c>
      <c r="L140" s="52">
        <v>78.569999999999993</v>
      </c>
      <c r="M140" s="54"/>
      <c r="N140" s="121"/>
      <c r="O140" s="122"/>
      <c r="P140" s="54"/>
      <c r="Q140" s="54"/>
      <c r="R140" s="54"/>
      <c r="S140" s="55"/>
    </row>
    <row r="141" spans="1:19" x14ac:dyDescent="0.2">
      <c r="A141" s="79"/>
      <c r="B141" s="84"/>
      <c r="C141" s="86"/>
      <c r="D141" s="84"/>
      <c r="E141" s="113"/>
      <c r="F141" s="49" t="s">
        <v>62</v>
      </c>
      <c r="G141" s="49" t="s">
        <v>42</v>
      </c>
      <c r="H141" s="49" t="s">
        <v>198</v>
      </c>
      <c r="I141" s="52">
        <v>6.4</v>
      </c>
      <c r="J141" s="52">
        <v>4.0999999999999996</v>
      </c>
      <c r="K141" s="52">
        <v>4.0999999999999996</v>
      </c>
      <c r="L141" s="52">
        <v>64.099999999999994</v>
      </c>
      <c r="M141" s="54"/>
      <c r="N141" s="121"/>
      <c r="O141" s="122"/>
      <c r="P141" s="54"/>
      <c r="Q141" s="54"/>
      <c r="R141" s="54"/>
      <c r="S141" s="55"/>
    </row>
    <row r="142" spans="1:19" x14ac:dyDescent="0.2">
      <c r="A142" s="79"/>
      <c r="B142" s="84"/>
      <c r="C142" s="86"/>
      <c r="D142" s="84"/>
      <c r="E142" s="123"/>
      <c r="F142" s="124" t="s">
        <v>44</v>
      </c>
      <c r="G142" s="125"/>
      <c r="H142" s="126"/>
      <c r="I142" s="112">
        <f>I139+I140+I141</f>
        <v>135.4</v>
      </c>
      <c r="J142" s="112">
        <f>J139+J140+J141</f>
        <v>115.19999999999999</v>
      </c>
      <c r="K142" s="112">
        <v>114</v>
      </c>
      <c r="L142" s="112">
        <v>84.2</v>
      </c>
      <c r="M142" s="56" t="s">
        <v>199</v>
      </c>
      <c r="N142" s="57"/>
      <c r="O142" s="56" t="s">
        <v>200</v>
      </c>
      <c r="P142" s="56" t="s">
        <v>28</v>
      </c>
      <c r="Q142" s="58">
        <v>130</v>
      </c>
      <c r="R142" s="58">
        <v>170</v>
      </c>
      <c r="S142" s="59">
        <v>130.77000000000001</v>
      </c>
    </row>
    <row r="143" spans="1:19" ht="31.5" x14ac:dyDescent="0.2">
      <c r="A143" s="79"/>
      <c r="B143" s="84"/>
      <c r="C143" s="86"/>
      <c r="D143" s="84"/>
      <c r="E143" s="114"/>
      <c r="F143" s="127"/>
      <c r="G143" s="128"/>
      <c r="H143" s="129"/>
      <c r="I143" s="114"/>
      <c r="J143" s="114"/>
      <c r="K143" s="114"/>
      <c r="L143" s="114"/>
      <c r="M143" s="56" t="s">
        <v>201</v>
      </c>
      <c r="N143" s="60"/>
      <c r="O143" s="56" t="s">
        <v>202</v>
      </c>
      <c r="P143" s="56" t="s">
        <v>28</v>
      </c>
      <c r="Q143" s="58">
        <v>16</v>
      </c>
      <c r="R143" s="58">
        <v>17</v>
      </c>
      <c r="S143" s="59">
        <v>106.3</v>
      </c>
    </row>
    <row r="144" spans="1:19" hidden="1" x14ac:dyDescent="0.2">
      <c r="A144" s="79"/>
      <c r="B144" s="84"/>
      <c r="C144" s="86"/>
      <c r="D144" s="84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</row>
    <row r="145" spans="1:19" x14ac:dyDescent="0.2">
      <c r="A145" s="79"/>
      <c r="B145" s="84"/>
      <c r="C145" s="86"/>
      <c r="D145" s="84"/>
      <c r="E145" s="10" t="s">
        <v>45</v>
      </c>
      <c r="F145" s="75" t="s">
        <v>203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6"/>
    </row>
    <row r="146" spans="1:19" x14ac:dyDescent="0.2">
      <c r="A146" s="79"/>
      <c r="B146" s="84"/>
      <c r="C146" s="86"/>
      <c r="D146" s="84"/>
      <c r="E146" s="7" t="s">
        <v>45</v>
      </c>
      <c r="F146" s="7" t="s">
        <v>62</v>
      </c>
      <c r="G146" s="7" t="s">
        <v>40</v>
      </c>
      <c r="H146" s="7" t="s">
        <v>198</v>
      </c>
      <c r="I146" s="11">
        <v>55.5</v>
      </c>
      <c r="J146" s="11">
        <v>45.5</v>
      </c>
      <c r="K146" s="11">
        <v>45.5</v>
      </c>
      <c r="L146" s="11">
        <v>81.98</v>
      </c>
      <c r="M146" s="12"/>
      <c r="N146" s="90"/>
      <c r="O146" s="91"/>
      <c r="P146" s="12"/>
      <c r="Q146" s="12"/>
      <c r="R146" s="12"/>
      <c r="S146" s="34"/>
    </row>
    <row r="147" spans="1:19" ht="31.5" x14ac:dyDescent="0.2">
      <c r="A147" s="79"/>
      <c r="B147" s="84"/>
      <c r="C147" s="86"/>
      <c r="D147" s="84"/>
      <c r="E147" s="13"/>
      <c r="F147" s="87" t="s">
        <v>44</v>
      </c>
      <c r="G147" s="104"/>
      <c r="H147" s="105"/>
      <c r="I147" s="15">
        <v>55.5</v>
      </c>
      <c r="J147" s="15">
        <v>45.5</v>
      </c>
      <c r="K147" s="15">
        <v>45.5</v>
      </c>
      <c r="L147" s="15">
        <v>81.98</v>
      </c>
      <c r="M147" s="16" t="s">
        <v>204</v>
      </c>
      <c r="N147" s="4"/>
      <c r="O147" s="16" t="s">
        <v>205</v>
      </c>
      <c r="P147" s="16" t="s">
        <v>28</v>
      </c>
      <c r="Q147" s="17">
        <v>107</v>
      </c>
      <c r="R147" s="17">
        <v>341</v>
      </c>
      <c r="S147" s="35">
        <v>318.69</v>
      </c>
    </row>
    <row r="148" spans="1:19" ht="21" x14ac:dyDescent="0.2">
      <c r="A148" s="79"/>
      <c r="B148" s="84"/>
      <c r="C148" s="86"/>
      <c r="D148" s="19"/>
      <c r="E148" s="109" t="s">
        <v>244</v>
      </c>
      <c r="F148" s="110"/>
      <c r="G148" s="110"/>
      <c r="H148" s="111"/>
      <c r="I148" s="20">
        <f>I142+I147</f>
        <v>190.9</v>
      </c>
      <c r="J148" s="20">
        <f>J142+J147</f>
        <v>160.69999999999999</v>
      </c>
      <c r="K148" s="20">
        <f>K142+K147</f>
        <v>159.5</v>
      </c>
      <c r="L148" s="20">
        <v>83.6</v>
      </c>
      <c r="M148" s="21" t="s">
        <v>206</v>
      </c>
      <c r="N148" s="4"/>
      <c r="O148" s="21" t="s">
        <v>207</v>
      </c>
      <c r="P148" s="21" t="s">
        <v>28</v>
      </c>
      <c r="Q148" s="22">
        <v>1840</v>
      </c>
      <c r="R148" s="22">
        <v>2197</v>
      </c>
      <c r="S148" s="38">
        <v>119.4</v>
      </c>
    </row>
    <row r="149" spans="1:19" ht="12.75" customHeight="1" x14ac:dyDescent="0.2">
      <c r="A149" s="79"/>
      <c r="B149" s="84"/>
      <c r="C149" s="24"/>
      <c r="D149" s="137" t="s">
        <v>51</v>
      </c>
      <c r="E149" s="138"/>
      <c r="F149" s="138"/>
      <c r="G149" s="138"/>
      <c r="H149" s="139"/>
      <c r="I149" s="15">
        <f>I148</f>
        <v>190.9</v>
      </c>
      <c r="J149" s="15">
        <f>J148</f>
        <v>160.69999999999999</v>
      </c>
      <c r="K149" s="15">
        <v>159.5</v>
      </c>
      <c r="L149" s="15">
        <v>83.6</v>
      </c>
      <c r="M149" s="16"/>
      <c r="N149" s="4"/>
      <c r="O149" s="16"/>
      <c r="P149" s="16"/>
      <c r="Q149" s="23"/>
      <c r="R149" s="23"/>
      <c r="S149" s="39"/>
    </row>
    <row r="150" spans="1:19" x14ac:dyDescent="0.2">
      <c r="A150" s="79"/>
      <c r="B150" s="84"/>
      <c r="C150" s="10" t="s">
        <v>47</v>
      </c>
      <c r="D150" s="73"/>
      <c r="E150" s="74"/>
      <c r="F150" s="75" t="s">
        <v>208</v>
      </c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6"/>
    </row>
    <row r="151" spans="1:19" x14ac:dyDescent="0.2">
      <c r="A151" s="79"/>
      <c r="B151" s="84"/>
      <c r="C151" s="85" t="s">
        <v>47</v>
      </c>
      <c r="D151" s="8" t="s">
        <v>39</v>
      </c>
      <c r="E151" s="9"/>
      <c r="F151" s="82" t="s">
        <v>209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6"/>
    </row>
    <row r="152" spans="1:19" x14ac:dyDescent="0.2">
      <c r="A152" s="79"/>
      <c r="B152" s="84"/>
      <c r="C152" s="86"/>
      <c r="D152" s="83" t="s">
        <v>39</v>
      </c>
      <c r="E152" s="10" t="s">
        <v>39</v>
      </c>
      <c r="F152" s="75" t="s">
        <v>210</v>
      </c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6"/>
    </row>
    <row r="153" spans="1:19" x14ac:dyDescent="0.2">
      <c r="A153" s="79"/>
      <c r="B153" s="84"/>
      <c r="C153" s="86"/>
      <c r="D153" s="84"/>
      <c r="E153" s="7" t="s">
        <v>39</v>
      </c>
      <c r="F153" s="7" t="s">
        <v>52</v>
      </c>
      <c r="G153" s="49" t="s">
        <v>42</v>
      </c>
      <c r="H153" s="7" t="s">
        <v>211</v>
      </c>
      <c r="I153" s="11">
        <v>200</v>
      </c>
      <c r="J153" s="11">
        <v>143.69999999999999</v>
      </c>
      <c r="K153" s="11">
        <v>143.69999999999999</v>
      </c>
      <c r="L153" s="11">
        <v>71.900000000000006</v>
      </c>
      <c r="M153" s="12"/>
      <c r="N153" s="90"/>
      <c r="O153" s="91"/>
      <c r="P153" s="12"/>
      <c r="Q153" s="12"/>
      <c r="R153" s="12"/>
      <c r="S153" s="34"/>
    </row>
    <row r="154" spans="1:19" ht="31.5" x14ac:dyDescent="0.2">
      <c r="A154" s="79"/>
      <c r="B154" s="84"/>
      <c r="C154" s="86"/>
      <c r="D154" s="84"/>
      <c r="E154" s="13"/>
      <c r="F154" s="87" t="s">
        <v>44</v>
      </c>
      <c r="G154" s="104"/>
      <c r="H154" s="105"/>
      <c r="I154" s="15">
        <v>200</v>
      </c>
      <c r="J154" s="15">
        <v>143.69999999999999</v>
      </c>
      <c r="K154" s="15">
        <v>143.69999999999999</v>
      </c>
      <c r="L154" s="15">
        <v>71.900000000000006</v>
      </c>
      <c r="M154" s="16" t="s">
        <v>212</v>
      </c>
      <c r="N154" s="4"/>
      <c r="O154" s="16" t="s">
        <v>213</v>
      </c>
      <c r="P154" s="16" t="s">
        <v>28</v>
      </c>
      <c r="Q154" s="17">
        <v>18</v>
      </c>
      <c r="R154" s="17">
        <v>0</v>
      </c>
      <c r="S154" s="35">
        <v>0</v>
      </c>
    </row>
    <row r="155" spans="1:19" ht="52.5" x14ac:dyDescent="0.2">
      <c r="A155" s="79"/>
      <c r="B155" s="84"/>
      <c r="C155" s="86"/>
      <c r="D155" s="19"/>
      <c r="E155" s="109" t="s">
        <v>244</v>
      </c>
      <c r="F155" s="110"/>
      <c r="G155" s="110"/>
      <c r="H155" s="111"/>
      <c r="I155" s="20">
        <v>200</v>
      </c>
      <c r="J155" s="20">
        <v>143.69999999999999</v>
      </c>
      <c r="K155" s="20">
        <v>143.69999999999999</v>
      </c>
      <c r="L155" s="20">
        <v>71.900000000000006</v>
      </c>
      <c r="M155" s="21" t="s">
        <v>214</v>
      </c>
      <c r="N155" s="4"/>
      <c r="O155" s="21" t="s">
        <v>215</v>
      </c>
      <c r="P155" s="21" t="s">
        <v>35</v>
      </c>
      <c r="Q155" s="22">
        <v>90</v>
      </c>
      <c r="R155" s="22">
        <v>82.78</v>
      </c>
      <c r="S155" s="38">
        <v>91.98</v>
      </c>
    </row>
    <row r="156" spans="1:19" hidden="1" x14ac:dyDescent="0.2">
      <c r="A156" s="79"/>
      <c r="B156" s="84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7"/>
    </row>
    <row r="157" spans="1:19" ht="12.75" customHeight="1" x14ac:dyDescent="0.2">
      <c r="A157" s="79"/>
      <c r="B157" s="84"/>
      <c r="C157" s="24"/>
      <c r="D157" s="137" t="s">
        <v>51</v>
      </c>
      <c r="E157" s="138"/>
      <c r="F157" s="138"/>
      <c r="G157" s="138"/>
      <c r="H157" s="139"/>
      <c r="I157" s="15">
        <v>200</v>
      </c>
      <c r="J157" s="15">
        <v>143.69999999999999</v>
      </c>
      <c r="K157" s="15">
        <v>143.69999999999999</v>
      </c>
      <c r="L157" s="15">
        <v>71.900000000000006</v>
      </c>
      <c r="M157" s="16"/>
      <c r="N157" s="4"/>
      <c r="O157" s="16"/>
      <c r="P157" s="16"/>
      <c r="Q157" s="23"/>
      <c r="R157" s="23"/>
      <c r="S157" s="39"/>
    </row>
    <row r="158" spans="1:19" x14ac:dyDescent="0.2">
      <c r="A158" s="79"/>
      <c r="B158" s="84"/>
      <c r="C158" s="10" t="s">
        <v>48</v>
      </c>
      <c r="D158" s="73"/>
      <c r="E158" s="74"/>
      <c r="F158" s="75" t="s">
        <v>216</v>
      </c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6"/>
    </row>
    <row r="159" spans="1:19" x14ac:dyDescent="0.2">
      <c r="A159" s="79"/>
      <c r="B159" s="84"/>
      <c r="C159" s="85" t="s">
        <v>48</v>
      </c>
      <c r="D159" s="8" t="s">
        <v>39</v>
      </c>
      <c r="E159" s="9"/>
      <c r="F159" s="82" t="s">
        <v>217</v>
      </c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6"/>
    </row>
    <row r="160" spans="1:19" x14ac:dyDescent="0.2">
      <c r="A160" s="79"/>
      <c r="B160" s="84"/>
      <c r="C160" s="86"/>
      <c r="D160" s="83" t="s">
        <v>39</v>
      </c>
      <c r="E160" s="10" t="s">
        <v>39</v>
      </c>
      <c r="F160" s="75" t="s">
        <v>218</v>
      </c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6"/>
    </row>
    <row r="161" spans="1:19" x14ac:dyDescent="0.2">
      <c r="A161" s="79"/>
      <c r="B161" s="84"/>
      <c r="C161" s="86"/>
      <c r="D161" s="84"/>
      <c r="E161" s="7" t="s">
        <v>39</v>
      </c>
      <c r="F161" s="7" t="s">
        <v>52</v>
      </c>
      <c r="G161" s="7" t="s">
        <v>40</v>
      </c>
      <c r="H161" s="7" t="s">
        <v>56</v>
      </c>
      <c r="I161" s="11">
        <v>149.6</v>
      </c>
      <c r="J161" s="11">
        <v>149.6</v>
      </c>
      <c r="K161" s="11">
        <v>47</v>
      </c>
      <c r="L161" s="11">
        <v>31.42</v>
      </c>
      <c r="M161" s="12"/>
      <c r="N161" s="90"/>
      <c r="O161" s="91"/>
      <c r="P161" s="12"/>
      <c r="Q161" s="12"/>
      <c r="R161" s="12"/>
      <c r="S161" s="34"/>
    </row>
    <row r="162" spans="1:19" x14ac:dyDescent="0.2">
      <c r="A162" s="79"/>
      <c r="B162" s="84"/>
      <c r="C162" s="86"/>
      <c r="D162" s="84"/>
      <c r="E162" s="13"/>
      <c r="F162" s="87" t="s">
        <v>44</v>
      </c>
      <c r="G162" s="104"/>
      <c r="H162" s="105"/>
      <c r="I162" s="15">
        <v>149.6</v>
      </c>
      <c r="J162" s="15">
        <v>149.6</v>
      </c>
      <c r="K162" s="15">
        <v>47</v>
      </c>
      <c r="L162" s="15">
        <v>31.42</v>
      </c>
      <c r="M162" s="16" t="s">
        <v>219</v>
      </c>
      <c r="N162" s="4"/>
      <c r="O162" s="16" t="s">
        <v>220</v>
      </c>
      <c r="P162" s="16" t="s">
        <v>28</v>
      </c>
      <c r="Q162" s="17">
        <v>4</v>
      </c>
      <c r="R162" s="17">
        <v>0</v>
      </c>
      <c r="S162" s="35">
        <v>0</v>
      </c>
    </row>
    <row r="163" spans="1:19" x14ac:dyDescent="0.2">
      <c r="A163" s="79"/>
      <c r="B163" s="84"/>
      <c r="C163" s="86"/>
      <c r="D163" s="19"/>
      <c r="E163" s="109" t="s">
        <v>244</v>
      </c>
      <c r="F163" s="110"/>
      <c r="G163" s="110"/>
      <c r="H163" s="111"/>
      <c r="I163" s="20">
        <v>149.6</v>
      </c>
      <c r="J163" s="20">
        <v>149.6</v>
      </c>
      <c r="K163" s="20">
        <v>47</v>
      </c>
      <c r="L163" s="20">
        <v>31.42</v>
      </c>
      <c r="M163" s="21" t="s">
        <v>221</v>
      </c>
      <c r="N163" s="4"/>
      <c r="O163" s="21" t="s">
        <v>222</v>
      </c>
      <c r="P163" s="21" t="s">
        <v>35</v>
      </c>
      <c r="Q163" s="22">
        <v>95</v>
      </c>
      <c r="R163" s="22">
        <v>31</v>
      </c>
      <c r="S163" s="38">
        <v>32.630000000000003</v>
      </c>
    </row>
    <row r="164" spans="1:19" hidden="1" x14ac:dyDescent="0.2">
      <c r="A164" s="79"/>
      <c r="B164" s="84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</row>
    <row r="165" spans="1:19" ht="12.75" customHeight="1" x14ac:dyDescent="0.2">
      <c r="A165" s="79"/>
      <c r="B165" s="84"/>
      <c r="C165" s="24"/>
      <c r="D165" s="137" t="s">
        <v>51</v>
      </c>
      <c r="E165" s="138"/>
      <c r="F165" s="138"/>
      <c r="G165" s="138"/>
      <c r="H165" s="139"/>
      <c r="I165" s="15">
        <v>149.6</v>
      </c>
      <c r="J165" s="15">
        <v>149.6</v>
      </c>
      <c r="K165" s="15">
        <v>47</v>
      </c>
      <c r="L165" s="15">
        <v>31.42</v>
      </c>
      <c r="M165" s="16"/>
      <c r="N165" s="4"/>
      <c r="O165" s="16"/>
      <c r="P165" s="16"/>
      <c r="Q165" s="23"/>
      <c r="R165" s="23"/>
      <c r="S165" s="39"/>
    </row>
    <row r="166" spans="1:19" x14ac:dyDescent="0.2">
      <c r="A166" s="79"/>
      <c r="B166" s="84"/>
      <c r="C166" s="10" t="s">
        <v>49</v>
      </c>
      <c r="D166" s="73"/>
      <c r="E166" s="74"/>
      <c r="F166" s="75" t="s">
        <v>223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6"/>
    </row>
    <row r="167" spans="1:19" x14ac:dyDescent="0.2">
      <c r="A167" s="79"/>
      <c r="B167" s="84"/>
      <c r="C167" s="85" t="s">
        <v>49</v>
      </c>
      <c r="D167" s="8" t="s">
        <v>39</v>
      </c>
      <c r="E167" s="9"/>
      <c r="F167" s="82" t="s">
        <v>224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6"/>
    </row>
    <row r="168" spans="1:19" x14ac:dyDescent="0.2">
      <c r="A168" s="79"/>
      <c r="B168" s="84"/>
      <c r="C168" s="86"/>
      <c r="D168" s="83" t="s">
        <v>39</v>
      </c>
      <c r="E168" s="10" t="s">
        <v>39</v>
      </c>
      <c r="F168" s="75" t="s">
        <v>225</v>
      </c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6"/>
    </row>
    <row r="169" spans="1:19" x14ac:dyDescent="0.2">
      <c r="A169" s="79"/>
      <c r="B169" s="84"/>
      <c r="C169" s="86"/>
      <c r="D169" s="84"/>
      <c r="E169" s="92" t="s">
        <v>39</v>
      </c>
      <c r="F169" s="7" t="s">
        <v>52</v>
      </c>
      <c r="G169" s="7" t="s">
        <v>40</v>
      </c>
      <c r="H169" s="7" t="s">
        <v>226</v>
      </c>
      <c r="I169" s="11">
        <v>45</v>
      </c>
      <c r="J169" s="11">
        <v>40</v>
      </c>
      <c r="K169" s="11">
        <v>40</v>
      </c>
      <c r="L169" s="11">
        <v>88.89</v>
      </c>
      <c r="M169" s="12"/>
      <c r="N169" s="90"/>
      <c r="O169" s="91"/>
      <c r="P169" s="12"/>
      <c r="Q169" s="12"/>
      <c r="R169" s="12"/>
      <c r="S169" s="34"/>
    </row>
    <row r="170" spans="1:19" x14ac:dyDescent="0.2">
      <c r="A170" s="79"/>
      <c r="B170" s="84"/>
      <c r="C170" s="86"/>
      <c r="D170" s="84"/>
      <c r="E170" s="93"/>
      <c r="F170" s="7" t="s">
        <v>52</v>
      </c>
      <c r="G170" s="49" t="s">
        <v>42</v>
      </c>
      <c r="H170" s="7" t="s">
        <v>226</v>
      </c>
      <c r="I170" s="11">
        <v>125.8</v>
      </c>
      <c r="J170" s="11">
        <v>125.7</v>
      </c>
      <c r="K170" s="11">
        <v>125.7</v>
      </c>
      <c r="L170" s="11">
        <v>100</v>
      </c>
      <c r="M170" s="12"/>
      <c r="N170" s="90"/>
      <c r="O170" s="91"/>
      <c r="P170" s="12"/>
      <c r="Q170" s="12"/>
      <c r="R170" s="12"/>
      <c r="S170" s="34"/>
    </row>
    <row r="171" spans="1:19" ht="21" x14ac:dyDescent="0.2">
      <c r="A171" s="79"/>
      <c r="B171" s="84"/>
      <c r="C171" s="86"/>
      <c r="D171" s="84"/>
      <c r="E171" s="13"/>
      <c r="F171" s="87" t="s">
        <v>44</v>
      </c>
      <c r="G171" s="104"/>
      <c r="H171" s="105"/>
      <c r="I171" s="50">
        <f>I169+I170</f>
        <v>170.8</v>
      </c>
      <c r="J171" s="50">
        <f>J169+J170</f>
        <v>165.7</v>
      </c>
      <c r="K171" s="50">
        <f>K169+K170</f>
        <v>165.7</v>
      </c>
      <c r="L171" s="50">
        <v>97.1</v>
      </c>
      <c r="M171" s="16" t="s">
        <v>227</v>
      </c>
      <c r="N171" s="4"/>
      <c r="O171" s="16" t="s">
        <v>228</v>
      </c>
      <c r="P171" s="16" t="s">
        <v>245</v>
      </c>
      <c r="Q171" s="17">
        <v>6500</v>
      </c>
      <c r="R171" s="17">
        <v>0</v>
      </c>
      <c r="S171" s="35">
        <v>0</v>
      </c>
    </row>
    <row r="172" spans="1:19" x14ac:dyDescent="0.2">
      <c r="A172" s="79"/>
      <c r="B172" s="84"/>
      <c r="C172" s="86"/>
      <c r="D172" s="19"/>
      <c r="E172" s="109" t="s">
        <v>244</v>
      </c>
      <c r="F172" s="110"/>
      <c r="G172" s="110"/>
      <c r="H172" s="111"/>
      <c r="I172" s="51">
        <v>170.8</v>
      </c>
      <c r="J172" s="51">
        <f>J171</f>
        <v>165.7</v>
      </c>
      <c r="K172" s="51">
        <f>K171</f>
        <v>165.7</v>
      </c>
      <c r="L172" s="51">
        <v>97.1</v>
      </c>
      <c r="M172" s="21" t="s">
        <v>130</v>
      </c>
      <c r="N172" s="4"/>
      <c r="O172" s="21" t="s">
        <v>229</v>
      </c>
      <c r="P172" s="21" t="s">
        <v>35</v>
      </c>
      <c r="Q172" s="22">
        <v>100</v>
      </c>
      <c r="R172" s="22">
        <v>100</v>
      </c>
      <c r="S172" s="38">
        <v>100</v>
      </c>
    </row>
    <row r="173" spans="1:19" ht="12.75" customHeight="1" x14ac:dyDescent="0.2">
      <c r="A173" s="79"/>
      <c r="B173" s="84"/>
      <c r="C173" s="24"/>
      <c r="D173" s="137" t="s">
        <v>51</v>
      </c>
      <c r="E173" s="138"/>
      <c r="F173" s="138"/>
      <c r="G173" s="138"/>
      <c r="H173" s="139"/>
      <c r="I173" s="50">
        <v>170.8</v>
      </c>
      <c r="J173" s="50">
        <f>J172</f>
        <v>165.7</v>
      </c>
      <c r="K173" s="50">
        <f>K172</f>
        <v>165.7</v>
      </c>
      <c r="L173" s="50">
        <v>97.1</v>
      </c>
      <c r="M173" s="16"/>
      <c r="N173" s="4"/>
      <c r="O173" s="16"/>
      <c r="P173" s="16"/>
      <c r="Q173" s="23"/>
      <c r="R173" s="23"/>
      <c r="S173" s="39"/>
    </row>
    <row r="174" spans="1:19" x14ac:dyDescent="0.2">
      <c r="A174" s="79"/>
      <c r="B174" s="84"/>
      <c r="C174" s="10" t="s">
        <v>50</v>
      </c>
      <c r="D174" s="73"/>
      <c r="E174" s="74"/>
      <c r="F174" s="75" t="s">
        <v>230</v>
      </c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6"/>
    </row>
    <row r="175" spans="1:19" x14ac:dyDescent="0.2">
      <c r="A175" s="79"/>
      <c r="B175" s="84"/>
      <c r="C175" s="85" t="s">
        <v>50</v>
      </c>
      <c r="D175" s="8" t="s">
        <v>39</v>
      </c>
      <c r="E175" s="9"/>
      <c r="F175" s="82" t="s">
        <v>231</v>
      </c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6"/>
    </row>
    <row r="176" spans="1:19" x14ac:dyDescent="0.2">
      <c r="A176" s="79"/>
      <c r="B176" s="84"/>
      <c r="C176" s="86"/>
      <c r="D176" s="83" t="s">
        <v>39</v>
      </c>
      <c r="E176" s="10" t="s">
        <v>39</v>
      </c>
      <c r="F176" s="75" t="s">
        <v>232</v>
      </c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6"/>
    </row>
    <row r="177" spans="1:19" x14ac:dyDescent="0.2">
      <c r="A177" s="79"/>
      <c r="B177" s="84"/>
      <c r="C177" s="86"/>
      <c r="D177" s="84"/>
      <c r="E177" s="7" t="s">
        <v>39</v>
      </c>
      <c r="F177" s="7" t="s">
        <v>52</v>
      </c>
      <c r="G177" s="7" t="s">
        <v>40</v>
      </c>
      <c r="H177" s="7" t="s">
        <v>233</v>
      </c>
      <c r="I177" s="11">
        <v>5</v>
      </c>
      <c r="J177" s="11">
        <v>2</v>
      </c>
      <c r="K177" s="11">
        <v>2</v>
      </c>
      <c r="L177" s="11">
        <v>40</v>
      </c>
      <c r="M177" s="12"/>
      <c r="N177" s="90"/>
      <c r="O177" s="91"/>
      <c r="P177" s="12"/>
      <c r="Q177" s="12"/>
      <c r="R177" s="12"/>
      <c r="S177" s="34"/>
    </row>
    <row r="178" spans="1:19" ht="31.5" x14ac:dyDescent="0.2">
      <c r="A178" s="79"/>
      <c r="B178" s="84"/>
      <c r="C178" s="86"/>
      <c r="D178" s="84"/>
      <c r="E178" s="13"/>
      <c r="F178" s="87" t="s">
        <v>44</v>
      </c>
      <c r="G178" s="104"/>
      <c r="H178" s="105"/>
      <c r="I178" s="15">
        <v>5</v>
      </c>
      <c r="J178" s="15">
        <v>2</v>
      </c>
      <c r="K178" s="15">
        <v>2</v>
      </c>
      <c r="L178" s="15">
        <v>40</v>
      </c>
      <c r="M178" s="16" t="s">
        <v>234</v>
      </c>
      <c r="N178" s="4"/>
      <c r="O178" s="16" t="s">
        <v>235</v>
      </c>
      <c r="P178" s="16" t="s">
        <v>28</v>
      </c>
      <c r="Q178" s="17">
        <v>100</v>
      </c>
      <c r="R178" s="17">
        <v>100</v>
      </c>
      <c r="S178" s="35">
        <v>100</v>
      </c>
    </row>
    <row r="179" spans="1:19" ht="31.5" x14ac:dyDescent="0.2">
      <c r="A179" s="79"/>
      <c r="B179" s="84"/>
      <c r="C179" s="86"/>
      <c r="D179" s="19"/>
      <c r="E179" s="109" t="s">
        <v>244</v>
      </c>
      <c r="F179" s="110"/>
      <c r="G179" s="110"/>
      <c r="H179" s="111"/>
      <c r="I179" s="20">
        <v>5</v>
      </c>
      <c r="J179" s="20">
        <v>2</v>
      </c>
      <c r="K179" s="20">
        <v>2</v>
      </c>
      <c r="L179" s="20">
        <v>40</v>
      </c>
      <c r="M179" s="21" t="s">
        <v>236</v>
      </c>
      <c r="N179" s="4"/>
      <c r="O179" s="21" t="s">
        <v>237</v>
      </c>
      <c r="P179" s="21" t="s">
        <v>35</v>
      </c>
      <c r="Q179" s="22">
        <v>70</v>
      </c>
      <c r="R179" s="22">
        <v>70</v>
      </c>
      <c r="S179" s="38">
        <v>100</v>
      </c>
    </row>
    <row r="180" spans="1:19" ht="12.75" customHeight="1" x14ac:dyDescent="0.2">
      <c r="A180" s="79"/>
      <c r="B180" s="84"/>
      <c r="C180" s="24"/>
      <c r="D180" s="137" t="s">
        <v>51</v>
      </c>
      <c r="E180" s="138"/>
      <c r="F180" s="138"/>
      <c r="G180" s="138"/>
      <c r="H180" s="139"/>
      <c r="I180" s="15">
        <v>5</v>
      </c>
      <c r="J180" s="15">
        <v>2</v>
      </c>
      <c r="K180" s="15">
        <v>2</v>
      </c>
      <c r="L180" s="15">
        <v>40</v>
      </c>
      <c r="M180" s="16"/>
      <c r="N180" s="4"/>
      <c r="O180" s="16"/>
      <c r="P180" s="16"/>
      <c r="Q180" s="23"/>
      <c r="R180" s="23"/>
      <c r="S180" s="39"/>
    </row>
    <row r="181" spans="1:19" ht="12.75" customHeight="1" x14ac:dyDescent="0.2">
      <c r="A181" s="80"/>
      <c r="B181" s="40"/>
      <c r="C181" s="140" t="s">
        <v>54</v>
      </c>
      <c r="D181" s="141"/>
      <c r="E181" s="141"/>
      <c r="F181" s="141"/>
      <c r="G181" s="141"/>
      <c r="H181" s="142"/>
      <c r="I181" s="42">
        <f>I109+I135+I149+I157+I165+I173+I180</f>
        <v>15366.8</v>
      </c>
      <c r="J181" s="42">
        <f>J109+J135+J149+J157+J165+J173+J180</f>
        <v>7834.1</v>
      </c>
      <c r="K181" s="42">
        <f>K109+K135+K149+K157+K165+K173+K180</f>
        <v>8032.7999999999993</v>
      </c>
      <c r="L181" s="42">
        <v>52.3</v>
      </c>
      <c r="M181" s="43"/>
      <c r="N181" s="41"/>
      <c r="O181" s="43"/>
      <c r="P181" s="43"/>
      <c r="Q181" s="44"/>
      <c r="R181" s="44"/>
      <c r="S181" s="45"/>
    </row>
  </sheetData>
  <mergeCells count="253">
    <mergeCell ref="E155:H155"/>
    <mergeCell ref="D157:H157"/>
    <mergeCell ref="E163:H163"/>
    <mergeCell ref="D165:H165"/>
    <mergeCell ref="D173:H173"/>
    <mergeCell ref="E172:H172"/>
    <mergeCell ref="F171:H171"/>
    <mergeCell ref="E108:H108"/>
    <mergeCell ref="D109:H109"/>
    <mergeCell ref="E129:H133"/>
    <mergeCell ref="D135:H135"/>
    <mergeCell ref="E148:H148"/>
    <mergeCell ref="D149:H149"/>
    <mergeCell ref="E123:E124"/>
    <mergeCell ref="F123:H124"/>
    <mergeCell ref="F178:H178"/>
    <mergeCell ref="E179:H179"/>
    <mergeCell ref="D180:H180"/>
    <mergeCell ref="C181:H181"/>
    <mergeCell ref="C175:C179"/>
    <mergeCell ref="F175:S175"/>
    <mergeCell ref="D176:D178"/>
    <mergeCell ref="F176:S176"/>
    <mergeCell ref="N177:O177"/>
    <mergeCell ref="Q1:S1"/>
    <mergeCell ref="Q2:S2"/>
    <mergeCell ref="Q3:S3"/>
    <mergeCell ref="Q4:S4"/>
    <mergeCell ref="E46:H47"/>
    <mergeCell ref="N169:O169"/>
    <mergeCell ref="F162:H162"/>
    <mergeCell ref="D158:E158"/>
    <mergeCell ref="F158:S158"/>
    <mergeCell ref="N153:O153"/>
    <mergeCell ref="N170:O170"/>
    <mergeCell ref="D174:E174"/>
    <mergeCell ref="F174:S174"/>
    <mergeCell ref="D166:E166"/>
    <mergeCell ref="F166:S166"/>
    <mergeCell ref="C167:C172"/>
    <mergeCell ref="F167:S167"/>
    <mergeCell ref="D168:D171"/>
    <mergeCell ref="F168:S168"/>
    <mergeCell ref="E169:E170"/>
    <mergeCell ref="C159:C163"/>
    <mergeCell ref="F159:S159"/>
    <mergeCell ref="D160:D162"/>
    <mergeCell ref="F160:S160"/>
    <mergeCell ref="N161:O161"/>
    <mergeCell ref="F154:H154"/>
    <mergeCell ref="C151:C155"/>
    <mergeCell ref="F151:S151"/>
    <mergeCell ref="D152:D154"/>
    <mergeCell ref="F152:S152"/>
    <mergeCell ref="D150:E150"/>
    <mergeCell ref="F150:S150"/>
    <mergeCell ref="F145:S145"/>
    <mergeCell ref="N146:O146"/>
    <mergeCell ref="F147:H147"/>
    <mergeCell ref="E142:E143"/>
    <mergeCell ref="F142:H143"/>
    <mergeCell ref="I142:I143"/>
    <mergeCell ref="J142:J143"/>
    <mergeCell ref="K142:K143"/>
    <mergeCell ref="L142:L143"/>
    <mergeCell ref="N140:O140"/>
    <mergeCell ref="N141:O141"/>
    <mergeCell ref="N139:O139"/>
    <mergeCell ref="D136:E136"/>
    <mergeCell ref="F136:S136"/>
    <mergeCell ref="C137:C148"/>
    <mergeCell ref="F137:S137"/>
    <mergeCell ref="D138:D147"/>
    <mergeCell ref="F138:S138"/>
    <mergeCell ref="E139:E141"/>
    <mergeCell ref="F128:H128"/>
    <mergeCell ref="D129:D133"/>
    <mergeCell ref="I129:I133"/>
    <mergeCell ref="J129:J133"/>
    <mergeCell ref="K129:K133"/>
    <mergeCell ref="L129:L133"/>
    <mergeCell ref="F125:S125"/>
    <mergeCell ref="E126:E127"/>
    <mergeCell ref="N126:O126"/>
    <mergeCell ref="N127:O127"/>
    <mergeCell ref="N116:O116"/>
    <mergeCell ref="F117:H117"/>
    <mergeCell ref="L123:L124"/>
    <mergeCell ref="F121:S121"/>
    <mergeCell ref="N122:O122"/>
    <mergeCell ref="I123:I124"/>
    <mergeCell ref="J123:J124"/>
    <mergeCell ref="K123:K124"/>
    <mergeCell ref="C111:C133"/>
    <mergeCell ref="F111:S111"/>
    <mergeCell ref="D112:D128"/>
    <mergeCell ref="F112:S112"/>
    <mergeCell ref="N113:O113"/>
    <mergeCell ref="F114:H114"/>
    <mergeCell ref="F118:S118"/>
    <mergeCell ref="N119:O119"/>
    <mergeCell ref="F120:H120"/>
    <mergeCell ref="F115:S115"/>
    <mergeCell ref="D110:E110"/>
    <mergeCell ref="F110:S110"/>
    <mergeCell ref="E104:E106"/>
    <mergeCell ref="F104:H106"/>
    <mergeCell ref="I104:I106"/>
    <mergeCell ref="J104:J106"/>
    <mergeCell ref="K104:K106"/>
    <mergeCell ref="L104:L106"/>
    <mergeCell ref="D98:D106"/>
    <mergeCell ref="F98:S98"/>
    <mergeCell ref="N99:O99"/>
    <mergeCell ref="F100:H100"/>
    <mergeCell ref="F101:S101"/>
    <mergeCell ref="N102:O102"/>
    <mergeCell ref="D85:D89"/>
    <mergeCell ref="F85:S85"/>
    <mergeCell ref="E86:E88"/>
    <mergeCell ref="N86:O86"/>
    <mergeCell ref="F95:H95"/>
    <mergeCell ref="F97:S97"/>
    <mergeCell ref="F89:H89"/>
    <mergeCell ref="F92:S92"/>
    <mergeCell ref="E90:H90"/>
    <mergeCell ref="E96:H96"/>
    <mergeCell ref="I81:I82"/>
    <mergeCell ref="J81:J82"/>
    <mergeCell ref="K81:K82"/>
    <mergeCell ref="L81:L82"/>
    <mergeCell ref="D93:D95"/>
    <mergeCell ref="F93:S93"/>
    <mergeCell ref="N94:O94"/>
    <mergeCell ref="N87:O87"/>
    <mergeCell ref="N88:O88"/>
    <mergeCell ref="F84:S84"/>
    <mergeCell ref="E83:H83"/>
    <mergeCell ref="N79:O79"/>
    <mergeCell ref="N80:O80"/>
    <mergeCell ref="F76:S76"/>
    <mergeCell ref="D77:D82"/>
    <mergeCell ref="F77:S77"/>
    <mergeCell ref="E78:E80"/>
    <mergeCell ref="N78:O78"/>
    <mergeCell ref="E81:E82"/>
    <mergeCell ref="F81:H82"/>
    <mergeCell ref="E75:H75"/>
    <mergeCell ref="E73:E74"/>
    <mergeCell ref="F73:H74"/>
    <mergeCell ref="I73:I74"/>
    <mergeCell ref="J73:J74"/>
    <mergeCell ref="K73:K74"/>
    <mergeCell ref="L73:L74"/>
    <mergeCell ref="F70:S70"/>
    <mergeCell ref="E71:E72"/>
    <mergeCell ref="N71:O71"/>
    <mergeCell ref="N72:O72"/>
    <mergeCell ref="F67:S67"/>
    <mergeCell ref="N68:O68"/>
    <mergeCell ref="F69:H69"/>
    <mergeCell ref="N65:O65"/>
    <mergeCell ref="F66:H66"/>
    <mergeCell ref="F62:S62"/>
    <mergeCell ref="E63:E65"/>
    <mergeCell ref="N63:O63"/>
    <mergeCell ref="N64:O64"/>
    <mergeCell ref="E54:E57"/>
    <mergeCell ref="F54:H57"/>
    <mergeCell ref="I54:I57"/>
    <mergeCell ref="J54:J57"/>
    <mergeCell ref="K54:K57"/>
    <mergeCell ref="L54:L57"/>
    <mergeCell ref="N52:O52"/>
    <mergeCell ref="N53:O53"/>
    <mergeCell ref="D49:D74"/>
    <mergeCell ref="F49:S49"/>
    <mergeCell ref="E50:E53"/>
    <mergeCell ref="N50:O50"/>
    <mergeCell ref="N51:O51"/>
    <mergeCell ref="F59:S59"/>
    <mergeCell ref="N60:O60"/>
    <mergeCell ref="F61:H61"/>
    <mergeCell ref="F48:S48"/>
    <mergeCell ref="D46:D47"/>
    <mergeCell ref="I46:I47"/>
    <mergeCell ref="J46:J47"/>
    <mergeCell ref="K46:K47"/>
    <mergeCell ref="L46:L47"/>
    <mergeCell ref="F40:S40"/>
    <mergeCell ref="N41:O41"/>
    <mergeCell ref="F45:H45"/>
    <mergeCell ref="F42:H42"/>
    <mergeCell ref="F43:S43"/>
    <mergeCell ref="N44:O44"/>
    <mergeCell ref="L37:L38"/>
    <mergeCell ref="F35:S35"/>
    <mergeCell ref="N36:O36"/>
    <mergeCell ref="E37:E38"/>
    <mergeCell ref="F37:H38"/>
    <mergeCell ref="I37:I38"/>
    <mergeCell ref="J37:J38"/>
    <mergeCell ref="K37:K38"/>
    <mergeCell ref="N30:O30"/>
    <mergeCell ref="E31:E34"/>
    <mergeCell ref="F31:H34"/>
    <mergeCell ref="I31:I34"/>
    <mergeCell ref="J31:J34"/>
    <mergeCell ref="K31:K34"/>
    <mergeCell ref="L31:L34"/>
    <mergeCell ref="F27:S27"/>
    <mergeCell ref="E28:E30"/>
    <mergeCell ref="N28:O28"/>
    <mergeCell ref="N29:O29"/>
    <mergeCell ref="E25:E26"/>
    <mergeCell ref="F25:H26"/>
    <mergeCell ref="I25:I26"/>
    <mergeCell ref="J25:J26"/>
    <mergeCell ref="K25:K26"/>
    <mergeCell ref="L25:L26"/>
    <mergeCell ref="F22:H22"/>
    <mergeCell ref="F23:S23"/>
    <mergeCell ref="N24:O24"/>
    <mergeCell ref="E20:E21"/>
    <mergeCell ref="N20:O20"/>
    <mergeCell ref="N21:O21"/>
    <mergeCell ref="A16:A181"/>
    <mergeCell ref="C16:E16"/>
    <mergeCell ref="F16:S16"/>
    <mergeCell ref="B17:B180"/>
    <mergeCell ref="D17:E17"/>
    <mergeCell ref="F17:S17"/>
    <mergeCell ref="C18:C108"/>
    <mergeCell ref="F18:S18"/>
    <mergeCell ref="D19:D45"/>
    <mergeCell ref="F19:S19"/>
    <mergeCell ref="N14:O14"/>
    <mergeCell ref="B15:E15"/>
    <mergeCell ref="F15:S15"/>
    <mergeCell ref="K13:L13"/>
    <mergeCell ref="N13:O13"/>
    <mergeCell ref="K12:L12"/>
    <mergeCell ref="N12:O12"/>
    <mergeCell ref="R12:S12"/>
    <mergeCell ref="A5:S5"/>
    <mergeCell ref="A6:S6"/>
    <mergeCell ref="N8:O8"/>
    <mergeCell ref="K11:L11"/>
    <mergeCell ref="N11:O11"/>
    <mergeCell ref="R11:S11"/>
    <mergeCell ref="N9:O9"/>
    <mergeCell ref="I10:L10"/>
    <mergeCell ref="M10:S10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0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 Socialiai saugios ir sveikos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2022-05-03T19:37:07Z</dcterms:created>
  <dcterms:modified xsi:type="dcterms:W3CDTF">2022-05-10T12:27:31Z</dcterms:modified>
</cp:coreProperties>
</file>