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3710"/>
  </bookViews>
  <sheets>
    <sheet name="07 progr. asignavimų suvestinė" sheetId="7" r:id="rId1"/>
  </sheets>
  <calcPr calcId="152511"/>
  <fileRecoveryPr autoRecover="0"/>
</workbook>
</file>

<file path=xl/calcChain.xml><?xml version="1.0" encoding="utf-8"?>
<calcChain xmlns="http://schemas.openxmlformats.org/spreadsheetml/2006/main">
  <c r="W27" i="7" l="1"/>
  <c r="V27" i="7"/>
  <c r="U27" i="7"/>
  <c r="S27" i="7"/>
  <c r="R27" i="7"/>
  <c r="Q27" i="7"/>
  <c r="P27" i="7"/>
  <c r="O27" i="7"/>
  <c r="N27" i="7"/>
  <c r="M27" i="7"/>
  <c r="L27" i="7"/>
  <c r="K27" i="7"/>
  <c r="J27" i="7"/>
  <c r="I27" i="7"/>
  <c r="H27" i="7"/>
  <c r="M22" i="7"/>
  <c r="Q40" i="7"/>
  <c r="W114" i="7"/>
  <c r="W115" i="7" s="1"/>
  <c r="V114" i="7"/>
  <c r="V115" i="7" s="1"/>
  <c r="U114" i="7"/>
  <c r="U115" i="7" s="1"/>
  <c r="T114" i="7"/>
  <c r="T115" i="7" s="1"/>
  <c r="S114" i="7"/>
  <c r="S115" i="7" s="1"/>
  <c r="R114" i="7"/>
  <c r="R115" i="7" s="1"/>
  <c r="Q114" i="7"/>
  <c r="Q115" i="7" s="1"/>
  <c r="P114" i="7"/>
  <c r="P115" i="7" s="1"/>
  <c r="O114" i="7"/>
  <c r="O115" i="7" s="1"/>
  <c r="N114" i="7"/>
  <c r="N115" i="7" s="1"/>
  <c r="M114" i="7"/>
  <c r="M115" i="7" s="1"/>
  <c r="L114" i="7"/>
  <c r="L115" i="7" s="1"/>
  <c r="K114" i="7"/>
  <c r="K115" i="7" s="1"/>
  <c r="J114" i="7"/>
  <c r="J115" i="7" s="1"/>
  <c r="I114" i="7"/>
  <c r="I115" i="7" s="1"/>
  <c r="H114" i="7"/>
  <c r="H115" i="7" s="1"/>
  <c r="W109" i="7"/>
  <c r="W110" i="7" s="1"/>
  <c r="V109" i="7"/>
  <c r="V110" i="7" s="1"/>
  <c r="U109" i="7"/>
  <c r="U110" i="7" s="1"/>
  <c r="T109" i="7"/>
  <c r="T110" i="7"/>
  <c r="S109" i="7"/>
  <c r="S110" i="7" s="1"/>
  <c r="R109" i="7"/>
  <c r="R110" i="7"/>
  <c r="Q109" i="7"/>
  <c r="Q110" i="7" s="1"/>
  <c r="P109" i="7"/>
  <c r="P110" i="7"/>
  <c r="O109" i="7"/>
  <c r="O110" i="7" s="1"/>
  <c r="N109" i="7"/>
  <c r="N110" i="7" s="1"/>
  <c r="M109" i="7"/>
  <c r="M110" i="7" s="1"/>
  <c r="L109" i="7"/>
  <c r="L110" i="7" s="1"/>
  <c r="K109" i="7"/>
  <c r="K110" i="7" s="1"/>
  <c r="J109" i="7"/>
  <c r="J110" i="7" s="1"/>
  <c r="I109" i="7"/>
  <c r="I110" i="7" s="1"/>
  <c r="H109" i="7"/>
  <c r="H110" i="7" s="1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H105" i="7" s="1"/>
  <c r="W98" i="7"/>
  <c r="W105" i="7" s="1"/>
  <c r="V98" i="7"/>
  <c r="V105" i="7" s="1"/>
  <c r="U98" i="7"/>
  <c r="U105" i="7" s="1"/>
  <c r="T98" i="7"/>
  <c r="T105" i="7" s="1"/>
  <c r="S98" i="7"/>
  <c r="R98" i="7"/>
  <c r="R105" i="7" s="1"/>
  <c r="Q98" i="7"/>
  <c r="Q105" i="7" s="1"/>
  <c r="P98" i="7"/>
  <c r="O98" i="7"/>
  <c r="O105" i="7" s="1"/>
  <c r="N98" i="7"/>
  <c r="N105" i="7" s="1"/>
  <c r="M98" i="7"/>
  <c r="M105" i="7" s="1"/>
  <c r="L98" i="7"/>
  <c r="K98" i="7"/>
  <c r="K105" i="7" s="1"/>
  <c r="J98" i="7"/>
  <c r="J105" i="7" s="1"/>
  <c r="I98" i="7"/>
  <c r="I105" i="7" s="1"/>
  <c r="H98" i="7"/>
  <c r="S85" i="7"/>
  <c r="S92" i="7" s="1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W88" i="7"/>
  <c r="V88" i="7"/>
  <c r="U88" i="7"/>
  <c r="T88" i="7"/>
  <c r="S88" i="7"/>
  <c r="R88" i="7"/>
  <c r="P88" i="7"/>
  <c r="O88" i="7"/>
  <c r="N88" i="7"/>
  <c r="M88" i="7"/>
  <c r="L88" i="7"/>
  <c r="K88" i="7"/>
  <c r="J88" i="7"/>
  <c r="I88" i="7"/>
  <c r="H88" i="7"/>
  <c r="W85" i="7"/>
  <c r="W92" i="7" s="1"/>
  <c r="V85" i="7"/>
  <c r="U85" i="7"/>
  <c r="T85" i="7"/>
  <c r="R85" i="7"/>
  <c r="Q85" i="7"/>
  <c r="P85" i="7"/>
  <c r="O85" i="7"/>
  <c r="N85" i="7"/>
  <c r="M85" i="7"/>
  <c r="L85" i="7"/>
  <c r="K85" i="7"/>
  <c r="J85" i="7"/>
  <c r="I85" i="7"/>
  <c r="H85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W63" i="7"/>
  <c r="V63" i="7"/>
  <c r="U63" i="7"/>
  <c r="T63" i="7"/>
  <c r="S63" i="7"/>
  <c r="R63" i="7"/>
  <c r="Q63" i="7"/>
  <c r="O63" i="7"/>
  <c r="N63" i="7"/>
  <c r="M63" i="7"/>
  <c r="L63" i="7"/>
  <c r="K63" i="7"/>
  <c r="J63" i="7"/>
  <c r="I63" i="7"/>
  <c r="H63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W54" i="7"/>
  <c r="V54" i="7"/>
  <c r="U54" i="7"/>
  <c r="U92" i="7" s="1"/>
  <c r="T54" i="7"/>
  <c r="S54" i="7"/>
  <c r="R54" i="7"/>
  <c r="P54" i="7"/>
  <c r="O54" i="7"/>
  <c r="N54" i="7"/>
  <c r="M54" i="7"/>
  <c r="L54" i="7"/>
  <c r="K54" i="7"/>
  <c r="J54" i="7"/>
  <c r="I54" i="7"/>
  <c r="H54" i="7"/>
  <c r="V51" i="7"/>
  <c r="T51" i="7"/>
  <c r="S51" i="7"/>
  <c r="R51" i="7"/>
  <c r="P51" i="7"/>
  <c r="O51" i="7"/>
  <c r="N51" i="7"/>
  <c r="L51" i="7"/>
  <c r="K51" i="7"/>
  <c r="J51" i="7"/>
  <c r="I51" i="7"/>
  <c r="I92" i="7" s="1"/>
  <c r="H51" i="7"/>
  <c r="W48" i="7"/>
  <c r="V48" i="7"/>
  <c r="V92" i="7" s="1"/>
  <c r="U48" i="7"/>
  <c r="T48" i="7"/>
  <c r="T92" i="7" s="1"/>
  <c r="S48" i="7"/>
  <c r="R48" i="7"/>
  <c r="R92" i="7" s="1"/>
  <c r="Q48" i="7"/>
  <c r="P48" i="7"/>
  <c r="O48" i="7"/>
  <c r="N48" i="7"/>
  <c r="N92" i="7" s="1"/>
  <c r="M48" i="7"/>
  <c r="L48" i="7"/>
  <c r="K48" i="7"/>
  <c r="J48" i="7"/>
  <c r="J92" i="7" s="1"/>
  <c r="I48" i="7"/>
  <c r="H48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W40" i="7"/>
  <c r="V40" i="7"/>
  <c r="U40" i="7"/>
  <c r="T40" i="7"/>
  <c r="S40" i="7"/>
  <c r="R40" i="7"/>
  <c r="P40" i="7"/>
  <c r="O40" i="7"/>
  <c r="N40" i="7"/>
  <c r="M40" i="7"/>
  <c r="L40" i="7"/>
  <c r="K40" i="7"/>
  <c r="J40" i="7"/>
  <c r="I40" i="7"/>
  <c r="H40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I30" i="7"/>
  <c r="J30" i="7"/>
  <c r="J44" i="7" s="1"/>
  <c r="J116" i="7" s="1"/>
  <c r="J127" i="7" s="1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T27" i="7"/>
  <c r="W22" i="7"/>
  <c r="V22" i="7"/>
  <c r="V44" i="7" s="1"/>
  <c r="V116" i="7" s="1"/>
  <c r="V127" i="7" s="1"/>
  <c r="U22" i="7"/>
  <c r="T22" i="7"/>
  <c r="T44" i="7"/>
  <c r="S22" i="7"/>
  <c r="R22" i="7"/>
  <c r="Q22" i="7"/>
  <c r="P22" i="7"/>
  <c r="P44" i="7" s="1"/>
  <c r="O22" i="7"/>
  <c r="N22" i="7"/>
  <c r="L22" i="7"/>
  <c r="L44" i="7" s="1"/>
  <c r="K22" i="7"/>
  <c r="K44" i="7" s="1"/>
  <c r="J22" i="7"/>
  <c r="I22" i="7"/>
  <c r="H22" i="7"/>
  <c r="H44" i="7" s="1"/>
  <c r="P116" i="7" l="1"/>
  <c r="P127" i="7" s="1"/>
  <c r="T116" i="7"/>
  <c r="T127" i="7" s="1"/>
  <c r="Q44" i="7"/>
  <c r="Q116" i="7" s="1"/>
  <c r="Q127" i="7" s="1"/>
  <c r="W44" i="7"/>
  <c r="W116" i="7" s="1"/>
  <c r="W127" i="7" s="1"/>
  <c r="U44" i="7"/>
  <c r="U116" i="7" s="1"/>
  <c r="U127" i="7" s="1"/>
  <c r="M44" i="7"/>
  <c r="M116" i="7" s="1"/>
  <c r="M127" i="7" s="1"/>
  <c r="H92" i="7"/>
  <c r="H116" i="7" s="1"/>
  <c r="H127" i="7" s="1"/>
  <c r="K92" i="7"/>
  <c r="O92" i="7"/>
  <c r="I44" i="7"/>
  <c r="I116" i="7" s="1"/>
  <c r="I127" i="7" s="1"/>
  <c r="N44" i="7"/>
  <c r="N116" i="7" s="1"/>
  <c r="N127" i="7" s="1"/>
  <c r="R44" i="7"/>
  <c r="R116" i="7" s="1"/>
  <c r="R127" i="7" s="1"/>
  <c r="L92" i="7"/>
  <c r="P92" i="7"/>
  <c r="O44" i="7"/>
  <c r="O116" i="7" s="1"/>
  <c r="O127" i="7" s="1"/>
  <c r="S44" i="7"/>
  <c r="S116" i="7" s="1"/>
  <c r="S127" i="7" s="1"/>
  <c r="M92" i="7"/>
  <c r="Q92" i="7"/>
  <c r="L105" i="7"/>
  <c r="L116" i="7" s="1"/>
  <c r="L127" i="7" s="1"/>
  <c r="P105" i="7"/>
  <c r="K116" i="7"/>
  <c r="K127" i="7" s="1"/>
</calcChain>
</file>

<file path=xl/sharedStrings.xml><?xml version="1.0" encoding="utf-8"?>
<sst xmlns="http://schemas.openxmlformats.org/spreadsheetml/2006/main" count="299" uniqueCount="102">
  <si>
    <t>(tūkst. Eur)</t>
  </si>
  <si>
    <t xml:space="preserve">Strateginio </t>
  </si>
  <si>
    <t>Programos</t>
  </si>
  <si>
    <t>Uždavinio</t>
  </si>
  <si>
    <t>Priemonės</t>
  </si>
  <si>
    <t>Asignavimų</t>
  </si>
  <si>
    <t>Finansavimo</t>
  </si>
  <si>
    <t>tikslo</t>
  </si>
  <si>
    <t xml:space="preserve">kodas ir </t>
  </si>
  <si>
    <t>kodas ir</t>
  </si>
  <si>
    <t>valdytojo</t>
  </si>
  <si>
    <t>šaltinio</t>
  </si>
  <si>
    <t>Iš viso</t>
  </si>
  <si>
    <t>Iš jų</t>
  </si>
  <si>
    <t>pavadinimas</t>
  </si>
  <si>
    <t>kodas</t>
  </si>
  <si>
    <t>asignavimų</t>
  </si>
  <si>
    <t>Išlaidoms</t>
  </si>
  <si>
    <t>Iš jų darbo</t>
  </si>
  <si>
    <t>Turtui įsigyti</t>
  </si>
  <si>
    <t>užmok.</t>
  </si>
  <si>
    <t>ir finans.</t>
  </si>
  <si>
    <t>įsipareig.</t>
  </si>
  <si>
    <t>vykdyti</t>
  </si>
  <si>
    <t>01</t>
  </si>
  <si>
    <t>Pajamos už prekes ir paslaugas SB(SP)</t>
  </si>
  <si>
    <t>Savivaldybės biudžeto lėšos SB</t>
  </si>
  <si>
    <t>Valstybės biudžeto specialiosios tikslinės dotacijos lėšos SB(VB)</t>
  </si>
  <si>
    <t>Iš viso priemonei</t>
  </si>
  <si>
    <t>02</t>
  </si>
  <si>
    <t>03</t>
  </si>
  <si>
    <t>04</t>
  </si>
  <si>
    <t>05</t>
  </si>
  <si>
    <t>Europos Sąjungos paramos lėšos ES</t>
  </si>
  <si>
    <t>06</t>
  </si>
  <si>
    <t>Paskolos lėšos P</t>
  </si>
  <si>
    <t>191130798</t>
  </si>
  <si>
    <t>Iš viso programos tikslui</t>
  </si>
  <si>
    <t>188714469</t>
  </si>
  <si>
    <t>07</t>
  </si>
  <si>
    <t>08</t>
  </si>
  <si>
    <t>Iš viso programai</t>
  </si>
  <si>
    <t>3</t>
  </si>
  <si>
    <t>09</t>
  </si>
  <si>
    <t>10</t>
  </si>
  <si>
    <t>11</t>
  </si>
  <si>
    <t>Savivaldybės veiklos valdymo programa</t>
  </si>
  <si>
    <t>Organizuoti ir užtikrinti Savivaldybės funkcijų įgyvendinimą</t>
  </si>
  <si>
    <t>Sudaryti sąlygas kokybiškai įgyvendinti Savivaldybės funkcijas</t>
  </si>
  <si>
    <t>Savivaldybės tarybos veikla</t>
  </si>
  <si>
    <t>Savivaldybės administracijos veikla</t>
  </si>
  <si>
    <t>Savivaldybės kontrolės ir audito tarnybos darbo užtikrinimas</t>
  </si>
  <si>
    <t>188664023</t>
  </si>
  <si>
    <t>Plungės rajono seniūnijų veikla</t>
  </si>
  <si>
    <t xml:space="preserve">Plungės paslaugų ir švietimo pagalbos centro veikla </t>
  </si>
  <si>
    <t>Savivaldybės administarcijos direktoriuas rezervas</t>
  </si>
  <si>
    <t>Valstybinių (valstybės perduotų savivaldybei) funkcijų vykdymas</t>
  </si>
  <si>
    <t>Duomenims į suteiktos valstybės  pagalbos  ir nereikšmingos  pagalbos registrą teikti</t>
  </si>
  <si>
    <t>Dalyvauti rengiant ir vykdant mobilizaciją, demobilizaciją, priimančiosios  šalies paramą</t>
  </si>
  <si>
    <t>Valstybinės kalbos vartojimo ir taisyklingumo kontrolei</t>
  </si>
  <si>
    <t>Civilinės būklės aktams registruoti</t>
  </si>
  <si>
    <t>Valstybės garantuojamai pirminei teisinei pagalbai teikti</t>
  </si>
  <si>
    <t>Gyventojų registrui tvarkyti ir duomenims valstybės registrui  teikti</t>
  </si>
  <si>
    <t>Civilinei saugai</t>
  </si>
  <si>
    <t>Priešgaisrinei saugai</t>
  </si>
  <si>
    <t>301537230</t>
  </si>
  <si>
    <t>Gyvenamosios vietos deklaravimo duomenų ir gyvenamosios vietos neturinčių asmenų apskaitos duomenims tvarkyti</t>
  </si>
  <si>
    <t>Žemės ūkio funkcijoms atlikti</t>
  </si>
  <si>
    <t>Valstybei nuosavybės teise priklausančių melioracijos ir hidrotechnikos statinių valdymui ir naudojimui patikėjimo teise užtikrinti</t>
  </si>
  <si>
    <t>12</t>
  </si>
  <si>
    <t>13</t>
  </si>
  <si>
    <t>Savivaldybei priskirtos valstybinės žemės  ir kito  valstybės  turtui valdymui, naudojimui ir disponavimui juo patikėjimo teise užtikrinti</t>
  </si>
  <si>
    <t>14</t>
  </si>
  <si>
    <t>Jaunimo teisių apsaugai</t>
  </si>
  <si>
    <t>15</t>
  </si>
  <si>
    <t>Koordinuotai teikiamų paslaugų vaikams nuo gimimo iki 18 metų (turintiems didelių ir labai didelių specialiųjų ugdymosi poreikių – iki 21 metų) ir vaiko atstovams koordinavimui finansuoti</t>
  </si>
  <si>
    <t>Užtikrinti paskolų ir kitų  grąžintinų lėšų grąžinimą ir palūkanų mokėjimą</t>
  </si>
  <si>
    <t>Paskolų grąžinimas</t>
  </si>
  <si>
    <t>188714469i</t>
  </si>
  <si>
    <t>Palūkanų mokėjimas</t>
  </si>
  <si>
    <t xml:space="preserve">03 </t>
  </si>
  <si>
    <t>VIPA dotacijos grąžinimas</t>
  </si>
  <si>
    <t>Didinti žemės ūkio šakos patrauklumą</t>
  </si>
  <si>
    <t>Kaimo rėmimui</t>
  </si>
  <si>
    <t>Efektyvus savivaldybės turto valdymas</t>
  </si>
  <si>
    <t>Savivaldybės turto valdymas</t>
  </si>
  <si>
    <t xml:space="preserve">02  </t>
  </si>
  <si>
    <t>Užtikrinti darnų administracinės naštos mažinimo procesą, administarcijos darbuotojų bei darbdavių gebėjimų stiprinimas, įgyvendinant lyčių lygybę.</t>
  </si>
  <si>
    <t>Užtikrinti lygių galimybių  ir darnaus administracinės naštos mažinimo proceso vykdymą</t>
  </si>
  <si>
    <t>Savivaldybės administarcinės naštos mažinimo priemonių vykdymo planas</t>
  </si>
  <si>
    <t>Savivaldybės lygių galimybių užtikrinimo priemonių vykdymo planas</t>
  </si>
  <si>
    <t>Patvirtinti 2021-ųjų m. asignavimai</t>
  </si>
  <si>
    <t>Iš viso uždaviniui</t>
  </si>
  <si>
    <t>Plungės rajono savivaldybės</t>
  </si>
  <si>
    <t>Savivaldybei priskirtiems archyviniams dokumentams tvarkyti</t>
  </si>
  <si>
    <t>Gerinti administarcinių  ir viešųjų paslaugų kokybę</t>
  </si>
  <si>
    <t>2022 - 2024-ŲJŲ METŲ 07 SAVIVALDYBĖS VEIKLOS VALDYMO  PROGRAMOS, PROGRAMOS  TIKSLŲ, UŽDAVINIŲ IR PRIEMONIŲ ASIGNAVIMŲ SUVESTINĖ</t>
  </si>
  <si>
    <t>Patvirtinti 2022-ųjų m. asignavimai</t>
  </si>
  <si>
    <t>Planuojami 2023-ųjų m. asignavimai</t>
  </si>
  <si>
    <t>Planuojami 2024-ųjų m. asignavimai</t>
  </si>
  <si>
    <t>tarybos 2022 m. balandžio 28 d.</t>
  </si>
  <si>
    <t>sprendimu Nr. T1-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</si>
</sst>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0.0"/>
    <numFmt numFmtId="165" formatCode="[$-10409]#0.000"/>
  </numFmts>
  <fonts count="12" x14ac:knownFonts="1">
    <font>
      <sz val="10"/>
      <name val="Arial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sz val="7"/>
      <name val="Arial"/>
      <family val="2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0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5" fillId="2" borderId="3" xfId="0" applyFont="1" applyFill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horizontal="left" vertical="top" wrapText="1" readingOrder="1"/>
      <protection locked="0"/>
    </xf>
    <xf numFmtId="0" fontId="5" fillId="0" borderId="4" xfId="0" applyFont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horizontal="left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8" xfId="0" applyFont="1" applyFill="1" applyBorder="1" applyAlignment="1" applyProtection="1">
      <alignment horizontal="center" vertical="center" wrapText="1" readingOrder="1"/>
      <protection locked="0"/>
    </xf>
    <xf numFmtId="0" fontId="6" fillId="2" borderId="5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 applyProtection="1">
      <alignment horizontal="center" vertical="center" wrapText="1" readingOrder="1"/>
      <protection locked="0"/>
    </xf>
    <xf numFmtId="0" fontId="6" fillId="2" borderId="9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Border="1" applyAlignment="1" applyProtection="1">
      <alignment horizontal="center" vertical="center" wrapText="1" readingOrder="1"/>
      <protection locked="0"/>
    </xf>
    <xf numFmtId="0" fontId="6" fillId="2" borderId="10" xfId="0" applyFont="1" applyFill="1" applyBorder="1" applyAlignment="1" applyProtection="1">
      <alignment horizontal="center" vertical="center" wrapText="1" readingOrder="1"/>
      <protection locked="0"/>
    </xf>
    <xf numFmtId="0" fontId="6" fillId="2" borderId="11" xfId="0" applyFont="1" applyFill="1" applyBorder="1" applyAlignment="1" applyProtection="1">
      <alignment horizontal="center" vertical="center" wrapText="1" readingOrder="1"/>
      <protection locked="0"/>
    </xf>
    <xf numFmtId="0" fontId="6" fillId="2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/>
    <xf numFmtId="165" fontId="11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11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5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9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9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4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11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10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10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10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10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/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right" vertical="center" wrapText="1" readingOrder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center" wrapText="1" readingOrder="1"/>
      <protection locked="0"/>
    </xf>
    <xf numFmtId="0" fontId="5" fillId="2" borderId="13" xfId="0" applyFont="1" applyFill="1" applyBorder="1" applyAlignment="1" applyProtection="1">
      <alignment vertical="center" wrapText="1" readingOrder="1"/>
      <protection locked="0"/>
    </xf>
    <xf numFmtId="0" fontId="5" fillId="2" borderId="7" xfId="0" applyFont="1" applyFill="1" applyBorder="1" applyAlignment="1" applyProtection="1">
      <alignment horizontal="left" vertical="center" wrapText="1" readingOrder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 applyProtection="1">
      <alignment horizontal="right" vertical="center" wrapText="1" readingOrder="1"/>
      <protection locked="0"/>
    </xf>
    <xf numFmtId="0" fontId="4" fillId="2" borderId="3" xfId="0" applyFont="1" applyFill="1" applyBorder="1" applyAlignment="1" applyProtection="1">
      <alignment horizontal="right" vertical="center" wrapText="1" readingOrder="1"/>
      <protection locked="0"/>
    </xf>
    <xf numFmtId="0" fontId="4" fillId="2" borderId="13" xfId="0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wrapText="1" readingOrder="1"/>
      <protection locked="0"/>
    </xf>
    <xf numFmtId="0" fontId="4" fillId="0" borderId="3" xfId="0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vertical="center" wrapText="1" readingOrder="1"/>
      <protection locked="0"/>
    </xf>
    <xf numFmtId="164" fontId="5" fillId="0" borderId="13" xfId="0" applyNumberFormat="1" applyFont="1" applyBorder="1" applyAlignment="1" applyProtection="1">
      <alignment vertical="center" wrapText="1" readingOrder="1"/>
      <protection locked="0"/>
    </xf>
    <xf numFmtId="0" fontId="5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Fill="1" applyBorder="1" applyAlignment="1" applyProtection="1">
      <alignment horizontal="right" vertical="center" wrapText="1" readingOrder="1"/>
      <protection locked="0"/>
    </xf>
    <xf numFmtId="0" fontId="0" fillId="0" borderId="13" xfId="0" applyFill="1" applyBorder="1" applyAlignment="1" applyProtection="1">
      <alignment horizontal="right" vertical="top" wrapText="1"/>
      <protection locked="0"/>
    </xf>
    <xf numFmtId="0" fontId="5" fillId="0" borderId="13" xfId="0" applyFont="1" applyFill="1" applyBorder="1" applyAlignment="1" applyProtection="1">
      <alignment vertical="center" wrapText="1" readingOrder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8"/>
  <sheetViews>
    <sheetView showGridLines="0" tabSelected="1" workbookViewId="0">
      <selection activeCell="M26" sqref="M26"/>
    </sheetView>
  </sheetViews>
  <sheetFormatPr defaultRowHeight="12.75" x14ac:dyDescent="0.2"/>
  <cols>
    <col min="1" max="1" width="9.140625" customWidth="1"/>
    <col min="2" max="2" width="8.7109375" customWidth="1"/>
    <col min="3" max="4" width="9.5703125" customWidth="1"/>
    <col min="5" max="5" width="9.42578125" customWidth="1"/>
    <col min="6" max="6" width="9.85546875" customWidth="1"/>
    <col min="7" max="7" width="12.140625" customWidth="1"/>
    <col min="8" max="8" width="8.42578125" customWidth="1"/>
    <col min="9" max="9" width="8.7109375" customWidth="1"/>
    <col min="10" max="10" width="9.5703125" customWidth="1"/>
    <col min="11" max="11" width="9.28515625" customWidth="1"/>
    <col min="12" max="12" width="8.7109375" customWidth="1"/>
    <col min="13" max="13" width="8.85546875" customWidth="1"/>
    <col min="14" max="14" width="9.5703125" customWidth="1"/>
    <col min="15" max="15" width="9.85546875" customWidth="1"/>
    <col min="16" max="16" width="8.28515625" customWidth="1"/>
    <col min="17" max="17" width="7.85546875" customWidth="1"/>
    <col min="18" max="18" width="9" customWidth="1"/>
    <col min="19" max="19" width="8.7109375" customWidth="1"/>
    <col min="20" max="20" width="8" customWidth="1"/>
    <col min="21" max="21" width="7.28515625" customWidth="1"/>
    <col min="22" max="22" width="8.7109375" customWidth="1"/>
    <col min="23" max="23" width="9.5703125" customWidth="1"/>
    <col min="24" max="24" width="0" hidden="1" customWidth="1"/>
  </cols>
  <sheetData>
    <row r="1" spans="1:23" x14ac:dyDescent="0.2">
      <c r="U1" s="22"/>
      <c r="V1" s="22"/>
      <c r="W1" s="22"/>
    </row>
    <row r="2" spans="1:23" x14ac:dyDescent="0.2">
      <c r="U2" s="22" t="s">
        <v>93</v>
      </c>
      <c r="V2" s="22"/>
      <c r="W2" s="22"/>
    </row>
    <row r="3" spans="1:23" x14ac:dyDescent="0.2">
      <c r="U3" s="22" t="s">
        <v>100</v>
      </c>
      <c r="V3" s="22"/>
      <c r="W3" s="22"/>
    </row>
    <row r="4" spans="1:23" ht="15.75" customHeight="1" x14ac:dyDescent="0.2">
      <c r="U4" s="22" t="s">
        <v>101</v>
      </c>
      <c r="V4" s="22"/>
      <c r="W4" s="22"/>
    </row>
    <row r="5" spans="1:23" x14ac:dyDescent="0.2">
      <c r="U5" s="40"/>
      <c r="V5" s="40"/>
    </row>
    <row r="6" spans="1:23" ht="17.100000000000001" customHeight="1" x14ac:dyDescent="0.2">
      <c r="A6" s="49" t="s">
        <v>96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3" t="s">
        <v>0</v>
      </c>
      <c r="W8" s="53"/>
    </row>
    <row r="9" spans="1:23" x14ac:dyDescent="0.2">
      <c r="A9" s="12" t="s">
        <v>1</v>
      </c>
      <c r="B9" s="13" t="s">
        <v>2</v>
      </c>
      <c r="C9" s="12" t="s">
        <v>2</v>
      </c>
      <c r="D9" s="13" t="s">
        <v>3</v>
      </c>
      <c r="E9" s="13" t="s">
        <v>4</v>
      </c>
      <c r="F9" s="13" t="s">
        <v>5</v>
      </c>
      <c r="G9" s="12" t="s">
        <v>6</v>
      </c>
      <c r="H9" s="51" t="s">
        <v>91</v>
      </c>
      <c r="I9" s="52"/>
      <c r="J9" s="52"/>
      <c r="K9" s="42"/>
      <c r="L9" s="43" t="s">
        <v>97</v>
      </c>
      <c r="M9" s="52"/>
      <c r="N9" s="52"/>
      <c r="O9" s="42"/>
      <c r="P9" s="43" t="s">
        <v>98</v>
      </c>
      <c r="Q9" s="52"/>
      <c r="R9" s="52"/>
      <c r="S9" s="42"/>
      <c r="T9" s="43" t="s">
        <v>99</v>
      </c>
      <c r="U9" s="52"/>
      <c r="V9" s="52"/>
      <c r="W9" s="42"/>
    </row>
    <row r="10" spans="1:23" x14ac:dyDescent="0.2">
      <c r="A10" s="14" t="s">
        <v>7</v>
      </c>
      <c r="B10" s="15" t="s">
        <v>8</v>
      </c>
      <c r="C10" s="14" t="s">
        <v>7</v>
      </c>
      <c r="D10" s="15" t="s">
        <v>9</v>
      </c>
      <c r="E10" s="15" t="s">
        <v>9</v>
      </c>
      <c r="F10" s="15" t="s">
        <v>10</v>
      </c>
      <c r="G10" s="14" t="s">
        <v>11</v>
      </c>
      <c r="H10" s="19" t="s">
        <v>12</v>
      </c>
      <c r="I10" s="41" t="s">
        <v>13</v>
      </c>
      <c r="J10" s="52"/>
      <c r="K10" s="42"/>
      <c r="L10" s="15" t="s">
        <v>12</v>
      </c>
      <c r="M10" s="43" t="s">
        <v>13</v>
      </c>
      <c r="N10" s="52"/>
      <c r="O10" s="42"/>
      <c r="P10" s="15" t="s">
        <v>12</v>
      </c>
      <c r="Q10" s="43" t="s">
        <v>13</v>
      </c>
      <c r="R10" s="52"/>
      <c r="S10" s="42"/>
      <c r="T10" s="15" t="s">
        <v>12</v>
      </c>
      <c r="U10" s="43" t="s">
        <v>13</v>
      </c>
      <c r="V10" s="52"/>
      <c r="W10" s="42"/>
    </row>
    <row r="11" spans="1:23" x14ac:dyDescent="0.2">
      <c r="A11" s="14" t="s">
        <v>9</v>
      </c>
      <c r="B11" s="15" t="s">
        <v>14</v>
      </c>
      <c r="C11" s="14" t="s">
        <v>9</v>
      </c>
      <c r="D11" s="15" t="s">
        <v>14</v>
      </c>
      <c r="E11" s="15" t="s">
        <v>14</v>
      </c>
      <c r="F11" s="15" t="s">
        <v>15</v>
      </c>
      <c r="G11" s="14" t="s">
        <v>15</v>
      </c>
      <c r="H11" s="20" t="s">
        <v>16</v>
      </c>
      <c r="I11" s="41" t="s">
        <v>17</v>
      </c>
      <c r="J11" s="42"/>
      <c r="K11" s="16"/>
      <c r="L11" s="15" t="s">
        <v>16</v>
      </c>
      <c r="M11" s="43" t="s">
        <v>17</v>
      </c>
      <c r="N11" s="42"/>
      <c r="O11" s="16"/>
      <c r="P11" s="15" t="s">
        <v>16</v>
      </c>
      <c r="Q11" s="43" t="s">
        <v>17</v>
      </c>
      <c r="R11" s="42"/>
      <c r="S11" s="16"/>
      <c r="T11" s="15" t="s">
        <v>16</v>
      </c>
      <c r="U11" s="43" t="s">
        <v>17</v>
      </c>
      <c r="V11" s="42"/>
      <c r="W11" s="17"/>
    </row>
    <row r="12" spans="1:23" x14ac:dyDescent="0.2">
      <c r="A12" s="14" t="s">
        <v>14</v>
      </c>
      <c r="B12" s="15"/>
      <c r="C12" s="14" t="s">
        <v>14</v>
      </c>
      <c r="D12" s="15"/>
      <c r="E12" s="15"/>
      <c r="F12" s="15"/>
      <c r="G12" s="16"/>
      <c r="H12" s="20"/>
      <c r="I12" s="18" t="s">
        <v>12</v>
      </c>
      <c r="J12" s="15" t="s">
        <v>18</v>
      </c>
      <c r="K12" s="16" t="s">
        <v>19</v>
      </c>
      <c r="L12" s="15"/>
      <c r="M12" s="16" t="s">
        <v>12</v>
      </c>
      <c r="N12" s="15" t="s">
        <v>18</v>
      </c>
      <c r="O12" s="16" t="s">
        <v>19</v>
      </c>
      <c r="P12" s="15"/>
      <c r="Q12" s="16" t="s">
        <v>12</v>
      </c>
      <c r="R12" s="15" t="s">
        <v>18</v>
      </c>
      <c r="S12" s="17" t="s">
        <v>19</v>
      </c>
      <c r="T12" s="15"/>
      <c r="U12" s="16" t="s">
        <v>12</v>
      </c>
      <c r="V12" s="15" t="s">
        <v>18</v>
      </c>
      <c r="W12" s="17" t="s">
        <v>19</v>
      </c>
    </row>
    <row r="13" spans="1:23" x14ac:dyDescent="0.2">
      <c r="A13" s="14"/>
      <c r="B13" s="15"/>
      <c r="C13" s="16"/>
      <c r="D13" s="15"/>
      <c r="E13" s="15"/>
      <c r="F13" s="15"/>
      <c r="G13" s="16"/>
      <c r="H13" s="20"/>
      <c r="I13" s="18"/>
      <c r="J13" s="15" t="s">
        <v>20</v>
      </c>
      <c r="K13" s="16" t="s">
        <v>21</v>
      </c>
      <c r="L13" s="15"/>
      <c r="M13" s="16"/>
      <c r="N13" s="15" t="s">
        <v>20</v>
      </c>
      <c r="O13" s="16" t="s">
        <v>21</v>
      </c>
      <c r="P13" s="15"/>
      <c r="Q13" s="16"/>
      <c r="R13" s="15" t="s">
        <v>20</v>
      </c>
      <c r="S13" s="17" t="s">
        <v>21</v>
      </c>
      <c r="T13" s="15"/>
      <c r="U13" s="16"/>
      <c r="V13" s="15" t="s">
        <v>20</v>
      </c>
      <c r="W13" s="17" t="s">
        <v>21</v>
      </c>
    </row>
    <row r="14" spans="1:23" x14ac:dyDescent="0.2">
      <c r="A14" s="14"/>
      <c r="B14" s="15"/>
      <c r="C14" s="16"/>
      <c r="D14" s="15"/>
      <c r="E14" s="15"/>
      <c r="F14" s="15"/>
      <c r="G14" s="16"/>
      <c r="H14" s="20"/>
      <c r="I14" s="18"/>
      <c r="J14" s="15"/>
      <c r="K14" s="16" t="s">
        <v>22</v>
      </c>
      <c r="L14" s="15"/>
      <c r="M14" s="16"/>
      <c r="N14" s="15"/>
      <c r="O14" s="16" t="s">
        <v>22</v>
      </c>
      <c r="P14" s="15"/>
      <c r="Q14" s="16"/>
      <c r="R14" s="15"/>
      <c r="S14" s="17" t="s">
        <v>22</v>
      </c>
      <c r="T14" s="15"/>
      <c r="U14" s="16"/>
      <c r="V14" s="15"/>
      <c r="W14" s="17" t="s">
        <v>22</v>
      </c>
    </row>
    <row r="15" spans="1:23" x14ac:dyDescent="0.2">
      <c r="A15" s="14"/>
      <c r="B15" s="15"/>
      <c r="C15" s="16"/>
      <c r="D15" s="15"/>
      <c r="E15" s="15"/>
      <c r="F15" s="15"/>
      <c r="G15" s="16"/>
      <c r="H15" s="21"/>
      <c r="I15" s="18"/>
      <c r="J15" s="15"/>
      <c r="K15" s="16" t="s">
        <v>23</v>
      </c>
      <c r="L15" s="15"/>
      <c r="M15" s="16"/>
      <c r="N15" s="15"/>
      <c r="O15" s="16" t="s">
        <v>23</v>
      </c>
      <c r="P15" s="15"/>
      <c r="Q15" s="16"/>
      <c r="R15" s="15"/>
      <c r="S15" s="17" t="s">
        <v>23</v>
      </c>
      <c r="T15" s="15"/>
      <c r="U15" s="16"/>
      <c r="V15" s="15"/>
      <c r="W15" s="17" t="s">
        <v>23</v>
      </c>
    </row>
    <row r="16" spans="1:23" x14ac:dyDescent="0.2">
      <c r="A16" s="2" t="s">
        <v>42</v>
      </c>
      <c r="B16" s="44"/>
      <c r="C16" s="45"/>
      <c r="D16" s="45"/>
      <c r="E16" s="45"/>
      <c r="F16" s="46" t="s">
        <v>95</v>
      </c>
      <c r="G16" s="45"/>
      <c r="H16" s="4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8"/>
    </row>
    <row r="17" spans="1:23" x14ac:dyDescent="0.2">
      <c r="A17" s="54" t="s">
        <v>42</v>
      </c>
      <c r="B17" s="4" t="s">
        <v>39</v>
      </c>
      <c r="C17" s="57"/>
      <c r="D17" s="45"/>
      <c r="E17" s="45"/>
      <c r="F17" s="58" t="s">
        <v>46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8"/>
    </row>
    <row r="18" spans="1:23" x14ac:dyDescent="0.2">
      <c r="A18" s="55"/>
      <c r="B18" s="59" t="s">
        <v>39</v>
      </c>
      <c r="C18" s="6" t="s">
        <v>24</v>
      </c>
      <c r="D18" s="44"/>
      <c r="E18" s="45"/>
      <c r="F18" s="46" t="s">
        <v>47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8"/>
    </row>
    <row r="19" spans="1:23" x14ac:dyDescent="0.2">
      <c r="A19" s="55"/>
      <c r="B19" s="60"/>
      <c r="C19" s="61" t="s">
        <v>24</v>
      </c>
      <c r="D19" s="4" t="s">
        <v>24</v>
      </c>
      <c r="E19" s="5"/>
      <c r="F19" s="58" t="s">
        <v>48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8"/>
    </row>
    <row r="20" spans="1:23" x14ac:dyDescent="0.2">
      <c r="A20" s="55"/>
      <c r="B20" s="60"/>
      <c r="C20" s="55"/>
      <c r="D20" s="59" t="s">
        <v>24</v>
      </c>
      <c r="E20" s="6" t="s">
        <v>24</v>
      </c>
      <c r="F20" s="46" t="s">
        <v>49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8"/>
    </row>
    <row r="21" spans="1:23" ht="22.5" x14ac:dyDescent="0.2">
      <c r="A21" s="55"/>
      <c r="B21" s="60"/>
      <c r="C21" s="55"/>
      <c r="D21" s="60"/>
      <c r="E21" s="3" t="s">
        <v>24</v>
      </c>
      <c r="F21" s="3" t="s">
        <v>38</v>
      </c>
      <c r="G21" s="3" t="s">
        <v>26</v>
      </c>
      <c r="H21" s="25">
        <v>165.9</v>
      </c>
      <c r="I21" s="26">
        <v>162.4</v>
      </c>
      <c r="J21" s="26">
        <v>108.7</v>
      </c>
      <c r="K21" s="26">
        <v>3.5</v>
      </c>
      <c r="L21" s="23">
        <v>179</v>
      </c>
      <c r="M21" s="24">
        <v>174</v>
      </c>
      <c r="N21" s="36">
        <v>115.9</v>
      </c>
      <c r="O21" s="24">
        <v>5</v>
      </c>
      <c r="P21" s="25">
        <v>220</v>
      </c>
      <c r="Q21" s="26">
        <v>220</v>
      </c>
      <c r="R21" s="26">
        <v>120</v>
      </c>
      <c r="S21" s="26">
        <v>0</v>
      </c>
      <c r="T21" s="25">
        <v>220</v>
      </c>
      <c r="U21" s="26">
        <v>220</v>
      </c>
      <c r="V21" s="26">
        <v>120</v>
      </c>
      <c r="W21" s="26">
        <v>0</v>
      </c>
    </row>
    <row r="22" spans="1:23" x14ac:dyDescent="0.2">
      <c r="A22" s="55"/>
      <c r="B22" s="60"/>
      <c r="C22" s="55"/>
      <c r="D22" s="60"/>
      <c r="E22" s="7"/>
      <c r="F22" s="65" t="s">
        <v>28</v>
      </c>
      <c r="G22" s="68"/>
      <c r="H22" s="27">
        <f t="shared" ref="H22:M22" si="0">H21</f>
        <v>165.9</v>
      </c>
      <c r="I22" s="27">
        <f t="shared" si="0"/>
        <v>162.4</v>
      </c>
      <c r="J22" s="27">
        <f t="shared" si="0"/>
        <v>108.7</v>
      </c>
      <c r="K22" s="27">
        <f t="shared" si="0"/>
        <v>3.5</v>
      </c>
      <c r="L22" s="27">
        <f t="shared" si="0"/>
        <v>179</v>
      </c>
      <c r="M22" s="27">
        <f t="shared" si="0"/>
        <v>174</v>
      </c>
      <c r="N22" s="27">
        <f t="shared" ref="N22:W22" si="1">N21</f>
        <v>115.9</v>
      </c>
      <c r="O22" s="27">
        <f t="shared" si="1"/>
        <v>5</v>
      </c>
      <c r="P22" s="27">
        <f t="shared" si="1"/>
        <v>220</v>
      </c>
      <c r="Q22" s="27">
        <f t="shared" si="1"/>
        <v>220</v>
      </c>
      <c r="R22" s="27">
        <f t="shared" si="1"/>
        <v>120</v>
      </c>
      <c r="S22" s="27">
        <f t="shared" si="1"/>
        <v>0</v>
      </c>
      <c r="T22" s="27">
        <f t="shared" si="1"/>
        <v>220</v>
      </c>
      <c r="U22" s="27">
        <f t="shared" si="1"/>
        <v>220</v>
      </c>
      <c r="V22" s="27">
        <f t="shared" si="1"/>
        <v>120</v>
      </c>
      <c r="W22" s="27">
        <f t="shared" si="1"/>
        <v>0</v>
      </c>
    </row>
    <row r="23" spans="1:23" x14ac:dyDescent="0.2">
      <c r="A23" s="55"/>
      <c r="B23" s="60"/>
      <c r="C23" s="55"/>
      <c r="D23" s="60"/>
      <c r="E23" s="6" t="s">
        <v>29</v>
      </c>
      <c r="F23" s="70" t="s">
        <v>50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8"/>
    </row>
    <row r="24" spans="1:23" ht="40.5" customHeight="1" x14ac:dyDescent="0.2">
      <c r="A24" s="55"/>
      <c r="B24" s="60"/>
      <c r="C24" s="55"/>
      <c r="D24" s="60"/>
      <c r="E24" s="54" t="s">
        <v>29</v>
      </c>
      <c r="F24" s="3" t="s">
        <v>38</v>
      </c>
      <c r="G24" s="3" t="s">
        <v>25</v>
      </c>
      <c r="H24" s="25">
        <v>267.7</v>
      </c>
      <c r="I24" s="26">
        <v>267.7</v>
      </c>
      <c r="J24" s="26">
        <v>0</v>
      </c>
      <c r="K24" s="26">
        <v>0</v>
      </c>
      <c r="L24" s="23">
        <v>215.2</v>
      </c>
      <c r="M24" s="24">
        <v>215.2</v>
      </c>
      <c r="N24" s="36">
        <v>0</v>
      </c>
      <c r="O24" s="24">
        <v>0</v>
      </c>
      <c r="P24" s="25">
        <v>195.8</v>
      </c>
      <c r="Q24" s="26">
        <v>195.8</v>
      </c>
      <c r="R24" s="26">
        <v>0</v>
      </c>
      <c r="S24" s="26">
        <v>0</v>
      </c>
      <c r="T24" s="25">
        <v>195.8</v>
      </c>
      <c r="U24" s="26">
        <v>195.8</v>
      </c>
      <c r="V24" s="26">
        <v>0</v>
      </c>
      <c r="W24" s="26">
        <v>0</v>
      </c>
    </row>
    <row r="25" spans="1:23" ht="73.5" customHeight="1" x14ac:dyDescent="0.2">
      <c r="A25" s="55"/>
      <c r="B25" s="60"/>
      <c r="C25" s="55"/>
      <c r="D25" s="60"/>
      <c r="E25" s="71"/>
      <c r="F25" s="3">
        <v>188714469</v>
      </c>
      <c r="G25" s="3" t="s">
        <v>27</v>
      </c>
      <c r="H25" s="25">
        <v>20.113</v>
      </c>
      <c r="I25" s="26">
        <v>20.113</v>
      </c>
      <c r="J25" s="26">
        <v>0</v>
      </c>
      <c r="K25" s="26">
        <v>0</v>
      </c>
      <c r="L25" s="23">
        <v>0</v>
      </c>
      <c r="M25" s="24">
        <v>0</v>
      </c>
      <c r="N25" s="36">
        <v>0</v>
      </c>
      <c r="O25" s="24">
        <v>0</v>
      </c>
      <c r="P25" s="25">
        <v>0</v>
      </c>
      <c r="Q25" s="26">
        <v>0</v>
      </c>
      <c r="R25" s="26">
        <v>0</v>
      </c>
      <c r="S25" s="26">
        <v>0</v>
      </c>
      <c r="T25" s="25">
        <v>0</v>
      </c>
      <c r="U25" s="26">
        <v>0</v>
      </c>
      <c r="V25" s="26">
        <v>0</v>
      </c>
      <c r="W25" s="26">
        <v>0</v>
      </c>
    </row>
    <row r="26" spans="1:23" ht="22.5" x14ac:dyDescent="0.2">
      <c r="A26" s="55"/>
      <c r="B26" s="60"/>
      <c r="C26" s="55"/>
      <c r="D26" s="60"/>
      <c r="E26" s="55"/>
      <c r="F26" s="3" t="s">
        <v>38</v>
      </c>
      <c r="G26" s="3" t="s">
        <v>26</v>
      </c>
      <c r="H26" s="25">
        <v>3569.9</v>
      </c>
      <c r="I26" s="26">
        <v>3484.7</v>
      </c>
      <c r="J26" s="26">
        <v>3079.7</v>
      </c>
      <c r="K26" s="26">
        <v>85.2</v>
      </c>
      <c r="L26" s="23">
        <v>4233.1000000000004</v>
      </c>
      <c r="M26" s="24">
        <v>4213.1000000000004</v>
      </c>
      <c r="N26" s="36">
        <v>3774</v>
      </c>
      <c r="O26" s="24">
        <v>20</v>
      </c>
      <c r="P26" s="25">
        <v>4279.2</v>
      </c>
      <c r="Q26" s="26">
        <v>4279.2</v>
      </c>
      <c r="R26" s="26">
        <v>3566</v>
      </c>
      <c r="S26" s="26">
        <v>0</v>
      </c>
      <c r="T26" s="25">
        <v>4279.2</v>
      </c>
      <c r="U26" s="26">
        <v>4279.2</v>
      </c>
      <c r="V26" s="26">
        <v>3566</v>
      </c>
      <c r="W26" s="26">
        <v>0</v>
      </c>
    </row>
    <row r="27" spans="1:23" x14ac:dyDescent="0.2">
      <c r="A27" s="55"/>
      <c r="B27" s="60"/>
      <c r="C27" s="55"/>
      <c r="D27" s="60"/>
      <c r="E27" s="7"/>
      <c r="F27" s="65" t="s">
        <v>28</v>
      </c>
      <c r="G27" s="68"/>
      <c r="H27" s="27">
        <f t="shared" ref="H27:R27" si="2">H24+H25+H26</f>
        <v>3857.7130000000002</v>
      </c>
      <c r="I27" s="27">
        <f t="shared" si="2"/>
        <v>3772.5129999999999</v>
      </c>
      <c r="J27" s="27">
        <f t="shared" si="2"/>
        <v>3079.7</v>
      </c>
      <c r="K27" s="27">
        <f t="shared" si="2"/>
        <v>85.2</v>
      </c>
      <c r="L27" s="27">
        <f t="shared" si="2"/>
        <v>4448.3</v>
      </c>
      <c r="M27" s="27">
        <f t="shared" si="2"/>
        <v>4428.3</v>
      </c>
      <c r="N27" s="27">
        <f t="shared" si="2"/>
        <v>3774</v>
      </c>
      <c r="O27" s="27">
        <f t="shared" si="2"/>
        <v>20</v>
      </c>
      <c r="P27" s="27">
        <f t="shared" si="2"/>
        <v>4475</v>
      </c>
      <c r="Q27" s="27">
        <f t="shared" si="2"/>
        <v>4475</v>
      </c>
      <c r="R27" s="27">
        <f t="shared" si="2"/>
        <v>3566</v>
      </c>
      <c r="S27" s="27">
        <f>S24++S25+S26</f>
        <v>0</v>
      </c>
      <c r="T27" s="27">
        <f>T24+T26</f>
        <v>4475</v>
      </c>
      <c r="U27" s="27">
        <f>U24+U25+U26</f>
        <v>4475</v>
      </c>
      <c r="V27" s="27">
        <f>V24+V25+V26</f>
        <v>3566</v>
      </c>
      <c r="W27" s="27">
        <f>W24+W25+W26</f>
        <v>0</v>
      </c>
    </row>
    <row r="28" spans="1:23" x14ac:dyDescent="0.2">
      <c r="A28" s="55"/>
      <c r="B28" s="60"/>
      <c r="C28" s="55"/>
      <c r="D28" s="60"/>
      <c r="E28" s="6" t="s">
        <v>30</v>
      </c>
      <c r="F28" s="46" t="s">
        <v>51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8"/>
    </row>
    <row r="29" spans="1:23" ht="22.5" x14ac:dyDescent="0.2">
      <c r="A29" s="55"/>
      <c r="B29" s="60"/>
      <c r="C29" s="55"/>
      <c r="D29" s="60"/>
      <c r="E29" s="3" t="s">
        <v>30</v>
      </c>
      <c r="F29" s="3" t="s">
        <v>52</v>
      </c>
      <c r="G29" s="3" t="s">
        <v>26</v>
      </c>
      <c r="H29" s="25">
        <v>112.2</v>
      </c>
      <c r="I29" s="26">
        <v>112.2</v>
      </c>
      <c r="J29" s="26">
        <v>107.5</v>
      </c>
      <c r="K29" s="26">
        <v>4</v>
      </c>
      <c r="L29" s="23">
        <v>121.2</v>
      </c>
      <c r="M29" s="24">
        <v>121.2</v>
      </c>
      <c r="N29" s="36">
        <v>116.2</v>
      </c>
      <c r="O29" s="24">
        <v>0</v>
      </c>
      <c r="P29" s="25">
        <v>125.2</v>
      </c>
      <c r="Q29" s="26">
        <v>125.2</v>
      </c>
      <c r="R29" s="26">
        <v>122.2</v>
      </c>
      <c r="S29" s="26">
        <v>0</v>
      </c>
      <c r="T29" s="25">
        <v>130.19999999999999</v>
      </c>
      <c r="U29" s="26">
        <v>130.19999999999999</v>
      </c>
      <c r="V29" s="26">
        <v>126.2</v>
      </c>
      <c r="W29" s="26">
        <v>0</v>
      </c>
    </row>
    <row r="30" spans="1:23" x14ac:dyDescent="0.2">
      <c r="A30" s="55"/>
      <c r="B30" s="60"/>
      <c r="C30" s="55"/>
      <c r="D30" s="60"/>
      <c r="E30" s="7"/>
      <c r="F30" s="65" t="s">
        <v>28</v>
      </c>
      <c r="G30" s="68"/>
      <c r="H30" s="27">
        <v>112.2</v>
      </c>
      <c r="I30" s="27">
        <f t="shared" ref="I30:W30" si="3">I29</f>
        <v>112.2</v>
      </c>
      <c r="J30" s="27">
        <f t="shared" si="3"/>
        <v>107.5</v>
      </c>
      <c r="K30" s="27">
        <f t="shared" si="3"/>
        <v>4</v>
      </c>
      <c r="L30" s="27">
        <f t="shared" si="3"/>
        <v>121.2</v>
      </c>
      <c r="M30" s="27">
        <f t="shared" si="3"/>
        <v>121.2</v>
      </c>
      <c r="N30" s="27">
        <f t="shared" si="3"/>
        <v>116.2</v>
      </c>
      <c r="O30" s="27">
        <f t="shared" si="3"/>
        <v>0</v>
      </c>
      <c r="P30" s="27">
        <f t="shared" si="3"/>
        <v>125.2</v>
      </c>
      <c r="Q30" s="27">
        <f t="shared" si="3"/>
        <v>125.2</v>
      </c>
      <c r="R30" s="27">
        <f t="shared" si="3"/>
        <v>122.2</v>
      </c>
      <c r="S30" s="27">
        <f t="shared" si="3"/>
        <v>0</v>
      </c>
      <c r="T30" s="27">
        <f t="shared" si="3"/>
        <v>130.19999999999999</v>
      </c>
      <c r="U30" s="27">
        <f t="shared" si="3"/>
        <v>130.19999999999999</v>
      </c>
      <c r="V30" s="27">
        <f t="shared" si="3"/>
        <v>126.2</v>
      </c>
      <c r="W30" s="27">
        <f t="shared" si="3"/>
        <v>0</v>
      </c>
    </row>
    <row r="31" spans="1:23" x14ac:dyDescent="0.2">
      <c r="A31" s="55"/>
      <c r="B31" s="60"/>
      <c r="C31" s="55"/>
      <c r="D31" s="60"/>
      <c r="E31" s="6" t="s">
        <v>31</v>
      </c>
      <c r="F31" s="46" t="s">
        <v>53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8"/>
    </row>
    <row r="32" spans="1:23" ht="33.75" x14ac:dyDescent="0.2">
      <c r="A32" s="55"/>
      <c r="B32" s="60"/>
      <c r="C32" s="55"/>
      <c r="D32" s="60"/>
      <c r="E32" s="54" t="s">
        <v>31</v>
      </c>
      <c r="F32" s="3" t="s">
        <v>38</v>
      </c>
      <c r="G32" s="3" t="s">
        <v>25</v>
      </c>
      <c r="H32" s="25">
        <v>12.9</v>
      </c>
      <c r="I32" s="26">
        <v>12.9</v>
      </c>
      <c r="J32" s="26">
        <v>0</v>
      </c>
      <c r="K32" s="26">
        <v>0</v>
      </c>
      <c r="L32" s="23">
        <v>14.4</v>
      </c>
      <c r="M32" s="24">
        <v>14.4</v>
      </c>
      <c r="N32" s="36">
        <v>0</v>
      </c>
      <c r="O32" s="24">
        <v>0</v>
      </c>
      <c r="P32" s="25">
        <v>0</v>
      </c>
      <c r="Q32" s="26">
        <v>0</v>
      </c>
      <c r="R32" s="26">
        <v>0</v>
      </c>
      <c r="S32" s="26">
        <v>0</v>
      </c>
      <c r="T32" s="25">
        <v>0</v>
      </c>
      <c r="U32" s="26">
        <v>0</v>
      </c>
      <c r="V32" s="26">
        <v>0</v>
      </c>
      <c r="W32" s="26">
        <v>0</v>
      </c>
    </row>
    <row r="33" spans="1:23" ht="22.5" x14ac:dyDescent="0.2">
      <c r="A33" s="55"/>
      <c r="B33" s="60"/>
      <c r="C33" s="55"/>
      <c r="D33" s="60"/>
      <c r="E33" s="55"/>
      <c r="F33" s="3" t="s">
        <v>38</v>
      </c>
      <c r="G33" s="3" t="s">
        <v>26</v>
      </c>
      <c r="H33" s="25">
        <v>1226</v>
      </c>
      <c r="I33" s="26">
        <v>1037</v>
      </c>
      <c r="J33" s="26">
        <v>0</v>
      </c>
      <c r="K33" s="26">
        <v>189</v>
      </c>
      <c r="L33" s="23">
        <v>1122.9000000000001</v>
      </c>
      <c r="M33" s="24">
        <v>1061.9000000000001</v>
      </c>
      <c r="N33" s="36">
        <v>0</v>
      </c>
      <c r="O33" s="24">
        <v>61</v>
      </c>
      <c r="P33" s="25">
        <v>0</v>
      </c>
      <c r="Q33" s="26">
        <v>0</v>
      </c>
      <c r="R33" s="26">
        <v>0</v>
      </c>
      <c r="S33" s="26">
        <v>0</v>
      </c>
      <c r="T33" s="25">
        <v>0</v>
      </c>
      <c r="U33" s="26">
        <v>0</v>
      </c>
      <c r="V33" s="26">
        <v>0</v>
      </c>
      <c r="W33" s="26">
        <v>0</v>
      </c>
    </row>
    <row r="34" spans="1:23" x14ac:dyDescent="0.2">
      <c r="A34" s="55"/>
      <c r="B34" s="60"/>
      <c r="C34" s="55"/>
      <c r="D34" s="60"/>
      <c r="E34" s="7"/>
      <c r="F34" s="65" t="s">
        <v>28</v>
      </c>
      <c r="G34" s="68"/>
      <c r="H34" s="27">
        <f t="shared" ref="H34:W34" si="4">H32+H33</f>
        <v>1238.9000000000001</v>
      </c>
      <c r="I34" s="27">
        <f t="shared" si="4"/>
        <v>1049.9000000000001</v>
      </c>
      <c r="J34" s="27">
        <f t="shared" si="4"/>
        <v>0</v>
      </c>
      <c r="K34" s="27">
        <f t="shared" si="4"/>
        <v>189</v>
      </c>
      <c r="L34" s="27">
        <f t="shared" si="4"/>
        <v>1137.3000000000002</v>
      </c>
      <c r="M34" s="27">
        <f t="shared" si="4"/>
        <v>1076.3000000000002</v>
      </c>
      <c r="N34" s="27">
        <f t="shared" si="4"/>
        <v>0</v>
      </c>
      <c r="O34" s="27">
        <f t="shared" si="4"/>
        <v>61</v>
      </c>
      <c r="P34" s="27">
        <f t="shared" si="4"/>
        <v>0</v>
      </c>
      <c r="Q34" s="27">
        <f t="shared" si="4"/>
        <v>0</v>
      </c>
      <c r="R34" s="27">
        <f t="shared" si="4"/>
        <v>0</v>
      </c>
      <c r="S34" s="27">
        <f t="shared" si="4"/>
        <v>0</v>
      </c>
      <c r="T34" s="27">
        <f t="shared" si="4"/>
        <v>0</v>
      </c>
      <c r="U34" s="27">
        <f t="shared" si="4"/>
        <v>0</v>
      </c>
      <c r="V34" s="27">
        <f t="shared" si="4"/>
        <v>0</v>
      </c>
      <c r="W34" s="27">
        <f t="shared" si="4"/>
        <v>0</v>
      </c>
    </row>
    <row r="35" spans="1:23" x14ac:dyDescent="0.2">
      <c r="A35" s="55"/>
      <c r="B35" s="60"/>
      <c r="C35" s="55"/>
      <c r="D35" s="60"/>
      <c r="E35" s="6" t="s">
        <v>32</v>
      </c>
      <c r="F35" s="46" t="s">
        <v>54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8"/>
    </row>
    <row r="36" spans="1:23" ht="45" x14ac:dyDescent="0.2">
      <c r="A36" s="55"/>
      <c r="B36" s="60"/>
      <c r="C36" s="55"/>
      <c r="D36" s="60"/>
      <c r="E36" s="54" t="s">
        <v>32</v>
      </c>
      <c r="F36" s="3" t="s">
        <v>36</v>
      </c>
      <c r="G36" s="3" t="s">
        <v>33</v>
      </c>
      <c r="H36" s="25">
        <v>0</v>
      </c>
      <c r="I36" s="26">
        <v>0</v>
      </c>
      <c r="J36" s="26">
        <v>0</v>
      </c>
      <c r="K36" s="26">
        <v>0</v>
      </c>
      <c r="L36" s="23">
        <v>0</v>
      </c>
      <c r="M36" s="24">
        <v>0</v>
      </c>
      <c r="N36" s="36">
        <v>0</v>
      </c>
      <c r="O36" s="24">
        <v>0</v>
      </c>
      <c r="P36" s="25">
        <v>0</v>
      </c>
      <c r="Q36" s="26">
        <v>0</v>
      </c>
      <c r="R36" s="26">
        <v>0</v>
      </c>
      <c r="S36" s="26">
        <v>0</v>
      </c>
      <c r="T36" s="25">
        <v>0</v>
      </c>
      <c r="U36" s="26">
        <v>0</v>
      </c>
      <c r="V36" s="26">
        <v>0</v>
      </c>
      <c r="W36" s="26">
        <v>0</v>
      </c>
    </row>
    <row r="37" spans="1:23" ht="33.75" x14ac:dyDescent="0.2">
      <c r="A37" s="55"/>
      <c r="B37" s="60"/>
      <c r="C37" s="55"/>
      <c r="D37" s="60"/>
      <c r="E37" s="55"/>
      <c r="F37" s="3" t="s">
        <v>36</v>
      </c>
      <c r="G37" s="3" t="s">
        <v>25</v>
      </c>
      <c r="H37" s="25">
        <v>2.5</v>
      </c>
      <c r="I37" s="26">
        <v>2.5</v>
      </c>
      <c r="J37" s="26">
        <v>0</v>
      </c>
      <c r="K37" s="26">
        <v>0</v>
      </c>
      <c r="L37" s="23">
        <v>1</v>
      </c>
      <c r="M37" s="24">
        <v>1</v>
      </c>
      <c r="N37" s="36">
        <v>0</v>
      </c>
      <c r="O37" s="24">
        <v>0</v>
      </c>
      <c r="P37" s="25">
        <v>1.1000000000000001</v>
      </c>
      <c r="Q37" s="26">
        <v>1.1000000000000001</v>
      </c>
      <c r="R37" s="26">
        <v>0</v>
      </c>
      <c r="S37" s="26">
        <v>0</v>
      </c>
      <c r="T37" s="25">
        <v>1.2</v>
      </c>
      <c r="U37" s="26">
        <v>1.2</v>
      </c>
      <c r="V37" s="26">
        <v>0</v>
      </c>
      <c r="W37" s="26">
        <v>0</v>
      </c>
    </row>
    <row r="38" spans="1:23" ht="22.5" x14ac:dyDescent="0.2">
      <c r="A38" s="55"/>
      <c r="B38" s="60"/>
      <c r="C38" s="55"/>
      <c r="D38" s="60"/>
      <c r="E38" s="55"/>
      <c r="F38" s="3" t="s">
        <v>36</v>
      </c>
      <c r="G38" s="3" t="s">
        <v>26</v>
      </c>
      <c r="H38" s="25">
        <v>726.3</v>
      </c>
      <c r="I38" s="26">
        <v>703.3</v>
      </c>
      <c r="J38" s="26">
        <v>656.4</v>
      </c>
      <c r="K38" s="26">
        <v>23</v>
      </c>
      <c r="L38" s="23">
        <v>769.6</v>
      </c>
      <c r="M38" s="24">
        <v>769.6</v>
      </c>
      <c r="N38" s="36">
        <v>717.1</v>
      </c>
      <c r="O38" s="24">
        <v>0</v>
      </c>
      <c r="P38" s="25">
        <v>807.2</v>
      </c>
      <c r="Q38" s="26">
        <v>807.2</v>
      </c>
      <c r="R38" s="26">
        <v>715.2</v>
      </c>
      <c r="S38" s="26">
        <v>0</v>
      </c>
      <c r="T38" s="25">
        <v>847.6</v>
      </c>
      <c r="U38" s="26">
        <v>847.6</v>
      </c>
      <c r="V38" s="26">
        <v>750.9</v>
      </c>
      <c r="W38" s="26">
        <v>0</v>
      </c>
    </row>
    <row r="39" spans="1:23" ht="67.5" x14ac:dyDescent="0.2">
      <c r="A39" s="55"/>
      <c r="B39" s="60"/>
      <c r="C39" s="55"/>
      <c r="D39" s="60"/>
      <c r="E39" s="55"/>
      <c r="F39" s="3" t="s">
        <v>36</v>
      </c>
      <c r="G39" s="3" t="s">
        <v>27</v>
      </c>
      <c r="H39" s="25">
        <v>19.899999999999999</v>
      </c>
      <c r="I39" s="26">
        <v>19.899999999999999</v>
      </c>
      <c r="J39" s="26">
        <v>19.600000000000001</v>
      </c>
      <c r="K39" s="26">
        <v>0</v>
      </c>
      <c r="L39" s="23">
        <v>21.7</v>
      </c>
      <c r="M39" s="24">
        <v>21.7</v>
      </c>
      <c r="N39" s="36">
        <v>21.4</v>
      </c>
      <c r="O39" s="24">
        <v>0</v>
      </c>
      <c r="P39" s="25">
        <v>22.5</v>
      </c>
      <c r="Q39" s="26">
        <v>22.5</v>
      </c>
      <c r="R39" s="26">
        <v>22.2</v>
      </c>
      <c r="S39" s="26">
        <v>0</v>
      </c>
      <c r="T39" s="25">
        <v>23.6</v>
      </c>
      <c r="U39" s="26">
        <v>23.6</v>
      </c>
      <c r="V39" s="26">
        <v>23.3</v>
      </c>
      <c r="W39" s="26">
        <v>0</v>
      </c>
    </row>
    <row r="40" spans="1:23" x14ac:dyDescent="0.2">
      <c r="A40" s="55"/>
      <c r="B40" s="60"/>
      <c r="C40" s="55"/>
      <c r="D40" s="60"/>
      <c r="E40" s="7"/>
      <c r="F40" s="65" t="s">
        <v>28</v>
      </c>
      <c r="G40" s="68"/>
      <c r="H40" s="27">
        <f t="shared" ref="H40:P40" si="5">SUM(H36:H39)</f>
        <v>748.69999999999993</v>
      </c>
      <c r="I40" s="27">
        <f t="shared" si="5"/>
        <v>725.69999999999993</v>
      </c>
      <c r="J40" s="27">
        <f t="shared" si="5"/>
        <v>676</v>
      </c>
      <c r="K40" s="27">
        <f t="shared" si="5"/>
        <v>23</v>
      </c>
      <c r="L40" s="27">
        <f t="shared" si="5"/>
        <v>792.30000000000007</v>
      </c>
      <c r="M40" s="27">
        <f t="shared" si="5"/>
        <v>792.30000000000007</v>
      </c>
      <c r="N40" s="27">
        <f t="shared" si="5"/>
        <v>738.5</v>
      </c>
      <c r="O40" s="27">
        <f t="shared" si="5"/>
        <v>0</v>
      </c>
      <c r="P40" s="27">
        <f t="shared" si="5"/>
        <v>830.80000000000007</v>
      </c>
      <c r="Q40" s="27">
        <f>Q36+Q37+Q38+Q39</f>
        <v>830.80000000000007</v>
      </c>
      <c r="R40" s="27">
        <f t="shared" ref="R40:W40" si="6">SUM(R36:R39)</f>
        <v>737.40000000000009</v>
      </c>
      <c r="S40" s="27">
        <f t="shared" si="6"/>
        <v>0</v>
      </c>
      <c r="T40" s="27">
        <f t="shared" si="6"/>
        <v>872.40000000000009</v>
      </c>
      <c r="U40" s="27">
        <f t="shared" si="6"/>
        <v>872.40000000000009</v>
      </c>
      <c r="V40" s="27">
        <f t="shared" si="6"/>
        <v>774.19999999999993</v>
      </c>
      <c r="W40" s="27">
        <f t="shared" si="6"/>
        <v>0</v>
      </c>
    </row>
    <row r="41" spans="1:23" x14ac:dyDescent="0.2">
      <c r="A41" s="55"/>
      <c r="B41" s="60"/>
      <c r="C41" s="55"/>
      <c r="D41" s="60"/>
      <c r="E41" s="6" t="s">
        <v>34</v>
      </c>
      <c r="F41" s="46" t="s">
        <v>55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8"/>
    </row>
    <row r="42" spans="1:23" ht="22.5" x14ac:dyDescent="0.2">
      <c r="A42" s="55"/>
      <c r="B42" s="60"/>
      <c r="C42" s="55"/>
      <c r="D42" s="60"/>
      <c r="E42" s="3" t="s">
        <v>34</v>
      </c>
      <c r="F42" s="3" t="s">
        <v>38</v>
      </c>
      <c r="G42" s="3" t="s">
        <v>26</v>
      </c>
      <c r="H42" s="25">
        <v>15.2</v>
      </c>
      <c r="I42" s="26">
        <v>15.2</v>
      </c>
      <c r="J42" s="26">
        <v>0</v>
      </c>
      <c r="K42" s="26">
        <v>0</v>
      </c>
      <c r="L42" s="23">
        <v>250</v>
      </c>
      <c r="M42" s="24">
        <v>250</v>
      </c>
      <c r="N42" s="36">
        <v>0</v>
      </c>
      <c r="O42" s="24">
        <v>0</v>
      </c>
      <c r="P42" s="25">
        <v>250</v>
      </c>
      <c r="Q42" s="26">
        <v>250</v>
      </c>
      <c r="R42" s="26">
        <v>0</v>
      </c>
      <c r="S42" s="26">
        <v>0</v>
      </c>
      <c r="T42" s="25">
        <v>250</v>
      </c>
      <c r="U42" s="26">
        <v>250</v>
      </c>
      <c r="V42" s="26">
        <v>0</v>
      </c>
      <c r="W42" s="26">
        <v>0</v>
      </c>
    </row>
    <row r="43" spans="1:23" x14ac:dyDescent="0.2">
      <c r="A43" s="55"/>
      <c r="B43" s="60"/>
      <c r="C43" s="55"/>
      <c r="D43" s="60"/>
      <c r="E43" s="7"/>
      <c r="F43" s="65" t="s">
        <v>28</v>
      </c>
      <c r="G43" s="68"/>
      <c r="H43" s="27">
        <f t="shared" ref="H43:W43" si="7">H42</f>
        <v>15.2</v>
      </c>
      <c r="I43" s="27">
        <f t="shared" si="7"/>
        <v>15.2</v>
      </c>
      <c r="J43" s="27">
        <f t="shared" si="7"/>
        <v>0</v>
      </c>
      <c r="K43" s="27">
        <f t="shared" si="7"/>
        <v>0</v>
      </c>
      <c r="L43" s="27">
        <f t="shared" si="7"/>
        <v>250</v>
      </c>
      <c r="M43" s="27">
        <f t="shared" si="7"/>
        <v>250</v>
      </c>
      <c r="N43" s="27">
        <f t="shared" si="7"/>
        <v>0</v>
      </c>
      <c r="O43" s="27">
        <f t="shared" si="7"/>
        <v>0</v>
      </c>
      <c r="P43" s="27">
        <f t="shared" si="7"/>
        <v>250</v>
      </c>
      <c r="Q43" s="27">
        <f t="shared" si="7"/>
        <v>250</v>
      </c>
      <c r="R43" s="27">
        <f t="shared" si="7"/>
        <v>0</v>
      </c>
      <c r="S43" s="27">
        <f t="shared" si="7"/>
        <v>0</v>
      </c>
      <c r="T43" s="27">
        <f t="shared" si="7"/>
        <v>250</v>
      </c>
      <c r="U43" s="27">
        <f t="shared" si="7"/>
        <v>250</v>
      </c>
      <c r="V43" s="27">
        <f t="shared" si="7"/>
        <v>0</v>
      </c>
      <c r="W43" s="27">
        <f t="shared" si="7"/>
        <v>0</v>
      </c>
    </row>
    <row r="44" spans="1:23" x14ac:dyDescent="0.2">
      <c r="A44" s="55"/>
      <c r="B44" s="60"/>
      <c r="C44" s="55"/>
      <c r="D44" s="8"/>
      <c r="E44" s="62" t="s">
        <v>92</v>
      </c>
      <c r="F44" s="63"/>
      <c r="G44" s="64"/>
      <c r="H44" s="28">
        <f t="shared" ref="H44:W44" si="8">H22+H27+H30+H34+H40+H43</f>
        <v>6138.6129999999994</v>
      </c>
      <c r="I44" s="28">
        <f t="shared" si="8"/>
        <v>5837.9129999999996</v>
      </c>
      <c r="J44" s="28">
        <f t="shared" si="8"/>
        <v>3971.8999999999996</v>
      </c>
      <c r="K44" s="28">
        <f t="shared" si="8"/>
        <v>304.7</v>
      </c>
      <c r="L44" s="28">
        <f t="shared" si="8"/>
        <v>6928.1</v>
      </c>
      <c r="M44" s="28">
        <f t="shared" si="8"/>
        <v>6842.1</v>
      </c>
      <c r="N44" s="28">
        <f t="shared" si="8"/>
        <v>4744.6000000000004</v>
      </c>
      <c r="O44" s="28">
        <f t="shared" si="8"/>
        <v>86</v>
      </c>
      <c r="P44" s="28">
        <f t="shared" si="8"/>
        <v>5901</v>
      </c>
      <c r="Q44" s="28">
        <f t="shared" si="8"/>
        <v>5901</v>
      </c>
      <c r="R44" s="28">
        <f t="shared" si="8"/>
        <v>4545.6000000000004</v>
      </c>
      <c r="S44" s="28">
        <f t="shared" si="8"/>
        <v>0</v>
      </c>
      <c r="T44" s="28">
        <f t="shared" si="8"/>
        <v>5947.6</v>
      </c>
      <c r="U44" s="28">
        <f t="shared" si="8"/>
        <v>5947.6</v>
      </c>
      <c r="V44" s="28">
        <f t="shared" si="8"/>
        <v>4586.3999999999996</v>
      </c>
      <c r="W44" s="28">
        <f t="shared" si="8"/>
        <v>0</v>
      </c>
    </row>
    <row r="45" spans="1:23" x14ac:dyDescent="0.2">
      <c r="A45" s="55"/>
      <c r="B45" s="60"/>
      <c r="C45" s="55"/>
      <c r="D45" s="4" t="s">
        <v>29</v>
      </c>
      <c r="E45" s="5"/>
      <c r="F45" s="58" t="s">
        <v>56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8"/>
    </row>
    <row r="46" spans="1:23" x14ac:dyDescent="0.2">
      <c r="A46" s="55"/>
      <c r="B46" s="60"/>
      <c r="C46" s="55"/>
      <c r="D46" s="59" t="s">
        <v>29</v>
      </c>
      <c r="E46" s="6" t="s">
        <v>24</v>
      </c>
      <c r="F46" s="46" t="s">
        <v>57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8"/>
    </row>
    <row r="47" spans="1:23" ht="67.5" x14ac:dyDescent="0.2">
      <c r="A47" s="55"/>
      <c r="B47" s="60"/>
      <c r="C47" s="55"/>
      <c r="D47" s="60"/>
      <c r="E47" s="3" t="s">
        <v>24</v>
      </c>
      <c r="F47" s="3" t="s">
        <v>38</v>
      </c>
      <c r="G47" s="3" t="s">
        <v>27</v>
      </c>
      <c r="H47" s="25">
        <v>0.2</v>
      </c>
      <c r="I47" s="26">
        <v>0.2</v>
      </c>
      <c r="J47" s="26">
        <v>0.2</v>
      </c>
      <c r="K47" s="26">
        <v>0</v>
      </c>
      <c r="L47" s="23">
        <v>0.3</v>
      </c>
      <c r="M47" s="24">
        <v>0.3</v>
      </c>
      <c r="N47" s="36">
        <v>0.3</v>
      </c>
      <c r="O47" s="24">
        <v>0</v>
      </c>
      <c r="P47" s="25">
        <v>0.4</v>
      </c>
      <c r="Q47" s="26">
        <v>0.4</v>
      </c>
      <c r="R47" s="26">
        <v>0</v>
      </c>
      <c r="S47" s="26">
        <v>0</v>
      </c>
      <c r="T47" s="25">
        <v>0.4</v>
      </c>
      <c r="U47" s="26">
        <v>0.4</v>
      </c>
      <c r="V47" s="26">
        <v>0</v>
      </c>
      <c r="W47" s="26">
        <v>0</v>
      </c>
    </row>
    <row r="48" spans="1:23" x14ac:dyDescent="0.2">
      <c r="A48" s="55"/>
      <c r="B48" s="60"/>
      <c r="C48" s="55"/>
      <c r="D48" s="60"/>
      <c r="E48" s="7"/>
      <c r="F48" s="65" t="s">
        <v>28</v>
      </c>
      <c r="G48" s="68"/>
      <c r="H48" s="27">
        <f t="shared" ref="H48:W48" si="9">H47</f>
        <v>0.2</v>
      </c>
      <c r="I48" s="27">
        <f t="shared" si="9"/>
        <v>0.2</v>
      </c>
      <c r="J48" s="27">
        <f t="shared" si="9"/>
        <v>0.2</v>
      </c>
      <c r="K48" s="27">
        <f t="shared" si="9"/>
        <v>0</v>
      </c>
      <c r="L48" s="27">
        <f t="shared" si="9"/>
        <v>0.3</v>
      </c>
      <c r="M48" s="27">
        <f t="shared" si="9"/>
        <v>0.3</v>
      </c>
      <c r="N48" s="27">
        <f t="shared" si="9"/>
        <v>0.3</v>
      </c>
      <c r="O48" s="27">
        <f t="shared" si="9"/>
        <v>0</v>
      </c>
      <c r="P48" s="27">
        <f t="shared" si="9"/>
        <v>0.4</v>
      </c>
      <c r="Q48" s="27">
        <f t="shared" si="9"/>
        <v>0.4</v>
      </c>
      <c r="R48" s="27">
        <f t="shared" si="9"/>
        <v>0</v>
      </c>
      <c r="S48" s="27">
        <f t="shared" si="9"/>
        <v>0</v>
      </c>
      <c r="T48" s="27">
        <f t="shared" si="9"/>
        <v>0.4</v>
      </c>
      <c r="U48" s="27">
        <f t="shared" si="9"/>
        <v>0.4</v>
      </c>
      <c r="V48" s="27">
        <f t="shared" si="9"/>
        <v>0</v>
      </c>
      <c r="W48" s="27">
        <f t="shared" si="9"/>
        <v>0</v>
      </c>
    </row>
    <row r="49" spans="1:23" x14ac:dyDescent="0.2">
      <c r="A49" s="55"/>
      <c r="B49" s="60"/>
      <c r="C49" s="55"/>
      <c r="D49" s="60"/>
      <c r="E49" s="6" t="s">
        <v>29</v>
      </c>
      <c r="F49" s="46" t="s">
        <v>58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8"/>
    </row>
    <row r="50" spans="1:23" ht="67.5" x14ac:dyDescent="0.2">
      <c r="A50" s="55"/>
      <c r="B50" s="60"/>
      <c r="C50" s="55"/>
      <c r="D50" s="60"/>
      <c r="E50" s="3" t="s">
        <v>29</v>
      </c>
      <c r="F50" s="3" t="s">
        <v>38</v>
      </c>
      <c r="G50" s="3" t="s">
        <v>27</v>
      </c>
      <c r="H50" s="25">
        <v>12.7</v>
      </c>
      <c r="I50" s="26">
        <v>12.7</v>
      </c>
      <c r="J50" s="26">
        <v>11.1</v>
      </c>
      <c r="K50" s="26">
        <v>0</v>
      </c>
      <c r="L50" s="23">
        <v>13.9</v>
      </c>
      <c r="M50" s="24">
        <v>13.9</v>
      </c>
      <c r="N50" s="36">
        <v>12.2</v>
      </c>
      <c r="O50" s="24">
        <v>0</v>
      </c>
      <c r="P50" s="25">
        <v>13.9</v>
      </c>
      <c r="Q50" s="26">
        <v>13.9</v>
      </c>
      <c r="R50" s="26">
        <v>12.6</v>
      </c>
      <c r="S50" s="26">
        <v>0</v>
      </c>
      <c r="T50" s="25">
        <v>14.1</v>
      </c>
      <c r="U50" s="26">
        <v>14.1</v>
      </c>
      <c r="V50" s="26">
        <v>12.8</v>
      </c>
      <c r="W50" s="26">
        <v>0</v>
      </c>
    </row>
    <row r="51" spans="1:23" x14ac:dyDescent="0.2">
      <c r="A51" s="55"/>
      <c r="B51" s="60"/>
      <c r="C51" s="55"/>
      <c r="D51" s="60"/>
      <c r="E51" s="7"/>
      <c r="F51" s="65" t="s">
        <v>28</v>
      </c>
      <c r="G51" s="68"/>
      <c r="H51" s="27">
        <f>H50</f>
        <v>12.7</v>
      </c>
      <c r="I51" s="27">
        <f>I50</f>
        <v>12.7</v>
      </c>
      <c r="J51" s="27">
        <f>J50</f>
        <v>11.1</v>
      </c>
      <c r="K51" s="27">
        <f>K50</f>
        <v>0</v>
      </c>
      <c r="L51" s="27">
        <f>L50</f>
        <v>13.9</v>
      </c>
      <c r="M51" s="27">
        <v>13.9</v>
      </c>
      <c r="N51" s="27">
        <f>N50</f>
        <v>12.2</v>
      </c>
      <c r="O51" s="27">
        <f>O50</f>
        <v>0</v>
      </c>
      <c r="P51" s="27">
        <f>P50</f>
        <v>13.9</v>
      </c>
      <c r="Q51" s="27">
        <v>13.9</v>
      </c>
      <c r="R51" s="27">
        <f>R50</f>
        <v>12.6</v>
      </c>
      <c r="S51" s="27">
        <f>S50</f>
        <v>0</v>
      </c>
      <c r="T51" s="27">
        <f>T50</f>
        <v>14.1</v>
      </c>
      <c r="U51" s="27">
        <v>14.1</v>
      </c>
      <c r="V51" s="27">
        <f>V50</f>
        <v>12.8</v>
      </c>
      <c r="W51" s="27">
        <v>0</v>
      </c>
    </row>
    <row r="52" spans="1:23" x14ac:dyDescent="0.2">
      <c r="A52" s="55"/>
      <c r="B52" s="60"/>
      <c r="C52" s="55"/>
      <c r="D52" s="60"/>
      <c r="E52" s="6" t="s">
        <v>30</v>
      </c>
      <c r="F52" s="70" t="s">
        <v>59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8"/>
    </row>
    <row r="53" spans="1:23" ht="67.5" x14ac:dyDescent="0.2">
      <c r="A53" s="55"/>
      <c r="B53" s="60"/>
      <c r="C53" s="55"/>
      <c r="D53" s="60"/>
      <c r="E53" s="3" t="s">
        <v>30</v>
      </c>
      <c r="F53" s="3" t="s">
        <v>38</v>
      </c>
      <c r="G53" s="3" t="s">
        <v>27</v>
      </c>
      <c r="H53" s="25">
        <v>8.4</v>
      </c>
      <c r="I53" s="26">
        <v>8.4</v>
      </c>
      <c r="J53" s="26">
        <v>8.1999999999999993</v>
      </c>
      <c r="K53" s="26">
        <v>0</v>
      </c>
      <c r="L53" s="23">
        <v>8.4</v>
      </c>
      <c r="M53" s="24">
        <v>8.4</v>
      </c>
      <c r="N53" s="36">
        <v>8.2799999999999994</v>
      </c>
      <c r="O53" s="24">
        <v>0</v>
      </c>
      <c r="P53" s="25">
        <v>9.1999999999999993</v>
      </c>
      <c r="Q53" s="26">
        <v>9.1999999999999993</v>
      </c>
      <c r="R53" s="26">
        <v>9.1</v>
      </c>
      <c r="S53" s="26">
        <v>0</v>
      </c>
      <c r="T53" s="25">
        <v>9.1999999999999993</v>
      </c>
      <c r="U53" s="26">
        <v>9.1999999999999993</v>
      </c>
      <c r="V53" s="26">
        <v>9.1</v>
      </c>
      <c r="W53" s="26">
        <v>0</v>
      </c>
    </row>
    <row r="54" spans="1:23" x14ac:dyDescent="0.2">
      <c r="A54" s="55"/>
      <c r="B54" s="60"/>
      <c r="C54" s="55"/>
      <c r="D54" s="60"/>
      <c r="E54" s="7"/>
      <c r="F54" s="65" t="s">
        <v>28</v>
      </c>
      <c r="G54" s="68"/>
      <c r="H54" s="27">
        <f t="shared" ref="H54:P54" si="10">H53</f>
        <v>8.4</v>
      </c>
      <c r="I54" s="27">
        <f t="shared" si="10"/>
        <v>8.4</v>
      </c>
      <c r="J54" s="27">
        <f t="shared" si="10"/>
        <v>8.1999999999999993</v>
      </c>
      <c r="K54" s="27">
        <f t="shared" si="10"/>
        <v>0</v>
      </c>
      <c r="L54" s="27">
        <f t="shared" si="10"/>
        <v>8.4</v>
      </c>
      <c r="M54" s="27">
        <f t="shared" si="10"/>
        <v>8.4</v>
      </c>
      <c r="N54" s="27">
        <f t="shared" si="10"/>
        <v>8.2799999999999994</v>
      </c>
      <c r="O54" s="27">
        <f t="shared" si="10"/>
        <v>0</v>
      </c>
      <c r="P54" s="27">
        <f t="shared" si="10"/>
        <v>9.1999999999999993</v>
      </c>
      <c r="Q54" s="27">
        <v>9.1999999999999993</v>
      </c>
      <c r="R54" s="27">
        <f t="shared" ref="R54:W54" si="11">R53</f>
        <v>9.1</v>
      </c>
      <c r="S54" s="27">
        <f t="shared" si="11"/>
        <v>0</v>
      </c>
      <c r="T54" s="27">
        <f t="shared" si="11"/>
        <v>9.1999999999999993</v>
      </c>
      <c r="U54" s="27">
        <f t="shared" si="11"/>
        <v>9.1999999999999993</v>
      </c>
      <c r="V54" s="27">
        <f t="shared" si="11"/>
        <v>9.1</v>
      </c>
      <c r="W54" s="27">
        <f t="shared" si="11"/>
        <v>0</v>
      </c>
    </row>
    <row r="55" spans="1:23" x14ac:dyDescent="0.2">
      <c r="A55" s="55"/>
      <c r="B55" s="60"/>
      <c r="C55" s="55"/>
      <c r="D55" s="60"/>
      <c r="E55" s="6" t="s">
        <v>31</v>
      </c>
      <c r="F55" s="46" t="s">
        <v>60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8"/>
    </row>
    <row r="56" spans="1:23" ht="67.5" x14ac:dyDescent="0.2">
      <c r="A56" s="55"/>
      <c r="B56" s="60"/>
      <c r="C56" s="55"/>
      <c r="D56" s="60"/>
      <c r="E56" s="3" t="s">
        <v>31</v>
      </c>
      <c r="F56" s="3" t="s">
        <v>38</v>
      </c>
      <c r="G56" s="3" t="s">
        <v>27</v>
      </c>
      <c r="H56" s="25">
        <v>28.7</v>
      </c>
      <c r="I56" s="26">
        <v>28.7</v>
      </c>
      <c r="J56" s="26">
        <v>28.2</v>
      </c>
      <c r="K56" s="26">
        <v>0</v>
      </c>
      <c r="L56" s="23">
        <v>28.9</v>
      </c>
      <c r="M56" s="24">
        <v>28.9</v>
      </c>
      <c r="N56" s="36">
        <v>28.4</v>
      </c>
      <c r="O56" s="24">
        <v>0</v>
      </c>
      <c r="P56" s="25">
        <v>28.7</v>
      </c>
      <c r="Q56" s="26">
        <v>28.7</v>
      </c>
      <c r="R56" s="26">
        <v>28.2</v>
      </c>
      <c r="S56" s="26">
        <v>0</v>
      </c>
      <c r="T56" s="25">
        <v>28.7</v>
      </c>
      <c r="U56" s="26">
        <v>28.7</v>
      </c>
      <c r="V56" s="26">
        <v>28.2</v>
      </c>
      <c r="W56" s="26">
        <v>0</v>
      </c>
    </row>
    <row r="57" spans="1:23" x14ac:dyDescent="0.2">
      <c r="A57" s="55"/>
      <c r="B57" s="60"/>
      <c r="C57" s="55"/>
      <c r="D57" s="60"/>
      <c r="E57" s="7"/>
      <c r="F57" s="65" t="s">
        <v>28</v>
      </c>
      <c r="G57" s="68"/>
      <c r="H57" s="27">
        <f t="shared" ref="H57:W57" si="12">H56</f>
        <v>28.7</v>
      </c>
      <c r="I57" s="27">
        <f t="shared" si="12"/>
        <v>28.7</v>
      </c>
      <c r="J57" s="27">
        <f t="shared" si="12"/>
        <v>28.2</v>
      </c>
      <c r="K57" s="27">
        <f t="shared" si="12"/>
        <v>0</v>
      </c>
      <c r="L57" s="27">
        <f t="shared" si="12"/>
        <v>28.9</v>
      </c>
      <c r="M57" s="27">
        <f t="shared" si="12"/>
        <v>28.9</v>
      </c>
      <c r="N57" s="27">
        <f t="shared" si="12"/>
        <v>28.4</v>
      </c>
      <c r="O57" s="27">
        <f t="shared" si="12"/>
        <v>0</v>
      </c>
      <c r="P57" s="27">
        <f t="shared" si="12"/>
        <v>28.7</v>
      </c>
      <c r="Q57" s="27">
        <f t="shared" si="12"/>
        <v>28.7</v>
      </c>
      <c r="R57" s="27">
        <f t="shared" si="12"/>
        <v>28.2</v>
      </c>
      <c r="S57" s="27">
        <f t="shared" si="12"/>
        <v>0</v>
      </c>
      <c r="T57" s="27">
        <f t="shared" si="12"/>
        <v>28.7</v>
      </c>
      <c r="U57" s="27">
        <f t="shared" si="12"/>
        <v>28.7</v>
      </c>
      <c r="V57" s="27">
        <f t="shared" si="12"/>
        <v>28.2</v>
      </c>
      <c r="W57" s="27">
        <f t="shared" si="12"/>
        <v>0</v>
      </c>
    </row>
    <row r="58" spans="1:23" x14ac:dyDescent="0.2">
      <c r="A58" s="55"/>
      <c r="B58" s="60"/>
      <c r="C58" s="55"/>
      <c r="D58" s="60"/>
      <c r="E58" s="6" t="s">
        <v>32</v>
      </c>
      <c r="F58" s="46" t="s">
        <v>61</v>
      </c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8"/>
    </row>
    <row r="59" spans="1:23" ht="67.5" x14ac:dyDescent="0.2">
      <c r="A59" s="55"/>
      <c r="B59" s="60"/>
      <c r="C59" s="55"/>
      <c r="D59" s="60"/>
      <c r="E59" s="3" t="s">
        <v>32</v>
      </c>
      <c r="F59" s="3" t="s">
        <v>38</v>
      </c>
      <c r="G59" s="3" t="s">
        <v>27</v>
      </c>
      <c r="H59" s="25">
        <v>10.3</v>
      </c>
      <c r="I59" s="26">
        <v>10.3</v>
      </c>
      <c r="J59" s="26">
        <v>10.1</v>
      </c>
      <c r="K59" s="26">
        <v>0</v>
      </c>
      <c r="L59" s="23">
        <v>9.1999999999999993</v>
      </c>
      <c r="M59" s="24">
        <v>9.1999999999999993</v>
      </c>
      <c r="N59" s="36">
        <v>9</v>
      </c>
      <c r="O59" s="24">
        <v>0</v>
      </c>
      <c r="P59" s="25">
        <v>9.1999999999999993</v>
      </c>
      <c r="Q59" s="26">
        <v>9.1999999999999993</v>
      </c>
      <c r="R59" s="26">
        <v>9</v>
      </c>
      <c r="S59" s="26">
        <v>0</v>
      </c>
      <c r="T59" s="25">
        <v>9.1999999999999993</v>
      </c>
      <c r="U59" s="26">
        <v>9.1999999999999993</v>
      </c>
      <c r="V59" s="26">
        <v>9</v>
      </c>
      <c r="W59" s="26">
        <v>0</v>
      </c>
    </row>
    <row r="60" spans="1:23" x14ac:dyDescent="0.2">
      <c r="A60" s="55"/>
      <c r="B60" s="60"/>
      <c r="C60" s="55"/>
      <c r="D60" s="60"/>
      <c r="E60" s="7"/>
      <c r="F60" s="69" t="s">
        <v>28</v>
      </c>
      <c r="G60" s="45"/>
      <c r="H60" s="27">
        <f t="shared" ref="H60:W60" si="13">H59</f>
        <v>10.3</v>
      </c>
      <c r="I60" s="27">
        <f t="shared" si="13"/>
        <v>10.3</v>
      </c>
      <c r="J60" s="27">
        <f t="shared" si="13"/>
        <v>10.1</v>
      </c>
      <c r="K60" s="27">
        <f t="shared" si="13"/>
        <v>0</v>
      </c>
      <c r="L60" s="27">
        <f t="shared" si="13"/>
        <v>9.1999999999999993</v>
      </c>
      <c r="M60" s="27">
        <f t="shared" si="13"/>
        <v>9.1999999999999993</v>
      </c>
      <c r="N60" s="27">
        <f t="shared" si="13"/>
        <v>9</v>
      </c>
      <c r="O60" s="27">
        <f t="shared" si="13"/>
        <v>0</v>
      </c>
      <c r="P60" s="27">
        <f t="shared" si="13"/>
        <v>9.1999999999999993</v>
      </c>
      <c r="Q60" s="27">
        <f t="shared" si="13"/>
        <v>9.1999999999999993</v>
      </c>
      <c r="R60" s="27">
        <f t="shared" si="13"/>
        <v>9</v>
      </c>
      <c r="S60" s="27">
        <f t="shared" si="13"/>
        <v>0</v>
      </c>
      <c r="T60" s="27">
        <f t="shared" si="13"/>
        <v>9.1999999999999993</v>
      </c>
      <c r="U60" s="27">
        <f t="shared" si="13"/>
        <v>9.1999999999999993</v>
      </c>
      <c r="V60" s="27">
        <f t="shared" si="13"/>
        <v>9</v>
      </c>
      <c r="W60" s="27">
        <f t="shared" si="13"/>
        <v>0</v>
      </c>
    </row>
    <row r="61" spans="1:23" x14ac:dyDescent="0.2">
      <c r="A61" s="55"/>
      <c r="B61" s="60"/>
      <c r="C61" s="55"/>
      <c r="D61" s="60"/>
      <c r="E61" s="6" t="s">
        <v>34</v>
      </c>
      <c r="F61" s="46" t="s">
        <v>62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8"/>
    </row>
    <row r="62" spans="1:23" ht="67.5" x14ac:dyDescent="0.2">
      <c r="A62" s="55"/>
      <c r="B62" s="60"/>
      <c r="C62" s="55"/>
      <c r="D62" s="60"/>
      <c r="E62" s="11"/>
      <c r="F62" s="3" t="s">
        <v>38</v>
      </c>
      <c r="G62" s="3" t="s">
        <v>27</v>
      </c>
      <c r="H62" s="25">
        <v>0.6</v>
      </c>
      <c r="I62" s="26">
        <v>0.6</v>
      </c>
      <c r="J62" s="26">
        <v>0.6</v>
      </c>
      <c r="K62" s="26">
        <v>0</v>
      </c>
      <c r="L62" s="23">
        <v>0.6</v>
      </c>
      <c r="M62" s="24">
        <v>0.6</v>
      </c>
      <c r="N62" s="36">
        <v>0.6</v>
      </c>
      <c r="O62" s="24">
        <v>0</v>
      </c>
      <c r="P62" s="25">
        <v>0.6</v>
      </c>
      <c r="Q62" s="26">
        <v>0.6</v>
      </c>
      <c r="R62" s="26">
        <v>0.6</v>
      </c>
      <c r="S62" s="26">
        <v>0</v>
      </c>
      <c r="T62" s="25">
        <v>0.6</v>
      </c>
      <c r="U62" s="26">
        <v>0.6</v>
      </c>
      <c r="V62" s="26">
        <v>0.6</v>
      </c>
      <c r="W62" s="26">
        <v>0</v>
      </c>
    </row>
    <row r="63" spans="1:23" x14ac:dyDescent="0.2">
      <c r="A63" s="55"/>
      <c r="B63" s="60"/>
      <c r="C63" s="55"/>
      <c r="D63" s="60"/>
      <c r="E63" s="7"/>
      <c r="F63" s="65" t="s">
        <v>28</v>
      </c>
      <c r="G63" s="68"/>
      <c r="H63" s="27">
        <f t="shared" ref="H63:O63" si="14">H62</f>
        <v>0.6</v>
      </c>
      <c r="I63" s="27">
        <f t="shared" si="14"/>
        <v>0.6</v>
      </c>
      <c r="J63" s="27">
        <f t="shared" si="14"/>
        <v>0.6</v>
      </c>
      <c r="K63" s="27">
        <f t="shared" si="14"/>
        <v>0</v>
      </c>
      <c r="L63" s="27">
        <f t="shared" si="14"/>
        <v>0.6</v>
      </c>
      <c r="M63" s="27">
        <f t="shared" si="14"/>
        <v>0.6</v>
      </c>
      <c r="N63" s="27">
        <f t="shared" si="14"/>
        <v>0.6</v>
      </c>
      <c r="O63" s="27">
        <f t="shared" si="14"/>
        <v>0</v>
      </c>
      <c r="P63" s="27">
        <v>0.6</v>
      </c>
      <c r="Q63" s="27">
        <f t="shared" ref="Q63:W63" si="15">Q62</f>
        <v>0.6</v>
      </c>
      <c r="R63" s="27">
        <f t="shared" si="15"/>
        <v>0.6</v>
      </c>
      <c r="S63" s="27">
        <f t="shared" si="15"/>
        <v>0</v>
      </c>
      <c r="T63" s="27">
        <f t="shared" si="15"/>
        <v>0.6</v>
      </c>
      <c r="U63" s="27">
        <f t="shared" si="15"/>
        <v>0.6</v>
      </c>
      <c r="V63" s="27">
        <f t="shared" si="15"/>
        <v>0.6</v>
      </c>
      <c r="W63" s="27">
        <f t="shared" si="15"/>
        <v>0</v>
      </c>
    </row>
    <row r="64" spans="1:23" x14ac:dyDescent="0.2">
      <c r="A64" s="55"/>
      <c r="B64" s="60"/>
      <c r="C64" s="55"/>
      <c r="D64" s="60"/>
      <c r="E64" s="6" t="s">
        <v>39</v>
      </c>
      <c r="F64" s="70" t="s">
        <v>63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8"/>
    </row>
    <row r="65" spans="1:23" ht="67.5" x14ac:dyDescent="0.2">
      <c r="A65" s="55"/>
      <c r="B65" s="60"/>
      <c r="C65" s="55"/>
      <c r="D65" s="60"/>
      <c r="E65" s="3" t="s">
        <v>39</v>
      </c>
      <c r="F65" s="3" t="s">
        <v>38</v>
      </c>
      <c r="G65" s="3" t="s">
        <v>27</v>
      </c>
      <c r="H65" s="25">
        <v>20.399999999999999</v>
      </c>
      <c r="I65" s="26">
        <v>20.399999999999999</v>
      </c>
      <c r="J65" s="26">
        <v>17.7</v>
      </c>
      <c r="K65" s="26">
        <v>0</v>
      </c>
      <c r="L65" s="23">
        <v>21.7</v>
      </c>
      <c r="M65" s="24">
        <v>21.7</v>
      </c>
      <c r="N65" s="36">
        <v>18.7</v>
      </c>
      <c r="O65" s="24">
        <v>0</v>
      </c>
      <c r="P65" s="25">
        <v>25.3</v>
      </c>
      <c r="Q65" s="26">
        <v>25.3</v>
      </c>
      <c r="R65" s="26">
        <v>21.3</v>
      </c>
      <c r="S65" s="26">
        <v>0</v>
      </c>
      <c r="T65" s="25">
        <v>25.5</v>
      </c>
      <c r="U65" s="26">
        <v>25.5</v>
      </c>
      <c r="V65" s="26">
        <v>21.4</v>
      </c>
      <c r="W65" s="26">
        <v>0</v>
      </c>
    </row>
    <row r="66" spans="1:23" x14ac:dyDescent="0.2">
      <c r="A66" s="55"/>
      <c r="B66" s="60"/>
      <c r="C66" s="55"/>
      <c r="D66" s="60"/>
      <c r="E66" s="7"/>
      <c r="F66" s="65" t="s">
        <v>28</v>
      </c>
      <c r="G66" s="68"/>
      <c r="H66" s="27">
        <f t="shared" ref="H66:W66" si="16">H65</f>
        <v>20.399999999999999</v>
      </c>
      <c r="I66" s="27">
        <f t="shared" si="16"/>
        <v>20.399999999999999</v>
      </c>
      <c r="J66" s="27">
        <f t="shared" si="16"/>
        <v>17.7</v>
      </c>
      <c r="K66" s="27">
        <f t="shared" si="16"/>
        <v>0</v>
      </c>
      <c r="L66" s="27">
        <f t="shared" si="16"/>
        <v>21.7</v>
      </c>
      <c r="M66" s="27">
        <f t="shared" si="16"/>
        <v>21.7</v>
      </c>
      <c r="N66" s="27">
        <f t="shared" si="16"/>
        <v>18.7</v>
      </c>
      <c r="O66" s="27">
        <f t="shared" si="16"/>
        <v>0</v>
      </c>
      <c r="P66" s="27">
        <f t="shared" si="16"/>
        <v>25.3</v>
      </c>
      <c r="Q66" s="27">
        <f t="shared" si="16"/>
        <v>25.3</v>
      </c>
      <c r="R66" s="27">
        <f t="shared" si="16"/>
        <v>21.3</v>
      </c>
      <c r="S66" s="27">
        <f t="shared" si="16"/>
        <v>0</v>
      </c>
      <c r="T66" s="27">
        <f t="shared" si="16"/>
        <v>25.5</v>
      </c>
      <c r="U66" s="27">
        <f t="shared" si="16"/>
        <v>25.5</v>
      </c>
      <c r="V66" s="27">
        <f t="shared" si="16"/>
        <v>21.4</v>
      </c>
      <c r="W66" s="27">
        <f t="shared" si="16"/>
        <v>0</v>
      </c>
    </row>
    <row r="67" spans="1:23" x14ac:dyDescent="0.2">
      <c r="A67" s="55"/>
      <c r="B67" s="60"/>
      <c r="C67" s="55"/>
      <c r="D67" s="60"/>
      <c r="E67" s="6" t="s">
        <v>40</v>
      </c>
      <c r="F67" s="46" t="s">
        <v>64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8"/>
    </row>
    <row r="68" spans="1:23" ht="22.5" x14ac:dyDescent="0.2">
      <c r="A68" s="55"/>
      <c r="B68" s="60"/>
      <c r="C68" s="55"/>
      <c r="D68" s="60"/>
      <c r="E68" s="54" t="s">
        <v>40</v>
      </c>
      <c r="F68" s="3" t="s">
        <v>65</v>
      </c>
      <c r="G68" s="3" t="s">
        <v>26</v>
      </c>
      <c r="H68" s="25">
        <v>47</v>
      </c>
      <c r="I68" s="26">
        <v>0</v>
      </c>
      <c r="J68" s="26">
        <v>0</v>
      </c>
      <c r="K68" s="26">
        <v>47</v>
      </c>
      <c r="L68" s="25">
        <v>0</v>
      </c>
      <c r="M68" s="26">
        <v>0</v>
      </c>
      <c r="N68" s="36">
        <v>0</v>
      </c>
      <c r="O68" s="26">
        <v>0</v>
      </c>
      <c r="P68" s="25">
        <v>40</v>
      </c>
      <c r="Q68" s="26">
        <v>40</v>
      </c>
      <c r="R68" s="26">
        <v>0</v>
      </c>
      <c r="S68" s="26">
        <v>0</v>
      </c>
      <c r="T68" s="25">
        <v>40</v>
      </c>
      <c r="U68" s="26">
        <v>40</v>
      </c>
      <c r="V68" s="26">
        <v>0</v>
      </c>
      <c r="W68" s="26">
        <v>0</v>
      </c>
    </row>
    <row r="69" spans="1:23" ht="67.5" x14ac:dyDescent="0.2">
      <c r="A69" s="55"/>
      <c r="B69" s="60"/>
      <c r="C69" s="55"/>
      <c r="D69" s="60"/>
      <c r="E69" s="55"/>
      <c r="F69" s="3" t="s">
        <v>65</v>
      </c>
      <c r="G69" s="3" t="s">
        <v>27</v>
      </c>
      <c r="H69" s="29">
        <v>728.5</v>
      </c>
      <c r="I69" s="34">
        <v>728.5</v>
      </c>
      <c r="J69" s="34">
        <v>677.8</v>
      </c>
      <c r="K69" s="34">
        <v>0</v>
      </c>
      <c r="L69" s="35">
        <v>798.6</v>
      </c>
      <c r="M69" s="35">
        <v>798.6</v>
      </c>
      <c r="N69" s="39">
        <v>753.6</v>
      </c>
      <c r="O69" s="35">
        <v>0</v>
      </c>
      <c r="P69" s="34">
        <v>916.7</v>
      </c>
      <c r="Q69" s="34">
        <v>916.7</v>
      </c>
      <c r="R69" s="34">
        <v>900</v>
      </c>
      <c r="S69" s="34">
        <v>0</v>
      </c>
      <c r="T69" s="34">
        <v>964.5</v>
      </c>
      <c r="U69" s="34">
        <v>964.5</v>
      </c>
      <c r="V69" s="34">
        <v>910</v>
      </c>
      <c r="W69" s="34">
        <v>0</v>
      </c>
    </row>
    <row r="70" spans="1:23" x14ac:dyDescent="0.2">
      <c r="A70" s="55"/>
      <c r="B70" s="60"/>
      <c r="C70" s="55"/>
      <c r="D70" s="60"/>
      <c r="E70" s="7"/>
      <c r="F70" s="65" t="s">
        <v>28</v>
      </c>
      <c r="G70" s="68"/>
      <c r="H70" s="27">
        <f t="shared" ref="H70:W70" si="17">H68+H69</f>
        <v>775.5</v>
      </c>
      <c r="I70" s="27">
        <f t="shared" si="17"/>
        <v>728.5</v>
      </c>
      <c r="J70" s="27">
        <f t="shared" si="17"/>
        <v>677.8</v>
      </c>
      <c r="K70" s="27">
        <f t="shared" si="17"/>
        <v>47</v>
      </c>
      <c r="L70" s="27">
        <f t="shared" si="17"/>
        <v>798.6</v>
      </c>
      <c r="M70" s="27">
        <f t="shared" si="17"/>
        <v>798.6</v>
      </c>
      <c r="N70" s="27">
        <f t="shared" si="17"/>
        <v>753.6</v>
      </c>
      <c r="O70" s="27">
        <f t="shared" si="17"/>
        <v>0</v>
      </c>
      <c r="P70" s="27">
        <f t="shared" si="17"/>
        <v>956.7</v>
      </c>
      <c r="Q70" s="27">
        <f t="shared" si="17"/>
        <v>956.7</v>
      </c>
      <c r="R70" s="27">
        <f t="shared" si="17"/>
        <v>900</v>
      </c>
      <c r="S70" s="27">
        <f t="shared" si="17"/>
        <v>0</v>
      </c>
      <c r="T70" s="27">
        <f t="shared" si="17"/>
        <v>1004.5</v>
      </c>
      <c r="U70" s="27">
        <f t="shared" si="17"/>
        <v>1004.5</v>
      </c>
      <c r="V70" s="27">
        <f t="shared" si="17"/>
        <v>910</v>
      </c>
      <c r="W70" s="27">
        <f t="shared" si="17"/>
        <v>0</v>
      </c>
    </row>
    <row r="71" spans="1:23" x14ac:dyDescent="0.2">
      <c r="A71" s="55"/>
      <c r="B71" s="60"/>
      <c r="C71" s="55"/>
      <c r="D71" s="60"/>
      <c r="E71" s="6" t="s">
        <v>43</v>
      </c>
      <c r="F71" s="46" t="s">
        <v>66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8"/>
    </row>
    <row r="72" spans="1:23" ht="67.5" x14ac:dyDescent="0.2">
      <c r="A72" s="55"/>
      <c r="B72" s="60"/>
      <c r="C72" s="55"/>
      <c r="D72" s="60"/>
      <c r="E72" s="3" t="s">
        <v>43</v>
      </c>
      <c r="F72" s="3" t="s">
        <v>38</v>
      </c>
      <c r="G72" s="3" t="s">
        <v>27</v>
      </c>
      <c r="H72" s="25">
        <v>6.4</v>
      </c>
      <c r="I72" s="26">
        <v>6.4</v>
      </c>
      <c r="J72" s="26">
        <v>6.3</v>
      </c>
      <c r="K72" s="26">
        <v>0</v>
      </c>
      <c r="L72" s="23">
        <v>5</v>
      </c>
      <c r="M72" s="24">
        <v>5</v>
      </c>
      <c r="N72" s="38">
        <v>4.9000000000000004</v>
      </c>
      <c r="O72" s="24">
        <v>0</v>
      </c>
      <c r="P72" s="25">
        <v>7.9</v>
      </c>
      <c r="Q72" s="26">
        <v>7.9</v>
      </c>
      <c r="R72" s="26">
        <v>7.9</v>
      </c>
      <c r="S72" s="26">
        <v>0</v>
      </c>
      <c r="T72" s="25">
        <v>8.1999999999999993</v>
      </c>
      <c r="U72" s="26">
        <v>8.1999999999999993</v>
      </c>
      <c r="V72" s="26">
        <v>8.1999999999999993</v>
      </c>
      <c r="W72" s="26">
        <v>0</v>
      </c>
    </row>
    <row r="73" spans="1:23" x14ac:dyDescent="0.2">
      <c r="A73" s="55"/>
      <c r="B73" s="60"/>
      <c r="C73" s="55"/>
      <c r="D73" s="60"/>
      <c r="E73" s="7"/>
      <c r="F73" s="72" t="s">
        <v>28</v>
      </c>
      <c r="G73" s="73"/>
      <c r="H73" s="27">
        <f t="shared" ref="H73:W73" si="18">H72</f>
        <v>6.4</v>
      </c>
      <c r="I73" s="27">
        <f t="shared" si="18"/>
        <v>6.4</v>
      </c>
      <c r="J73" s="27">
        <f t="shared" si="18"/>
        <v>6.3</v>
      </c>
      <c r="K73" s="27">
        <f t="shared" si="18"/>
        <v>0</v>
      </c>
      <c r="L73" s="27">
        <f t="shared" si="18"/>
        <v>5</v>
      </c>
      <c r="M73" s="27">
        <f t="shared" si="18"/>
        <v>5</v>
      </c>
      <c r="N73" s="27">
        <f t="shared" si="18"/>
        <v>4.9000000000000004</v>
      </c>
      <c r="O73" s="27">
        <f t="shared" si="18"/>
        <v>0</v>
      </c>
      <c r="P73" s="27">
        <f t="shared" si="18"/>
        <v>7.9</v>
      </c>
      <c r="Q73" s="27">
        <f t="shared" si="18"/>
        <v>7.9</v>
      </c>
      <c r="R73" s="27">
        <f t="shared" si="18"/>
        <v>7.9</v>
      </c>
      <c r="S73" s="27">
        <f t="shared" si="18"/>
        <v>0</v>
      </c>
      <c r="T73" s="27">
        <f t="shared" si="18"/>
        <v>8.1999999999999993</v>
      </c>
      <c r="U73" s="27">
        <f t="shared" si="18"/>
        <v>8.1999999999999993</v>
      </c>
      <c r="V73" s="27">
        <f t="shared" si="18"/>
        <v>8.1999999999999993</v>
      </c>
      <c r="W73" s="27">
        <f t="shared" si="18"/>
        <v>0</v>
      </c>
    </row>
    <row r="74" spans="1:23" x14ac:dyDescent="0.2">
      <c r="A74" s="55"/>
      <c r="B74" s="60"/>
      <c r="C74" s="55"/>
      <c r="D74" s="60"/>
      <c r="E74" s="6" t="s">
        <v>44</v>
      </c>
      <c r="F74" s="74" t="s">
        <v>67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</row>
    <row r="75" spans="1:23" ht="67.5" x14ac:dyDescent="0.2">
      <c r="A75" s="55"/>
      <c r="B75" s="60"/>
      <c r="C75" s="55"/>
      <c r="D75" s="60"/>
      <c r="E75" s="3" t="s">
        <v>44</v>
      </c>
      <c r="F75" s="3" t="s">
        <v>38</v>
      </c>
      <c r="G75" s="3" t="s">
        <v>27</v>
      </c>
      <c r="H75" s="25">
        <v>175</v>
      </c>
      <c r="I75" s="26">
        <v>175</v>
      </c>
      <c r="J75" s="26">
        <v>168.2</v>
      </c>
      <c r="K75" s="26">
        <v>0</v>
      </c>
      <c r="L75" s="23">
        <v>176.7</v>
      </c>
      <c r="M75" s="24">
        <v>176.7</v>
      </c>
      <c r="N75" s="36">
        <v>169.9</v>
      </c>
      <c r="O75" s="24">
        <v>0</v>
      </c>
      <c r="P75" s="25">
        <v>185</v>
      </c>
      <c r="Q75" s="26">
        <v>185</v>
      </c>
      <c r="R75" s="26">
        <v>178.2</v>
      </c>
      <c r="S75" s="26">
        <v>0</v>
      </c>
      <c r="T75" s="25">
        <v>190</v>
      </c>
      <c r="U75" s="26">
        <v>190</v>
      </c>
      <c r="V75" s="26">
        <v>183.2</v>
      </c>
      <c r="W75" s="26">
        <v>0</v>
      </c>
    </row>
    <row r="76" spans="1:23" x14ac:dyDescent="0.2">
      <c r="A76" s="55"/>
      <c r="B76" s="60"/>
      <c r="C76" s="55"/>
      <c r="D76" s="60"/>
      <c r="E76" s="7"/>
      <c r="F76" s="65" t="s">
        <v>28</v>
      </c>
      <c r="G76" s="68"/>
      <c r="H76" s="27">
        <f t="shared" ref="H76:W76" si="19">H75</f>
        <v>175</v>
      </c>
      <c r="I76" s="27">
        <f t="shared" si="19"/>
        <v>175</v>
      </c>
      <c r="J76" s="27">
        <f t="shared" si="19"/>
        <v>168.2</v>
      </c>
      <c r="K76" s="27">
        <f t="shared" si="19"/>
        <v>0</v>
      </c>
      <c r="L76" s="27">
        <f t="shared" si="19"/>
        <v>176.7</v>
      </c>
      <c r="M76" s="27">
        <f t="shared" si="19"/>
        <v>176.7</v>
      </c>
      <c r="N76" s="27">
        <f t="shared" si="19"/>
        <v>169.9</v>
      </c>
      <c r="O76" s="27">
        <f t="shared" si="19"/>
        <v>0</v>
      </c>
      <c r="P76" s="27">
        <f t="shared" si="19"/>
        <v>185</v>
      </c>
      <c r="Q76" s="27">
        <f t="shared" si="19"/>
        <v>185</v>
      </c>
      <c r="R76" s="27">
        <f t="shared" si="19"/>
        <v>178.2</v>
      </c>
      <c r="S76" s="27">
        <f t="shared" si="19"/>
        <v>0</v>
      </c>
      <c r="T76" s="27">
        <f t="shared" si="19"/>
        <v>190</v>
      </c>
      <c r="U76" s="27">
        <f t="shared" si="19"/>
        <v>190</v>
      </c>
      <c r="V76" s="27">
        <f t="shared" si="19"/>
        <v>183.2</v>
      </c>
      <c r="W76" s="27">
        <f t="shared" si="19"/>
        <v>0</v>
      </c>
    </row>
    <row r="77" spans="1:23" x14ac:dyDescent="0.2">
      <c r="A77" s="55"/>
      <c r="B77" s="60"/>
      <c r="C77" s="55"/>
      <c r="D77" s="60"/>
      <c r="E77" s="6" t="s">
        <v>45</v>
      </c>
      <c r="F77" s="46" t="s">
        <v>68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8"/>
    </row>
    <row r="78" spans="1:23" ht="67.5" x14ac:dyDescent="0.2">
      <c r="A78" s="55"/>
      <c r="B78" s="60"/>
      <c r="C78" s="55"/>
      <c r="D78" s="60"/>
      <c r="E78" s="3" t="s">
        <v>45</v>
      </c>
      <c r="F78" s="3" t="s">
        <v>38</v>
      </c>
      <c r="G78" s="3" t="s">
        <v>27</v>
      </c>
      <c r="H78" s="25">
        <v>162</v>
      </c>
      <c r="I78" s="26">
        <v>162</v>
      </c>
      <c r="J78" s="26">
        <v>0</v>
      </c>
      <c r="K78" s="26">
        <v>0</v>
      </c>
      <c r="L78" s="23">
        <v>161</v>
      </c>
      <c r="M78" s="24">
        <v>161</v>
      </c>
      <c r="N78" s="36">
        <v>0</v>
      </c>
      <c r="O78" s="24">
        <v>0</v>
      </c>
      <c r="P78" s="25">
        <v>162</v>
      </c>
      <c r="Q78" s="26">
        <v>162</v>
      </c>
      <c r="R78" s="26">
        <v>0</v>
      </c>
      <c r="S78" s="26">
        <v>0</v>
      </c>
      <c r="T78" s="25">
        <v>162</v>
      </c>
      <c r="U78" s="26">
        <v>162</v>
      </c>
      <c r="V78" s="26">
        <v>0</v>
      </c>
      <c r="W78" s="26">
        <v>0</v>
      </c>
    </row>
    <row r="79" spans="1:23" x14ac:dyDescent="0.2">
      <c r="A79" s="55"/>
      <c r="B79" s="60"/>
      <c r="C79" s="55"/>
      <c r="D79" s="60"/>
      <c r="E79" s="7"/>
      <c r="F79" s="65" t="s">
        <v>28</v>
      </c>
      <c r="G79" s="68"/>
      <c r="H79" s="27">
        <f t="shared" ref="H79:W79" si="20">H78</f>
        <v>162</v>
      </c>
      <c r="I79" s="27">
        <f t="shared" si="20"/>
        <v>162</v>
      </c>
      <c r="J79" s="27">
        <f t="shared" si="20"/>
        <v>0</v>
      </c>
      <c r="K79" s="27">
        <f t="shared" si="20"/>
        <v>0</v>
      </c>
      <c r="L79" s="27">
        <f t="shared" si="20"/>
        <v>161</v>
      </c>
      <c r="M79" s="27">
        <f t="shared" si="20"/>
        <v>161</v>
      </c>
      <c r="N79" s="27">
        <f t="shared" si="20"/>
        <v>0</v>
      </c>
      <c r="O79" s="27">
        <f t="shared" si="20"/>
        <v>0</v>
      </c>
      <c r="P79" s="27">
        <f t="shared" si="20"/>
        <v>162</v>
      </c>
      <c r="Q79" s="27">
        <f t="shared" si="20"/>
        <v>162</v>
      </c>
      <c r="R79" s="27">
        <f t="shared" si="20"/>
        <v>0</v>
      </c>
      <c r="S79" s="27">
        <f t="shared" si="20"/>
        <v>0</v>
      </c>
      <c r="T79" s="27">
        <f t="shared" si="20"/>
        <v>162</v>
      </c>
      <c r="U79" s="27">
        <f t="shared" si="20"/>
        <v>162</v>
      </c>
      <c r="V79" s="27">
        <f t="shared" si="20"/>
        <v>0</v>
      </c>
      <c r="W79" s="27">
        <f t="shared" si="20"/>
        <v>0</v>
      </c>
    </row>
    <row r="80" spans="1:23" x14ac:dyDescent="0.2">
      <c r="A80" s="55"/>
      <c r="B80" s="60"/>
      <c r="C80" s="55"/>
      <c r="D80" s="60"/>
      <c r="E80" s="6" t="s">
        <v>69</v>
      </c>
      <c r="F80" s="46" t="s">
        <v>94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8"/>
    </row>
    <row r="81" spans="1:23" ht="67.5" x14ac:dyDescent="0.2">
      <c r="A81" s="55"/>
      <c r="B81" s="60"/>
      <c r="C81" s="55"/>
      <c r="D81" s="60"/>
      <c r="E81" s="3" t="s">
        <v>69</v>
      </c>
      <c r="F81" s="3" t="s">
        <v>38</v>
      </c>
      <c r="G81" s="3" t="s">
        <v>27</v>
      </c>
      <c r="H81" s="25">
        <v>26.1</v>
      </c>
      <c r="I81" s="26">
        <v>26.1</v>
      </c>
      <c r="J81" s="26">
        <v>21.1</v>
      </c>
      <c r="K81" s="26">
        <v>0</v>
      </c>
      <c r="L81" s="23">
        <v>27.1</v>
      </c>
      <c r="M81" s="24">
        <v>27.1</v>
      </c>
      <c r="N81" s="36">
        <v>22.1</v>
      </c>
      <c r="O81" s="24">
        <v>0</v>
      </c>
      <c r="P81" s="25">
        <v>40.5</v>
      </c>
      <c r="Q81" s="26">
        <v>40.5</v>
      </c>
      <c r="R81" s="26">
        <v>34</v>
      </c>
      <c r="S81" s="26">
        <v>0</v>
      </c>
      <c r="T81" s="25">
        <v>41</v>
      </c>
      <c r="U81" s="26">
        <v>41</v>
      </c>
      <c r="V81" s="26">
        <v>34.5</v>
      </c>
      <c r="W81" s="26">
        <v>0</v>
      </c>
    </row>
    <row r="82" spans="1:23" x14ac:dyDescent="0.2">
      <c r="A82" s="55"/>
      <c r="B82" s="60"/>
      <c r="C82" s="55"/>
      <c r="D82" s="60"/>
      <c r="E82" s="7"/>
      <c r="F82" s="65" t="s">
        <v>28</v>
      </c>
      <c r="G82" s="68"/>
      <c r="H82" s="27">
        <f t="shared" ref="H82:W82" si="21">H81</f>
        <v>26.1</v>
      </c>
      <c r="I82" s="27">
        <f t="shared" si="21"/>
        <v>26.1</v>
      </c>
      <c r="J82" s="27">
        <f t="shared" si="21"/>
        <v>21.1</v>
      </c>
      <c r="K82" s="27">
        <f t="shared" si="21"/>
        <v>0</v>
      </c>
      <c r="L82" s="27">
        <f t="shared" si="21"/>
        <v>27.1</v>
      </c>
      <c r="M82" s="27">
        <f t="shared" si="21"/>
        <v>27.1</v>
      </c>
      <c r="N82" s="27">
        <f t="shared" si="21"/>
        <v>22.1</v>
      </c>
      <c r="O82" s="27">
        <f t="shared" si="21"/>
        <v>0</v>
      </c>
      <c r="P82" s="27">
        <f t="shared" si="21"/>
        <v>40.5</v>
      </c>
      <c r="Q82" s="27">
        <f t="shared" si="21"/>
        <v>40.5</v>
      </c>
      <c r="R82" s="27">
        <f t="shared" si="21"/>
        <v>34</v>
      </c>
      <c r="S82" s="27">
        <f t="shared" si="21"/>
        <v>0</v>
      </c>
      <c r="T82" s="27">
        <f t="shared" si="21"/>
        <v>41</v>
      </c>
      <c r="U82" s="27">
        <f t="shared" si="21"/>
        <v>41</v>
      </c>
      <c r="V82" s="27">
        <f t="shared" si="21"/>
        <v>34.5</v>
      </c>
      <c r="W82" s="27">
        <f t="shared" si="21"/>
        <v>0</v>
      </c>
    </row>
    <row r="83" spans="1:23" x14ac:dyDescent="0.2">
      <c r="A83" s="55"/>
      <c r="B83" s="60"/>
      <c r="C83" s="55"/>
      <c r="D83" s="60"/>
      <c r="E83" s="6" t="s">
        <v>70</v>
      </c>
      <c r="F83" s="46" t="s">
        <v>71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8"/>
    </row>
    <row r="84" spans="1:23" ht="67.5" x14ac:dyDescent="0.2">
      <c r="A84" s="55"/>
      <c r="B84" s="60"/>
      <c r="C84" s="55"/>
      <c r="D84" s="60"/>
      <c r="E84" s="3" t="s">
        <v>70</v>
      </c>
      <c r="F84" s="3" t="s">
        <v>38</v>
      </c>
      <c r="G84" s="3" t="s">
        <v>27</v>
      </c>
      <c r="H84" s="25">
        <v>0</v>
      </c>
      <c r="I84" s="26">
        <v>0</v>
      </c>
      <c r="J84" s="26">
        <v>0</v>
      </c>
      <c r="K84" s="26">
        <v>0</v>
      </c>
      <c r="L84" s="25">
        <v>0</v>
      </c>
      <c r="M84" s="26">
        <v>0</v>
      </c>
      <c r="N84" s="36">
        <v>0</v>
      </c>
      <c r="O84" s="26">
        <v>0</v>
      </c>
      <c r="P84" s="25">
        <v>0</v>
      </c>
      <c r="Q84" s="26">
        <v>0</v>
      </c>
      <c r="R84" s="26">
        <v>0</v>
      </c>
      <c r="S84" s="26">
        <v>0</v>
      </c>
      <c r="T84" s="25">
        <v>0</v>
      </c>
      <c r="U84" s="26">
        <v>0</v>
      </c>
      <c r="V84" s="26">
        <v>0</v>
      </c>
      <c r="W84" s="26">
        <v>0</v>
      </c>
    </row>
    <row r="85" spans="1:23" x14ac:dyDescent="0.2">
      <c r="A85" s="55"/>
      <c r="B85" s="60"/>
      <c r="C85" s="55"/>
      <c r="D85" s="60"/>
      <c r="E85" s="7"/>
      <c r="F85" s="65" t="s">
        <v>28</v>
      </c>
      <c r="G85" s="68"/>
      <c r="H85" s="27">
        <f t="shared" ref="H85:W85" si="22">H84</f>
        <v>0</v>
      </c>
      <c r="I85" s="27">
        <f t="shared" si="22"/>
        <v>0</v>
      </c>
      <c r="J85" s="27">
        <f t="shared" si="22"/>
        <v>0</v>
      </c>
      <c r="K85" s="27">
        <f t="shared" si="22"/>
        <v>0</v>
      </c>
      <c r="L85" s="27">
        <f t="shared" si="22"/>
        <v>0</v>
      </c>
      <c r="M85" s="27">
        <f t="shared" si="22"/>
        <v>0</v>
      </c>
      <c r="N85" s="27">
        <f t="shared" si="22"/>
        <v>0</v>
      </c>
      <c r="O85" s="27">
        <f t="shared" si="22"/>
        <v>0</v>
      </c>
      <c r="P85" s="27">
        <f t="shared" si="22"/>
        <v>0</v>
      </c>
      <c r="Q85" s="27">
        <f t="shared" si="22"/>
        <v>0</v>
      </c>
      <c r="R85" s="27">
        <f t="shared" si="22"/>
        <v>0</v>
      </c>
      <c r="S85" s="27">
        <f t="shared" si="22"/>
        <v>0</v>
      </c>
      <c r="T85" s="27">
        <f t="shared" si="22"/>
        <v>0</v>
      </c>
      <c r="U85" s="27">
        <f t="shared" si="22"/>
        <v>0</v>
      </c>
      <c r="V85" s="27">
        <f t="shared" si="22"/>
        <v>0</v>
      </c>
      <c r="W85" s="27">
        <f t="shared" si="22"/>
        <v>0</v>
      </c>
    </row>
    <row r="86" spans="1:23" x14ac:dyDescent="0.2">
      <c r="A86" s="55"/>
      <c r="B86" s="60"/>
      <c r="C86" s="55"/>
      <c r="D86" s="60"/>
      <c r="E86" s="6" t="s">
        <v>72</v>
      </c>
      <c r="F86" s="46" t="s">
        <v>73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8"/>
    </row>
    <row r="87" spans="1:23" ht="67.5" x14ac:dyDescent="0.2">
      <c r="A87" s="55"/>
      <c r="B87" s="60"/>
      <c r="C87" s="55"/>
      <c r="D87" s="60"/>
      <c r="E87" s="3" t="s">
        <v>72</v>
      </c>
      <c r="F87" s="3" t="s">
        <v>38</v>
      </c>
      <c r="G87" s="3" t="s">
        <v>27</v>
      </c>
      <c r="H87" s="25">
        <v>19.3</v>
      </c>
      <c r="I87" s="26">
        <v>19.3</v>
      </c>
      <c r="J87" s="26">
        <v>18.5</v>
      </c>
      <c r="K87" s="26">
        <v>0</v>
      </c>
      <c r="L87" s="23">
        <v>18.600000000000001</v>
      </c>
      <c r="M87" s="24">
        <v>18.600000000000001</v>
      </c>
      <c r="N87" s="36">
        <v>18.3</v>
      </c>
      <c r="O87" s="24">
        <v>0</v>
      </c>
      <c r="P87" s="25">
        <v>22</v>
      </c>
      <c r="Q87" s="26">
        <v>22</v>
      </c>
      <c r="R87" s="26">
        <v>21.3</v>
      </c>
      <c r="S87" s="26">
        <v>0</v>
      </c>
      <c r="T87" s="25">
        <v>23</v>
      </c>
      <c r="U87" s="26">
        <v>23</v>
      </c>
      <c r="V87" s="26">
        <v>22.1</v>
      </c>
      <c r="W87" s="26">
        <v>0</v>
      </c>
    </row>
    <row r="88" spans="1:23" x14ac:dyDescent="0.2">
      <c r="A88" s="55"/>
      <c r="B88" s="60"/>
      <c r="C88" s="55"/>
      <c r="D88" s="60"/>
      <c r="E88" s="7"/>
      <c r="F88" s="65" t="s">
        <v>28</v>
      </c>
      <c r="G88" s="68"/>
      <c r="H88" s="27">
        <f t="shared" ref="H88:P88" si="23">H87</f>
        <v>19.3</v>
      </c>
      <c r="I88" s="27">
        <f t="shared" si="23"/>
        <v>19.3</v>
      </c>
      <c r="J88" s="27">
        <f t="shared" si="23"/>
        <v>18.5</v>
      </c>
      <c r="K88" s="27">
        <f t="shared" si="23"/>
        <v>0</v>
      </c>
      <c r="L88" s="27">
        <f t="shared" si="23"/>
        <v>18.600000000000001</v>
      </c>
      <c r="M88" s="27">
        <f t="shared" si="23"/>
        <v>18.600000000000001</v>
      </c>
      <c r="N88" s="27">
        <f t="shared" si="23"/>
        <v>18.3</v>
      </c>
      <c r="O88" s="27">
        <f t="shared" si="23"/>
        <v>0</v>
      </c>
      <c r="P88" s="27">
        <f t="shared" si="23"/>
        <v>22</v>
      </c>
      <c r="Q88" s="27">
        <v>22</v>
      </c>
      <c r="R88" s="27">
        <f t="shared" ref="R88:W88" si="24">R87</f>
        <v>21.3</v>
      </c>
      <c r="S88" s="27">
        <f t="shared" si="24"/>
        <v>0</v>
      </c>
      <c r="T88" s="27">
        <f t="shared" si="24"/>
        <v>23</v>
      </c>
      <c r="U88" s="27">
        <f t="shared" si="24"/>
        <v>23</v>
      </c>
      <c r="V88" s="27">
        <f t="shared" si="24"/>
        <v>22.1</v>
      </c>
      <c r="W88" s="27">
        <f t="shared" si="24"/>
        <v>0</v>
      </c>
    </row>
    <row r="89" spans="1:23" x14ac:dyDescent="0.2">
      <c r="A89" s="55"/>
      <c r="B89" s="60"/>
      <c r="C89" s="55"/>
      <c r="D89" s="60"/>
      <c r="E89" s="6" t="s">
        <v>74</v>
      </c>
      <c r="F89" s="46" t="s">
        <v>75</v>
      </c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8"/>
    </row>
    <row r="90" spans="1:23" ht="67.5" x14ac:dyDescent="0.2">
      <c r="A90" s="55"/>
      <c r="B90" s="60"/>
      <c r="C90" s="55"/>
      <c r="D90" s="60"/>
      <c r="E90" s="3" t="s">
        <v>74</v>
      </c>
      <c r="F90" s="3" t="s">
        <v>38</v>
      </c>
      <c r="G90" s="3" t="s">
        <v>27</v>
      </c>
      <c r="H90" s="25">
        <v>17.913</v>
      </c>
      <c r="I90" s="26">
        <v>17.913</v>
      </c>
      <c r="J90" s="26">
        <v>17.657</v>
      </c>
      <c r="K90" s="26">
        <v>0</v>
      </c>
      <c r="L90" s="23">
        <v>21.460999999999999</v>
      </c>
      <c r="M90" s="24">
        <v>21.460999999999999</v>
      </c>
      <c r="N90" s="36">
        <v>21.154</v>
      </c>
      <c r="O90" s="24">
        <v>0</v>
      </c>
      <c r="P90" s="25">
        <v>19</v>
      </c>
      <c r="Q90" s="26">
        <v>19</v>
      </c>
      <c r="R90" s="26">
        <v>18.8</v>
      </c>
      <c r="S90" s="26">
        <v>0</v>
      </c>
      <c r="T90" s="25">
        <v>20</v>
      </c>
      <c r="U90" s="26">
        <v>20</v>
      </c>
      <c r="V90" s="26">
        <v>19.8</v>
      </c>
      <c r="W90" s="26">
        <v>0</v>
      </c>
    </row>
    <row r="91" spans="1:23" x14ac:dyDescent="0.2">
      <c r="A91" s="55"/>
      <c r="B91" s="60"/>
      <c r="C91" s="55"/>
      <c r="D91" s="60"/>
      <c r="E91" s="7"/>
      <c r="F91" s="65" t="s">
        <v>28</v>
      </c>
      <c r="G91" s="68"/>
      <c r="H91" s="30">
        <f t="shared" ref="H91:W91" si="25">H90</f>
        <v>17.913</v>
      </c>
      <c r="I91" s="30">
        <f t="shared" si="25"/>
        <v>17.913</v>
      </c>
      <c r="J91" s="30">
        <f t="shared" si="25"/>
        <v>17.657</v>
      </c>
      <c r="K91" s="30">
        <f t="shared" si="25"/>
        <v>0</v>
      </c>
      <c r="L91" s="30">
        <f t="shared" si="25"/>
        <v>21.460999999999999</v>
      </c>
      <c r="M91" s="30">
        <f t="shared" si="25"/>
        <v>21.460999999999999</v>
      </c>
      <c r="N91" s="30">
        <f t="shared" si="25"/>
        <v>21.154</v>
      </c>
      <c r="O91" s="30">
        <f t="shared" si="25"/>
        <v>0</v>
      </c>
      <c r="P91" s="30">
        <f t="shared" si="25"/>
        <v>19</v>
      </c>
      <c r="Q91" s="30">
        <f t="shared" si="25"/>
        <v>19</v>
      </c>
      <c r="R91" s="30">
        <f t="shared" si="25"/>
        <v>18.8</v>
      </c>
      <c r="S91" s="30">
        <f t="shared" si="25"/>
        <v>0</v>
      </c>
      <c r="T91" s="30">
        <f t="shared" si="25"/>
        <v>20</v>
      </c>
      <c r="U91" s="30">
        <f t="shared" si="25"/>
        <v>20</v>
      </c>
      <c r="V91" s="30">
        <f t="shared" si="25"/>
        <v>19.8</v>
      </c>
      <c r="W91" s="30">
        <f t="shared" si="25"/>
        <v>0</v>
      </c>
    </row>
    <row r="92" spans="1:23" x14ac:dyDescent="0.2">
      <c r="A92" s="55"/>
      <c r="B92" s="60"/>
      <c r="C92" s="55"/>
      <c r="D92" s="8"/>
      <c r="E92" s="62" t="s">
        <v>92</v>
      </c>
      <c r="F92" s="63"/>
      <c r="G92" s="64"/>
      <c r="H92" s="28">
        <f t="shared" ref="H92:V92" si="26">H48+H51+H54+H57+H60+H63+H66+H70+H73+H76+H79+H82+H85+H88+H91</f>
        <v>1263.5129999999997</v>
      </c>
      <c r="I92" s="28">
        <f t="shared" si="26"/>
        <v>1216.5129999999997</v>
      </c>
      <c r="J92" s="28">
        <f t="shared" si="26"/>
        <v>985.65699999999993</v>
      </c>
      <c r="K92" s="28">
        <f t="shared" si="26"/>
        <v>47</v>
      </c>
      <c r="L92" s="28">
        <f t="shared" si="26"/>
        <v>1291.4609999999998</v>
      </c>
      <c r="M92" s="28">
        <f t="shared" si="26"/>
        <v>1291.4609999999998</v>
      </c>
      <c r="N92" s="28">
        <f t="shared" si="26"/>
        <v>1067.434</v>
      </c>
      <c r="O92" s="28">
        <f t="shared" si="26"/>
        <v>0</v>
      </c>
      <c r="P92" s="28">
        <f t="shared" si="26"/>
        <v>1480.4</v>
      </c>
      <c r="Q92" s="28">
        <f t="shared" si="26"/>
        <v>1480.4</v>
      </c>
      <c r="R92" s="28">
        <f t="shared" si="26"/>
        <v>1240.9999999999998</v>
      </c>
      <c r="S92" s="28">
        <f t="shared" si="26"/>
        <v>0</v>
      </c>
      <c r="T92" s="28">
        <f t="shared" si="26"/>
        <v>1536.4</v>
      </c>
      <c r="U92" s="28">
        <f t="shared" si="26"/>
        <v>1536.4</v>
      </c>
      <c r="V92" s="28">
        <f t="shared" si="26"/>
        <v>1258.8999999999999</v>
      </c>
      <c r="W92" s="28">
        <f>W48+W51+W54+W57++W60+W63+W66+W70+W73+W76+W79+W82+W85+W88+W91</f>
        <v>0</v>
      </c>
    </row>
    <row r="93" spans="1:23" x14ac:dyDescent="0.2">
      <c r="A93" s="55"/>
      <c r="B93" s="60"/>
      <c r="C93" s="55"/>
      <c r="D93" s="4" t="s">
        <v>30</v>
      </c>
      <c r="E93" s="5"/>
      <c r="F93" s="58" t="s">
        <v>76</v>
      </c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8"/>
    </row>
    <row r="94" spans="1:23" x14ac:dyDescent="0.2">
      <c r="A94" s="55"/>
      <c r="B94" s="60"/>
      <c r="C94" s="55"/>
      <c r="D94" s="59" t="s">
        <v>30</v>
      </c>
      <c r="E94" s="6" t="s">
        <v>24</v>
      </c>
      <c r="F94" s="46" t="s">
        <v>77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8"/>
    </row>
    <row r="95" spans="1:23" x14ac:dyDescent="0.2">
      <c r="A95" s="55"/>
      <c r="B95" s="60"/>
      <c r="C95" s="55"/>
      <c r="D95" s="60"/>
      <c r="E95" s="54" t="s">
        <v>24</v>
      </c>
      <c r="F95" s="3" t="s">
        <v>78</v>
      </c>
      <c r="G95" s="3" t="s">
        <v>35</v>
      </c>
      <c r="H95" s="25">
        <v>2685.3</v>
      </c>
      <c r="I95" s="26">
        <v>0</v>
      </c>
      <c r="J95" s="26">
        <v>0</v>
      </c>
      <c r="K95" s="26">
        <v>2685.3</v>
      </c>
      <c r="L95" s="37">
        <v>0</v>
      </c>
      <c r="M95" s="36">
        <v>0</v>
      </c>
      <c r="N95" s="36">
        <v>0</v>
      </c>
      <c r="O95" s="26">
        <v>0</v>
      </c>
      <c r="P95" s="25">
        <v>0</v>
      </c>
      <c r="Q95" s="26">
        <v>0</v>
      </c>
      <c r="R95" s="26">
        <v>0</v>
      </c>
      <c r="S95" s="26">
        <v>0</v>
      </c>
      <c r="T95" s="25">
        <v>0</v>
      </c>
      <c r="U95" s="26">
        <v>0</v>
      </c>
      <c r="V95" s="26">
        <v>0</v>
      </c>
      <c r="W95" s="26">
        <v>0</v>
      </c>
    </row>
    <row r="96" spans="1:23" ht="22.5" x14ac:dyDescent="0.2">
      <c r="A96" s="55"/>
      <c r="B96" s="60"/>
      <c r="C96" s="55"/>
      <c r="D96" s="60"/>
      <c r="E96" s="55"/>
      <c r="F96" s="3" t="s">
        <v>78</v>
      </c>
      <c r="G96" s="3" t="s">
        <v>26</v>
      </c>
      <c r="H96" s="25">
        <v>1804</v>
      </c>
      <c r="I96" s="26">
        <v>0</v>
      </c>
      <c r="J96" s="26">
        <v>0</v>
      </c>
      <c r="K96" s="26">
        <v>1804</v>
      </c>
      <c r="L96" s="37">
        <v>1213.3</v>
      </c>
      <c r="M96" s="36">
        <v>0</v>
      </c>
      <c r="N96" s="36">
        <v>0</v>
      </c>
      <c r="O96" s="24">
        <v>1213.3</v>
      </c>
      <c r="P96" s="25">
        <v>1200</v>
      </c>
      <c r="Q96" s="26">
        <v>1200</v>
      </c>
      <c r="R96" s="26">
        <v>0</v>
      </c>
      <c r="S96" s="26">
        <v>0</v>
      </c>
      <c r="T96" s="25">
        <v>1200</v>
      </c>
      <c r="U96" s="26">
        <v>1200</v>
      </c>
      <c r="V96" s="26">
        <v>0</v>
      </c>
      <c r="W96" s="26">
        <v>0</v>
      </c>
    </row>
    <row r="97" spans="1:23" ht="67.5" x14ac:dyDescent="0.2">
      <c r="A97" s="55"/>
      <c r="B97" s="60"/>
      <c r="C97" s="55"/>
      <c r="D97" s="60"/>
      <c r="E97" s="56"/>
      <c r="F97" s="3" t="s">
        <v>78</v>
      </c>
      <c r="G97" s="3" t="s">
        <v>27</v>
      </c>
      <c r="H97" s="25">
        <v>793.8</v>
      </c>
      <c r="I97" s="26">
        <v>0</v>
      </c>
      <c r="J97" s="26">
        <v>0</v>
      </c>
      <c r="K97" s="26">
        <v>793.8</v>
      </c>
      <c r="L97" s="25">
        <v>0</v>
      </c>
      <c r="M97" s="26">
        <v>0</v>
      </c>
      <c r="N97" s="36">
        <v>0</v>
      </c>
      <c r="O97" s="26">
        <v>0</v>
      </c>
      <c r="P97" s="25">
        <v>0</v>
      </c>
      <c r="Q97" s="26">
        <v>0</v>
      </c>
      <c r="R97" s="26">
        <v>0</v>
      </c>
      <c r="S97" s="26">
        <v>0</v>
      </c>
      <c r="T97" s="25">
        <v>0</v>
      </c>
      <c r="U97" s="26">
        <v>0</v>
      </c>
      <c r="V97" s="26">
        <v>0</v>
      </c>
      <c r="W97" s="26">
        <v>0</v>
      </c>
    </row>
    <row r="98" spans="1:23" x14ac:dyDescent="0.2">
      <c r="A98" s="55"/>
      <c r="B98" s="60"/>
      <c r="C98" s="55"/>
      <c r="D98" s="60"/>
      <c r="E98" s="7"/>
      <c r="F98" s="65" t="s">
        <v>28</v>
      </c>
      <c r="G98" s="68"/>
      <c r="H98" s="31">
        <f t="shared" ref="H98:W98" si="27">H95+H96+H97</f>
        <v>5283.1</v>
      </c>
      <c r="I98" s="31">
        <f t="shared" si="27"/>
        <v>0</v>
      </c>
      <c r="J98" s="31">
        <f t="shared" si="27"/>
        <v>0</v>
      </c>
      <c r="K98" s="31">
        <f t="shared" si="27"/>
        <v>5283.1</v>
      </c>
      <c r="L98" s="31">
        <f t="shared" si="27"/>
        <v>1213.3</v>
      </c>
      <c r="M98" s="31">
        <f t="shared" si="27"/>
        <v>0</v>
      </c>
      <c r="N98" s="31">
        <f t="shared" si="27"/>
        <v>0</v>
      </c>
      <c r="O98" s="31">
        <f t="shared" si="27"/>
        <v>1213.3</v>
      </c>
      <c r="P98" s="31">
        <f t="shared" si="27"/>
        <v>1200</v>
      </c>
      <c r="Q98" s="31">
        <f t="shared" si="27"/>
        <v>1200</v>
      </c>
      <c r="R98" s="31">
        <f t="shared" si="27"/>
        <v>0</v>
      </c>
      <c r="S98" s="31">
        <f t="shared" si="27"/>
        <v>0</v>
      </c>
      <c r="T98" s="31">
        <f t="shared" si="27"/>
        <v>1200</v>
      </c>
      <c r="U98" s="31">
        <f t="shared" si="27"/>
        <v>1200</v>
      </c>
      <c r="V98" s="31">
        <f t="shared" si="27"/>
        <v>0</v>
      </c>
      <c r="W98" s="31">
        <f t="shared" si="27"/>
        <v>0</v>
      </c>
    </row>
    <row r="99" spans="1:23" x14ac:dyDescent="0.2">
      <c r="A99" s="55"/>
      <c r="B99" s="60"/>
      <c r="C99" s="55"/>
      <c r="D99" s="60"/>
      <c r="E99" s="6" t="s">
        <v>29</v>
      </c>
      <c r="F99" s="46" t="s">
        <v>79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8"/>
    </row>
    <row r="100" spans="1:23" ht="22.5" x14ac:dyDescent="0.2">
      <c r="A100" s="55"/>
      <c r="B100" s="60"/>
      <c r="C100" s="55"/>
      <c r="D100" s="60"/>
      <c r="E100" s="3" t="s">
        <v>29</v>
      </c>
      <c r="F100" s="3" t="s">
        <v>78</v>
      </c>
      <c r="G100" s="3" t="s">
        <v>26</v>
      </c>
      <c r="H100" s="25">
        <v>67</v>
      </c>
      <c r="I100" s="26">
        <v>67</v>
      </c>
      <c r="J100" s="26">
        <v>0</v>
      </c>
      <c r="K100" s="26">
        <v>0</v>
      </c>
      <c r="L100" s="23">
        <v>70.3</v>
      </c>
      <c r="M100" s="24">
        <v>70.3</v>
      </c>
      <c r="N100" s="36">
        <v>0</v>
      </c>
      <c r="O100" s="24">
        <v>0</v>
      </c>
      <c r="P100" s="25">
        <v>90</v>
      </c>
      <c r="Q100" s="26">
        <v>90</v>
      </c>
      <c r="R100" s="26">
        <v>0</v>
      </c>
      <c r="S100" s="26">
        <v>0</v>
      </c>
      <c r="T100" s="25">
        <v>90</v>
      </c>
      <c r="U100" s="26">
        <v>90</v>
      </c>
      <c r="V100" s="26">
        <v>0</v>
      </c>
      <c r="W100" s="26">
        <v>0</v>
      </c>
    </row>
    <row r="101" spans="1:23" x14ac:dyDescent="0.2">
      <c r="A101" s="55"/>
      <c r="B101" s="60"/>
      <c r="C101" s="55"/>
      <c r="D101" s="60"/>
      <c r="E101" s="7"/>
      <c r="F101" s="65" t="s">
        <v>28</v>
      </c>
      <c r="G101" s="68"/>
      <c r="H101" s="31">
        <f t="shared" ref="H101:W101" si="28">H100</f>
        <v>67</v>
      </c>
      <c r="I101" s="31">
        <f t="shared" si="28"/>
        <v>67</v>
      </c>
      <c r="J101" s="31">
        <f t="shared" si="28"/>
        <v>0</v>
      </c>
      <c r="K101" s="31">
        <f t="shared" si="28"/>
        <v>0</v>
      </c>
      <c r="L101" s="31">
        <f t="shared" si="28"/>
        <v>70.3</v>
      </c>
      <c r="M101" s="31">
        <f t="shared" si="28"/>
        <v>70.3</v>
      </c>
      <c r="N101" s="31">
        <f t="shared" si="28"/>
        <v>0</v>
      </c>
      <c r="O101" s="31">
        <f t="shared" si="28"/>
        <v>0</v>
      </c>
      <c r="P101" s="31">
        <f t="shared" si="28"/>
        <v>90</v>
      </c>
      <c r="Q101" s="31">
        <f t="shared" si="28"/>
        <v>90</v>
      </c>
      <c r="R101" s="31">
        <f t="shared" si="28"/>
        <v>0</v>
      </c>
      <c r="S101" s="31">
        <f t="shared" si="28"/>
        <v>0</v>
      </c>
      <c r="T101" s="31">
        <f t="shared" si="28"/>
        <v>90</v>
      </c>
      <c r="U101" s="31">
        <f t="shared" si="28"/>
        <v>90</v>
      </c>
      <c r="V101" s="31">
        <f t="shared" si="28"/>
        <v>0</v>
      </c>
      <c r="W101" s="31">
        <f t="shared" si="28"/>
        <v>0</v>
      </c>
    </row>
    <row r="102" spans="1:23" x14ac:dyDescent="0.2">
      <c r="A102" s="55"/>
      <c r="B102" s="60"/>
      <c r="C102" s="55"/>
      <c r="D102" s="60"/>
      <c r="E102" s="6" t="s">
        <v>80</v>
      </c>
      <c r="F102" s="46" t="s">
        <v>81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8"/>
    </row>
    <row r="103" spans="1:23" ht="22.5" x14ac:dyDescent="0.2">
      <c r="A103" s="55"/>
      <c r="B103" s="60"/>
      <c r="C103" s="55"/>
      <c r="D103" s="60"/>
      <c r="E103" s="3" t="s">
        <v>80</v>
      </c>
      <c r="F103" s="3" t="s">
        <v>38</v>
      </c>
      <c r="G103" s="3" t="s">
        <v>26</v>
      </c>
      <c r="H103" s="25">
        <v>27.9</v>
      </c>
      <c r="I103" s="26">
        <v>0</v>
      </c>
      <c r="J103" s="26">
        <v>0</v>
      </c>
      <c r="K103" s="26">
        <v>27.9</v>
      </c>
      <c r="L103" s="23">
        <v>37</v>
      </c>
      <c r="M103" s="24">
        <v>10.1</v>
      </c>
      <c r="N103" s="36">
        <v>6.3</v>
      </c>
      <c r="O103" s="24">
        <v>26.9</v>
      </c>
      <c r="P103" s="25">
        <v>50</v>
      </c>
      <c r="Q103" s="26">
        <v>50</v>
      </c>
      <c r="R103" s="26">
        <v>0</v>
      </c>
      <c r="S103" s="26">
        <v>0</v>
      </c>
      <c r="T103" s="25">
        <v>50</v>
      </c>
      <c r="U103" s="26">
        <v>50</v>
      </c>
      <c r="V103" s="26">
        <v>0</v>
      </c>
      <c r="W103" s="26">
        <v>0</v>
      </c>
    </row>
    <row r="104" spans="1:23" x14ac:dyDescent="0.2">
      <c r="A104" s="55"/>
      <c r="B104" s="60"/>
      <c r="C104" s="55"/>
      <c r="D104" s="60"/>
      <c r="E104" s="7"/>
      <c r="F104" s="65" t="s">
        <v>28</v>
      </c>
      <c r="G104" s="68"/>
      <c r="H104" s="32">
        <f t="shared" ref="H104:W104" si="29">H103</f>
        <v>27.9</v>
      </c>
      <c r="I104" s="32">
        <f t="shared" si="29"/>
        <v>0</v>
      </c>
      <c r="J104" s="32">
        <f t="shared" si="29"/>
        <v>0</v>
      </c>
      <c r="K104" s="32">
        <f t="shared" si="29"/>
        <v>27.9</v>
      </c>
      <c r="L104" s="32">
        <f t="shared" si="29"/>
        <v>37</v>
      </c>
      <c r="M104" s="32">
        <f t="shared" si="29"/>
        <v>10.1</v>
      </c>
      <c r="N104" s="32">
        <f t="shared" si="29"/>
        <v>6.3</v>
      </c>
      <c r="O104" s="32">
        <f t="shared" si="29"/>
        <v>26.9</v>
      </c>
      <c r="P104" s="32">
        <f t="shared" si="29"/>
        <v>50</v>
      </c>
      <c r="Q104" s="32">
        <f t="shared" si="29"/>
        <v>50</v>
      </c>
      <c r="R104" s="32">
        <f t="shared" si="29"/>
        <v>0</v>
      </c>
      <c r="S104" s="32">
        <f t="shared" si="29"/>
        <v>0</v>
      </c>
      <c r="T104" s="32">
        <f t="shared" si="29"/>
        <v>50</v>
      </c>
      <c r="U104" s="32">
        <f t="shared" si="29"/>
        <v>50</v>
      </c>
      <c r="V104" s="32">
        <f t="shared" si="29"/>
        <v>0</v>
      </c>
      <c r="W104" s="32">
        <f t="shared" si="29"/>
        <v>0</v>
      </c>
    </row>
    <row r="105" spans="1:23" x14ac:dyDescent="0.2">
      <c r="A105" s="55"/>
      <c r="B105" s="60"/>
      <c r="C105" s="55"/>
      <c r="D105" s="8"/>
      <c r="E105" s="62" t="s">
        <v>92</v>
      </c>
      <c r="F105" s="63"/>
      <c r="G105" s="64"/>
      <c r="H105" s="28">
        <f t="shared" ref="H105:R105" si="30">H98+H101+H104</f>
        <v>5378</v>
      </c>
      <c r="I105" s="28">
        <f t="shared" si="30"/>
        <v>67</v>
      </c>
      <c r="J105" s="28">
        <f t="shared" si="30"/>
        <v>0</v>
      </c>
      <c r="K105" s="28">
        <f t="shared" si="30"/>
        <v>5311</v>
      </c>
      <c r="L105" s="28">
        <f t="shared" si="30"/>
        <v>1320.6</v>
      </c>
      <c r="M105" s="28">
        <f t="shared" si="30"/>
        <v>80.399999999999991</v>
      </c>
      <c r="N105" s="28">
        <f t="shared" si="30"/>
        <v>6.3</v>
      </c>
      <c r="O105" s="28">
        <f t="shared" si="30"/>
        <v>1240.2</v>
      </c>
      <c r="P105" s="28">
        <f t="shared" si="30"/>
        <v>1340</v>
      </c>
      <c r="Q105" s="28">
        <f t="shared" si="30"/>
        <v>1340</v>
      </c>
      <c r="R105" s="28">
        <f t="shared" si="30"/>
        <v>0</v>
      </c>
      <c r="S105" s="28">
        <v>0</v>
      </c>
      <c r="T105" s="28">
        <f>T98+T101+T104</f>
        <v>1340</v>
      </c>
      <c r="U105" s="28">
        <f>U98+U101+U104</f>
        <v>1340</v>
      </c>
      <c r="V105" s="28">
        <f>V98+V101+V104</f>
        <v>0</v>
      </c>
      <c r="W105" s="28">
        <f>W98+W101+W104</f>
        <v>0</v>
      </c>
    </row>
    <row r="106" spans="1:23" x14ac:dyDescent="0.2">
      <c r="A106" s="55"/>
      <c r="B106" s="60"/>
      <c r="C106" s="55"/>
      <c r="D106" s="4" t="s">
        <v>31</v>
      </c>
      <c r="E106" s="5"/>
      <c r="F106" s="58" t="s">
        <v>82</v>
      </c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8"/>
    </row>
    <row r="107" spans="1:23" x14ac:dyDescent="0.2">
      <c r="A107" s="55"/>
      <c r="B107" s="60"/>
      <c r="C107" s="55"/>
      <c r="D107" s="59" t="s">
        <v>31</v>
      </c>
      <c r="E107" s="6" t="s">
        <v>24</v>
      </c>
      <c r="F107" s="46" t="s">
        <v>83</v>
      </c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8"/>
    </row>
    <row r="108" spans="1:23" ht="22.5" x14ac:dyDescent="0.2">
      <c r="A108" s="55"/>
      <c r="B108" s="60"/>
      <c r="C108" s="55"/>
      <c r="D108" s="60"/>
      <c r="E108" s="3" t="s">
        <v>24</v>
      </c>
      <c r="F108" s="3" t="s">
        <v>38</v>
      </c>
      <c r="G108" s="3" t="s">
        <v>26</v>
      </c>
      <c r="H108" s="25">
        <v>20</v>
      </c>
      <c r="I108" s="26">
        <v>20</v>
      </c>
      <c r="J108" s="26">
        <v>0</v>
      </c>
      <c r="K108" s="26">
        <v>0</v>
      </c>
      <c r="L108" s="23">
        <v>20</v>
      </c>
      <c r="M108" s="24">
        <v>20</v>
      </c>
      <c r="N108" s="36">
        <v>0</v>
      </c>
      <c r="O108" s="24">
        <v>0</v>
      </c>
      <c r="P108" s="25">
        <v>35</v>
      </c>
      <c r="Q108" s="26">
        <v>35</v>
      </c>
      <c r="R108" s="26">
        <v>0</v>
      </c>
      <c r="S108" s="26">
        <v>0</v>
      </c>
      <c r="T108" s="25">
        <v>35</v>
      </c>
      <c r="U108" s="26">
        <v>35</v>
      </c>
      <c r="V108" s="26">
        <v>0</v>
      </c>
      <c r="W108" s="26">
        <v>0</v>
      </c>
    </row>
    <row r="109" spans="1:23" x14ac:dyDescent="0.2">
      <c r="A109" s="55"/>
      <c r="B109" s="60"/>
      <c r="C109" s="55"/>
      <c r="D109" s="60"/>
      <c r="E109" s="7"/>
      <c r="F109" s="65" t="s">
        <v>28</v>
      </c>
      <c r="G109" s="68"/>
      <c r="H109" s="31">
        <f t="shared" ref="H109:W110" si="31">H108</f>
        <v>20</v>
      </c>
      <c r="I109" s="31">
        <f t="shared" si="31"/>
        <v>20</v>
      </c>
      <c r="J109" s="31">
        <f t="shared" si="31"/>
        <v>0</v>
      </c>
      <c r="K109" s="31">
        <f t="shared" si="31"/>
        <v>0</v>
      </c>
      <c r="L109" s="31">
        <f t="shared" si="31"/>
        <v>20</v>
      </c>
      <c r="M109" s="31">
        <f t="shared" si="31"/>
        <v>20</v>
      </c>
      <c r="N109" s="31">
        <f t="shared" si="31"/>
        <v>0</v>
      </c>
      <c r="O109" s="31">
        <f t="shared" si="31"/>
        <v>0</v>
      </c>
      <c r="P109" s="31">
        <f t="shared" si="31"/>
        <v>35</v>
      </c>
      <c r="Q109" s="31">
        <f t="shared" si="31"/>
        <v>35</v>
      </c>
      <c r="R109" s="31">
        <f t="shared" si="31"/>
        <v>0</v>
      </c>
      <c r="S109" s="31">
        <f t="shared" si="31"/>
        <v>0</v>
      </c>
      <c r="T109" s="31">
        <f t="shared" si="31"/>
        <v>35</v>
      </c>
      <c r="U109" s="31">
        <f t="shared" si="31"/>
        <v>35</v>
      </c>
      <c r="V109" s="31">
        <f t="shared" si="31"/>
        <v>0</v>
      </c>
      <c r="W109" s="31">
        <f t="shared" si="31"/>
        <v>0</v>
      </c>
    </row>
    <row r="110" spans="1:23" x14ac:dyDescent="0.2">
      <c r="A110" s="55"/>
      <c r="B110" s="60"/>
      <c r="C110" s="55"/>
      <c r="D110" s="8"/>
      <c r="E110" s="62" t="s">
        <v>92</v>
      </c>
      <c r="F110" s="63"/>
      <c r="G110" s="64"/>
      <c r="H110" s="28">
        <f t="shared" si="31"/>
        <v>20</v>
      </c>
      <c r="I110" s="28">
        <f t="shared" si="31"/>
        <v>20</v>
      </c>
      <c r="J110" s="28">
        <f t="shared" si="31"/>
        <v>0</v>
      </c>
      <c r="K110" s="28">
        <f t="shared" si="31"/>
        <v>0</v>
      </c>
      <c r="L110" s="28">
        <f t="shared" si="31"/>
        <v>20</v>
      </c>
      <c r="M110" s="28">
        <f t="shared" si="31"/>
        <v>20</v>
      </c>
      <c r="N110" s="28">
        <f t="shared" si="31"/>
        <v>0</v>
      </c>
      <c r="O110" s="28">
        <f t="shared" si="31"/>
        <v>0</v>
      </c>
      <c r="P110" s="28">
        <f t="shared" si="31"/>
        <v>35</v>
      </c>
      <c r="Q110" s="28">
        <f t="shared" si="31"/>
        <v>35</v>
      </c>
      <c r="R110" s="28">
        <f t="shared" si="31"/>
        <v>0</v>
      </c>
      <c r="S110" s="28">
        <f t="shared" si="31"/>
        <v>0</v>
      </c>
      <c r="T110" s="28">
        <f t="shared" si="31"/>
        <v>35</v>
      </c>
      <c r="U110" s="28">
        <f t="shared" si="31"/>
        <v>35</v>
      </c>
      <c r="V110" s="28">
        <f t="shared" si="31"/>
        <v>0</v>
      </c>
      <c r="W110" s="28">
        <f t="shared" si="31"/>
        <v>0</v>
      </c>
    </row>
    <row r="111" spans="1:23" x14ac:dyDescent="0.2">
      <c r="A111" s="55"/>
      <c r="B111" s="60"/>
      <c r="C111" s="55"/>
      <c r="D111" s="4" t="s">
        <v>32</v>
      </c>
      <c r="E111" s="5"/>
      <c r="F111" s="58" t="s">
        <v>84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8"/>
    </row>
    <row r="112" spans="1:23" x14ac:dyDescent="0.2">
      <c r="A112" s="55"/>
      <c r="B112" s="60"/>
      <c r="C112" s="55"/>
      <c r="D112" s="59" t="s">
        <v>32</v>
      </c>
      <c r="E112" s="6" t="s">
        <v>24</v>
      </c>
      <c r="F112" s="46" t="s">
        <v>85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8"/>
    </row>
    <row r="113" spans="1:23" ht="22.5" x14ac:dyDescent="0.2">
      <c r="A113" s="55"/>
      <c r="B113" s="60"/>
      <c r="C113" s="55"/>
      <c r="D113" s="60"/>
      <c r="E113" s="3" t="s">
        <v>24</v>
      </c>
      <c r="F113" s="3" t="s">
        <v>38</v>
      </c>
      <c r="G113" s="3" t="s">
        <v>26</v>
      </c>
      <c r="H113" s="25">
        <v>31</v>
      </c>
      <c r="I113" s="26">
        <v>10.5</v>
      </c>
      <c r="J113" s="26">
        <v>0</v>
      </c>
      <c r="K113" s="26">
        <v>20.5</v>
      </c>
      <c r="L113" s="23">
        <v>10</v>
      </c>
      <c r="M113" s="24">
        <v>10</v>
      </c>
      <c r="N113" s="36">
        <v>0</v>
      </c>
      <c r="O113" s="24">
        <v>0</v>
      </c>
      <c r="P113" s="25">
        <v>10</v>
      </c>
      <c r="Q113" s="26">
        <v>10</v>
      </c>
      <c r="R113" s="26">
        <v>0</v>
      </c>
      <c r="S113" s="26">
        <v>0</v>
      </c>
      <c r="T113" s="25">
        <v>10</v>
      </c>
      <c r="U113" s="26">
        <v>10</v>
      </c>
      <c r="V113" s="26">
        <v>0</v>
      </c>
      <c r="W113" s="26">
        <v>0</v>
      </c>
    </row>
    <row r="114" spans="1:23" x14ac:dyDescent="0.2">
      <c r="A114" s="55"/>
      <c r="B114" s="60"/>
      <c r="C114" s="55"/>
      <c r="D114" s="60"/>
      <c r="E114" s="7"/>
      <c r="F114" s="65" t="s">
        <v>28</v>
      </c>
      <c r="G114" s="68"/>
      <c r="H114" s="31">
        <f t="shared" ref="H114:W115" si="32">H113</f>
        <v>31</v>
      </c>
      <c r="I114" s="31">
        <f t="shared" si="32"/>
        <v>10.5</v>
      </c>
      <c r="J114" s="31">
        <f t="shared" si="32"/>
        <v>0</v>
      </c>
      <c r="K114" s="31">
        <f t="shared" si="32"/>
        <v>20.5</v>
      </c>
      <c r="L114" s="31">
        <f t="shared" si="32"/>
        <v>10</v>
      </c>
      <c r="M114" s="31">
        <f t="shared" si="32"/>
        <v>10</v>
      </c>
      <c r="N114" s="31">
        <f t="shared" si="32"/>
        <v>0</v>
      </c>
      <c r="O114" s="31">
        <f t="shared" si="32"/>
        <v>0</v>
      </c>
      <c r="P114" s="31">
        <f t="shared" si="32"/>
        <v>10</v>
      </c>
      <c r="Q114" s="31">
        <f t="shared" si="32"/>
        <v>10</v>
      </c>
      <c r="R114" s="31">
        <f t="shared" si="32"/>
        <v>0</v>
      </c>
      <c r="S114" s="31">
        <f t="shared" si="32"/>
        <v>0</v>
      </c>
      <c r="T114" s="31">
        <f t="shared" si="32"/>
        <v>10</v>
      </c>
      <c r="U114" s="31">
        <f t="shared" si="32"/>
        <v>10</v>
      </c>
      <c r="V114" s="31">
        <f t="shared" si="32"/>
        <v>0</v>
      </c>
      <c r="W114" s="31">
        <f t="shared" si="32"/>
        <v>0</v>
      </c>
    </row>
    <row r="115" spans="1:23" x14ac:dyDescent="0.2">
      <c r="A115" s="55"/>
      <c r="B115" s="60"/>
      <c r="C115" s="55"/>
      <c r="D115" s="8"/>
      <c r="E115" s="62" t="s">
        <v>92</v>
      </c>
      <c r="F115" s="63"/>
      <c r="G115" s="64"/>
      <c r="H115" s="28">
        <f t="shared" si="32"/>
        <v>31</v>
      </c>
      <c r="I115" s="28">
        <f t="shared" si="32"/>
        <v>10.5</v>
      </c>
      <c r="J115" s="28">
        <f t="shared" si="32"/>
        <v>0</v>
      </c>
      <c r="K115" s="28">
        <f t="shared" si="32"/>
        <v>20.5</v>
      </c>
      <c r="L115" s="28">
        <f t="shared" si="32"/>
        <v>10</v>
      </c>
      <c r="M115" s="28">
        <f t="shared" si="32"/>
        <v>10</v>
      </c>
      <c r="N115" s="28">
        <f t="shared" si="32"/>
        <v>0</v>
      </c>
      <c r="O115" s="28">
        <f t="shared" si="32"/>
        <v>0</v>
      </c>
      <c r="P115" s="28">
        <f t="shared" si="32"/>
        <v>10</v>
      </c>
      <c r="Q115" s="28">
        <f t="shared" si="32"/>
        <v>10</v>
      </c>
      <c r="R115" s="28">
        <f t="shared" si="32"/>
        <v>0</v>
      </c>
      <c r="S115" s="28">
        <f t="shared" si="32"/>
        <v>0</v>
      </c>
      <c r="T115" s="28">
        <f t="shared" si="32"/>
        <v>10</v>
      </c>
      <c r="U115" s="28">
        <f t="shared" si="32"/>
        <v>10</v>
      </c>
      <c r="V115" s="28">
        <f t="shared" si="32"/>
        <v>0</v>
      </c>
      <c r="W115" s="28">
        <f t="shared" si="32"/>
        <v>0</v>
      </c>
    </row>
    <row r="116" spans="1:23" ht="12.75" customHeight="1" x14ac:dyDescent="0.2">
      <c r="A116" s="55"/>
      <c r="B116" s="60"/>
      <c r="C116" s="9"/>
      <c r="D116" s="65" t="s">
        <v>37</v>
      </c>
      <c r="E116" s="66"/>
      <c r="F116" s="66"/>
      <c r="G116" s="67"/>
      <c r="H116" s="31">
        <f t="shared" ref="H116:W116" si="33">H44+H92+H105+H110+H115</f>
        <v>12831.126</v>
      </c>
      <c r="I116" s="31">
        <f t="shared" si="33"/>
        <v>7151.9259999999995</v>
      </c>
      <c r="J116" s="31">
        <f t="shared" si="33"/>
        <v>4957.5569999999998</v>
      </c>
      <c r="K116" s="31">
        <f t="shared" si="33"/>
        <v>5683.2</v>
      </c>
      <c r="L116" s="31">
        <f t="shared" si="33"/>
        <v>9570.1610000000001</v>
      </c>
      <c r="M116" s="31">
        <f t="shared" si="33"/>
        <v>8243.9609999999993</v>
      </c>
      <c r="N116" s="31">
        <f t="shared" si="33"/>
        <v>5818.3340000000007</v>
      </c>
      <c r="O116" s="31">
        <f t="shared" si="33"/>
        <v>1326.2</v>
      </c>
      <c r="P116" s="31">
        <f t="shared" si="33"/>
        <v>8766.4</v>
      </c>
      <c r="Q116" s="31">
        <f t="shared" si="33"/>
        <v>8766.4</v>
      </c>
      <c r="R116" s="31">
        <f t="shared" si="33"/>
        <v>5786.6</v>
      </c>
      <c r="S116" s="31">
        <f t="shared" si="33"/>
        <v>0</v>
      </c>
      <c r="T116" s="31">
        <f t="shared" si="33"/>
        <v>8869</v>
      </c>
      <c r="U116" s="31">
        <f t="shared" si="33"/>
        <v>8869</v>
      </c>
      <c r="V116" s="31">
        <f t="shared" si="33"/>
        <v>5845.2999999999993</v>
      </c>
      <c r="W116" s="31">
        <f t="shared" si="33"/>
        <v>0</v>
      </c>
    </row>
    <row r="117" spans="1:23" x14ac:dyDescent="0.2">
      <c r="A117" s="55"/>
      <c r="B117" s="60"/>
      <c r="C117" s="6" t="s">
        <v>86</v>
      </c>
      <c r="D117" s="44"/>
      <c r="E117" s="45"/>
      <c r="F117" s="46" t="s">
        <v>87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8"/>
    </row>
    <row r="118" spans="1:23" x14ac:dyDescent="0.2">
      <c r="A118" s="55"/>
      <c r="B118" s="60"/>
      <c r="C118" s="61" t="s">
        <v>86</v>
      </c>
      <c r="D118" s="4" t="s">
        <v>24</v>
      </c>
      <c r="E118" s="5"/>
      <c r="F118" s="58" t="s">
        <v>88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8"/>
    </row>
    <row r="119" spans="1:23" x14ac:dyDescent="0.2">
      <c r="A119" s="55"/>
      <c r="B119" s="60"/>
      <c r="C119" s="55"/>
      <c r="D119" s="59" t="s">
        <v>24</v>
      </c>
      <c r="E119" s="6" t="s">
        <v>24</v>
      </c>
      <c r="F119" s="46" t="s">
        <v>89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8"/>
    </row>
    <row r="120" spans="1:23" ht="22.5" x14ac:dyDescent="0.2">
      <c r="A120" s="55"/>
      <c r="B120" s="60"/>
      <c r="C120" s="55"/>
      <c r="D120" s="60"/>
      <c r="E120" s="3" t="s">
        <v>24</v>
      </c>
      <c r="F120" s="3" t="s">
        <v>38</v>
      </c>
      <c r="G120" s="3" t="s">
        <v>26</v>
      </c>
      <c r="H120" s="25">
        <v>0</v>
      </c>
      <c r="I120" s="26">
        <v>0</v>
      </c>
      <c r="J120" s="26">
        <v>0</v>
      </c>
      <c r="K120" s="26">
        <v>0</v>
      </c>
      <c r="L120" s="25">
        <v>0</v>
      </c>
      <c r="M120" s="26">
        <v>0</v>
      </c>
      <c r="N120" s="36">
        <v>0</v>
      </c>
      <c r="O120" s="26">
        <v>0</v>
      </c>
      <c r="P120" s="25">
        <v>0</v>
      </c>
      <c r="Q120" s="26">
        <v>0</v>
      </c>
      <c r="R120" s="26">
        <v>0</v>
      </c>
      <c r="S120" s="26">
        <v>0</v>
      </c>
      <c r="T120" s="25">
        <v>0</v>
      </c>
      <c r="U120" s="26">
        <v>0</v>
      </c>
      <c r="V120" s="26">
        <v>0</v>
      </c>
      <c r="W120" s="26">
        <v>0</v>
      </c>
    </row>
    <row r="121" spans="1:23" x14ac:dyDescent="0.2">
      <c r="A121" s="55"/>
      <c r="B121" s="60"/>
      <c r="C121" s="55"/>
      <c r="D121" s="60"/>
      <c r="E121" s="7"/>
      <c r="F121" s="65" t="s">
        <v>28</v>
      </c>
      <c r="G121" s="68"/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</row>
    <row r="122" spans="1:23" x14ac:dyDescent="0.2">
      <c r="A122" s="55"/>
      <c r="B122" s="60"/>
      <c r="C122" s="55"/>
      <c r="D122" s="60"/>
      <c r="E122" s="6" t="s">
        <v>29</v>
      </c>
      <c r="F122" s="46" t="s">
        <v>90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8"/>
    </row>
    <row r="123" spans="1:23" ht="22.5" x14ac:dyDescent="0.2">
      <c r="A123" s="55"/>
      <c r="B123" s="60"/>
      <c r="C123" s="55"/>
      <c r="D123" s="60"/>
      <c r="E123" s="3" t="s">
        <v>29</v>
      </c>
      <c r="F123" s="3" t="s">
        <v>38</v>
      </c>
      <c r="G123" s="3" t="s">
        <v>26</v>
      </c>
      <c r="H123" s="25">
        <v>0</v>
      </c>
      <c r="I123" s="26">
        <v>0</v>
      </c>
      <c r="J123" s="26">
        <v>0</v>
      </c>
      <c r="K123" s="26">
        <v>0</v>
      </c>
      <c r="L123" s="25">
        <v>0</v>
      </c>
      <c r="M123" s="26">
        <v>0</v>
      </c>
      <c r="N123" s="36">
        <v>0</v>
      </c>
      <c r="O123" s="26">
        <v>0</v>
      </c>
      <c r="P123" s="25">
        <v>0</v>
      </c>
      <c r="Q123" s="26">
        <v>0</v>
      </c>
      <c r="R123" s="26">
        <v>0</v>
      </c>
      <c r="S123" s="26">
        <v>0</v>
      </c>
      <c r="T123" s="25">
        <v>0</v>
      </c>
      <c r="U123" s="26">
        <v>0</v>
      </c>
      <c r="V123" s="26">
        <v>0</v>
      </c>
      <c r="W123" s="26">
        <v>0</v>
      </c>
    </row>
    <row r="124" spans="1:23" x14ac:dyDescent="0.2">
      <c r="A124" s="55"/>
      <c r="B124" s="60"/>
      <c r="C124" s="55"/>
      <c r="D124" s="60"/>
      <c r="E124" s="7"/>
      <c r="F124" s="65" t="s">
        <v>28</v>
      </c>
      <c r="G124" s="68"/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</row>
    <row r="125" spans="1:23" x14ac:dyDescent="0.2">
      <c r="A125" s="55"/>
      <c r="B125" s="60"/>
      <c r="C125" s="55"/>
      <c r="D125" s="8"/>
      <c r="E125" s="62" t="s">
        <v>92</v>
      </c>
      <c r="F125" s="63"/>
      <c r="G125" s="64"/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</row>
    <row r="126" spans="1:23" ht="12.75" customHeight="1" x14ac:dyDescent="0.2">
      <c r="A126" s="55"/>
      <c r="B126" s="60"/>
      <c r="C126" s="9"/>
      <c r="D126" s="65" t="s">
        <v>37</v>
      </c>
      <c r="E126" s="66"/>
      <c r="F126" s="66"/>
      <c r="G126" s="67"/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</row>
    <row r="127" spans="1:23" ht="12.75" customHeight="1" x14ac:dyDescent="0.2">
      <c r="A127" s="56"/>
      <c r="B127" s="10"/>
      <c r="C127" s="62" t="s">
        <v>41</v>
      </c>
      <c r="D127" s="63"/>
      <c r="E127" s="63"/>
      <c r="F127" s="63"/>
      <c r="G127" s="64"/>
      <c r="H127" s="33">
        <f t="shared" ref="H127:W127" si="34">H116+H126</f>
        <v>12831.126</v>
      </c>
      <c r="I127" s="33">
        <f t="shared" si="34"/>
        <v>7151.9259999999995</v>
      </c>
      <c r="J127" s="33">
        <f t="shared" si="34"/>
        <v>4957.5569999999998</v>
      </c>
      <c r="K127" s="33">
        <f t="shared" si="34"/>
        <v>5683.2</v>
      </c>
      <c r="L127" s="33">
        <f t="shared" si="34"/>
        <v>9570.1610000000001</v>
      </c>
      <c r="M127" s="33">
        <f t="shared" si="34"/>
        <v>8243.9609999999993</v>
      </c>
      <c r="N127" s="33">
        <f t="shared" si="34"/>
        <v>5818.3340000000007</v>
      </c>
      <c r="O127" s="33">
        <f t="shared" si="34"/>
        <v>1326.2</v>
      </c>
      <c r="P127" s="33">
        <f t="shared" si="34"/>
        <v>8766.4</v>
      </c>
      <c r="Q127" s="33">
        <f t="shared" si="34"/>
        <v>8766.4</v>
      </c>
      <c r="R127" s="33">
        <f t="shared" si="34"/>
        <v>5786.6</v>
      </c>
      <c r="S127" s="33">
        <f t="shared" si="34"/>
        <v>0</v>
      </c>
      <c r="T127" s="33">
        <f t="shared" si="34"/>
        <v>8869</v>
      </c>
      <c r="U127" s="33">
        <f t="shared" si="34"/>
        <v>8869</v>
      </c>
      <c r="V127" s="33">
        <f t="shared" si="34"/>
        <v>5845.2999999999993</v>
      </c>
      <c r="W127" s="33">
        <f t="shared" si="34"/>
        <v>0</v>
      </c>
    </row>
    <row r="128" spans="1:23" ht="409.6" hidden="1" customHeight="1" x14ac:dyDescent="0.2"/>
  </sheetData>
  <mergeCells count="108">
    <mergeCell ref="D126:G126"/>
    <mergeCell ref="C127:G127"/>
    <mergeCell ref="C118:C125"/>
    <mergeCell ref="F118:W118"/>
    <mergeCell ref="D119:D124"/>
    <mergeCell ref="F119:W119"/>
    <mergeCell ref="F121:G121"/>
    <mergeCell ref="F122:W122"/>
    <mergeCell ref="F124:G124"/>
    <mergeCell ref="E125:G125"/>
    <mergeCell ref="F111:W111"/>
    <mergeCell ref="D112:D114"/>
    <mergeCell ref="F112:W112"/>
    <mergeCell ref="F114:G114"/>
    <mergeCell ref="D117:E117"/>
    <mergeCell ref="F117:W117"/>
    <mergeCell ref="F104:G104"/>
    <mergeCell ref="F106:W106"/>
    <mergeCell ref="D107:D109"/>
    <mergeCell ref="F107:W107"/>
    <mergeCell ref="F109:G109"/>
    <mergeCell ref="D94:D104"/>
    <mergeCell ref="F93:W93"/>
    <mergeCell ref="E95:E97"/>
    <mergeCell ref="F98:G98"/>
    <mergeCell ref="F99:W99"/>
    <mergeCell ref="F101:G101"/>
    <mergeCell ref="F102:W102"/>
    <mergeCell ref="F79:G79"/>
    <mergeCell ref="F80:W80"/>
    <mergeCell ref="F82:G82"/>
    <mergeCell ref="F94:W94"/>
    <mergeCell ref="F83:W83"/>
    <mergeCell ref="F85:G85"/>
    <mergeCell ref="F86:W86"/>
    <mergeCell ref="F88:G88"/>
    <mergeCell ref="F89:W89"/>
    <mergeCell ref="F91:G91"/>
    <mergeCell ref="D46:D91"/>
    <mergeCell ref="F46:W46"/>
    <mergeCell ref="F48:G48"/>
    <mergeCell ref="F49:W49"/>
    <mergeCell ref="F51:G51"/>
    <mergeCell ref="F52:W52"/>
    <mergeCell ref="F54:G54"/>
    <mergeCell ref="F70:G70"/>
    <mergeCell ref="F71:W71"/>
    <mergeCell ref="F73:G73"/>
    <mergeCell ref="F74:W74"/>
    <mergeCell ref="F76:G76"/>
    <mergeCell ref="F77:W77"/>
    <mergeCell ref="F61:W61"/>
    <mergeCell ref="F63:G63"/>
    <mergeCell ref="F64:W64"/>
    <mergeCell ref="F66:G66"/>
    <mergeCell ref="F67:W67"/>
    <mergeCell ref="E36:E39"/>
    <mergeCell ref="F40:G40"/>
    <mergeCell ref="F22:G22"/>
    <mergeCell ref="F23:W23"/>
    <mergeCell ref="E24:E26"/>
    <mergeCell ref="F27:G27"/>
    <mergeCell ref="F28:W28"/>
    <mergeCell ref="F30:G30"/>
    <mergeCell ref="E68:E69"/>
    <mergeCell ref="F41:W41"/>
    <mergeCell ref="F43:G43"/>
    <mergeCell ref="F45:W45"/>
    <mergeCell ref="A17:A127"/>
    <mergeCell ref="C17:E17"/>
    <mergeCell ref="F17:W17"/>
    <mergeCell ref="B18:B126"/>
    <mergeCell ref="D18:E18"/>
    <mergeCell ref="F18:W18"/>
    <mergeCell ref="C19:C115"/>
    <mergeCell ref="F19:W19"/>
    <mergeCell ref="D20:D43"/>
    <mergeCell ref="F20:W20"/>
    <mergeCell ref="E44:G44"/>
    <mergeCell ref="E92:G92"/>
    <mergeCell ref="E105:G105"/>
    <mergeCell ref="E110:G110"/>
    <mergeCell ref="E115:G115"/>
    <mergeCell ref="D116:G116"/>
    <mergeCell ref="F55:W55"/>
    <mergeCell ref="F57:G57"/>
    <mergeCell ref="F58:W58"/>
    <mergeCell ref="F60:G60"/>
    <mergeCell ref="F31:W31"/>
    <mergeCell ref="E32:E33"/>
    <mergeCell ref="F34:G34"/>
    <mergeCell ref="F35:W35"/>
    <mergeCell ref="I11:J11"/>
    <mergeCell ref="M11:N11"/>
    <mergeCell ref="Q11:R11"/>
    <mergeCell ref="U11:V11"/>
    <mergeCell ref="B16:E16"/>
    <mergeCell ref="F16:W16"/>
    <mergeCell ref="A6:W6"/>
    <mergeCell ref="H9:K9"/>
    <mergeCell ref="L9:O9"/>
    <mergeCell ref="P9:S9"/>
    <mergeCell ref="T9:W9"/>
    <mergeCell ref="I10:K10"/>
    <mergeCell ref="M10:O10"/>
    <mergeCell ref="Q10:S10"/>
    <mergeCell ref="U10:W10"/>
    <mergeCell ref="V8:W8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63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 progr. asignavimų suvestinė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2022-01-20T20:00:23Z</dcterms:created>
  <dcterms:modified xsi:type="dcterms:W3CDTF">2022-04-12T13:58:46Z</dcterms:modified>
</cp:coreProperties>
</file>