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55" windowHeight="7590"/>
  </bookViews>
  <sheets>
    <sheet name="01 progr. asignavimų suvestinė" sheetId="1" r:id="rId1"/>
  </sheets>
  <calcPr calcId="152511"/>
  <fileRecoveryPr autoRecover="0"/>
</workbook>
</file>

<file path=xl/calcChain.xml><?xml version="1.0" encoding="utf-8"?>
<calcChain xmlns="http://schemas.openxmlformats.org/spreadsheetml/2006/main">
  <c r="W141" i="1" l="1"/>
  <c r="V141" i="1"/>
  <c r="U141" i="1"/>
  <c r="T141" i="1"/>
  <c r="S141" i="1"/>
  <c r="R141" i="1"/>
  <c r="R150" i="1" s="1"/>
  <c r="R151" i="1" s="1"/>
  <c r="Q141" i="1"/>
  <c r="Q150" i="1" s="1"/>
  <c r="Q151" i="1" s="1"/>
  <c r="P141" i="1"/>
  <c r="O141" i="1"/>
  <c r="N141" i="1"/>
  <c r="N150" i="1" s="1"/>
  <c r="N151" i="1" s="1"/>
  <c r="M141" i="1"/>
  <c r="L141" i="1"/>
  <c r="K141" i="1"/>
  <c r="K150" i="1" s="1"/>
  <c r="K151" i="1" s="1"/>
  <c r="J141" i="1"/>
  <c r="I141" i="1"/>
  <c r="H141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W180" i="1"/>
  <c r="V180" i="1"/>
  <c r="U180" i="1"/>
  <c r="T180" i="1"/>
  <c r="S180" i="1"/>
  <c r="S187" i="1" s="1"/>
  <c r="S188" i="1" s="1"/>
  <c r="R180" i="1"/>
  <c r="Q180" i="1"/>
  <c r="P180" i="1"/>
  <c r="O180" i="1"/>
  <c r="N180" i="1"/>
  <c r="M180" i="1"/>
  <c r="L180" i="1"/>
  <c r="K180" i="1"/>
  <c r="J180" i="1"/>
  <c r="J187" i="1" s="1"/>
  <c r="J188" i="1" s="1"/>
  <c r="I180" i="1"/>
  <c r="H180" i="1"/>
  <c r="W177" i="1"/>
  <c r="V177" i="1"/>
  <c r="V187" i="1" s="1"/>
  <c r="V188" i="1" s="1"/>
  <c r="U177" i="1"/>
  <c r="T177" i="1"/>
  <c r="T187" i="1" s="1"/>
  <c r="T188" i="1" s="1"/>
  <c r="S177" i="1"/>
  <c r="R177" i="1"/>
  <c r="Q177" i="1"/>
  <c r="Q187" i="1" s="1"/>
  <c r="Q188" i="1" s="1"/>
  <c r="P177" i="1"/>
  <c r="O177" i="1"/>
  <c r="N177" i="1"/>
  <c r="N187" i="1" s="1"/>
  <c r="N188" i="1" s="1"/>
  <c r="M177" i="1"/>
  <c r="M187" i="1"/>
  <c r="M188" i="1" s="1"/>
  <c r="L177" i="1"/>
  <c r="K177" i="1"/>
  <c r="K187" i="1" s="1"/>
  <c r="K188" i="1" s="1"/>
  <c r="J177" i="1"/>
  <c r="I177" i="1"/>
  <c r="I187" i="1" s="1"/>
  <c r="I188" i="1" s="1"/>
  <c r="H177" i="1"/>
  <c r="W170" i="1"/>
  <c r="W171" i="1"/>
  <c r="W172" i="1"/>
  <c r="V170" i="1"/>
  <c r="V171" i="1" s="1"/>
  <c r="V172" i="1" s="1"/>
  <c r="U170" i="1"/>
  <c r="U171" i="1" s="1"/>
  <c r="U172" i="1" s="1"/>
  <c r="T170" i="1"/>
  <c r="T171" i="1"/>
  <c r="S170" i="1"/>
  <c r="S171" i="1"/>
  <c r="S172" i="1"/>
  <c r="R170" i="1"/>
  <c r="R171" i="1" s="1"/>
  <c r="R172" i="1" s="1"/>
  <c r="Q170" i="1"/>
  <c r="Q171" i="1"/>
  <c r="Q172" i="1" s="1"/>
  <c r="P170" i="1"/>
  <c r="P171" i="1"/>
  <c r="P172" i="1" s="1"/>
  <c r="O170" i="1"/>
  <c r="O171" i="1"/>
  <c r="O172" i="1"/>
  <c r="N170" i="1"/>
  <c r="N171" i="1" s="1"/>
  <c r="N172" i="1" s="1"/>
  <c r="M170" i="1"/>
  <c r="M171" i="1"/>
  <c r="M172" i="1"/>
  <c r="L170" i="1"/>
  <c r="L171" i="1"/>
  <c r="L172" i="1"/>
  <c r="K170" i="1"/>
  <c r="K171" i="1" s="1"/>
  <c r="K172" i="1" s="1"/>
  <c r="J170" i="1"/>
  <c r="J171" i="1"/>
  <c r="J172" i="1" s="1"/>
  <c r="I170" i="1"/>
  <c r="I171" i="1"/>
  <c r="I172" i="1" s="1"/>
  <c r="H170" i="1"/>
  <c r="H171" i="1" s="1"/>
  <c r="H172" i="1" s="1"/>
  <c r="P164" i="1"/>
  <c r="P165" i="1" s="1"/>
  <c r="W163" i="1"/>
  <c r="W164" i="1" s="1"/>
  <c r="W165" i="1" s="1"/>
  <c r="V163" i="1"/>
  <c r="V164" i="1"/>
  <c r="V165" i="1" s="1"/>
  <c r="U163" i="1"/>
  <c r="U164" i="1"/>
  <c r="U165" i="1" s="1"/>
  <c r="T163" i="1"/>
  <c r="T164" i="1" s="1"/>
  <c r="T165" i="1" s="1"/>
  <c r="S163" i="1"/>
  <c r="S164" i="1" s="1"/>
  <c r="S165" i="1" s="1"/>
  <c r="R163" i="1"/>
  <c r="R164" i="1" s="1"/>
  <c r="R165" i="1" s="1"/>
  <c r="Q163" i="1"/>
  <c r="Q164" i="1"/>
  <c r="Q165" i="1"/>
  <c r="P163" i="1"/>
  <c r="O163" i="1"/>
  <c r="O164" i="1"/>
  <c r="O165" i="1"/>
  <c r="N163" i="1"/>
  <c r="N164" i="1" s="1"/>
  <c r="N165" i="1" s="1"/>
  <c r="M163" i="1"/>
  <c r="M164" i="1" s="1"/>
  <c r="M165" i="1" s="1"/>
  <c r="L163" i="1"/>
  <c r="L164" i="1" s="1"/>
  <c r="L165" i="1" s="1"/>
  <c r="K163" i="1"/>
  <c r="K164" i="1" s="1"/>
  <c r="K165" i="1" s="1"/>
  <c r="J163" i="1"/>
  <c r="J164" i="1"/>
  <c r="J165" i="1" s="1"/>
  <c r="I163" i="1"/>
  <c r="I164" i="1"/>
  <c r="I165" i="1" s="1"/>
  <c r="H163" i="1"/>
  <c r="H164" i="1" s="1"/>
  <c r="H165" i="1" s="1"/>
  <c r="P157" i="1"/>
  <c r="P158" i="1" s="1"/>
  <c r="W156" i="1"/>
  <c r="W157" i="1" s="1"/>
  <c r="W158" i="1" s="1"/>
  <c r="V156" i="1"/>
  <c r="V157" i="1"/>
  <c r="V158" i="1" s="1"/>
  <c r="U156" i="1"/>
  <c r="U157" i="1" s="1"/>
  <c r="U158" i="1" s="1"/>
  <c r="T156" i="1"/>
  <c r="T157" i="1" s="1"/>
  <c r="T158" i="1" s="1"/>
  <c r="S156" i="1"/>
  <c r="S157" i="1" s="1"/>
  <c r="S158" i="1" s="1"/>
  <c r="R156" i="1"/>
  <c r="R157" i="1"/>
  <c r="R158" i="1" s="1"/>
  <c r="Q156" i="1"/>
  <c r="Q157" i="1" s="1"/>
  <c r="Q158" i="1" s="1"/>
  <c r="P156" i="1"/>
  <c r="O156" i="1"/>
  <c r="O157" i="1" s="1"/>
  <c r="O158" i="1" s="1"/>
  <c r="N156" i="1"/>
  <c r="N157" i="1" s="1"/>
  <c r="N158" i="1" s="1"/>
  <c r="M156" i="1"/>
  <c r="M157" i="1" s="1"/>
  <c r="M158" i="1" s="1"/>
  <c r="L156" i="1"/>
  <c r="L157" i="1" s="1"/>
  <c r="L158" i="1" s="1"/>
  <c r="K156" i="1"/>
  <c r="K157" i="1" s="1"/>
  <c r="K158" i="1" s="1"/>
  <c r="J156" i="1"/>
  <c r="J157" i="1"/>
  <c r="J158" i="1" s="1"/>
  <c r="I156" i="1"/>
  <c r="I157" i="1" s="1"/>
  <c r="I158" i="1" s="1"/>
  <c r="H156" i="1"/>
  <c r="H157" i="1" s="1"/>
  <c r="H158" i="1" s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W149" i="1"/>
  <c r="V149" i="1"/>
  <c r="V150" i="1"/>
  <c r="V151" i="1" s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W137" i="1"/>
  <c r="W150" i="1" s="1"/>
  <c r="W151" i="1" s="1"/>
  <c r="V137" i="1"/>
  <c r="U137" i="1"/>
  <c r="T137" i="1"/>
  <c r="T150" i="1" s="1"/>
  <c r="T151" i="1" s="1"/>
  <c r="S137" i="1"/>
  <c r="S150" i="1" s="1"/>
  <c r="S151" i="1" s="1"/>
  <c r="Q137" i="1"/>
  <c r="P137" i="1"/>
  <c r="P150" i="1" s="1"/>
  <c r="P151" i="1" s="1"/>
  <c r="O137" i="1"/>
  <c r="O150" i="1" s="1"/>
  <c r="O151" i="1" s="1"/>
  <c r="N137" i="1"/>
  <c r="M137" i="1"/>
  <c r="L137" i="1"/>
  <c r="L150" i="1" s="1"/>
  <c r="L151" i="1" s="1"/>
  <c r="K137" i="1"/>
  <c r="J137" i="1"/>
  <c r="I137" i="1"/>
  <c r="I150" i="1" s="1"/>
  <c r="I151" i="1" s="1"/>
  <c r="H137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W105" i="1"/>
  <c r="V105" i="1"/>
  <c r="U105" i="1"/>
  <c r="U131" i="1" s="1"/>
  <c r="U132" i="1" s="1"/>
  <c r="T105" i="1"/>
  <c r="T131" i="1" s="1"/>
  <c r="T132" i="1" s="1"/>
  <c r="S105" i="1"/>
  <c r="R105" i="1"/>
  <c r="R131" i="1" s="1"/>
  <c r="R132" i="1" s="1"/>
  <c r="Q105" i="1"/>
  <c r="Q131" i="1" s="1"/>
  <c r="Q132" i="1" s="1"/>
  <c r="P105" i="1"/>
  <c r="P131" i="1" s="1"/>
  <c r="P132" i="1" s="1"/>
  <c r="O105" i="1"/>
  <c r="O131" i="1" s="1"/>
  <c r="O132" i="1" s="1"/>
  <c r="N105" i="1"/>
  <c r="N131" i="1" s="1"/>
  <c r="N132" i="1" s="1"/>
  <c r="M105" i="1"/>
  <c r="M132" i="1" s="1"/>
  <c r="L105" i="1"/>
  <c r="L131" i="1" s="1"/>
  <c r="L132" i="1" s="1"/>
  <c r="K105" i="1"/>
  <c r="J105" i="1"/>
  <c r="J131" i="1" s="1"/>
  <c r="J132" i="1" s="1"/>
  <c r="I105" i="1"/>
  <c r="H105" i="1"/>
  <c r="H131" i="1" s="1"/>
  <c r="H132" i="1" s="1"/>
  <c r="W96" i="1"/>
  <c r="V96" i="1"/>
  <c r="V97" i="1" s="1"/>
  <c r="V98" i="1" s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W91" i="1"/>
  <c r="V91" i="1"/>
  <c r="U91" i="1"/>
  <c r="T91" i="1"/>
  <c r="S91" i="1"/>
  <c r="S97" i="1" s="1"/>
  <c r="S98" i="1" s="1"/>
  <c r="R91" i="1"/>
  <c r="Q91" i="1"/>
  <c r="P91" i="1"/>
  <c r="O91" i="1"/>
  <c r="O97" i="1" s="1"/>
  <c r="O98" i="1" s="1"/>
  <c r="N91" i="1"/>
  <c r="M91" i="1"/>
  <c r="L91" i="1"/>
  <c r="K91" i="1"/>
  <c r="J91" i="1"/>
  <c r="I91" i="1"/>
  <c r="H91" i="1"/>
  <c r="W86" i="1"/>
  <c r="W97" i="1" s="1"/>
  <c r="W98" i="1" s="1"/>
  <c r="V86" i="1"/>
  <c r="U86" i="1"/>
  <c r="T86" i="1"/>
  <c r="T97" i="1" s="1"/>
  <c r="T98" i="1" s="1"/>
  <c r="S86" i="1"/>
  <c r="R86" i="1"/>
  <c r="Q86" i="1"/>
  <c r="Q97" i="1"/>
  <c r="Q98" i="1" s="1"/>
  <c r="P86" i="1"/>
  <c r="O86" i="1"/>
  <c r="N86" i="1"/>
  <c r="N97" i="1" s="1"/>
  <c r="N98" i="1" s="1"/>
  <c r="M86" i="1"/>
  <c r="L86" i="1"/>
  <c r="K86" i="1"/>
  <c r="K97" i="1"/>
  <c r="K98" i="1" s="1"/>
  <c r="J86" i="1"/>
  <c r="I86" i="1"/>
  <c r="I97" i="1" s="1"/>
  <c r="I98" i="1" s="1"/>
  <c r="H86" i="1"/>
  <c r="H97" i="1" s="1"/>
  <c r="H98" i="1" s="1"/>
  <c r="W77" i="1"/>
  <c r="W78" i="1" s="1"/>
  <c r="V77" i="1"/>
  <c r="V78" i="1"/>
  <c r="U77" i="1"/>
  <c r="U78" i="1" s="1"/>
  <c r="T77" i="1"/>
  <c r="T78" i="1"/>
  <c r="S77" i="1"/>
  <c r="S78" i="1" s="1"/>
  <c r="R77" i="1"/>
  <c r="R78" i="1"/>
  <c r="Q77" i="1"/>
  <c r="Q78" i="1" s="1"/>
  <c r="P77" i="1"/>
  <c r="P78" i="1"/>
  <c r="O77" i="1"/>
  <c r="O78" i="1" s="1"/>
  <c r="N77" i="1"/>
  <c r="N78" i="1"/>
  <c r="M77" i="1"/>
  <c r="M78" i="1" s="1"/>
  <c r="L77" i="1"/>
  <c r="L78" i="1"/>
  <c r="K77" i="1"/>
  <c r="K78" i="1" s="1"/>
  <c r="J77" i="1"/>
  <c r="J78" i="1"/>
  <c r="I77" i="1"/>
  <c r="I78" i="1" s="1"/>
  <c r="H77" i="1"/>
  <c r="H78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W67" i="1"/>
  <c r="V67" i="1"/>
  <c r="U67" i="1"/>
  <c r="T67" i="1"/>
  <c r="T73" i="1"/>
  <c r="S67" i="1"/>
  <c r="R67" i="1"/>
  <c r="Q67" i="1"/>
  <c r="Q73" i="1" s="1"/>
  <c r="P67" i="1"/>
  <c r="O67" i="1"/>
  <c r="N67" i="1"/>
  <c r="M67" i="1"/>
  <c r="L67" i="1"/>
  <c r="L73" i="1" s="1"/>
  <c r="K67" i="1"/>
  <c r="J67" i="1"/>
  <c r="I67" i="1"/>
  <c r="H67" i="1"/>
  <c r="W62" i="1"/>
  <c r="V62" i="1"/>
  <c r="U62" i="1"/>
  <c r="U73" i="1"/>
  <c r="T62" i="1"/>
  <c r="S62" i="1"/>
  <c r="R62" i="1"/>
  <c r="Q62" i="1"/>
  <c r="O62" i="1"/>
  <c r="N62" i="1"/>
  <c r="M62" i="1"/>
  <c r="L62" i="1"/>
  <c r="K62" i="1"/>
  <c r="J62" i="1"/>
  <c r="I62" i="1"/>
  <c r="H62" i="1"/>
  <c r="W57" i="1"/>
  <c r="V57" i="1"/>
  <c r="V73" i="1" s="1"/>
  <c r="U57" i="1"/>
  <c r="T57" i="1"/>
  <c r="S57" i="1"/>
  <c r="R57" i="1"/>
  <c r="R73" i="1" s="1"/>
  <c r="Q57" i="1"/>
  <c r="P57" i="1"/>
  <c r="O57" i="1"/>
  <c r="N57" i="1"/>
  <c r="N73" i="1" s="1"/>
  <c r="M57" i="1"/>
  <c r="L57" i="1"/>
  <c r="K57" i="1"/>
  <c r="J57" i="1"/>
  <c r="J73" i="1" s="1"/>
  <c r="I57" i="1"/>
  <c r="H57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J51" i="1" s="1"/>
  <c r="J79" i="1" s="1"/>
  <c r="I29" i="1"/>
  <c r="H29" i="1"/>
  <c r="W24" i="1"/>
  <c r="V24" i="1"/>
  <c r="V51" i="1" s="1"/>
  <c r="V79" i="1" s="1"/>
  <c r="U24" i="1"/>
  <c r="U51" i="1" s="1"/>
  <c r="U79" i="1" s="1"/>
  <c r="T24" i="1"/>
  <c r="T51" i="1" s="1"/>
  <c r="S24" i="1"/>
  <c r="S51" i="1" s="1"/>
  <c r="R24" i="1"/>
  <c r="R51" i="1" s="1"/>
  <c r="Q24" i="1"/>
  <c r="P24" i="1"/>
  <c r="P51" i="1" s="1"/>
  <c r="L24" i="1"/>
  <c r="M24" i="1"/>
  <c r="N24" i="1"/>
  <c r="N51" i="1" s="1"/>
  <c r="O24" i="1"/>
  <c r="H24" i="1"/>
  <c r="H51" i="1" s="1"/>
  <c r="I24" i="1"/>
  <c r="J24" i="1"/>
  <c r="K24" i="1"/>
  <c r="K51" i="1" s="1"/>
  <c r="S131" i="1"/>
  <c r="S132" i="1" s="1"/>
  <c r="W131" i="1"/>
  <c r="W132" i="1" s="1"/>
  <c r="M131" i="1"/>
  <c r="O187" i="1"/>
  <c r="O188" i="1" s="1"/>
  <c r="M97" i="1"/>
  <c r="M98" i="1" s="1"/>
  <c r="K131" i="1"/>
  <c r="K132" i="1" s="1"/>
  <c r="W187" i="1"/>
  <c r="W188" i="1" s="1"/>
  <c r="U97" i="1"/>
  <c r="U98" i="1" s="1"/>
  <c r="H187" i="1"/>
  <c r="H188" i="1" s="1"/>
  <c r="P187" i="1"/>
  <c r="P188" i="1" s="1"/>
  <c r="I131" i="1"/>
  <c r="I132" i="1" s="1"/>
  <c r="O73" i="1" l="1"/>
  <c r="N79" i="1"/>
  <c r="N189" i="1" s="1"/>
  <c r="L51" i="1"/>
  <c r="L79" i="1" s="1"/>
  <c r="O51" i="1"/>
  <c r="R79" i="1"/>
  <c r="T79" i="1"/>
  <c r="W51" i="1"/>
  <c r="W79" i="1" s="1"/>
  <c r="K73" i="1"/>
  <c r="K79" i="1" s="1"/>
  <c r="K189" i="1" s="1"/>
  <c r="W73" i="1"/>
  <c r="V131" i="1"/>
  <c r="V132" i="1" s="1"/>
  <c r="J150" i="1"/>
  <c r="J151" i="1" s="1"/>
  <c r="R187" i="1"/>
  <c r="R188" i="1" s="1"/>
  <c r="Q51" i="1"/>
  <c r="Q79" i="1" s="1"/>
  <c r="I51" i="1"/>
  <c r="I79" i="1" s="1"/>
  <c r="M51" i="1"/>
  <c r="M73" i="1"/>
  <c r="I73" i="1"/>
  <c r="J97" i="1"/>
  <c r="J98" i="1" s="1"/>
  <c r="J189" i="1" s="1"/>
  <c r="P97" i="1"/>
  <c r="P98" i="1" s="1"/>
  <c r="H150" i="1"/>
  <c r="H151" i="1" s="1"/>
  <c r="U187" i="1"/>
  <c r="U188" i="1" s="1"/>
  <c r="V189" i="1"/>
  <c r="S73" i="1"/>
  <c r="S79" i="1" s="1"/>
  <c r="S189" i="1" s="1"/>
  <c r="M150" i="1"/>
  <c r="M151" i="1" s="1"/>
  <c r="H73" i="1"/>
  <c r="H79" i="1" s="1"/>
  <c r="H189" i="1" s="1"/>
  <c r="P73" i="1"/>
  <c r="P79" i="1" s="1"/>
  <c r="P189" i="1" s="1"/>
  <c r="L97" i="1"/>
  <c r="L98" i="1" s="1"/>
  <c r="R97" i="1"/>
  <c r="R98" i="1" s="1"/>
  <c r="U150" i="1"/>
  <c r="U151" i="1" s="1"/>
  <c r="L187" i="1"/>
  <c r="L188" i="1" s="1"/>
  <c r="U189" i="1"/>
  <c r="Q189" i="1"/>
  <c r="I189" i="1"/>
  <c r="T189" i="1"/>
  <c r="W189" i="1"/>
  <c r="O79" i="1" l="1"/>
  <c r="O189" i="1" s="1"/>
  <c r="L189" i="1"/>
  <c r="M79" i="1"/>
  <c r="M189" i="1" s="1"/>
  <c r="R189" i="1"/>
</calcChain>
</file>

<file path=xl/sharedStrings.xml><?xml version="1.0" encoding="utf-8"?>
<sst xmlns="http://schemas.openxmlformats.org/spreadsheetml/2006/main" count="420" uniqueCount="122">
  <si>
    <t>(tūkst. Eur)</t>
  </si>
  <si>
    <t xml:space="preserve">Strateginio </t>
  </si>
  <si>
    <t>Programos</t>
  </si>
  <si>
    <t>Uždavinio</t>
  </si>
  <si>
    <t>Priemonės</t>
  </si>
  <si>
    <t>Asignavimų</t>
  </si>
  <si>
    <t>Finansavimo</t>
  </si>
  <si>
    <t>tikslo</t>
  </si>
  <si>
    <t xml:space="preserve">kodas ir </t>
  </si>
  <si>
    <t>kodas ir</t>
  </si>
  <si>
    <t>valdytojo</t>
  </si>
  <si>
    <t>šaltinio</t>
  </si>
  <si>
    <t>Iš viso</t>
  </si>
  <si>
    <t>Iš jų</t>
  </si>
  <si>
    <t>pavadinimas</t>
  </si>
  <si>
    <t>kodas</t>
  </si>
  <si>
    <t>asignavimų</t>
  </si>
  <si>
    <t>Išlaidoms</t>
  </si>
  <si>
    <t>Iš jų darbo</t>
  </si>
  <si>
    <t>Turtui įsigyti</t>
  </si>
  <si>
    <t>užmok.</t>
  </si>
  <si>
    <t>ir finans.</t>
  </si>
  <si>
    <t>įsipareig.</t>
  </si>
  <si>
    <t>vykdyti</t>
  </si>
  <si>
    <t>1</t>
  </si>
  <si>
    <t>01</t>
  </si>
  <si>
    <t>Ugdymo kokybės,sporto ir modernios aplinkos užtikrinimo programa</t>
  </si>
  <si>
    <t>Teikti kokybiškas bendrojo ugdymo paslaugas</t>
  </si>
  <si>
    <t>Organizuoti bendrąjį ugdymą mokyklose, vykdančiose pagrindinio ugdymo programą</t>
  </si>
  <si>
    <t>Akademiko Adolfo Jucio progimnazijos veikla</t>
  </si>
  <si>
    <t>191130079</t>
  </si>
  <si>
    <t>Pajamos už prekes ir paslaugas SB(SP)</t>
  </si>
  <si>
    <t>Savivaldybės biudžeto lėšos SB</t>
  </si>
  <si>
    <t>Valstybės biudžeto specialiosios tikslinės dotacijos lėšos SB(VB)</t>
  </si>
  <si>
    <t>Iš viso priemonei</t>
  </si>
  <si>
    <t>02</t>
  </si>
  <si>
    <t>Plungės "Babrungo" progimnazijos veikla</t>
  </si>
  <si>
    <t>191130111</t>
  </si>
  <si>
    <t>03</t>
  </si>
  <si>
    <t>"Ryto" pagrindinės mokyklos veikla</t>
  </si>
  <si>
    <t>191130645</t>
  </si>
  <si>
    <t>04</t>
  </si>
  <si>
    <t>Plungės specialiojo ugdymo centro veikla</t>
  </si>
  <si>
    <t>190986017</t>
  </si>
  <si>
    <t>05</t>
  </si>
  <si>
    <t>Senamiesčio mokyklos veikla</t>
  </si>
  <si>
    <t>291130450</t>
  </si>
  <si>
    <t>Europos Sąjungos paramos lėšos ES</t>
  </si>
  <si>
    <t>06</t>
  </si>
  <si>
    <t>Liepijų mokyklos veikla</t>
  </si>
  <si>
    <t>305888554</t>
  </si>
  <si>
    <t>Organizuoti bendrąjį ugdymą mokyklose, vykdančiose vidurinio ugdymo programą</t>
  </si>
  <si>
    <t>Alsėdžių Stanislovo Narutavičiaus gimnazijos veikla</t>
  </si>
  <si>
    <t>191130983</t>
  </si>
  <si>
    <t>Kulių gimnazijos veikla</t>
  </si>
  <si>
    <t>191131028</t>
  </si>
  <si>
    <t>"Saulės" gimnazijos veikla</t>
  </si>
  <si>
    <t>191130264</t>
  </si>
  <si>
    <t>Žemaičių Kalvarijos M. Valančiaus gimnazijos  veikla</t>
  </si>
  <si>
    <t>191131551</t>
  </si>
  <si>
    <t>Organizuoti kokybišką švietimo pagalbą ir rūpintis pagalbos prieinamumu Plungės rajone</t>
  </si>
  <si>
    <t xml:space="preserve">Plungės paslaugų ir švietimo pagalbos centro veikla  </t>
  </si>
  <si>
    <t>191130798</t>
  </si>
  <si>
    <t>Iš viso programos tikslui</t>
  </si>
  <si>
    <t xml:space="preserve">Tenkinti mokinių pažinimo ir saviraiškos poreikius neformaliojo ugdymo įstaigose                         </t>
  </si>
  <si>
    <t>Organizuoti  kokybišką ugdymą ir užtikrinti modernią aplinką neformaliojo ugdymo įstaigose</t>
  </si>
  <si>
    <t>Platelių meno mokyklos veikla</t>
  </si>
  <si>
    <t>191816847</t>
  </si>
  <si>
    <t>M.Oginskio meno mokyklos veikla</t>
  </si>
  <si>
    <t>191816128</t>
  </si>
  <si>
    <t>Plungės sporto ir rekrreacijos centro veikla</t>
  </si>
  <si>
    <t>302776863</t>
  </si>
  <si>
    <t xml:space="preserve">Rūpintis bendruoju vaikų gebėjimų ir vertybių nuostatų ugdymu, didinant ankstyvojo ugdymo prieinamumą </t>
  </si>
  <si>
    <t>Organizuoti ikimokyklinį ir priešmokyklinį ugdymą ikimokyklinio ugdymo įstaigose</t>
  </si>
  <si>
    <t>Lopšelio-darželio "Nykštukas" veikla</t>
  </si>
  <si>
    <t>191128231</t>
  </si>
  <si>
    <t>Lopšelio-darželio "Pasaka" veikla</t>
  </si>
  <si>
    <t>291128570</t>
  </si>
  <si>
    <t>Lopšelio-darželio "Raudonkepuraitė" veikla</t>
  </si>
  <si>
    <t>191128427</t>
  </si>
  <si>
    <t>Lopšelio-darželio "Rūtelė" veikla</t>
  </si>
  <si>
    <t>191128765</t>
  </si>
  <si>
    <t>Lopšelio-darželio "Saulutė" veikla</t>
  </si>
  <si>
    <t>191128612</t>
  </si>
  <si>
    <t>Lopšelio-darželio "Vyturėlis" veikla</t>
  </si>
  <si>
    <t>191128950</t>
  </si>
  <si>
    <t>Ugdymo kokybės ir švietimo pagalbos užtikrinimas Plungės rajono švietimo įstaigose</t>
  </si>
  <si>
    <t>Užtikrinti ugdymo kokybę ir švietimo pagalbą Plungės rajone</t>
  </si>
  <si>
    <t>Mokslo rėmimo programa</t>
  </si>
  <si>
    <t>188714469</t>
  </si>
  <si>
    <t>Ugdymo kokybės užtikrinimas</t>
  </si>
  <si>
    <t>Neformaliojo  vaikų švietimo programa</t>
  </si>
  <si>
    <t>191123266</t>
  </si>
  <si>
    <t>Vaikų vasaros poilsio organizavimo programa</t>
  </si>
  <si>
    <t>Inicijuoti ir koordinuoti Plungės rajono savivaldybės jaunimo politikos formavimą ir jaunimo veiklos organizavimą rajone</t>
  </si>
  <si>
    <t>Skatinti ir remti Plungės rajono jaunimo savanorišką veiklą ir vykdomas veiklos programas.</t>
  </si>
  <si>
    <t>Jaunimo veiklos programa</t>
  </si>
  <si>
    <t>Organizuoti Plungės rajono savivaldybės jaunimo užimtumą ir turiningą laisvalaikio praleidimą</t>
  </si>
  <si>
    <t>Skatinti jaunimo savirealizaciją, jaunimo iniciatyvas, užtikrinti jaunų žmonių užimtumą ir turiningą laisvalaikio praleidimą.</t>
  </si>
  <si>
    <t>Plungės atviro jaunimo centro veikla</t>
  </si>
  <si>
    <t>07</t>
  </si>
  <si>
    <t>Užtikrinti kokybišką neformaliojo suaugusiųjų švietimo veiklą</t>
  </si>
  <si>
    <t>Įgyvendinti neformaliojo suaugusiųjų švietimo programą</t>
  </si>
  <si>
    <t>Trečiojo amžiaus universiteto (TAU) veikla</t>
  </si>
  <si>
    <t>08</t>
  </si>
  <si>
    <t>Plėtoti rajono gyventojų fizinį ugdymą, sudarant jiems palankias sąlygas sportuoti</t>
  </si>
  <si>
    <t>Remti ir skatinti masinių sporto sveikatingumo renginių rajone vykdymą</t>
  </si>
  <si>
    <t>Sporto projektų rėmimas</t>
  </si>
  <si>
    <t>VšĮ Plungės futbolas programa</t>
  </si>
  <si>
    <t>Krepšinio komandos "Plungės Olimpas" rėmimas</t>
  </si>
  <si>
    <t>Futbolo komandos FK "Babrungas" rėmimas</t>
  </si>
  <si>
    <t>Iš viso programai</t>
  </si>
  <si>
    <t>Patvirtinti 2021-ųjų m. asignavimai</t>
  </si>
  <si>
    <t xml:space="preserve">Iš viso uždaviniui </t>
  </si>
  <si>
    <t>Plungės rajono savivaldybės</t>
  </si>
  <si>
    <t>2022 - 2024-ŲJŲ METŲ 01 UGDYMO KOKYBĖS, SPORTO IR MODERNIOS APLINKOS UŽTIKRINIMO PROGRAMOS, PROGRAMOS TIKSLŲ, UŽDAVINIŲ IR PRIEMONIŲ ASIGNAVIMŲ SUVESTINĖ</t>
  </si>
  <si>
    <t>Diegti inovacijas švietimo įstaigose, atliepiant ateities ekonomikos poreikius, gewrinti švietimo paslaugų kokybę ir užtikrinti prieinamumą</t>
  </si>
  <si>
    <t>Patvirtinti  2022-ųjų m. asignavimai</t>
  </si>
  <si>
    <t>Planuojami  2023-ųjų m. asignavimai</t>
  </si>
  <si>
    <t>Planuojami  2024-ųjų m. asignavimai</t>
  </si>
  <si>
    <t>tarybos 2022 m. balandžio 28 d.</t>
  </si>
  <si>
    <t>sprendimu Nr. T1-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</si>
</sst>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0.0"/>
    <numFmt numFmtId="165" formatCode="[$-10409]#0.000"/>
    <numFmt numFmtId="166" formatCode="0.000"/>
  </numFmts>
  <fonts count="13" x14ac:knownFonts="1">
    <font>
      <sz val="10"/>
      <name val="Arial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sz val="7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CCFFCC"/>
        <bgColor indexed="0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5" fillId="2" borderId="3" xfId="0" applyFont="1" applyFill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0" fontId="5" fillId="2" borderId="4" xfId="0" applyFont="1" applyFill="1" applyBorder="1" applyAlignment="1" applyProtection="1">
      <alignment horizontal="left" vertical="top" wrapText="1" readingOrder="1"/>
      <protection locked="0"/>
    </xf>
    <xf numFmtId="0" fontId="5" fillId="0" borderId="4" xfId="0" applyFont="1" applyBorder="1" applyAlignment="1" applyProtection="1">
      <alignment horizontal="left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6" fillId="2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6" fillId="2" borderId="8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/>
    <xf numFmtId="165" fontId="5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5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5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8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10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10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9" xfId="0" applyFont="1" applyBorder="1" applyAlignment="1" applyProtection="1">
      <alignment horizontal="left" vertical="center" wrapText="1" readingOrder="1"/>
      <protection locked="0"/>
    </xf>
    <xf numFmtId="0" fontId="5" fillId="0" borderId="4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3" xfId="0" applyFont="1" applyBorder="1" applyAlignment="1" applyProtection="1">
      <alignment horizontal="left" vertical="center" wrapText="1" readingOrder="1"/>
      <protection locked="0"/>
    </xf>
    <xf numFmtId="165" fontId="5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165" fontId="10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10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165" fontId="5" fillId="3" borderId="4" xfId="0" applyNumberFormat="1" applyFont="1" applyFill="1" applyBorder="1" applyAlignment="1" applyProtection="1">
      <alignment horizontal="right" vertical="center" wrapText="1" readingOrder="1"/>
      <protection locked="0"/>
    </xf>
    <xf numFmtId="166" fontId="10" fillId="0" borderId="10" xfId="0" applyNumberFormat="1" applyFont="1" applyBorder="1" applyAlignment="1" applyProtection="1">
      <alignment vertical="top" wrapText="1"/>
      <protection locked="0"/>
    </xf>
    <xf numFmtId="166" fontId="10" fillId="4" borderId="10" xfId="0" applyNumberFormat="1" applyFont="1" applyFill="1" applyBorder="1" applyAlignment="1" applyProtection="1">
      <alignment vertical="top" wrapText="1"/>
      <protection locked="0"/>
    </xf>
    <xf numFmtId="0" fontId="6" fillId="2" borderId="11" xfId="0" applyFont="1" applyFill="1" applyBorder="1" applyAlignment="1" applyProtection="1">
      <alignment horizontal="center" vertical="center" wrapText="1" readingOrder="1"/>
      <protection locked="0"/>
    </xf>
    <xf numFmtId="0" fontId="6" fillId="2" borderId="12" xfId="0" applyFont="1" applyFill="1" applyBorder="1" applyAlignment="1" applyProtection="1">
      <alignment horizontal="center" vertical="center" wrapText="1" readingOrder="1"/>
      <protection locked="0"/>
    </xf>
    <xf numFmtId="0" fontId="6" fillId="2" borderId="13" xfId="0" applyFont="1" applyFill="1" applyBorder="1" applyAlignment="1" applyProtection="1">
      <alignment horizontal="center" vertical="center" wrapText="1" readingOrder="1"/>
      <protection locked="0"/>
    </xf>
    <xf numFmtId="0" fontId="6" fillId="2" borderId="14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Border="1" applyAlignment="1" applyProtection="1">
      <alignment horizontal="center" vertical="center" wrapText="1" readingOrder="1"/>
      <protection locked="0"/>
    </xf>
    <xf numFmtId="0" fontId="6" fillId="2" borderId="15" xfId="0" applyFont="1" applyFill="1" applyBorder="1" applyAlignment="1" applyProtection="1">
      <alignment horizontal="center" vertical="center" wrapText="1" readingOrder="1"/>
      <protection locked="0"/>
    </xf>
    <xf numFmtId="0" fontId="5" fillId="2" borderId="16" xfId="0" applyFont="1" applyFill="1" applyBorder="1" applyAlignment="1" applyProtection="1">
      <alignment horizontal="left" vertical="center" wrapText="1" readingOrder="1"/>
      <protection locked="0"/>
    </xf>
    <xf numFmtId="165" fontId="5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3" borderId="17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7" xfId="0" applyNumberFormat="1" applyFont="1" applyBorder="1" applyAlignment="1" applyProtection="1">
      <alignment horizontal="right" vertical="center" wrapText="1" readingOrder="1"/>
      <protection locked="0"/>
    </xf>
    <xf numFmtId="165" fontId="8" fillId="0" borderId="17" xfId="0" applyNumberFormat="1" applyFont="1" applyBorder="1" applyAlignment="1" applyProtection="1">
      <alignment horizontal="right" vertical="center" wrapText="1" readingOrder="1"/>
      <protection locked="0"/>
    </xf>
    <xf numFmtId="166" fontId="10" fillId="4" borderId="18" xfId="0" applyNumberFormat="1" applyFont="1" applyFill="1" applyBorder="1" applyAlignment="1" applyProtection="1">
      <alignment vertical="top" wrapText="1"/>
      <protection locked="0"/>
    </xf>
    <xf numFmtId="165" fontId="5" fillId="2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20" xfId="0" applyFont="1" applyFill="1" applyBorder="1" applyAlignment="1" applyProtection="1">
      <alignment horizontal="left" vertical="center" wrapText="1" readingOrder="1"/>
      <protection locked="0"/>
    </xf>
    <xf numFmtId="165" fontId="4" fillId="3" borderId="21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3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" xfId="0" applyFont="1" applyFill="1" applyBorder="1" applyAlignment="1" applyProtection="1">
      <alignment horizontal="left" vertical="center" wrapText="1" readingOrder="1"/>
      <protection locked="0"/>
    </xf>
    <xf numFmtId="165" fontId="5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/>
    <xf numFmtId="166" fontId="11" fillId="0" borderId="0" xfId="0" applyNumberFormat="1" applyFont="1"/>
    <xf numFmtId="166" fontId="12" fillId="0" borderId="0" xfId="0" applyNumberFormat="1" applyFont="1"/>
    <xf numFmtId="165" fontId="10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" xfId="0" applyFont="1" applyBorder="1" applyAlignment="1" applyProtection="1">
      <alignment horizontal="right" vertical="center" wrapText="1" readingOrder="1"/>
      <protection locked="0"/>
    </xf>
    <xf numFmtId="0" fontId="4" fillId="0" borderId="3" xfId="0" applyFont="1" applyBorder="1" applyAlignment="1" applyProtection="1">
      <alignment horizontal="right" vertical="center" wrapText="1" readingOrder="1"/>
      <protection locked="0"/>
    </xf>
    <xf numFmtId="0" fontId="4" fillId="0" borderId="23" xfId="0" applyFont="1" applyBorder="1" applyAlignment="1" applyProtection="1">
      <alignment horizontal="right" vertical="center" wrapText="1" readingOrder="1"/>
      <protection locked="0"/>
    </xf>
    <xf numFmtId="0" fontId="4" fillId="2" borderId="1" xfId="0" applyFont="1" applyFill="1" applyBorder="1" applyAlignment="1" applyProtection="1">
      <alignment horizontal="right" vertical="center" wrapText="1" readingOrder="1"/>
      <protection locked="0"/>
    </xf>
    <xf numFmtId="0" fontId="4" fillId="2" borderId="3" xfId="0" applyFont="1" applyFill="1" applyBorder="1" applyAlignment="1" applyProtection="1">
      <alignment horizontal="right" vertical="center" wrapText="1" readingOrder="1"/>
      <protection locked="0"/>
    </xf>
    <xf numFmtId="0" fontId="4" fillId="2" borderId="23" xfId="0" applyFont="1" applyFill="1" applyBorder="1" applyAlignment="1" applyProtection="1">
      <alignment horizontal="right" vertical="center" wrapText="1" readingOrder="1"/>
      <protection locked="0"/>
    </xf>
    <xf numFmtId="0" fontId="5" fillId="0" borderId="28" xfId="0" applyFont="1" applyBorder="1" applyAlignment="1" applyProtection="1">
      <alignment horizontal="left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2" borderId="23" xfId="0" applyFont="1" applyFill="1" applyBorder="1" applyAlignment="1" applyProtection="1">
      <alignment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5" fillId="2" borderId="28" xfId="0" applyFont="1" applyFill="1" applyBorder="1" applyAlignment="1" applyProtection="1">
      <alignment horizontal="left" vertical="center" wrapText="1" readingOrder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vertical="center" wrapText="1" readingOrder="1"/>
      <protection locked="0"/>
    </xf>
    <xf numFmtId="0" fontId="0" fillId="0" borderId="23" xfId="0" applyBorder="1" applyAlignment="1" applyProtection="1">
      <alignment horizontal="right" vertical="top" wrapText="1"/>
      <protection locked="0"/>
    </xf>
    <xf numFmtId="0" fontId="5" fillId="0" borderId="3" xfId="0" applyFont="1" applyBorder="1" applyAlignment="1" applyProtection="1">
      <alignment vertical="center" wrapText="1" readingOrder="1"/>
      <protection locked="0"/>
    </xf>
    <xf numFmtId="164" fontId="5" fillId="0" borderId="34" xfId="0" applyNumberFormat="1" applyFont="1" applyBorder="1" applyAlignment="1" applyProtection="1">
      <alignment vertical="center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Fill="1" applyBorder="1" applyAlignment="1" applyProtection="1">
      <alignment horizontal="right" vertical="center" wrapText="1" readingOrder="1"/>
      <protection locked="0"/>
    </xf>
    <xf numFmtId="0" fontId="0" fillId="0" borderId="23" xfId="0" applyFill="1" applyBorder="1" applyAlignment="1" applyProtection="1">
      <alignment horizontal="right" vertical="top" wrapText="1"/>
      <protection locked="0"/>
    </xf>
    <xf numFmtId="0" fontId="5" fillId="0" borderId="23" xfId="0" applyFont="1" applyFill="1" applyBorder="1" applyAlignment="1" applyProtection="1">
      <alignment vertical="center" wrapText="1" readingOrder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27" xfId="0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7" fillId="0" borderId="23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center" wrapText="1" readingOrder="1"/>
      <protection locked="0"/>
    </xf>
    <xf numFmtId="0" fontId="5" fillId="2" borderId="33" xfId="0" applyFont="1" applyFill="1" applyBorder="1" applyAlignment="1" applyProtection="1">
      <alignment horizontal="left" vertical="center" wrapText="1" readingOrder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/>
    <xf numFmtId="0" fontId="6" fillId="2" borderId="29" xfId="0" applyFont="1" applyFill="1" applyBorder="1" applyAlignment="1" applyProtection="1">
      <alignment horizontal="center" vertical="center" wrapText="1" readingOrder="1"/>
      <protection locked="0"/>
    </xf>
    <xf numFmtId="0" fontId="7" fillId="0" borderId="30" xfId="0" applyFont="1" applyBorder="1" applyAlignment="1" applyProtection="1">
      <alignment vertical="top" wrapText="1"/>
      <protection locked="0"/>
    </xf>
    <xf numFmtId="0" fontId="7" fillId="0" borderId="31" xfId="0" applyFont="1" applyBorder="1" applyAlignment="1" applyProtection="1">
      <alignment vertical="top" wrapText="1"/>
      <protection locked="0"/>
    </xf>
    <xf numFmtId="0" fontId="7" fillId="0" borderId="32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2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164" fontId="5" fillId="0" borderId="23" xfId="0" applyNumberFormat="1" applyFont="1" applyBorder="1" applyAlignment="1" applyProtection="1">
      <alignment vertical="center" wrapText="1" readingOrder="1"/>
      <protection locked="0"/>
    </xf>
    <xf numFmtId="0" fontId="4" fillId="2" borderId="24" xfId="0" applyFont="1" applyFill="1" applyBorder="1" applyAlignment="1" applyProtection="1">
      <alignment horizontal="right" vertical="center" wrapText="1" readingOrder="1"/>
      <protection locked="0"/>
    </xf>
    <xf numFmtId="0" fontId="4" fillId="2" borderId="25" xfId="0" applyFont="1" applyFill="1" applyBorder="1" applyAlignment="1" applyProtection="1">
      <alignment horizontal="right" vertical="center" wrapText="1" readingOrder="1"/>
      <protection locked="0"/>
    </xf>
    <xf numFmtId="0" fontId="4" fillId="2" borderId="26" xfId="0" applyFont="1" applyFill="1" applyBorder="1" applyAlignment="1" applyProtection="1">
      <alignment horizontal="right" vertical="center" wrapText="1" readingOrder="1"/>
      <protection locked="0"/>
    </xf>
    <xf numFmtId="165" fontId="10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28" xfId="0" applyFont="1" applyFill="1" applyBorder="1" applyAlignment="1" applyProtection="1">
      <alignment horizontal="left" vertical="center" wrapText="1" readingOrder="1"/>
      <protection locked="0"/>
    </xf>
    <xf numFmtId="0" fontId="0" fillId="3" borderId="7" xfId="0" applyFill="1" applyBorder="1" applyAlignment="1" applyProtection="1">
      <alignment vertical="top" wrapText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9"/>
  <sheetViews>
    <sheetView showGridLines="0" tabSelected="1" zoomScaleNormal="100" workbookViewId="0">
      <selection activeCell="S26" sqref="S26"/>
    </sheetView>
  </sheetViews>
  <sheetFormatPr defaultRowHeight="12.75" x14ac:dyDescent="0.2"/>
  <cols>
    <col min="1" max="1" width="8.28515625" customWidth="1"/>
    <col min="2" max="2" width="8.42578125" customWidth="1"/>
    <col min="3" max="3" width="9.42578125" customWidth="1"/>
    <col min="4" max="4" width="9.140625" customWidth="1"/>
    <col min="5" max="5" width="9" customWidth="1"/>
    <col min="6" max="7" width="10.7109375" customWidth="1"/>
    <col min="8" max="8" width="8.28515625" customWidth="1"/>
    <col min="9" max="9" width="8.140625" customWidth="1"/>
    <col min="10" max="10" width="8" customWidth="1"/>
    <col min="11" max="11" width="8.7109375" customWidth="1"/>
    <col min="12" max="12" width="8" customWidth="1"/>
    <col min="13" max="13" width="9.140625" customWidth="1"/>
    <col min="14" max="14" width="9.42578125" customWidth="1"/>
    <col min="15" max="15" width="8.42578125" customWidth="1"/>
    <col min="16" max="17" width="8.28515625" customWidth="1"/>
    <col min="18" max="18" width="8.5703125" customWidth="1"/>
    <col min="19" max="19" width="8.42578125" customWidth="1"/>
    <col min="20" max="20" width="8.28515625" customWidth="1"/>
    <col min="21" max="21" width="8.85546875" customWidth="1"/>
    <col min="22" max="22" width="9.5703125" customWidth="1"/>
    <col min="23" max="23" width="9.140625" customWidth="1"/>
    <col min="24" max="24" width="0" hidden="1" customWidth="1"/>
    <col min="25" max="25" width="10" bestFit="1" customWidth="1"/>
  </cols>
  <sheetData>
    <row r="1" spans="1:23" x14ac:dyDescent="0.2">
      <c r="U1" s="16"/>
      <c r="V1" s="16"/>
      <c r="W1" s="16"/>
    </row>
    <row r="2" spans="1:23" x14ac:dyDescent="0.2">
      <c r="U2" s="16" t="s">
        <v>114</v>
      </c>
      <c r="V2" s="16"/>
      <c r="W2" s="16"/>
    </row>
    <row r="3" spans="1:23" x14ac:dyDescent="0.2">
      <c r="U3" s="16" t="s">
        <v>120</v>
      </c>
      <c r="V3" s="16"/>
      <c r="W3" s="16"/>
    </row>
    <row r="4" spans="1:23" x14ac:dyDescent="0.2">
      <c r="U4" s="16" t="s">
        <v>121</v>
      </c>
      <c r="V4" s="16"/>
      <c r="W4" s="16"/>
    </row>
    <row r="5" spans="1:23" x14ac:dyDescent="0.2">
      <c r="U5" s="16"/>
    </row>
    <row r="6" spans="1:23" ht="17.100000000000001" customHeight="1" x14ac:dyDescent="0.2">
      <c r="A6" s="97" t="s">
        <v>115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05" t="s">
        <v>0</v>
      </c>
      <c r="V8" s="105"/>
      <c r="W8" s="105"/>
    </row>
    <row r="9" spans="1:23" s="12" customFormat="1" ht="10.5" x14ac:dyDescent="0.2">
      <c r="A9" s="11" t="s">
        <v>1</v>
      </c>
      <c r="B9" s="37" t="s">
        <v>2</v>
      </c>
      <c r="C9" s="38" t="s">
        <v>2</v>
      </c>
      <c r="D9" s="39" t="s">
        <v>3</v>
      </c>
      <c r="E9" s="39" t="s">
        <v>4</v>
      </c>
      <c r="F9" s="39" t="s">
        <v>5</v>
      </c>
      <c r="G9" s="38" t="s">
        <v>6</v>
      </c>
      <c r="H9" s="99" t="s">
        <v>112</v>
      </c>
      <c r="I9" s="100"/>
      <c r="J9" s="100"/>
      <c r="K9" s="101"/>
      <c r="L9" s="99" t="s">
        <v>117</v>
      </c>
      <c r="M9" s="100"/>
      <c r="N9" s="100"/>
      <c r="O9" s="101"/>
      <c r="P9" s="99" t="s">
        <v>118</v>
      </c>
      <c r="Q9" s="100"/>
      <c r="R9" s="100"/>
      <c r="S9" s="101"/>
      <c r="T9" s="99" t="s">
        <v>119</v>
      </c>
      <c r="U9" s="100"/>
      <c r="V9" s="100"/>
      <c r="W9" s="102"/>
    </row>
    <row r="10" spans="1:23" s="12" customFormat="1" ht="10.5" x14ac:dyDescent="0.2">
      <c r="A10" s="13" t="s">
        <v>7</v>
      </c>
      <c r="B10" s="40" t="s">
        <v>8</v>
      </c>
      <c r="C10" s="13" t="s">
        <v>7</v>
      </c>
      <c r="D10" s="14" t="s">
        <v>9</v>
      </c>
      <c r="E10" s="14" t="s">
        <v>9</v>
      </c>
      <c r="F10" s="14" t="s">
        <v>10</v>
      </c>
      <c r="G10" s="13" t="s">
        <v>11</v>
      </c>
      <c r="H10" s="13" t="s">
        <v>12</v>
      </c>
      <c r="I10" s="88" t="s">
        <v>13</v>
      </c>
      <c r="J10" s="103"/>
      <c r="K10" s="89"/>
      <c r="L10" s="14" t="s">
        <v>12</v>
      </c>
      <c r="M10" s="88" t="s">
        <v>13</v>
      </c>
      <c r="N10" s="103"/>
      <c r="O10" s="89"/>
      <c r="P10" s="14" t="s">
        <v>12</v>
      </c>
      <c r="Q10" s="88" t="s">
        <v>13</v>
      </c>
      <c r="R10" s="103"/>
      <c r="S10" s="89"/>
      <c r="T10" s="14" t="s">
        <v>12</v>
      </c>
      <c r="U10" s="88" t="s">
        <v>13</v>
      </c>
      <c r="V10" s="103"/>
      <c r="W10" s="104"/>
    </row>
    <row r="11" spans="1:23" s="12" customFormat="1" ht="10.5" x14ac:dyDescent="0.2">
      <c r="A11" s="13" t="s">
        <v>9</v>
      </c>
      <c r="B11" s="40" t="s">
        <v>14</v>
      </c>
      <c r="C11" s="13" t="s">
        <v>9</v>
      </c>
      <c r="D11" s="14" t="s">
        <v>14</v>
      </c>
      <c r="E11" s="14" t="s">
        <v>14</v>
      </c>
      <c r="F11" s="14" t="s">
        <v>15</v>
      </c>
      <c r="G11" s="13" t="s">
        <v>15</v>
      </c>
      <c r="H11" s="13" t="s">
        <v>16</v>
      </c>
      <c r="I11" s="88" t="s">
        <v>17</v>
      </c>
      <c r="J11" s="89"/>
      <c r="K11" s="41"/>
      <c r="L11" s="14" t="s">
        <v>16</v>
      </c>
      <c r="M11" s="88" t="s">
        <v>17</v>
      </c>
      <c r="N11" s="89"/>
      <c r="O11" s="41"/>
      <c r="P11" s="14" t="s">
        <v>16</v>
      </c>
      <c r="Q11" s="88" t="s">
        <v>17</v>
      </c>
      <c r="R11" s="89"/>
      <c r="S11" s="41"/>
      <c r="T11" s="14" t="s">
        <v>16</v>
      </c>
      <c r="U11" s="88" t="s">
        <v>17</v>
      </c>
      <c r="V11" s="89"/>
      <c r="W11" s="42"/>
    </row>
    <row r="12" spans="1:23" s="12" customFormat="1" ht="21" x14ac:dyDescent="0.2">
      <c r="A12" s="13" t="s">
        <v>14</v>
      </c>
      <c r="B12" s="40"/>
      <c r="C12" s="13" t="s">
        <v>14</v>
      </c>
      <c r="D12" s="14"/>
      <c r="E12" s="14"/>
      <c r="F12" s="14"/>
      <c r="G12" s="41"/>
      <c r="H12" s="41"/>
      <c r="I12" s="13" t="s">
        <v>12</v>
      </c>
      <c r="J12" s="14" t="s">
        <v>18</v>
      </c>
      <c r="K12" s="41" t="s">
        <v>19</v>
      </c>
      <c r="L12" s="14"/>
      <c r="M12" s="41" t="s">
        <v>12</v>
      </c>
      <c r="N12" s="14" t="s">
        <v>18</v>
      </c>
      <c r="O12" s="41" t="s">
        <v>19</v>
      </c>
      <c r="P12" s="14"/>
      <c r="Q12" s="41" t="s">
        <v>12</v>
      </c>
      <c r="R12" s="14" t="s">
        <v>18</v>
      </c>
      <c r="S12" s="15" t="s">
        <v>19</v>
      </c>
      <c r="T12" s="14"/>
      <c r="U12" s="41" t="s">
        <v>12</v>
      </c>
      <c r="V12" s="14" t="s">
        <v>18</v>
      </c>
      <c r="W12" s="42" t="s">
        <v>19</v>
      </c>
    </row>
    <row r="13" spans="1:23" s="12" customFormat="1" ht="10.5" x14ac:dyDescent="0.2">
      <c r="A13" s="13"/>
      <c r="B13" s="40"/>
      <c r="C13" s="41"/>
      <c r="D13" s="14"/>
      <c r="E13" s="14"/>
      <c r="F13" s="14"/>
      <c r="G13" s="41"/>
      <c r="H13" s="41"/>
      <c r="I13" s="13"/>
      <c r="J13" s="14" t="s">
        <v>20</v>
      </c>
      <c r="K13" s="41" t="s">
        <v>21</v>
      </c>
      <c r="L13" s="14"/>
      <c r="M13" s="41"/>
      <c r="N13" s="14" t="s">
        <v>20</v>
      </c>
      <c r="O13" s="41" t="s">
        <v>21</v>
      </c>
      <c r="P13" s="14"/>
      <c r="Q13" s="41"/>
      <c r="R13" s="14" t="s">
        <v>20</v>
      </c>
      <c r="S13" s="15" t="s">
        <v>21</v>
      </c>
      <c r="T13" s="14"/>
      <c r="U13" s="41"/>
      <c r="V13" s="14" t="s">
        <v>20</v>
      </c>
      <c r="W13" s="42" t="s">
        <v>21</v>
      </c>
    </row>
    <row r="14" spans="1:23" s="12" customFormat="1" ht="10.5" x14ac:dyDescent="0.2">
      <c r="A14" s="13"/>
      <c r="B14" s="40"/>
      <c r="C14" s="41"/>
      <c r="D14" s="14"/>
      <c r="E14" s="14"/>
      <c r="F14" s="14"/>
      <c r="G14" s="41"/>
      <c r="H14" s="41"/>
      <c r="I14" s="13"/>
      <c r="J14" s="14"/>
      <c r="K14" s="41" t="s">
        <v>22</v>
      </c>
      <c r="L14" s="14"/>
      <c r="M14" s="41"/>
      <c r="N14" s="14"/>
      <c r="O14" s="41" t="s">
        <v>22</v>
      </c>
      <c r="P14" s="14"/>
      <c r="Q14" s="41"/>
      <c r="R14" s="14"/>
      <c r="S14" s="15" t="s">
        <v>22</v>
      </c>
      <c r="T14" s="14"/>
      <c r="U14" s="41"/>
      <c r="V14" s="14"/>
      <c r="W14" s="42" t="s">
        <v>22</v>
      </c>
    </row>
    <row r="15" spans="1:23" s="12" customFormat="1" ht="10.5" x14ac:dyDescent="0.2">
      <c r="A15" s="13"/>
      <c r="B15" s="40"/>
      <c r="C15" s="41"/>
      <c r="D15" s="14"/>
      <c r="E15" s="14"/>
      <c r="F15" s="14"/>
      <c r="G15" s="41"/>
      <c r="H15" s="41"/>
      <c r="I15" s="13"/>
      <c r="J15" s="14"/>
      <c r="K15" s="41" t="s">
        <v>23</v>
      </c>
      <c r="L15" s="14"/>
      <c r="M15" s="41"/>
      <c r="N15" s="14"/>
      <c r="O15" s="41" t="s">
        <v>23</v>
      </c>
      <c r="P15" s="14"/>
      <c r="Q15" s="41"/>
      <c r="R15" s="14"/>
      <c r="S15" s="15" t="s">
        <v>23</v>
      </c>
      <c r="T15" s="14"/>
      <c r="U15" s="41"/>
      <c r="V15" s="14"/>
      <c r="W15" s="42" t="s">
        <v>23</v>
      </c>
    </row>
    <row r="16" spans="1:23" x14ac:dyDescent="0.2">
      <c r="A16" s="2" t="s">
        <v>24</v>
      </c>
      <c r="B16" s="90"/>
      <c r="C16" s="71"/>
      <c r="D16" s="71"/>
      <c r="E16" s="71"/>
      <c r="F16" s="75" t="s">
        <v>116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2"/>
    </row>
    <row r="17" spans="1:25" x14ac:dyDescent="0.2">
      <c r="A17" s="91" t="s">
        <v>24</v>
      </c>
      <c r="B17" s="43" t="s">
        <v>25</v>
      </c>
      <c r="C17" s="94"/>
      <c r="D17" s="71"/>
      <c r="E17" s="71"/>
      <c r="F17" s="70" t="s">
        <v>26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</row>
    <row r="18" spans="1:25" x14ac:dyDescent="0.2">
      <c r="A18" s="92"/>
      <c r="B18" s="95" t="s">
        <v>25</v>
      </c>
      <c r="C18" s="6" t="s">
        <v>25</v>
      </c>
      <c r="D18" s="77"/>
      <c r="E18" s="71"/>
      <c r="F18" s="75" t="s">
        <v>27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</row>
    <row r="19" spans="1:25" x14ac:dyDescent="0.2">
      <c r="A19" s="92"/>
      <c r="B19" s="96"/>
      <c r="C19" s="68" t="s">
        <v>25</v>
      </c>
      <c r="D19" s="4" t="s">
        <v>25</v>
      </c>
      <c r="E19" s="5"/>
      <c r="F19" s="70" t="s">
        <v>28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2"/>
    </row>
    <row r="20" spans="1:25" x14ac:dyDescent="0.2">
      <c r="A20" s="92"/>
      <c r="B20" s="96"/>
      <c r="C20" s="69"/>
      <c r="D20" s="111" t="s">
        <v>25</v>
      </c>
      <c r="E20" s="6" t="s">
        <v>25</v>
      </c>
      <c r="F20" s="75" t="s">
        <v>29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2"/>
    </row>
    <row r="21" spans="1:25" ht="45" x14ac:dyDescent="0.2">
      <c r="A21" s="92"/>
      <c r="B21" s="96"/>
      <c r="C21" s="69"/>
      <c r="D21" s="112"/>
      <c r="E21" s="82" t="s">
        <v>25</v>
      </c>
      <c r="F21" s="54" t="s">
        <v>30</v>
      </c>
      <c r="G21" s="54" t="s">
        <v>31</v>
      </c>
      <c r="H21" s="55">
        <v>4.8</v>
      </c>
      <c r="I21" s="18">
        <v>4.8</v>
      </c>
      <c r="J21" s="18">
        <v>0</v>
      </c>
      <c r="K21" s="18">
        <v>0</v>
      </c>
      <c r="L21" s="24">
        <v>5</v>
      </c>
      <c r="M21" s="61">
        <v>5</v>
      </c>
      <c r="N21" s="25">
        <v>0</v>
      </c>
      <c r="O21" s="25">
        <v>0</v>
      </c>
      <c r="P21" s="17">
        <v>5.3</v>
      </c>
      <c r="Q21" s="18">
        <v>5.3</v>
      </c>
      <c r="R21" s="18">
        <v>0</v>
      </c>
      <c r="S21" s="18">
        <v>0</v>
      </c>
      <c r="T21" s="17">
        <v>5.6</v>
      </c>
      <c r="U21" s="18">
        <v>5.6</v>
      </c>
      <c r="V21" s="18">
        <v>0</v>
      </c>
      <c r="W21" s="44">
        <v>0</v>
      </c>
    </row>
    <row r="22" spans="1:25" ht="33.75" x14ac:dyDescent="0.2">
      <c r="A22" s="92"/>
      <c r="B22" s="96"/>
      <c r="C22" s="69"/>
      <c r="D22" s="112"/>
      <c r="E22" s="69"/>
      <c r="F22" s="54" t="s">
        <v>30</v>
      </c>
      <c r="G22" s="54" t="s">
        <v>32</v>
      </c>
      <c r="H22" s="55">
        <v>275.89999999999998</v>
      </c>
      <c r="I22" s="18">
        <v>273.8</v>
      </c>
      <c r="J22" s="18">
        <v>158.9</v>
      </c>
      <c r="K22" s="18">
        <v>2.1</v>
      </c>
      <c r="L22" s="24">
        <v>283</v>
      </c>
      <c r="M22" s="25">
        <v>283</v>
      </c>
      <c r="N22" s="25">
        <v>213.5</v>
      </c>
      <c r="O22" s="25">
        <v>0</v>
      </c>
      <c r="P22" s="17">
        <v>348</v>
      </c>
      <c r="Q22" s="18">
        <v>348</v>
      </c>
      <c r="R22" s="18">
        <v>240.5</v>
      </c>
      <c r="S22" s="18">
        <v>0</v>
      </c>
      <c r="T22" s="17">
        <v>365.4</v>
      </c>
      <c r="U22" s="18">
        <v>365.4</v>
      </c>
      <c r="V22" s="18">
        <v>252.5</v>
      </c>
      <c r="W22" s="44">
        <v>0</v>
      </c>
    </row>
    <row r="23" spans="1:25" ht="67.5" x14ac:dyDescent="0.2">
      <c r="A23" s="92"/>
      <c r="B23" s="96"/>
      <c r="C23" s="69"/>
      <c r="D23" s="112"/>
      <c r="E23" s="81"/>
      <c r="F23" s="54" t="s">
        <v>30</v>
      </c>
      <c r="G23" s="54" t="s">
        <v>33</v>
      </c>
      <c r="H23" s="55">
        <v>899.7</v>
      </c>
      <c r="I23" s="18">
        <v>899.7</v>
      </c>
      <c r="J23" s="18">
        <v>824.94500000000005</v>
      </c>
      <c r="K23" s="18">
        <v>0</v>
      </c>
      <c r="L23" s="110">
        <v>966.38400000000001</v>
      </c>
      <c r="M23" s="61">
        <v>966.38400000000001</v>
      </c>
      <c r="N23" s="61">
        <v>914.18399999999997</v>
      </c>
      <c r="O23" s="25">
        <v>0</v>
      </c>
      <c r="P23" s="17">
        <v>915</v>
      </c>
      <c r="Q23" s="18">
        <v>915</v>
      </c>
      <c r="R23" s="18">
        <v>856.8</v>
      </c>
      <c r="S23" s="18">
        <v>0</v>
      </c>
      <c r="T23" s="17">
        <v>960.8</v>
      </c>
      <c r="U23" s="18">
        <v>960.8</v>
      </c>
      <c r="V23" s="18">
        <v>899.6</v>
      </c>
      <c r="W23" s="44">
        <v>0</v>
      </c>
      <c r="Y23" s="57"/>
    </row>
    <row r="24" spans="1:25" x14ac:dyDescent="0.2">
      <c r="A24" s="92"/>
      <c r="B24" s="96"/>
      <c r="C24" s="69"/>
      <c r="D24" s="112"/>
      <c r="E24" s="7"/>
      <c r="F24" s="62" t="s">
        <v>34</v>
      </c>
      <c r="G24" s="76"/>
      <c r="H24" s="19">
        <f t="shared" ref="H24:W24" si="0">SUM(H21:H23)</f>
        <v>1180.4000000000001</v>
      </c>
      <c r="I24" s="19">
        <f t="shared" si="0"/>
        <v>1178.3000000000002</v>
      </c>
      <c r="J24" s="19">
        <f t="shared" si="0"/>
        <v>983.84500000000003</v>
      </c>
      <c r="K24" s="19">
        <f t="shared" si="0"/>
        <v>2.1</v>
      </c>
      <c r="L24" s="19">
        <f t="shared" si="0"/>
        <v>1254.384</v>
      </c>
      <c r="M24" s="19">
        <f t="shared" si="0"/>
        <v>1254.384</v>
      </c>
      <c r="N24" s="19">
        <f t="shared" si="0"/>
        <v>1127.684</v>
      </c>
      <c r="O24" s="19">
        <f t="shared" si="0"/>
        <v>0</v>
      </c>
      <c r="P24" s="19">
        <f t="shared" si="0"/>
        <v>1268.3</v>
      </c>
      <c r="Q24" s="19">
        <f t="shared" si="0"/>
        <v>1268.3</v>
      </c>
      <c r="R24" s="19">
        <f t="shared" si="0"/>
        <v>1097.3</v>
      </c>
      <c r="S24" s="19">
        <f t="shared" si="0"/>
        <v>0</v>
      </c>
      <c r="T24" s="19">
        <f t="shared" si="0"/>
        <v>1331.8</v>
      </c>
      <c r="U24" s="19">
        <f t="shared" si="0"/>
        <v>1331.8</v>
      </c>
      <c r="V24" s="19">
        <f t="shared" si="0"/>
        <v>1152.0999999999999</v>
      </c>
      <c r="W24" s="45">
        <f t="shared" si="0"/>
        <v>0</v>
      </c>
    </row>
    <row r="25" spans="1:25" x14ac:dyDescent="0.2">
      <c r="A25" s="92"/>
      <c r="B25" s="96"/>
      <c r="C25" s="69"/>
      <c r="D25" s="112"/>
      <c r="E25" s="6" t="s">
        <v>35</v>
      </c>
      <c r="F25" s="75" t="s">
        <v>36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2"/>
    </row>
    <row r="26" spans="1:25" ht="45" x14ac:dyDescent="0.2">
      <c r="A26" s="92"/>
      <c r="B26" s="96"/>
      <c r="C26" s="69"/>
      <c r="D26" s="112"/>
      <c r="E26" s="82" t="s">
        <v>35</v>
      </c>
      <c r="F26" s="54" t="s">
        <v>37</v>
      </c>
      <c r="G26" s="54" t="s">
        <v>31</v>
      </c>
      <c r="H26" s="55">
        <v>1.7</v>
      </c>
      <c r="I26" s="21">
        <v>1.7</v>
      </c>
      <c r="J26" s="21">
        <v>0</v>
      </c>
      <c r="K26" s="21">
        <v>0</v>
      </c>
      <c r="L26" s="24">
        <v>1.7</v>
      </c>
      <c r="M26" s="25">
        <v>1.7</v>
      </c>
      <c r="N26" s="25">
        <v>0</v>
      </c>
      <c r="O26" s="25">
        <v>0</v>
      </c>
      <c r="P26" s="17">
        <v>2</v>
      </c>
      <c r="Q26" s="18">
        <v>2</v>
      </c>
      <c r="R26" s="18">
        <v>0</v>
      </c>
      <c r="S26" s="18">
        <v>0</v>
      </c>
      <c r="T26" s="17">
        <v>2</v>
      </c>
      <c r="U26" s="18">
        <v>2</v>
      </c>
      <c r="V26" s="18">
        <v>0</v>
      </c>
      <c r="W26" s="44">
        <v>0</v>
      </c>
      <c r="Y26" s="58"/>
    </row>
    <row r="27" spans="1:25" ht="33.75" x14ac:dyDescent="0.2">
      <c r="A27" s="92"/>
      <c r="B27" s="96"/>
      <c r="C27" s="69"/>
      <c r="D27" s="112"/>
      <c r="E27" s="69"/>
      <c r="F27" s="54" t="s">
        <v>37</v>
      </c>
      <c r="G27" s="54" t="s">
        <v>32</v>
      </c>
      <c r="H27" s="55">
        <v>142.5</v>
      </c>
      <c r="I27" s="21">
        <v>142.5</v>
      </c>
      <c r="J27" s="21">
        <v>82.4</v>
      </c>
      <c r="K27" s="21">
        <v>0</v>
      </c>
      <c r="L27" s="24">
        <v>132.9</v>
      </c>
      <c r="M27" s="25">
        <v>132.9</v>
      </c>
      <c r="N27" s="25">
        <v>100.1</v>
      </c>
      <c r="O27" s="25">
        <v>0</v>
      </c>
      <c r="P27" s="17">
        <v>166.7</v>
      </c>
      <c r="Q27" s="18">
        <v>166.7</v>
      </c>
      <c r="R27" s="18">
        <v>117.1</v>
      </c>
      <c r="S27" s="18">
        <v>0</v>
      </c>
      <c r="T27" s="17">
        <v>175</v>
      </c>
      <c r="U27" s="18">
        <v>175</v>
      </c>
      <c r="V27" s="18">
        <v>123</v>
      </c>
      <c r="W27" s="44">
        <v>0</v>
      </c>
      <c r="Y27" s="58"/>
    </row>
    <row r="28" spans="1:25" ht="67.5" x14ac:dyDescent="0.2">
      <c r="A28" s="92"/>
      <c r="B28" s="96"/>
      <c r="C28" s="69"/>
      <c r="D28" s="112"/>
      <c r="E28" s="81"/>
      <c r="F28" s="54" t="s">
        <v>37</v>
      </c>
      <c r="G28" s="54" t="s">
        <v>33</v>
      </c>
      <c r="H28" s="55">
        <v>375.4</v>
      </c>
      <c r="I28" s="21">
        <v>375.4</v>
      </c>
      <c r="J28" s="21">
        <v>346.82499999999999</v>
      </c>
      <c r="K28" s="21">
        <v>0</v>
      </c>
      <c r="L28" s="24">
        <v>385.86</v>
      </c>
      <c r="M28" s="25">
        <v>385.86</v>
      </c>
      <c r="N28" s="25">
        <v>368.36</v>
      </c>
      <c r="O28" s="25">
        <v>0</v>
      </c>
      <c r="P28" s="17">
        <v>329.3</v>
      </c>
      <c r="Q28" s="18">
        <v>329.3</v>
      </c>
      <c r="R28" s="18">
        <v>317</v>
      </c>
      <c r="S28" s="18">
        <v>0</v>
      </c>
      <c r="T28" s="17">
        <v>345.8</v>
      </c>
      <c r="U28" s="18">
        <v>345.8</v>
      </c>
      <c r="V28" s="18">
        <v>332.9</v>
      </c>
      <c r="W28" s="44">
        <v>0</v>
      </c>
      <c r="Y28" s="57"/>
    </row>
    <row r="29" spans="1:25" x14ac:dyDescent="0.2">
      <c r="A29" s="92"/>
      <c r="B29" s="96"/>
      <c r="C29" s="69"/>
      <c r="D29" s="112"/>
      <c r="E29" s="7"/>
      <c r="F29" s="83" t="s">
        <v>34</v>
      </c>
      <c r="G29" s="84"/>
      <c r="H29" s="19">
        <f t="shared" ref="H29:W29" si="1">SUM(H26:H28)</f>
        <v>519.59999999999991</v>
      </c>
      <c r="I29" s="19">
        <f t="shared" si="1"/>
        <v>519.59999999999991</v>
      </c>
      <c r="J29" s="19">
        <f t="shared" si="1"/>
        <v>429.22500000000002</v>
      </c>
      <c r="K29" s="19">
        <f t="shared" si="1"/>
        <v>0</v>
      </c>
      <c r="L29" s="19">
        <f t="shared" si="1"/>
        <v>520.46</v>
      </c>
      <c r="M29" s="19">
        <f t="shared" si="1"/>
        <v>520.46</v>
      </c>
      <c r="N29" s="19">
        <f t="shared" si="1"/>
        <v>468.46000000000004</v>
      </c>
      <c r="O29" s="19">
        <f t="shared" si="1"/>
        <v>0</v>
      </c>
      <c r="P29" s="19">
        <f t="shared" si="1"/>
        <v>498</v>
      </c>
      <c r="Q29" s="19">
        <f t="shared" si="1"/>
        <v>498</v>
      </c>
      <c r="R29" s="19">
        <f t="shared" si="1"/>
        <v>434.1</v>
      </c>
      <c r="S29" s="19">
        <f t="shared" si="1"/>
        <v>0</v>
      </c>
      <c r="T29" s="19">
        <f t="shared" si="1"/>
        <v>522.79999999999995</v>
      </c>
      <c r="U29" s="19">
        <f t="shared" si="1"/>
        <v>522.79999999999995</v>
      </c>
      <c r="V29" s="19">
        <f t="shared" si="1"/>
        <v>455.9</v>
      </c>
      <c r="W29" s="45">
        <f t="shared" si="1"/>
        <v>0</v>
      </c>
      <c r="Y29" s="58"/>
    </row>
    <row r="30" spans="1:25" x14ac:dyDescent="0.2">
      <c r="A30" s="92"/>
      <c r="B30" s="96"/>
      <c r="C30" s="69"/>
      <c r="D30" s="112"/>
      <c r="E30" s="6" t="s">
        <v>38</v>
      </c>
      <c r="F30" s="75" t="s">
        <v>39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/>
      <c r="Y30" s="58"/>
    </row>
    <row r="31" spans="1:25" ht="45" x14ac:dyDescent="0.2">
      <c r="A31" s="92"/>
      <c r="B31" s="96"/>
      <c r="C31" s="69"/>
      <c r="D31" s="112"/>
      <c r="E31" s="82" t="s">
        <v>38</v>
      </c>
      <c r="F31" s="54" t="s">
        <v>40</v>
      </c>
      <c r="G31" s="54" t="s">
        <v>31</v>
      </c>
      <c r="H31" s="55">
        <v>5</v>
      </c>
      <c r="I31" s="18">
        <v>5</v>
      </c>
      <c r="J31" s="18">
        <v>0</v>
      </c>
      <c r="K31" s="18">
        <v>0</v>
      </c>
      <c r="L31" s="24">
        <v>5</v>
      </c>
      <c r="M31" s="25">
        <v>5</v>
      </c>
      <c r="N31" s="25">
        <v>0</v>
      </c>
      <c r="O31" s="25">
        <v>0</v>
      </c>
      <c r="P31" s="17">
        <v>4</v>
      </c>
      <c r="Q31" s="18">
        <v>4</v>
      </c>
      <c r="R31" s="18">
        <v>0</v>
      </c>
      <c r="S31" s="18">
        <v>0</v>
      </c>
      <c r="T31" s="17">
        <v>0</v>
      </c>
      <c r="U31" s="18">
        <v>0</v>
      </c>
      <c r="V31" s="18">
        <v>0</v>
      </c>
      <c r="W31" s="44">
        <v>0</v>
      </c>
      <c r="Y31" s="58"/>
    </row>
    <row r="32" spans="1:25" ht="33.75" x14ac:dyDescent="0.2">
      <c r="A32" s="92"/>
      <c r="B32" s="96"/>
      <c r="C32" s="69"/>
      <c r="D32" s="112"/>
      <c r="E32" s="69"/>
      <c r="F32" s="54" t="s">
        <v>40</v>
      </c>
      <c r="G32" s="54" t="s">
        <v>32</v>
      </c>
      <c r="H32" s="55">
        <v>254</v>
      </c>
      <c r="I32" s="18">
        <v>240</v>
      </c>
      <c r="J32" s="18">
        <v>155.30000000000001</v>
      </c>
      <c r="K32" s="18">
        <v>14</v>
      </c>
      <c r="L32" s="24">
        <v>267.10000000000002</v>
      </c>
      <c r="M32" s="25">
        <v>254.7</v>
      </c>
      <c r="N32" s="25">
        <v>189.2</v>
      </c>
      <c r="O32" s="25">
        <v>12.4</v>
      </c>
      <c r="P32" s="17">
        <v>341</v>
      </c>
      <c r="Q32" s="18">
        <v>341</v>
      </c>
      <c r="R32" s="18">
        <v>210.5</v>
      </c>
      <c r="S32" s="18">
        <v>0</v>
      </c>
      <c r="T32" s="17">
        <v>0</v>
      </c>
      <c r="U32" s="18">
        <v>0</v>
      </c>
      <c r="V32" s="18">
        <v>0</v>
      </c>
      <c r="W32" s="44">
        <v>0</v>
      </c>
      <c r="Y32" s="58"/>
    </row>
    <row r="33" spans="1:25" ht="67.5" x14ac:dyDescent="0.2">
      <c r="A33" s="92"/>
      <c r="B33" s="96"/>
      <c r="C33" s="69"/>
      <c r="D33" s="112"/>
      <c r="E33" s="81"/>
      <c r="F33" s="54" t="s">
        <v>40</v>
      </c>
      <c r="G33" s="54" t="s">
        <v>33</v>
      </c>
      <c r="H33" s="55">
        <v>1357.8</v>
      </c>
      <c r="I33" s="18">
        <v>1334.8</v>
      </c>
      <c r="J33" s="18">
        <v>1241.8430000000001</v>
      </c>
      <c r="K33" s="18">
        <v>23</v>
      </c>
      <c r="L33" s="24">
        <v>1399.1279999999999</v>
      </c>
      <c r="M33" s="25">
        <v>1378.7280000000001</v>
      </c>
      <c r="N33" s="25">
        <v>1325.6279999999999</v>
      </c>
      <c r="O33" s="25">
        <v>20.399999999999999</v>
      </c>
      <c r="P33" s="17">
        <v>1577.5</v>
      </c>
      <c r="Q33" s="18">
        <v>1573</v>
      </c>
      <c r="R33" s="18">
        <v>1512.5</v>
      </c>
      <c r="S33" s="18">
        <v>4.5</v>
      </c>
      <c r="T33" s="17">
        <v>0</v>
      </c>
      <c r="U33" s="18">
        <v>0</v>
      </c>
      <c r="V33" s="18">
        <v>0</v>
      </c>
      <c r="W33" s="44">
        <v>0</v>
      </c>
      <c r="Y33" s="57"/>
    </row>
    <row r="34" spans="1:25" x14ac:dyDescent="0.2">
      <c r="A34" s="92"/>
      <c r="B34" s="96"/>
      <c r="C34" s="69"/>
      <c r="D34" s="112"/>
      <c r="E34" s="7"/>
      <c r="F34" s="83" t="s">
        <v>34</v>
      </c>
      <c r="G34" s="84"/>
      <c r="H34" s="19">
        <f t="shared" ref="H34:W34" si="2">SUM(H31:H33)</f>
        <v>1616.8</v>
      </c>
      <c r="I34" s="19">
        <f t="shared" si="2"/>
        <v>1579.8</v>
      </c>
      <c r="J34" s="19">
        <f t="shared" si="2"/>
        <v>1397.143</v>
      </c>
      <c r="K34" s="19">
        <f t="shared" si="2"/>
        <v>37</v>
      </c>
      <c r="L34" s="19">
        <f t="shared" si="2"/>
        <v>1671.2280000000001</v>
      </c>
      <c r="M34" s="19">
        <f t="shared" si="2"/>
        <v>1638.4280000000001</v>
      </c>
      <c r="N34" s="19">
        <f t="shared" si="2"/>
        <v>1514.828</v>
      </c>
      <c r="O34" s="19">
        <f t="shared" si="2"/>
        <v>32.799999999999997</v>
      </c>
      <c r="P34" s="19">
        <f t="shared" si="2"/>
        <v>1922.5</v>
      </c>
      <c r="Q34" s="19">
        <f t="shared" si="2"/>
        <v>1918</v>
      </c>
      <c r="R34" s="19">
        <f t="shared" si="2"/>
        <v>1723</v>
      </c>
      <c r="S34" s="19">
        <f t="shared" si="2"/>
        <v>4.5</v>
      </c>
      <c r="T34" s="19">
        <f t="shared" si="2"/>
        <v>0</v>
      </c>
      <c r="U34" s="19">
        <f t="shared" si="2"/>
        <v>0</v>
      </c>
      <c r="V34" s="19">
        <f t="shared" si="2"/>
        <v>0</v>
      </c>
      <c r="W34" s="45">
        <f t="shared" si="2"/>
        <v>0</v>
      </c>
      <c r="Y34" s="58"/>
    </row>
    <row r="35" spans="1:25" x14ac:dyDescent="0.2">
      <c r="A35" s="92"/>
      <c r="B35" s="96"/>
      <c r="C35" s="69"/>
      <c r="D35" s="112"/>
      <c r="E35" s="6" t="s">
        <v>41</v>
      </c>
      <c r="F35" s="85" t="s">
        <v>42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Y35" s="58"/>
    </row>
    <row r="36" spans="1:25" ht="45" x14ac:dyDescent="0.2">
      <c r="A36" s="92"/>
      <c r="B36" s="96"/>
      <c r="C36" s="69"/>
      <c r="D36" s="112"/>
      <c r="E36" s="82" t="s">
        <v>41</v>
      </c>
      <c r="F36" s="54" t="s">
        <v>43</v>
      </c>
      <c r="G36" s="54" t="s">
        <v>31</v>
      </c>
      <c r="H36" s="56">
        <v>10.199999999999999</v>
      </c>
      <c r="I36" s="18">
        <v>10.199999999999999</v>
      </c>
      <c r="J36" s="18">
        <v>0</v>
      </c>
      <c r="K36" s="18">
        <v>0</v>
      </c>
      <c r="L36" s="24">
        <v>19</v>
      </c>
      <c r="M36" s="25">
        <v>19</v>
      </c>
      <c r="N36" s="25">
        <v>0</v>
      </c>
      <c r="O36" s="25">
        <v>0</v>
      </c>
      <c r="P36" s="17">
        <v>19</v>
      </c>
      <c r="Q36" s="18">
        <v>19</v>
      </c>
      <c r="R36" s="18">
        <v>0</v>
      </c>
      <c r="S36" s="18">
        <v>0</v>
      </c>
      <c r="T36" s="17">
        <v>19</v>
      </c>
      <c r="U36" s="18">
        <v>19</v>
      </c>
      <c r="V36" s="18">
        <v>19</v>
      </c>
      <c r="W36" s="44">
        <v>0</v>
      </c>
      <c r="Y36" s="58"/>
    </row>
    <row r="37" spans="1:25" ht="33.75" x14ac:dyDescent="0.2">
      <c r="A37" s="92"/>
      <c r="B37" s="96"/>
      <c r="C37" s="69"/>
      <c r="D37" s="112"/>
      <c r="E37" s="69"/>
      <c r="F37" s="54" t="s">
        <v>43</v>
      </c>
      <c r="G37" s="54" t="s">
        <v>32</v>
      </c>
      <c r="H37" s="56">
        <v>23.6</v>
      </c>
      <c r="I37" s="18">
        <v>23.6</v>
      </c>
      <c r="J37" s="18">
        <v>15.9</v>
      </c>
      <c r="K37" s="18">
        <v>0</v>
      </c>
      <c r="L37" s="24">
        <v>26.3</v>
      </c>
      <c r="M37" s="25">
        <v>26.3</v>
      </c>
      <c r="N37" s="25">
        <v>17.7</v>
      </c>
      <c r="O37" s="25">
        <v>0</v>
      </c>
      <c r="P37" s="17">
        <v>27.5</v>
      </c>
      <c r="Q37" s="18">
        <v>27.5</v>
      </c>
      <c r="R37" s="18">
        <v>18.600000000000001</v>
      </c>
      <c r="S37" s="18">
        <v>0</v>
      </c>
      <c r="T37" s="17">
        <v>28.9</v>
      </c>
      <c r="U37" s="18">
        <v>28.9</v>
      </c>
      <c r="V37" s="18">
        <v>19.5</v>
      </c>
      <c r="W37" s="44">
        <v>0</v>
      </c>
      <c r="Y37" s="58"/>
    </row>
    <row r="38" spans="1:25" ht="67.5" x14ac:dyDescent="0.2">
      <c r="A38" s="92"/>
      <c r="B38" s="96"/>
      <c r="C38" s="69"/>
      <c r="D38" s="112"/>
      <c r="E38" s="81"/>
      <c r="F38" s="54" t="s">
        <v>43</v>
      </c>
      <c r="G38" s="54" t="s">
        <v>33</v>
      </c>
      <c r="H38" s="55">
        <v>985.5</v>
      </c>
      <c r="I38" s="18">
        <v>985.5</v>
      </c>
      <c r="J38" s="18">
        <v>838.61199999999997</v>
      </c>
      <c r="K38" s="18">
        <v>0</v>
      </c>
      <c r="L38" s="24">
        <v>1089.992</v>
      </c>
      <c r="M38" s="25">
        <v>1089.992</v>
      </c>
      <c r="N38" s="25">
        <v>959.59199999999998</v>
      </c>
      <c r="O38" s="25">
        <v>0</v>
      </c>
      <c r="P38" s="17">
        <v>1136.7</v>
      </c>
      <c r="Q38" s="18">
        <v>1136.7</v>
      </c>
      <c r="R38" s="18">
        <v>984.1</v>
      </c>
      <c r="S38" s="18">
        <v>0</v>
      </c>
      <c r="T38" s="17">
        <v>1193.5999999999999</v>
      </c>
      <c r="U38" s="18">
        <v>1193.5999999999999</v>
      </c>
      <c r="V38" s="18">
        <v>1033.3</v>
      </c>
      <c r="W38" s="44">
        <v>0</v>
      </c>
      <c r="Y38" s="57"/>
    </row>
    <row r="39" spans="1:25" x14ac:dyDescent="0.2">
      <c r="A39" s="92"/>
      <c r="B39" s="96"/>
      <c r="C39" s="69"/>
      <c r="D39" s="112"/>
      <c r="E39" s="7"/>
      <c r="F39" s="62" t="s">
        <v>34</v>
      </c>
      <c r="G39" s="76"/>
      <c r="H39" s="19">
        <f t="shared" ref="H39:W39" si="3">SUM(H36:H38)</f>
        <v>1019.3</v>
      </c>
      <c r="I39" s="19">
        <f t="shared" si="3"/>
        <v>1019.3</v>
      </c>
      <c r="J39" s="19">
        <f t="shared" si="3"/>
        <v>854.51199999999994</v>
      </c>
      <c r="K39" s="19">
        <f t="shared" si="3"/>
        <v>0</v>
      </c>
      <c r="L39" s="19">
        <f t="shared" si="3"/>
        <v>1135.2919999999999</v>
      </c>
      <c r="M39" s="19">
        <f t="shared" si="3"/>
        <v>1135.2919999999999</v>
      </c>
      <c r="N39" s="19">
        <f t="shared" si="3"/>
        <v>977.29200000000003</v>
      </c>
      <c r="O39" s="19">
        <f t="shared" si="3"/>
        <v>0</v>
      </c>
      <c r="P39" s="19">
        <f t="shared" si="3"/>
        <v>1183.2</v>
      </c>
      <c r="Q39" s="19">
        <f t="shared" si="3"/>
        <v>1183.2</v>
      </c>
      <c r="R39" s="19">
        <f t="shared" si="3"/>
        <v>1002.7</v>
      </c>
      <c r="S39" s="19">
        <f t="shared" si="3"/>
        <v>0</v>
      </c>
      <c r="T39" s="19">
        <f t="shared" si="3"/>
        <v>1241.5</v>
      </c>
      <c r="U39" s="19">
        <f t="shared" si="3"/>
        <v>1241.5</v>
      </c>
      <c r="V39" s="19">
        <f t="shared" si="3"/>
        <v>1071.8</v>
      </c>
      <c r="W39" s="45">
        <f t="shared" si="3"/>
        <v>0</v>
      </c>
      <c r="Y39" s="58"/>
    </row>
    <row r="40" spans="1:25" x14ac:dyDescent="0.2">
      <c r="A40" s="92"/>
      <c r="B40" s="96"/>
      <c r="C40" s="69"/>
      <c r="D40" s="112"/>
      <c r="E40" s="6" t="s">
        <v>44</v>
      </c>
      <c r="F40" s="75" t="s">
        <v>45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2"/>
      <c r="Y40" s="58"/>
    </row>
    <row r="41" spans="1:25" ht="45" x14ac:dyDescent="0.2">
      <c r="A41" s="92"/>
      <c r="B41" s="96"/>
      <c r="C41" s="69"/>
      <c r="D41" s="112"/>
      <c r="E41" s="82" t="s">
        <v>44</v>
      </c>
      <c r="F41" s="54" t="s">
        <v>46</v>
      </c>
      <c r="G41" s="54" t="s">
        <v>47</v>
      </c>
      <c r="H41" s="55">
        <v>0</v>
      </c>
      <c r="I41" s="18">
        <v>0</v>
      </c>
      <c r="J41" s="18">
        <v>0</v>
      </c>
      <c r="K41" s="18">
        <v>0</v>
      </c>
      <c r="L41" s="24">
        <v>0</v>
      </c>
      <c r="M41" s="25">
        <v>0</v>
      </c>
      <c r="N41" s="25">
        <v>0</v>
      </c>
      <c r="O41" s="25">
        <v>0</v>
      </c>
      <c r="P41" s="17">
        <v>4.2</v>
      </c>
      <c r="Q41" s="18">
        <v>4.2</v>
      </c>
      <c r="R41" s="18">
        <v>0</v>
      </c>
      <c r="S41" s="18">
        <v>0</v>
      </c>
      <c r="T41" s="17">
        <v>4.4000000000000004</v>
      </c>
      <c r="U41" s="18">
        <v>4.4000000000000004</v>
      </c>
      <c r="V41" s="18">
        <v>0</v>
      </c>
      <c r="W41" s="44">
        <v>0</v>
      </c>
      <c r="Y41" s="57"/>
    </row>
    <row r="42" spans="1:25" ht="45" x14ac:dyDescent="0.2">
      <c r="A42" s="92"/>
      <c r="B42" s="96"/>
      <c r="C42" s="69"/>
      <c r="D42" s="112"/>
      <c r="E42" s="69"/>
      <c r="F42" s="54" t="s">
        <v>46</v>
      </c>
      <c r="G42" s="54" t="s">
        <v>31</v>
      </c>
      <c r="H42" s="55">
        <v>4.7</v>
      </c>
      <c r="I42" s="18">
        <v>4.7</v>
      </c>
      <c r="J42" s="18">
        <v>0</v>
      </c>
      <c r="K42" s="18">
        <v>0</v>
      </c>
      <c r="L42" s="24">
        <v>6</v>
      </c>
      <c r="M42" s="25">
        <v>6</v>
      </c>
      <c r="N42" s="25">
        <v>0</v>
      </c>
      <c r="O42" s="25">
        <v>0</v>
      </c>
      <c r="P42" s="17">
        <v>6.3</v>
      </c>
      <c r="Q42" s="18">
        <v>6.3</v>
      </c>
      <c r="R42" s="18">
        <v>0</v>
      </c>
      <c r="S42" s="18">
        <v>0</v>
      </c>
      <c r="T42" s="17">
        <v>6.6</v>
      </c>
      <c r="U42" s="18">
        <v>6.6</v>
      </c>
      <c r="V42" s="18">
        <v>0</v>
      </c>
      <c r="W42" s="44">
        <v>0</v>
      </c>
      <c r="Y42" s="58"/>
    </row>
    <row r="43" spans="1:25" ht="33.75" x14ac:dyDescent="0.2">
      <c r="A43" s="92"/>
      <c r="B43" s="96"/>
      <c r="C43" s="69"/>
      <c r="D43" s="112"/>
      <c r="E43" s="69"/>
      <c r="F43" s="54" t="s">
        <v>46</v>
      </c>
      <c r="G43" s="54" t="s">
        <v>32</v>
      </c>
      <c r="H43" s="55">
        <v>260.89999999999998</v>
      </c>
      <c r="I43" s="18">
        <v>245.5</v>
      </c>
      <c r="J43" s="18">
        <v>154.9</v>
      </c>
      <c r="K43" s="18">
        <v>15.4</v>
      </c>
      <c r="L43" s="24">
        <v>263.7</v>
      </c>
      <c r="M43" s="25">
        <v>253.7</v>
      </c>
      <c r="N43" s="25">
        <v>187.5</v>
      </c>
      <c r="O43" s="25">
        <v>10</v>
      </c>
      <c r="P43" s="17">
        <v>313.60000000000002</v>
      </c>
      <c r="Q43" s="18">
        <v>313.60000000000002</v>
      </c>
      <c r="R43" s="18">
        <v>194.3</v>
      </c>
      <c r="S43" s="18">
        <v>0</v>
      </c>
      <c r="T43" s="17">
        <v>329.3</v>
      </c>
      <c r="U43" s="18">
        <v>329.3</v>
      </c>
      <c r="V43" s="18">
        <v>20.399999999999999</v>
      </c>
      <c r="W43" s="44">
        <v>0</v>
      </c>
      <c r="Y43" s="58"/>
    </row>
    <row r="44" spans="1:25" ht="67.5" x14ac:dyDescent="0.2">
      <c r="A44" s="92"/>
      <c r="B44" s="96"/>
      <c r="C44" s="69"/>
      <c r="D44" s="112"/>
      <c r="E44" s="81"/>
      <c r="F44" s="54" t="s">
        <v>46</v>
      </c>
      <c r="G44" s="54" t="s">
        <v>33</v>
      </c>
      <c r="H44" s="55">
        <v>1332.6</v>
      </c>
      <c r="I44" s="18">
        <v>1322</v>
      </c>
      <c r="J44" s="18">
        <v>1251.1579999999999</v>
      </c>
      <c r="K44" s="18">
        <v>10.6</v>
      </c>
      <c r="L44" s="24">
        <v>1417.24</v>
      </c>
      <c r="M44" s="25">
        <v>1401.24</v>
      </c>
      <c r="N44" s="25">
        <v>1344.04</v>
      </c>
      <c r="O44" s="25">
        <v>16</v>
      </c>
      <c r="P44" s="17">
        <v>1397.4</v>
      </c>
      <c r="Q44" s="18">
        <v>1397.4</v>
      </c>
      <c r="R44" s="18">
        <v>1271</v>
      </c>
      <c r="S44" s="18">
        <v>0</v>
      </c>
      <c r="T44" s="17">
        <v>1467.3</v>
      </c>
      <c r="U44" s="18">
        <v>1467.3</v>
      </c>
      <c r="V44" s="18">
        <v>1334.6</v>
      </c>
      <c r="W44" s="44">
        <v>0</v>
      </c>
      <c r="Y44" s="57"/>
    </row>
    <row r="45" spans="1:25" x14ac:dyDescent="0.2">
      <c r="A45" s="92"/>
      <c r="B45" s="96"/>
      <c r="C45" s="69"/>
      <c r="D45" s="112"/>
      <c r="E45" s="7"/>
      <c r="F45" s="83" t="s">
        <v>34</v>
      </c>
      <c r="G45" s="84"/>
      <c r="H45" s="19">
        <f t="shared" ref="H45:W45" si="4">SUM(H41:H44)</f>
        <v>1598.1999999999998</v>
      </c>
      <c r="I45" s="19">
        <f t="shared" si="4"/>
        <v>1572.2</v>
      </c>
      <c r="J45" s="19">
        <f t="shared" si="4"/>
        <v>1406.058</v>
      </c>
      <c r="K45" s="19">
        <f t="shared" si="4"/>
        <v>26</v>
      </c>
      <c r="L45" s="19">
        <f t="shared" si="4"/>
        <v>1686.94</v>
      </c>
      <c r="M45" s="19">
        <f t="shared" si="4"/>
        <v>1660.94</v>
      </c>
      <c r="N45" s="19">
        <f t="shared" si="4"/>
        <v>1531.54</v>
      </c>
      <c r="O45" s="19">
        <f t="shared" si="4"/>
        <v>26</v>
      </c>
      <c r="P45" s="19">
        <f t="shared" si="4"/>
        <v>1721.5</v>
      </c>
      <c r="Q45" s="19">
        <f t="shared" si="4"/>
        <v>1721.5</v>
      </c>
      <c r="R45" s="19">
        <f t="shared" si="4"/>
        <v>1465.3</v>
      </c>
      <c r="S45" s="19">
        <f t="shared" si="4"/>
        <v>0</v>
      </c>
      <c r="T45" s="19">
        <f t="shared" si="4"/>
        <v>1807.6</v>
      </c>
      <c r="U45" s="19">
        <f t="shared" si="4"/>
        <v>1807.6</v>
      </c>
      <c r="V45" s="19">
        <f t="shared" si="4"/>
        <v>1355</v>
      </c>
      <c r="W45" s="45">
        <f t="shared" si="4"/>
        <v>0</v>
      </c>
      <c r="Y45" s="58"/>
    </row>
    <row r="46" spans="1:25" x14ac:dyDescent="0.2">
      <c r="A46" s="92"/>
      <c r="B46" s="96"/>
      <c r="C46" s="69"/>
      <c r="D46" s="112"/>
      <c r="E46" s="6" t="s">
        <v>48</v>
      </c>
      <c r="F46" s="85" t="s">
        <v>49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  <c r="Y46" s="58"/>
    </row>
    <row r="47" spans="1:25" ht="45" x14ac:dyDescent="0.2">
      <c r="A47" s="92"/>
      <c r="B47" s="96"/>
      <c r="C47" s="69"/>
      <c r="D47" s="112"/>
      <c r="E47" s="82" t="s">
        <v>48</v>
      </c>
      <c r="F47" s="54" t="s">
        <v>50</v>
      </c>
      <c r="G47" s="54" t="s">
        <v>31</v>
      </c>
      <c r="H47" s="55">
        <v>25.1</v>
      </c>
      <c r="I47" s="18">
        <v>25.1</v>
      </c>
      <c r="J47" s="18">
        <v>0.64900000000000002</v>
      </c>
      <c r="K47" s="18">
        <v>0</v>
      </c>
      <c r="L47" s="24">
        <v>43.4</v>
      </c>
      <c r="M47" s="25">
        <v>43.4</v>
      </c>
      <c r="N47" s="25">
        <v>0</v>
      </c>
      <c r="O47" s="25">
        <v>0</v>
      </c>
      <c r="P47" s="17">
        <v>45.6</v>
      </c>
      <c r="Q47" s="18">
        <v>45.6</v>
      </c>
      <c r="R47" s="18">
        <v>0</v>
      </c>
      <c r="S47" s="18">
        <v>0</v>
      </c>
      <c r="T47" s="17">
        <v>47.9</v>
      </c>
      <c r="U47" s="18">
        <v>47.9</v>
      </c>
      <c r="V47" s="18">
        <v>47.9</v>
      </c>
      <c r="W47" s="44">
        <v>0</v>
      </c>
      <c r="Y47" s="58"/>
    </row>
    <row r="48" spans="1:25" ht="33.75" x14ac:dyDescent="0.2">
      <c r="A48" s="92"/>
      <c r="B48" s="96"/>
      <c r="C48" s="69"/>
      <c r="D48" s="112"/>
      <c r="E48" s="69"/>
      <c r="F48" s="54" t="s">
        <v>50</v>
      </c>
      <c r="G48" s="54" t="s">
        <v>32</v>
      </c>
      <c r="H48" s="55">
        <v>462.8</v>
      </c>
      <c r="I48" s="18">
        <v>452.3</v>
      </c>
      <c r="J48" s="18">
        <v>321.45499999999998</v>
      </c>
      <c r="K48" s="18">
        <v>10.5</v>
      </c>
      <c r="L48" s="24">
        <v>494.2</v>
      </c>
      <c r="M48" s="25">
        <v>494.2</v>
      </c>
      <c r="N48" s="25">
        <v>369.7</v>
      </c>
      <c r="O48" s="25">
        <v>0</v>
      </c>
      <c r="P48" s="17">
        <v>514.6</v>
      </c>
      <c r="Q48" s="18">
        <v>514.6</v>
      </c>
      <c r="R48" s="18">
        <v>370.4</v>
      </c>
      <c r="S48" s="18">
        <v>0</v>
      </c>
      <c r="T48" s="17">
        <v>540.29999999999995</v>
      </c>
      <c r="U48" s="18">
        <v>540.29999999999995</v>
      </c>
      <c r="V48" s="18">
        <v>388.9</v>
      </c>
      <c r="W48" s="44">
        <v>0</v>
      </c>
      <c r="Y48" s="58"/>
    </row>
    <row r="49" spans="1:25" ht="67.5" x14ac:dyDescent="0.2">
      <c r="A49" s="92"/>
      <c r="B49" s="96"/>
      <c r="C49" s="69"/>
      <c r="D49" s="112"/>
      <c r="E49" s="81"/>
      <c r="F49" s="54" t="s">
        <v>50</v>
      </c>
      <c r="G49" s="54" t="s">
        <v>33</v>
      </c>
      <c r="H49" s="55">
        <v>893.8</v>
      </c>
      <c r="I49" s="18">
        <v>893.8</v>
      </c>
      <c r="J49" s="18">
        <v>821.173</v>
      </c>
      <c r="K49" s="18">
        <v>0</v>
      </c>
      <c r="L49" s="24">
        <v>955.7</v>
      </c>
      <c r="M49" s="25">
        <v>955.7</v>
      </c>
      <c r="N49" s="25">
        <v>919.4</v>
      </c>
      <c r="O49" s="25">
        <v>0</v>
      </c>
      <c r="P49" s="17">
        <v>699.4</v>
      </c>
      <c r="Q49" s="18">
        <v>699.4</v>
      </c>
      <c r="R49" s="18">
        <v>695</v>
      </c>
      <c r="S49" s="18">
        <v>0</v>
      </c>
      <c r="T49" s="17">
        <v>734.4</v>
      </c>
      <c r="U49" s="18">
        <v>734.4</v>
      </c>
      <c r="V49" s="18">
        <v>729.7</v>
      </c>
      <c r="W49" s="44">
        <v>0</v>
      </c>
      <c r="Y49" s="57"/>
    </row>
    <row r="50" spans="1:25" x14ac:dyDescent="0.2">
      <c r="A50" s="92"/>
      <c r="B50" s="96"/>
      <c r="C50" s="69"/>
      <c r="D50" s="112"/>
      <c r="E50" s="7"/>
      <c r="F50" s="62" t="s">
        <v>34</v>
      </c>
      <c r="G50" s="76"/>
      <c r="H50" s="19">
        <f t="shared" ref="H50:T50" si="5">SUM(H47:H49)</f>
        <v>1381.7</v>
      </c>
      <c r="I50" s="19">
        <f t="shared" si="5"/>
        <v>1371.2</v>
      </c>
      <c r="J50" s="19">
        <f t="shared" si="5"/>
        <v>1143.277</v>
      </c>
      <c r="K50" s="19">
        <f t="shared" si="5"/>
        <v>10.5</v>
      </c>
      <c r="L50" s="19">
        <f t="shared" si="5"/>
        <v>1493.3000000000002</v>
      </c>
      <c r="M50" s="19">
        <f t="shared" si="5"/>
        <v>1493.3000000000002</v>
      </c>
      <c r="N50" s="19">
        <f t="shared" si="5"/>
        <v>1289.0999999999999</v>
      </c>
      <c r="O50" s="19">
        <f t="shared" si="5"/>
        <v>0</v>
      </c>
      <c r="P50" s="19">
        <f t="shared" si="5"/>
        <v>1259.5999999999999</v>
      </c>
      <c r="Q50" s="19">
        <f t="shared" si="5"/>
        <v>1259.5999999999999</v>
      </c>
      <c r="R50" s="19">
        <f t="shared" si="5"/>
        <v>1065.4000000000001</v>
      </c>
      <c r="S50" s="19">
        <f t="shared" si="5"/>
        <v>0</v>
      </c>
      <c r="T50" s="19">
        <f t="shared" si="5"/>
        <v>1322.6</v>
      </c>
      <c r="U50" s="19">
        <f>SUM(U49)</f>
        <v>734.4</v>
      </c>
      <c r="V50" s="19">
        <f>SUM(V47:V49)</f>
        <v>1166.5</v>
      </c>
      <c r="W50" s="45">
        <f>SUM(W47:W49)</f>
        <v>0</v>
      </c>
      <c r="Y50" s="58"/>
    </row>
    <row r="51" spans="1:25" ht="21" customHeight="1" x14ac:dyDescent="0.2">
      <c r="A51" s="92"/>
      <c r="B51" s="96"/>
      <c r="C51" s="69"/>
      <c r="D51" s="8"/>
      <c r="E51" s="65" t="s">
        <v>113</v>
      </c>
      <c r="F51" s="66"/>
      <c r="G51" s="67"/>
      <c r="H51" s="20">
        <f t="shared" ref="H51:W51" si="6">H24+H29+H34+H39+H45+H50</f>
        <v>7316</v>
      </c>
      <c r="I51" s="20">
        <f t="shared" si="6"/>
        <v>7240.4</v>
      </c>
      <c r="J51" s="20">
        <f t="shared" si="6"/>
        <v>6214.06</v>
      </c>
      <c r="K51" s="20">
        <f t="shared" si="6"/>
        <v>75.599999999999994</v>
      </c>
      <c r="L51" s="20">
        <f t="shared" si="6"/>
        <v>7761.6040000000003</v>
      </c>
      <c r="M51" s="20">
        <f t="shared" si="6"/>
        <v>7702.804000000001</v>
      </c>
      <c r="N51" s="20">
        <f t="shared" si="6"/>
        <v>6908.9040000000005</v>
      </c>
      <c r="O51" s="20">
        <f t="shared" si="6"/>
        <v>58.8</v>
      </c>
      <c r="P51" s="20">
        <f t="shared" si="6"/>
        <v>7853.1</v>
      </c>
      <c r="Q51" s="20">
        <f t="shared" si="6"/>
        <v>7848.6</v>
      </c>
      <c r="R51" s="20">
        <f t="shared" si="6"/>
        <v>6787.8000000000011</v>
      </c>
      <c r="S51" s="20">
        <f t="shared" si="6"/>
        <v>4.5</v>
      </c>
      <c r="T51" s="20">
        <f t="shared" si="6"/>
        <v>6226.2999999999993</v>
      </c>
      <c r="U51" s="20">
        <f t="shared" si="6"/>
        <v>5638.0999999999995</v>
      </c>
      <c r="V51" s="20">
        <f t="shared" si="6"/>
        <v>5201.3</v>
      </c>
      <c r="W51" s="46">
        <f t="shared" si="6"/>
        <v>0</v>
      </c>
      <c r="Y51" s="58"/>
    </row>
    <row r="52" spans="1:25" x14ac:dyDescent="0.2">
      <c r="A52" s="92"/>
      <c r="B52" s="96"/>
      <c r="C52" s="69"/>
      <c r="D52" s="4" t="s">
        <v>35</v>
      </c>
      <c r="E52" s="5"/>
      <c r="F52" s="70" t="s">
        <v>51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2"/>
      <c r="Y52" s="58"/>
    </row>
    <row r="53" spans="1:25" x14ac:dyDescent="0.2">
      <c r="A53" s="92"/>
      <c r="B53" s="96"/>
      <c r="C53" s="69"/>
      <c r="D53" s="73" t="s">
        <v>35</v>
      </c>
      <c r="E53" s="6" t="s">
        <v>25</v>
      </c>
      <c r="F53" s="75" t="s">
        <v>52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2"/>
      <c r="Y53" s="58"/>
    </row>
    <row r="54" spans="1:25" ht="45" x14ac:dyDescent="0.2">
      <c r="A54" s="92"/>
      <c r="B54" s="96"/>
      <c r="C54" s="69"/>
      <c r="D54" s="74"/>
      <c r="E54" s="82" t="s">
        <v>25</v>
      </c>
      <c r="F54" s="54" t="s">
        <v>53</v>
      </c>
      <c r="G54" s="54" t="s">
        <v>31</v>
      </c>
      <c r="H54" s="55">
        <v>17.2</v>
      </c>
      <c r="I54" s="21">
        <v>17.2</v>
      </c>
      <c r="J54" s="21">
        <v>0.5</v>
      </c>
      <c r="K54" s="21">
        <v>0</v>
      </c>
      <c r="L54" s="24">
        <v>18.100000000000001</v>
      </c>
      <c r="M54" s="25">
        <v>18.100000000000001</v>
      </c>
      <c r="N54" s="25">
        <v>0</v>
      </c>
      <c r="O54" s="25">
        <v>0</v>
      </c>
      <c r="P54" s="17">
        <v>19</v>
      </c>
      <c r="Q54" s="18">
        <v>19</v>
      </c>
      <c r="R54" s="18">
        <v>0</v>
      </c>
      <c r="S54" s="18">
        <v>0</v>
      </c>
      <c r="T54" s="17">
        <v>19.8</v>
      </c>
      <c r="U54" s="18">
        <v>19.8</v>
      </c>
      <c r="V54" s="18">
        <v>0</v>
      </c>
      <c r="W54" s="44">
        <v>0</v>
      </c>
      <c r="Y54" s="58"/>
    </row>
    <row r="55" spans="1:25" ht="33.75" x14ac:dyDescent="0.2">
      <c r="A55" s="92"/>
      <c r="B55" s="96"/>
      <c r="C55" s="69"/>
      <c r="D55" s="74"/>
      <c r="E55" s="69"/>
      <c r="F55" s="54" t="s">
        <v>53</v>
      </c>
      <c r="G55" s="54" t="s">
        <v>32</v>
      </c>
      <c r="H55" s="55">
        <v>399.9</v>
      </c>
      <c r="I55" s="21">
        <v>377.2</v>
      </c>
      <c r="J55" s="21">
        <v>276.2</v>
      </c>
      <c r="K55" s="21">
        <v>22.7</v>
      </c>
      <c r="L55" s="24">
        <v>419.6</v>
      </c>
      <c r="M55" s="25">
        <v>419.6</v>
      </c>
      <c r="N55" s="25">
        <v>322.60000000000002</v>
      </c>
      <c r="O55" s="25">
        <v>0</v>
      </c>
      <c r="P55" s="17">
        <v>489.7</v>
      </c>
      <c r="Q55" s="18">
        <v>489.7</v>
      </c>
      <c r="R55" s="18">
        <v>351.6</v>
      </c>
      <c r="S55" s="18">
        <v>0</v>
      </c>
      <c r="T55" s="17">
        <v>514.20000000000005</v>
      </c>
      <c r="U55" s="18">
        <v>514.20000000000005</v>
      </c>
      <c r="V55" s="18">
        <v>369.4</v>
      </c>
      <c r="W55" s="44">
        <v>0</v>
      </c>
      <c r="Y55" s="58"/>
    </row>
    <row r="56" spans="1:25" ht="67.5" x14ac:dyDescent="0.2">
      <c r="A56" s="92"/>
      <c r="B56" s="96"/>
      <c r="C56" s="69"/>
      <c r="D56" s="74"/>
      <c r="E56" s="81"/>
      <c r="F56" s="54" t="s">
        <v>53</v>
      </c>
      <c r="G56" s="54" t="s">
        <v>33</v>
      </c>
      <c r="H56" s="55">
        <v>664.1</v>
      </c>
      <c r="I56" s="21">
        <v>660.1</v>
      </c>
      <c r="J56" s="21">
        <v>624.46299999999997</v>
      </c>
      <c r="K56" s="21">
        <v>4</v>
      </c>
      <c r="L56" s="24">
        <v>714.5</v>
      </c>
      <c r="M56" s="25">
        <v>714.5</v>
      </c>
      <c r="N56" s="25">
        <v>674.9</v>
      </c>
      <c r="O56" s="25">
        <v>0</v>
      </c>
      <c r="P56" s="17">
        <v>718.3</v>
      </c>
      <c r="Q56" s="18">
        <v>718.3</v>
      </c>
      <c r="R56" s="18">
        <v>682.5</v>
      </c>
      <c r="S56" s="18">
        <v>0</v>
      </c>
      <c r="T56" s="17">
        <v>754.2</v>
      </c>
      <c r="U56" s="18">
        <v>754.2</v>
      </c>
      <c r="V56" s="18">
        <v>716.6</v>
      </c>
      <c r="W56" s="44">
        <v>0</v>
      </c>
      <c r="Y56" s="57"/>
    </row>
    <row r="57" spans="1:25" x14ac:dyDescent="0.2">
      <c r="A57" s="92"/>
      <c r="B57" s="96"/>
      <c r="C57" s="69"/>
      <c r="D57" s="74"/>
      <c r="E57" s="7"/>
      <c r="F57" s="62" t="s">
        <v>34</v>
      </c>
      <c r="G57" s="76"/>
      <c r="H57" s="19">
        <f t="shared" ref="H57:W57" si="7">SUM(H54:H56)</f>
        <v>1081.2</v>
      </c>
      <c r="I57" s="19">
        <f t="shared" si="7"/>
        <v>1054.5</v>
      </c>
      <c r="J57" s="19">
        <f t="shared" si="7"/>
        <v>901.16300000000001</v>
      </c>
      <c r="K57" s="19">
        <f t="shared" si="7"/>
        <v>26.7</v>
      </c>
      <c r="L57" s="19">
        <f t="shared" si="7"/>
        <v>1152.2</v>
      </c>
      <c r="M57" s="19">
        <f t="shared" si="7"/>
        <v>1152.2</v>
      </c>
      <c r="N57" s="19">
        <f t="shared" si="7"/>
        <v>997.5</v>
      </c>
      <c r="O57" s="19">
        <f t="shared" si="7"/>
        <v>0</v>
      </c>
      <c r="P57" s="19">
        <f t="shared" si="7"/>
        <v>1227</v>
      </c>
      <c r="Q57" s="19">
        <f t="shared" si="7"/>
        <v>1227</v>
      </c>
      <c r="R57" s="19">
        <f t="shared" si="7"/>
        <v>1034.0999999999999</v>
      </c>
      <c r="S57" s="19">
        <f t="shared" si="7"/>
        <v>0</v>
      </c>
      <c r="T57" s="19">
        <f t="shared" si="7"/>
        <v>1288.2</v>
      </c>
      <c r="U57" s="19">
        <f t="shared" si="7"/>
        <v>1288.2</v>
      </c>
      <c r="V57" s="19">
        <f t="shared" si="7"/>
        <v>1086</v>
      </c>
      <c r="W57" s="45">
        <f t="shared" si="7"/>
        <v>0</v>
      </c>
      <c r="Y57" s="58"/>
    </row>
    <row r="58" spans="1:25" x14ac:dyDescent="0.2">
      <c r="A58" s="92"/>
      <c r="B58" s="96"/>
      <c r="C58" s="69"/>
      <c r="D58" s="74"/>
      <c r="E58" s="6" t="s">
        <v>35</v>
      </c>
      <c r="F58" s="75" t="s">
        <v>54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2"/>
      <c r="Y58" s="58"/>
    </row>
    <row r="59" spans="1:25" ht="45" x14ac:dyDescent="0.2">
      <c r="A59" s="92"/>
      <c r="B59" s="96"/>
      <c r="C59" s="69"/>
      <c r="D59" s="74"/>
      <c r="E59" s="82" t="s">
        <v>35</v>
      </c>
      <c r="F59" s="54" t="s">
        <v>55</v>
      </c>
      <c r="G59" s="54" t="s">
        <v>31</v>
      </c>
      <c r="H59" s="55">
        <v>8.8000000000000007</v>
      </c>
      <c r="I59" s="18">
        <v>8.8000000000000007</v>
      </c>
      <c r="J59" s="18">
        <v>0</v>
      </c>
      <c r="K59" s="18">
        <v>0</v>
      </c>
      <c r="L59" s="24">
        <v>9.6</v>
      </c>
      <c r="M59" s="25">
        <v>8.6</v>
      </c>
      <c r="N59" s="25">
        <v>0</v>
      </c>
      <c r="O59" s="25">
        <v>1</v>
      </c>
      <c r="P59" s="17">
        <v>10.1</v>
      </c>
      <c r="Q59" s="18">
        <v>10.1</v>
      </c>
      <c r="R59" s="18">
        <v>0</v>
      </c>
      <c r="S59" s="18">
        <v>0</v>
      </c>
      <c r="T59" s="17">
        <v>10.6</v>
      </c>
      <c r="U59" s="18">
        <v>10.6</v>
      </c>
      <c r="V59" s="18">
        <v>0</v>
      </c>
      <c r="W59" s="44">
        <v>0</v>
      </c>
      <c r="Y59" s="58"/>
    </row>
    <row r="60" spans="1:25" ht="33.75" x14ac:dyDescent="0.2">
      <c r="A60" s="92"/>
      <c r="B60" s="96"/>
      <c r="C60" s="69"/>
      <c r="D60" s="74"/>
      <c r="E60" s="69"/>
      <c r="F60" s="54" t="s">
        <v>55</v>
      </c>
      <c r="G60" s="54" t="s">
        <v>32</v>
      </c>
      <c r="H60" s="55">
        <v>250.4</v>
      </c>
      <c r="I60" s="18">
        <v>243.8</v>
      </c>
      <c r="J60" s="18">
        <v>183.6</v>
      </c>
      <c r="K60" s="18">
        <v>6.6</v>
      </c>
      <c r="L60" s="24">
        <v>278.7</v>
      </c>
      <c r="M60" s="25">
        <v>274.89999999999998</v>
      </c>
      <c r="N60" s="25">
        <v>211</v>
      </c>
      <c r="O60" s="25">
        <v>3.8</v>
      </c>
      <c r="P60" s="17">
        <v>294.2</v>
      </c>
      <c r="Q60" s="18">
        <v>294.2</v>
      </c>
      <c r="R60" s="18">
        <v>226.3</v>
      </c>
      <c r="S60" s="18">
        <v>0</v>
      </c>
      <c r="T60" s="17">
        <v>308.89999999999998</v>
      </c>
      <c r="U60" s="18">
        <v>308.89999999999998</v>
      </c>
      <c r="V60" s="18">
        <v>237.6</v>
      </c>
      <c r="W60" s="44">
        <v>0</v>
      </c>
      <c r="Y60" s="58"/>
    </row>
    <row r="61" spans="1:25" ht="67.5" x14ac:dyDescent="0.2">
      <c r="A61" s="92"/>
      <c r="B61" s="96"/>
      <c r="C61" s="69"/>
      <c r="D61" s="74"/>
      <c r="E61" s="81"/>
      <c r="F61" s="54" t="s">
        <v>55</v>
      </c>
      <c r="G61" s="54" t="s">
        <v>33</v>
      </c>
      <c r="H61" s="55">
        <v>585.29999999999995</v>
      </c>
      <c r="I61" s="18">
        <v>583.9</v>
      </c>
      <c r="J61" s="18">
        <v>546.38</v>
      </c>
      <c r="K61" s="18">
        <v>1.4</v>
      </c>
      <c r="L61" s="24">
        <v>674.9</v>
      </c>
      <c r="M61" s="25">
        <v>674.9</v>
      </c>
      <c r="N61" s="25">
        <v>648.20000000000005</v>
      </c>
      <c r="O61" s="25">
        <v>0</v>
      </c>
      <c r="P61" s="17">
        <v>628.5</v>
      </c>
      <c r="Q61" s="18">
        <v>627.6</v>
      </c>
      <c r="R61" s="18">
        <v>592.9</v>
      </c>
      <c r="S61" s="18">
        <v>0.9</v>
      </c>
      <c r="T61" s="17">
        <v>658.9</v>
      </c>
      <c r="U61" s="18">
        <v>658.9</v>
      </c>
      <c r="V61" s="18">
        <v>622.5</v>
      </c>
      <c r="W61" s="44">
        <v>0</v>
      </c>
      <c r="Y61" s="57"/>
    </row>
    <row r="62" spans="1:25" x14ac:dyDescent="0.2">
      <c r="A62" s="92"/>
      <c r="B62" s="96"/>
      <c r="C62" s="69"/>
      <c r="D62" s="74"/>
      <c r="E62" s="7"/>
      <c r="F62" s="62" t="s">
        <v>34</v>
      </c>
      <c r="G62" s="76"/>
      <c r="H62" s="19">
        <f t="shared" ref="H62:O62" si="8">SUM(H59:H61)</f>
        <v>844.5</v>
      </c>
      <c r="I62" s="19">
        <f t="shared" si="8"/>
        <v>836.5</v>
      </c>
      <c r="J62" s="19">
        <f t="shared" si="8"/>
        <v>729.98</v>
      </c>
      <c r="K62" s="19">
        <f t="shared" si="8"/>
        <v>8</v>
      </c>
      <c r="L62" s="19">
        <f t="shared" si="8"/>
        <v>963.2</v>
      </c>
      <c r="M62" s="19">
        <f t="shared" si="8"/>
        <v>958.4</v>
      </c>
      <c r="N62" s="19">
        <f t="shared" si="8"/>
        <v>859.2</v>
      </c>
      <c r="O62" s="19">
        <f t="shared" si="8"/>
        <v>4.8</v>
      </c>
      <c r="P62" s="19">
        <v>947.2</v>
      </c>
      <c r="Q62" s="19">
        <f t="shared" ref="Q62:W62" si="9">SUM(Q59:Q61)</f>
        <v>931.90000000000009</v>
      </c>
      <c r="R62" s="19">
        <f t="shared" si="9"/>
        <v>819.2</v>
      </c>
      <c r="S62" s="19">
        <f t="shared" si="9"/>
        <v>0.9</v>
      </c>
      <c r="T62" s="19">
        <f t="shared" si="9"/>
        <v>978.4</v>
      </c>
      <c r="U62" s="19">
        <f t="shared" si="9"/>
        <v>978.4</v>
      </c>
      <c r="V62" s="19">
        <f t="shared" si="9"/>
        <v>860.1</v>
      </c>
      <c r="W62" s="45">
        <f t="shared" si="9"/>
        <v>0</v>
      </c>
      <c r="Y62" s="58"/>
    </row>
    <row r="63" spans="1:25" x14ac:dyDescent="0.2">
      <c r="A63" s="92"/>
      <c r="B63" s="96"/>
      <c r="C63" s="69"/>
      <c r="D63" s="74"/>
      <c r="E63" s="6" t="s">
        <v>38</v>
      </c>
      <c r="F63" s="75" t="s">
        <v>56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2"/>
      <c r="Y63" s="58"/>
    </row>
    <row r="64" spans="1:25" ht="45" x14ac:dyDescent="0.2">
      <c r="A64" s="92"/>
      <c r="B64" s="96"/>
      <c r="C64" s="69"/>
      <c r="D64" s="74"/>
      <c r="E64" s="82" t="s">
        <v>38</v>
      </c>
      <c r="F64" s="54" t="s">
        <v>57</v>
      </c>
      <c r="G64" s="54" t="s">
        <v>31</v>
      </c>
      <c r="H64" s="55">
        <v>4.0999999999999996</v>
      </c>
      <c r="I64" s="18">
        <v>4.0999999999999996</v>
      </c>
      <c r="J64" s="18">
        <v>0</v>
      </c>
      <c r="K64" s="18">
        <v>0</v>
      </c>
      <c r="L64" s="24">
        <v>8</v>
      </c>
      <c r="M64" s="25">
        <v>8</v>
      </c>
      <c r="N64" s="25">
        <v>2</v>
      </c>
      <c r="O64" s="25">
        <v>0</v>
      </c>
      <c r="P64" s="17">
        <v>8.4</v>
      </c>
      <c r="Q64" s="18">
        <v>8.4</v>
      </c>
      <c r="R64" s="18">
        <v>2.1</v>
      </c>
      <c r="S64" s="18">
        <v>0</v>
      </c>
      <c r="T64" s="17">
        <v>8.8000000000000007</v>
      </c>
      <c r="U64" s="18">
        <v>8.8000000000000007</v>
      </c>
      <c r="V64" s="18">
        <v>2.2000000000000002</v>
      </c>
      <c r="W64" s="44">
        <v>0</v>
      </c>
      <c r="Y64" s="58"/>
    </row>
    <row r="65" spans="1:25" ht="33.75" x14ac:dyDescent="0.2">
      <c r="A65" s="92"/>
      <c r="B65" s="96"/>
      <c r="C65" s="69"/>
      <c r="D65" s="74"/>
      <c r="E65" s="69"/>
      <c r="F65" s="54" t="s">
        <v>57</v>
      </c>
      <c r="G65" s="54" t="s">
        <v>32</v>
      </c>
      <c r="H65" s="55">
        <v>291.2</v>
      </c>
      <c r="I65" s="18">
        <v>291.2</v>
      </c>
      <c r="J65" s="18">
        <v>194.1</v>
      </c>
      <c r="K65" s="18">
        <v>0</v>
      </c>
      <c r="L65" s="24">
        <v>315</v>
      </c>
      <c r="M65" s="25">
        <v>315</v>
      </c>
      <c r="N65" s="25">
        <v>231.1</v>
      </c>
      <c r="O65" s="25">
        <v>0</v>
      </c>
      <c r="P65" s="17">
        <v>347.9</v>
      </c>
      <c r="Q65" s="18">
        <v>347.9</v>
      </c>
      <c r="R65" s="18">
        <v>241.6</v>
      </c>
      <c r="S65" s="18">
        <v>0</v>
      </c>
      <c r="T65" s="17">
        <v>365.3</v>
      </c>
      <c r="U65" s="18">
        <v>365.3</v>
      </c>
      <c r="V65" s="18">
        <v>253.7</v>
      </c>
      <c r="W65" s="44">
        <v>0</v>
      </c>
      <c r="Y65" s="58"/>
    </row>
    <row r="66" spans="1:25" ht="67.5" x14ac:dyDescent="0.2">
      <c r="A66" s="92"/>
      <c r="B66" s="96"/>
      <c r="C66" s="69"/>
      <c r="D66" s="74"/>
      <c r="E66" s="81"/>
      <c r="F66" s="54" t="s">
        <v>57</v>
      </c>
      <c r="G66" s="54" t="s">
        <v>33</v>
      </c>
      <c r="H66" s="55">
        <v>1156.4000000000001</v>
      </c>
      <c r="I66" s="18">
        <v>1149.5999999999999</v>
      </c>
      <c r="J66" s="18">
        <v>1060.3240000000001</v>
      </c>
      <c r="K66" s="18">
        <v>6.8</v>
      </c>
      <c r="L66" s="24">
        <v>1325.5519999999999</v>
      </c>
      <c r="M66" s="25">
        <v>1325.5519999999999</v>
      </c>
      <c r="N66" s="25">
        <v>1253.752</v>
      </c>
      <c r="O66" s="25">
        <v>0</v>
      </c>
      <c r="P66" s="17">
        <v>1322.2</v>
      </c>
      <c r="Q66" s="18">
        <v>1322.2</v>
      </c>
      <c r="R66" s="18">
        <v>1294.7</v>
      </c>
      <c r="S66" s="18">
        <v>0</v>
      </c>
      <c r="T66" s="17">
        <v>1388.3</v>
      </c>
      <c r="U66" s="18">
        <v>1388.3</v>
      </c>
      <c r="V66" s="18">
        <v>1359.4</v>
      </c>
      <c r="W66" s="44">
        <v>0</v>
      </c>
      <c r="Y66" s="57"/>
    </row>
    <row r="67" spans="1:25" x14ac:dyDescent="0.2">
      <c r="A67" s="92"/>
      <c r="B67" s="96"/>
      <c r="C67" s="69"/>
      <c r="D67" s="74"/>
      <c r="E67" s="7"/>
      <c r="F67" s="62" t="s">
        <v>34</v>
      </c>
      <c r="G67" s="76"/>
      <c r="H67" s="19">
        <f t="shared" ref="H67:W67" si="10">SUM(H64:H66)</f>
        <v>1451.7</v>
      </c>
      <c r="I67" s="19">
        <f t="shared" si="10"/>
        <v>1444.8999999999999</v>
      </c>
      <c r="J67" s="19">
        <f t="shared" si="10"/>
        <v>1254.424</v>
      </c>
      <c r="K67" s="19">
        <f t="shared" si="10"/>
        <v>6.8</v>
      </c>
      <c r="L67" s="19">
        <f t="shared" si="10"/>
        <v>1648.5519999999999</v>
      </c>
      <c r="M67" s="19">
        <f t="shared" si="10"/>
        <v>1648.5519999999999</v>
      </c>
      <c r="N67" s="19">
        <f t="shared" si="10"/>
        <v>1486.8519999999999</v>
      </c>
      <c r="O67" s="19">
        <f t="shared" si="10"/>
        <v>0</v>
      </c>
      <c r="P67" s="19">
        <f t="shared" si="10"/>
        <v>1678.5</v>
      </c>
      <c r="Q67" s="19">
        <f t="shared" si="10"/>
        <v>1678.5</v>
      </c>
      <c r="R67" s="19">
        <f t="shared" si="10"/>
        <v>1538.4</v>
      </c>
      <c r="S67" s="19">
        <f t="shared" si="10"/>
        <v>0</v>
      </c>
      <c r="T67" s="19">
        <f t="shared" si="10"/>
        <v>1762.4</v>
      </c>
      <c r="U67" s="19">
        <f t="shared" si="10"/>
        <v>1762.4</v>
      </c>
      <c r="V67" s="19">
        <f t="shared" si="10"/>
        <v>1615.3000000000002</v>
      </c>
      <c r="W67" s="45">
        <f t="shared" si="10"/>
        <v>0</v>
      </c>
      <c r="Y67" s="58"/>
    </row>
    <row r="68" spans="1:25" x14ac:dyDescent="0.2">
      <c r="A68" s="92"/>
      <c r="B68" s="96"/>
      <c r="C68" s="69"/>
      <c r="D68" s="74"/>
      <c r="E68" s="6" t="s">
        <v>41</v>
      </c>
      <c r="F68" s="75" t="s">
        <v>58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2"/>
      <c r="Y68" s="58"/>
    </row>
    <row r="69" spans="1:25" ht="45" x14ac:dyDescent="0.2">
      <c r="A69" s="92"/>
      <c r="B69" s="96"/>
      <c r="C69" s="69"/>
      <c r="D69" s="74"/>
      <c r="E69" s="82" t="s">
        <v>41</v>
      </c>
      <c r="F69" s="54" t="s">
        <v>59</v>
      </c>
      <c r="G69" s="54" t="s">
        <v>31</v>
      </c>
      <c r="H69" s="55">
        <v>15.6</v>
      </c>
      <c r="I69" s="18">
        <v>15.6</v>
      </c>
      <c r="J69" s="18">
        <v>0.5</v>
      </c>
      <c r="K69" s="18">
        <v>0</v>
      </c>
      <c r="L69" s="24">
        <v>17</v>
      </c>
      <c r="M69" s="25">
        <v>17</v>
      </c>
      <c r="N69" s="25">
        <v>0</v>
      </c>
      <c r="O69" s="25">
        <v>0</v>
      </c>
      <c r="P69" s="17">
        <v>17.899999999999999</v>
      </c>
      <c r="Q69" s="18">
        <v>17.899999999999999</v>
      </c>
      <c r="R69" s="18">
        <v>0</v>
      </c>
      <c r="S69" s="18">
        <v>0</v>
      </c>
      <c r="T69" s="17">
        <v>18.7</v>
      </c>
      <c r="U69" s="18">
        <v>18.7</v>
      </c>
      <c r="V69" s="18">
        <v>0</v>
      </c>
      <c r="W69" s="44">
        <v>0</v>
      </c>
      <c r="Y69" s="58"/>
    </row>
    <row r="70" spans="1:25" ht="33.75" x14ac:dyDescent="0.2">
      <c r="A70" s="92"/>
      <c r="B70" s="96"/>
      <c r="C70" s="69"/>
      <c r="D70" s="74"/>
      <c r="E70" s="69"/>
      <c r="F70" s="54" t="s">
        <v>59</v>
      </c>
      <c r="G70" s="54" t="s">
        <v>32</v>
      </c>
      <c r="H70" s="55">
        <v>237.8</v>
      </c>
      <c r="I70" s="18">
        <v>229.4</v>
      </c>
      <c r="J70" s="18">
        <v>164.5</v>
      </c>
      <c r="K70" s="18">
        <v>8.4</v>
      </c>
      <c r="L70" s="24">
        <v>265.89999999999998</v>
      </c>
      <c r="M70" s="25">
        <v>265.89999999999998</v>
      </c>
      <c r="N70" s="25">
        <v>203.1</v>
      </c>
      <c r="O70" s="25">
        <v>0</v>
      </c>
      <c r="P70" s="17">
        <v>304.10000000000002</v>
      </c>
      <c r="Q70" s="18">
        <v>304.10000000000002</v>
      </c>
      <c r="R70" s="18">
        <v>226.9</v>
      </c>
      <c r="S70" s="18">
        <v>0</v>
      </c>
      <c r="T70" s="17">
        <v>319.3</v>
      </c>
      <c r="U70" s="18">
        <v>319.3</v>
      </c>
      <c r="V70" s="18">
        <v>238.2</v>
      </c>
      <c r="W70" s="44">
        <v>0</v>
      </c>
      <c r="Y70" s="58"/>
    </row>
    <row r="71" spans="1:25" ht="67.5" x14ac:dyDescent="0.2">
      <c r="A71" s="92"/>
      <c r="B71" s="96"/>
      <c r="C71" s="69"/>
      <c r="D71" s="74"/>
      <c r="E71" s="81"/>
      <c r="F71" s="54" t="s">
        <v>59</v>
      </c>
      <c r="G71" s="54" t="s">
        <v>33</v>
      </c>
      <c r="H71" s="55">
        <v>578</v>
      </c>
      <c r="I71" s="18">
        <v>575</v>
      </c>
      <c r="J71" s="18">
        <v>538.36699999999996</v>
      </c>
      <c r="K71" s="18">
        <v>3</v>
      </c>
      <c r="L71" s="24">
        <v>658.6</v>
      </c>
      <c r="M71" s="25">
        <v>658.6</v>
      </c>
      <c r="N71" s="25">
        <v>636.1</v>
      </c>
      <c r="O71" s="25">
        <v>0</v>
      </c>
      <c r="P71" s="17">
        <v>725.2</v>
      </c>
      <c r="Q71" s="18">
        <v>725.2</v>
      </c>
      <c r="R71" s="18">
        <v>710.7</v>
      </c>
      <c r="S71" s="18">
        <v>0</v>
      </c>
      <c r="T71" s="17">
        <v>761.5</v>
      </c>
      <c r="U71" s="18">
        <v>761.5</v>
      </c>
      <c r="V71" s="18">
        <v>746.3</v>
      </c>
      <c r="W71" s="44">
        <v>0</v>
      </c>
      <c r="Y71" s="57"/>
    </row>
    <row r="72" spans="1:25" x14ac:dyDescent="0.2">
      <c r="A72" s="92"/>
      <c r="B72" s="96"/>
      <c r="C72" s="69"/>
      <c r="D72" s="74"/>
      <c r="E72" s="7"/>
      <c r="F72" s="62" t="s">
        <v>34</v>
      </c>
      <c r="G72" s="76"/>
      <c r="H72" s="19">
        <f t="shared" ref="H72:W72" si="11">SUM(H69:H71)</f>
        <v>831.4</v>
      </c>
      <c r="I72" s="19">
        <f t="shared" si="11"/>
        <v>820</v>
      </c>
      <c r="J72" s="19">
        <f t="shared" si="11"/>
        <v>703.36699999999996</v>
      </c>
      <c r="K72" s="19">
        <f t="shared" si="11"/>
        <v>11.4</v>
      </c>
      <c r="L72" s="19">
        <f t="shared" si="11"/>
        <v>941.5</v>
      </c>
      <c r="M72" s="19">
        <f t="shared" si="11"/>
        <v>941.5</v>
      </c>
      <c r="N72" s="19">
        <f t="shared" si="11"/>
        <v>839.2</v>
      </c>
      <c r="O72" s="19">
        <f t="shared" si="11"/>
        <v>0</v>
      </c>
      <c r="P72" s="19">
        <f t="shared" si="11"/>
        <v>1047.2</v>
      </c>
      <c r="Q72" s="19">
        <f t="shared" si="11"/>
        <v>1047.2</v>
      </c>
      <c r="R72" s="19">
        <f t="shared" si="11"/>
        <v>937.6</v>
      </c>
      <c r="S72" s="19">
        <f t="shared" si="11"/>
        <v>0</v>
      </c>
      <c r="T72" s="19">
        <f t="shared" si="11"/>
        <v>1099.5</v>
      </c>
      <c r="U72" s="19">
        <f t="shared" si="11"/>
        <v>1099.5</v>
      </c>
      <c r="V72" s="19">
        <f t="shared" si="11"/>
        <v>984.5</v>
      </c>
      <c r="W72" s="45">
        <f t="shared" si="11"/>
        <v>0</v>
      </c>
      <c r="Y72" s="58"/>
    </row>
    <row r="73" spans="1:25" ht="21" customHeight="1" x14ac:dyDescent="0.2">
      <c r="A73" s="92"/>
      <c r="B73" s="96"/>
      <c r="C73" s="69"/>
      <c r="D73" s="8"/>
      <c r="E73" s="65" t="s">
        <v>113</v>
      </c>
      <c r="F73" s="66"/>
      <c r="G73" s="67"/>
      <c r="H73" s="20">
        <f>SUM(H57+H62+H67+H72)</f>
        <v>4208.8</v>
      </c>
      <c r="I73" s="20">
        <f>SUM(I57+I62+I67+I72)</f>
        <v>4155.8999999999996</v>
      </c>
      <c r="J73" s="20">
        <f>SUM(J57+J62+J67+J72)</f>
        <v>3588.9340000000002</v>
      </c>
      <c r="K73" s="20">
        <f t="shared" ref="K73:W73" si="12">K57+K62+K67+K72</f>
        <v>52.9</v>
      </c>
      <c r="L73" s="20">
        <f t="shared" si="12"/>
        <v>4705.4520000000002</v>
      </c>
      <c r="M73" s="20">
        <f t="shared" si="12"/>
        <v>4700.652</v>
      </c>
      <c r="N73" s="20">
        <f t="shared" si="12"/>
        <v>4182.7519999999995</v>
      </c>
      <c r="O73" s="20">
        <f t="shared" si="12"/>
        <v>4.8</v>
      </c>
      <c r="P73" s="20">
        <f t="shared" si="12"/>
        <v>4899.8999999999996</v>
      </c>
      <c r="Q73" s="20">
        <f t="shared" si="12"/>
        <v>4884.6000000000004</v>
      </c>
      <c r="R73" s="20">
        <f t="shared" si="12"/>
        <v>4329.3</v>
      </c>
      <c r="S73" s="20">
        <f t="shared" si="12"/>
        <v>0.9</v>
      </c>
      <c r="T73" s="20">
        <f t="shared" si="12"/>
        <v>5128.5</v>
      </c>
      <c r="U73" s="20">
        <f t="shared" si="12"/>
        <v>5128.5</v>
      </c>
      <c r="V73" s="20">
        <f t="shared" si="12"/>
        <v>4545.8999999999996</v>
      </c>
      <c r="W73" s="46">
        <f t="shared" si="12"/>
        <v>0</v>
      </c>
      <c r="Y73" s="58"/>
    </row>
    <row r="74" spans="1:25" x14ac:dyDescent="0.2">
      <c r="A74" s="92"/>
      <c r="B74" s="96"/>
      <c r="C74" s="69"/>
      <c r="D74" s="4" t="s">
        <v>38</v>
      </c>
      <c r="E74" s="5"/>
      <c r="F74" s="70" t="s">
        <v>60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Y74" s="58"/>
    </row>
    <row r="75" spans="1:25" x14ac:dyDescent="0.2">
      <c r="A75" s="92"/>
      <c r="B75" s="96"/>
      <c r="C75" s="69"/>
      <c r="D75" s="73" t="s">
        <v>38</v>
      </c>
      <c r="E75" s="6" t="s">
        <v>25</v>
      </c>
      <c r="F75" s="75" t="s">
        <v>61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Y75" s="58"/>
    </row>
    <row r="76" spans="1:25" ht="67.5" x14ac:dyDescent="0.2">
      <c r="A76" s="92"/>
      <c r="B76" s="96"/>
      <c r="C76" s="69"/>
      <c r="D76" s="74"/>
      <c r="E76" s="3" t="s">
        <v>25</v>
      </c>
      <c r="F76" s="3">
        <v>191130798</v>
      </c>
      <c r="G76" s="3" t="s">
        <v>33</v>
      </c>
      <c r="H76" s="17">
        <v>116.8</v>
      </c>
      <c r="I76" s="21">
        <v>116.8</v>
      </c>
      <c r="J76" s="18">
        <v>114.6</v>
      </c>
      <c r="K76" s="18">
        <v>0</v>
      </c>
      <c r="L76" s="24">
        <v>146.1</v>
      </c>
      <c r="M76" s="25">
        <v>146.1</v>
      </c>
      <c r="N76" s="25">
        <v>143.80000000000001</v>
      </c>
      <c r="O76" s="25">
        <v>0</v>
      </c>
      <c r="P76" s="17">
        <v>144.6</v>
      </c>
      <c r="Q76" s="18">
        <v>144.6</v>
      </c>
      <c r="R76" s="18">
        <v>142.5</v>
      </c>
      <c r="S76" s="18">
        <v>0</v>
      </c>
      <c r="T76" s="17">
        <v>151.80000000000001</v>
      </c>
      <c r="U76" s="18">
        <v>151.80000000000001</v>
      </c>
      <c r="V76" s="18">
        <v>149.6</v>
      </c>
      <c r="W76" s="44">
        <v>0</v>
      </c>
      <c r="Y76" s="57"/>
    </row>
    <row r="77" spans="1:25" x14ac:dyDescent="0.2">
      <c r="A77" s="92"/>
      <c r="B77" s="96"/>
      <c r="C77" s="69"/>
      <c r="D77" s="74"/>
      <c r="E77" s="7"/>
      <c r="F77" s="62" t="s">
        <v>34</v>
      </c>
      <c r="G77" s="76"/>
      <c r="H77" s="22">
        <f t="shared" ref="H77:W78" si="13">H76</f>
        <v>116.8</v>
      </c>
      <c r="I77" s="22">
        <f t="shared" si="13"/>
        <v>116.8</v>
      </c>
      <c r="J77" s="22">
        <f t="shared" si="13"/>
        <v>114.6</v>
      </c>
      <c r="K77" s="22">
        <f t="shared" si="13"/>
        <v>0</v>
      </c>
      <c r="L77" s="22">
        <f t="shared" si="13"/>
        <v>146.1</v>
      </c>
      <c r="M77" s="22">
        <f t="shared" si="13"/>
        <v>146.1</v>
      </c>
      <c r="N77" s="22">
        <f t="shared" si="13"/>
        <v>143.80000000000001</v>
      </c>
      <c r="O77" s="22">
        <f t="shared" si="13"/>
        <v>0</v>
      </c>
      <c r="P77" s="22">
        <f t="shared" si="13"/>
        <v>144.6</v>
      </c>
      <c r="Q77" s="22">
        <f t="shared" si="13"/>
        <v>144.6</v>
      </c>
      <c r="R77" s="22">
        <f t="shared" si="13"/>
        <v>142.5</v>
      </c>
      <c r="S77" s="22">
        <f t="shared" si="13"/>
        <v>0</v>
      </c>
      <c r="T77" s="22">
        <f t="shared" si="13"/>
        <v>151.80000000000001</v>
      </c>
      <c r="U77" s="22">
        <f t="shared" si="13"/>
        <v>151.80000000000001</v>
      </c>
      <c r="V77" s="22">
        <f t="shared" si="13"/>
        <v>149.6</v>
      </c>
      <c r="W77" s="47">
        <f t="shared" si="13"/>
        <v>0</v>
      </c>
      <c r="Y77" s="58"/>
    </row>
    <row r="78" spans="1:25" ht="21" customHeight="1" x14ac:dyDescent="0.2">
      <c r="A78" s="92"/>
      <c r="B78" s="96"/>
      <c r="C78" s="69"/>
      <c r="D78" s="8"/>
      <c r="E78" s="65" t="s">
        <v>113</v>
      </c>
      <c r="F78" s="66"/>
      <c r="G78" s="67"/>
      <c r="H78" s="20">
        <f t="shared" si="13"/>
        <v>116.8</v>
      </c>
      <c r="I78" s="20">
        <f t="shared" si="13"/>
        <v>116.8</v>
      </c>
      <c r="J78" s="20">
        <f t="shared" si="13"/>
        <v>114.6</v>
      </c>
      <c r="K78" s="20">
        <f t="shared" si="13"/>
        <v>0</v>
      </c>
      <c r="L78" s="20">
        <f t="shared" si="13"/>
        <v>146.1</v>
      </c>
      <c r="M78" s="20">
        <f t="shared" si="13"/>
        <v>146.1</v>
      </c>
      <c r="N78" s="20">
        <f t="shared" si="13"/>
        <v>143.80000000000001</v>
      </c>
      <c r="O78" s="20">
        <f t="shared" si="13"/>
        <v>0</v>
      </c>
      <c r="P78" s="20">
        <f t="shared" si="13"/>
        <v>144.6</v>
      </c>
      <c r="Q78" s="20">
        <f t="shared" si="13"/>
        <v>144.6</v>
      </c>
      <c r="R78" s="20">
        <f t="shared" si="13"/>
        <v>142.5</v>
      </c>
      <c r="S78" s="20">
        <f t="shared" si="13"/>
        <v>0</v>
      </c>
      <c r="T78" s="20">
        <f t="shared" si="13"/>
        <v>151.80000000000001</v>
      </c>
      <c r="U78" s="20">
        <f t="shared" si="13"/>
        <v>151.80000000000001</v>
      </c>
      <c r="V78" s="20">
        <f t="shared" si="13"/>
        <v>149.6</v>
      </c>
      <c r="W78" s="46">
        <f t="shared" si="13"/>
        <v>0</v>
      </c>
      <c r="Y78" s="58"/>
    </row>
    <row r="79" spans="1:25" ht="12.75" customHeight="1" x14ac:dyDescent="0.2">
      <c r="A79" s="92"/>
      <c r="B79" s="96"/>
      <c r="C79" s="9"/>
      <c r="D79" s="62" t="s">
        <v>63</v>
      </c>
      <c r="E79" s="63"/>
      <c r="F79" s="63"/>
      <c r="G79" s="64"/>
      <c r="H79" s="23">
        <f t="shared" ref="H79:W79" si="14">H51+H73+H78</f>
        <v>11641.599999999999</v>
      </c>
      <c r="I79" s="23">
        <f t="shared" si="14"/>
        <v>11513.099999999999</v>
      </c>
      <c r="J79" s="23">
        <f t="shared" si="14"/>
        <v>9917.594000000001</v>
      </c>
      <c r="K79" s="23">
        <f t="shared" si="14"/>
        <v>128.5</v>
      </c>
      <c r="L79" s="23">
        <f t="shared" si="14"/>
        <v>12613.156000000001</v>
      </c>
      <c r="M79" s="23">
        <f t="shared" si="14"/>
        <v>12549.556000000002</v>
      </c>
      <c r="N79" s="23">
        <f t="shared" si="14"/>
        <v>11235.455999999998</v>
      </c>
      <c r="O79" s="23">
        <f t="shared" si="14"/>
        <v>63.599999999999994</v>
      </c>
      <c r="P79" s="23">
        <f t="shared" si="14"/>
        <v>12897.6</v>
      </c>
      <c r="Q79" s="23">
        <f t="shared" si="14"/>
        <v>12877.800000000001</v>
      </c>
      <c r="R79" s="23">
        <f t="shared" si="14"/>
        <v>11259.600000000002</v>
      </c>
      <c r="S79" s="23">
        <f t="shared" si="14"/>
        <v>5.4</v>
      </c>
      <c r="T79" s="23">
        <f t="shared" si="14"/>
        <v>11506.599999999999</v>
      </c>
      <c r="U79" s="23">
        <f t="shared" si="14"/>
        <v>10918.399999999998</v>
      </c>
      <c r="V79" s="23">
        <f t="shared" si="14"/>
        <v>9896.8000000000011</v>
      </c>
      <c r="W79" s="48">
        <f t="shared" si="14"/>
        <v>0</v>
      </c>
      <c r="Y79" s="58"/>
    </row>
    <row r="80" spans="1:25" x14ac:dyDescent="0.2">
      <c r="A80" s="92"/>
      <c r="B80" s="96"/>
      <c r="C80" s="6" t="s">
        <v>35</v>
      </c>
      <c r="D80" s="77"/>
      <c r="E80" s="71"/>
      <c r="F80" s="75" t="s">
        <v>64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Y80" s="58"/>
    </row>
    <row r="81" spans="1:25" x14ac:dyDescent="0.2">
      <c r="A81" s="92"/>
      <c r="B81" s="96"/>
      <c r="C81" s="68" t="s">
        <v>35</v>
      </c>
      <c r="D81" s="4" t="s">
        <v>25</v>
      </c>
      <c r="E81" s="5"/>
      <c r="F81" s="70" t="s">
        <v>65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Y81" s="58"/>
    </row>
    <row r="82" spans="1:25" x14ac:dyDescent="0.2">
      <c r="A82" s="92"/>
      <c r="B82" s="96"/>
      <c r="C82" s="69"/>
      <c r="D82" s="73" t="s">
        <v>25</v>
      </c>
      <c r="E82" s="6" t="s">
        <v>25</v>
      </c>
      <c r="F82" s="75" t="s">
        <v>66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Y82" s="58"/>
    </row>
    <row r="83" spans="1:25" ht="45" x14ac:dyDescent="0.2">
      <c r="A83" s="92"/>
      <c r="B83" s="96"/>
      <c r="C83" s="69"/>
      <c r="D83" s="74"/>
      <c r="E83" s="82" t="s">
        <v>25</v>
      </c>
      <c r="F83" s="54" t="s">
        <v>67</v>
      </c>
      <c r="G83" s="54" t="s">
        <v>31</v>
      </c>
      <c r="H83" s="55">
        <v>13.7</v>
      </c>
      <c r="I83" s="21">
        <v>13.7</v>
      </c>
      <c r="J83" s="21">
        <v>0</v>
      </c>
      <c r="K83" s="21">
        <v>0</v>
      </c>
      <c r="L83" s="24">
        <v>20</v>
      </c>
      <c r="M83" s="25">
        <v>20</v>
      </c>
      <c r="N83" s="25">
        <v>0</v>
      </c>
      <c r="O83" s="25">
        <v>0</v>
      </c>
      <c r="P83" s="17">
        <v>21</v>
      </c>
      <c r="Q83" s="18">
        <v>21</v>
      </c>
      <c r="R83" s="18">
        <v>0</v>
      </c>
      <c r="S83" s="18">
        <v>0</v>
      </c>
      <c r="T83" s="17">
        <v>22</v>
      </c>
      <c r="U83" s="18">
        <v>22</v>
      </c>
      <c r="V83" s="18">
        <v>0</v>
      </c>
      <c r="W83" s="44">
        <v>0</v>
      </c>
      <c r="Y83" s="58"/>
    </row>
    <row r="84" spans="1:25" ht="33.75" x14ac:dyDescent="0.2">
      <c r="A84" s="92"/>
      <c r="B84" s="96"/>
      <c r="C84" s="69"/>
      <c r="D84" s="74"/>
      <c r="E84" s="69"/>
      <c r="F84" s="54" t="s">
        <v>67</v>
      </c>
      <c r="G84" s="54" t="s">
        <v>32</v>
      </c>
      <c r="H84" s="55">
        <v>303.7</v>
      </c>
      <c r="I84" s="21">
        <v>303.7</v>
      </c>
      <c r="J84" s="21">
        <v>282.8</v>
      </c>
      <c r="K84" s="21">
        <v>0</v>
      </c>
      <c r="L84" s="24">
        <v>293.5</v>
      </c>
      <c r="M84" s="25">
        <v>293.5</v>
      </c>
      <c r="N84" s="25">
        <v>287.39999999999998</v>
      </c>
      <c r="O84" s="25">
        <v>0</v>
      </c>
      <c r="P84" s="17">
        <v>335.4</v>
      </c>
      <c r="Q84" s="18">
        <v>335.4</v>
      </c>
      <c r="R84" s="18">
        <v>330.5</v>
      </c>
      <c r="S84" s="18">
        <v>0</v>
      </c>
      <c r="T84" s="17">
        <v>352.2</v>
      </c>
      <c r="U84" s="18">
        <v>352.2</v>
      </c>
      <c r="V84" s="18">
        <v>347.1</v>
      </c>
      <c r="W84" s="44">
        <v>0</v>
      </c>
      <c r="Y84" s="58"/>
    </row>
    <row r="85" spans="1:25" ht="67.5" x14ac:dyDescent="0.2">
      <c r="A85" s="92"/>
      <c r="B85" s="96"/>
      <c r="C85" s="69"/>
      <c r="D85" s="74"/>
      <c r="E85" s="81"/>
      <c r="F85" s="54" t="s">
        <v>67</v>
      </c>
      <c r="G85" s="54" t="s">
        <v>33</v>
      </c>
      <c r="H85" s="55">
        <v>13.6</v>
      </c>
      <c r="I85" s="21">
        <v>13.6</v>
      </c>
      <c r="J85" s="21">
        <v>12.5</v>
      </c>
      <c r="K85" s="21">
        <v>0</v>
      </c>
      <c r="L85" s="24">
        <v>47.7</v>
      </c>
      <c r="M85" s="25">
        <v>47.7</v>
      </c>
      <c r="N85" s="25">
        <v>47</v>
      </c>
      <c r="O85" s="25">
        <v>0</v>
      </c>
      <c r="P85" s="17">
        <v>13.3</v>
      </c>
      <c r="Q85" s="18">
        <v>13.3</v>
      </c>
      <c r="R85" s="18">
        <v>13.1</v>
      </c>
      <c r="S85" s="18">
        <v>0</v>
      </c>
      <c r="T85" s="17">
        <v>13.9</v>
      </c>
      <c r="U85" s="18">
        <v>13.9</v>
      </c>
      <c r="V85" s="18">
        <v>13.7</v>
      </c>
      <c r="W85" s="44">
        <v>0</v>
      </c>
      <c r="Y85" s="58"/>
    </row>
    <row r="86" spans="1:25" x14ac:dyDescent="0.2">
      <c r="A86" s="92"/>
      <c r="B86" s="96"/>
      <c r="C86" s="69"/>
      <c r="D86" s="74"/>
      <c r="E86" s="7"/>
      <c r="F86" s="83" t="s">
        <v>34</v>
      </c>
      <c r="G86" s="84"/>
      <c r="H86" s="19">
        <f t="shared" ref="H86:W86" si="15">SUM(H83:H85)</f>
        <v>331</v>
      </c>
      <c r="I86" s="19">
        <f t="shared" si="15"/>
        <v>331</v>
      </c>
      <c r="J86" s="19">
        <f t="shared" si="15"/>
        <v>295.3</v>
      </c>
      <c r="K86" s="19">
        <f t="shared" si="15"/>
        <v>0</v>
      </c>
      <c r="L86" s="19">
        <f t="shared" si="15"/>
        <v>361.2</v>
      </c>
      <c r="M86" s="19">
        <f t="shared" si="15"/>
        <v>361.2</v>
      </c>
      <c r="N86" s="19">
        <f t="shared" si="15"/>
        <v>334.4</v>
      </c>
      <c r="O86" s="19">
        <f t="shared" si="15"/>
        <v>0</v>
      </c>
      <c r="P86" s="19">
        <f t="shared" si="15"/>
        <v>369.7</v>
      </c>
      <c r="Q86" s="19">
        <f t="shared" si="15"/>
        <v>369.7</v>
      </c>
      <c r="R86" s="19">
        <f t="shared" si="15"/>
        <v>343.6</v>
      </c>
      <c r="S86" s="19">
        <f t="shared" si="15"/>
        <v>0</v>
      </c>
      <c r="T86" s="19">
        <f t="shared" si="15"/>
        <v>388.09999999999997</v>
      </c>
      <c r="U86" s="19">
        <f t="shared" si="15"/>
        <v>388.09999999999997</v>
      </c>
      <c r="V86" s="19">
        <f t="shared" si="15"/>
        <v>360.8</v>
      </c>
      <c r="W86" s="45">
        <f t="shared" si="15"/>
        <v>0</v>
      </c>
      <c r="Y86" s="58"/>
    </row>
    <row r="87" spans="1:25" x14ac:dyDescent="0.2">
      <c r="A87" s="92"/>
      <c r="B87" s="96"/>
      <c r="C87" s="69"/>
      <c r="D87" s="74"/>
      <c r="E87" s="6" t="s">
        <v>35</v>
      </c>
      <c r="F87" s="75" t="s">
        <v>68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2"/>
      <c r="Y87" s="58"/>
    </row>
    <row r="88" spans="1:25" ht="45" x14ac:dyDescent="0.2">
      <c r="A88" s="92"/>
      <c r="B88" s="96"/>
      <c r="C88" s="69"/>
      <c r="D88" s="74"/>
      <c r="E88" s="82" t="s">
        <v>35</v>
      </c>
      <c r="F88" s="3" t="s">
        <v>69</v>
      </c>
      <c r="G88" s="3" t="s">
        <v>31</v>
      </c>
      <c r="H88" s="17">
        <v>65.099999999999994</v>
      </c>
      <c r="I88" s="18">
        <v>52.5</v>
      </c>
      <c r="J88" s="18">
        <v>3.5</v>
      </c>
      <c r="K88" s="18">
        <v>12.6</v>
      </c>
      <c r="L88" s="24">
        <v>80.3</v>
      </c>
      <c r="M88" s="25">
        <v>76.599999999999994</v>
      </c>
      <c r="N88" s="25">
        <v>2.5</v>
      </c>
      <c r="O88" s="25">
        <v>3.7</v>
      </c>
      <c r="P88" s="17">
        <v>76.2</v>
      </c>
      <c r="Q88" s="18">
        <v>76.2</v>
      </c>
      <c r="R88" s="18">
        <v>2.7</v>
      </c>
      <c r="S88" s="18">
        <v>0</v>
      </c>
      <c r="T88" s="17">
        <v>80</v>
      </c>
      <c r="U88" s="18">
        <v>80</v>
      </c>
      <c r="V88" s="18">
        <v>2.9</v>
      </c>
      <c r="W88" s="44">
        <v>0</v>
      </c>
      <c r="Y88" s="58"/>
    </row>
    <row r="89" spans="1:25" ht="33.75" x14ac:dyDescent="0.2">
      <c r="A89" s="92"/>
      <c r="B89" s="96"/>
      <c r="C89" s="69"/>
      <c r="D89" s="74"/>
      <c r="E89" s="69"/>
      <c r="F89" s="3" t="s">
        <v>69</v>
      </c>
      <c r="G89" s="3" t="s">
        <v>32</v>
      </c>
      <c r="H89" s="17">
        <v>1024.7</v>
      </c>
      <c r="I89" s="18">
        <v>1007.9</v>
      </c>
      <c r="J89" s="18">
        <v>973.2</v>
      </c>
      <c r="K89" s="18">
        <v>16.8</v>
      </c>
      <c r="L89" s="24">
        <v>1038.2</v>
      </c>
      <c r="M89" s="25">
        <v>1038.2</v>
      </c>
      <c r="N89" s="25">
        <v>1002.3</v>
      </c>
      <c r="O89" s="25">
        <v>0</v>
      </c>
      <c r="P89" s="17">
        <v>1152.4000000000001</v>
      </c>
      <c r="Q89" s="18">
        <v>1152.4000000000001</v>
      </c>
      <c r="R89" s="18">
        <v>1107.3</v>
      </c>
      <c r="S89" s="18">
        <v>0</v>
      </c>
      <c r="T89" s="17">
        <v>1210.0999999999999</v>
      </c>
      <c r="U89" s="18">
        <v>1210.0999999999999</v>
      </c>
      <c r="V89" s="18">
        <v>1162.7</v>
      </c>
      <c r="W89" s="44">
        <v>0</v>
      </c>
      <c r="Y89" s="58"/>
    </row>
    <row r="90" spans="1:25" ht="67.5" x14ac:dyDescent="0.2">
      <c r="A90" s="92"/>
      <c r="B90" s="96"/>
      <c r="C90" s="69"/>
      <c r="D90" s="74"/>
      <c r="E90" s="81"/>
      <c r="F90" s="3" t="s">
        <v>69</v>
      </c>
      <c r="G90" s="3" t="s">
        <v>33</v>
      </c>
      <c r="H90" s="17">
        <v>39.4</v>
      </c>
      <c r="I90" s="18">
        <v>39.4</v>
      </c>
      <c r="J90" s="18">
        <v>38.799999999999997</v>
      </c>
      <c r="K90" s="18">
        <v>0</v>
      </c>
      <c r="L90" s="24">
        <v>141.30000000000001</v>
      </c>
      <c r="M90" s="25">
        <v>141.30000000000001</v>
      </c>
      <c r="N90" s="25">
        <v>139.30000000000001</v>
      </c>
      <c r="O90" s="25">
        <v>0</v>
      </c>
      <c r="P90" s="17">
        <v>47.9</v>
      </c>
      <c r="Q90" s="18">
        <v>47.9</v>
      </c>
      <c r="R90" s="18">
        <v>47.2</v>
      </c>
      <c r="S90" s="18">
        <v>0</v>
      </c>
      <c r="T90" s="17">
        <v>50.3</v>
      </c>
      <c r="U90" s="18">
        <v>50.3</v>
      </c>
      <c r="V90" s="18">
        <v>49.6</v>
      </c>
      <c r="W90" s="44">
        <v>0</v>
      </c>
      <c r="Y90" s="58"/>
    </row>
    <row r="91" spans="1:25" x14ac:dyDescent="0.2">
      <c r="A91" s="92"/>
      <c r="B91" s="96"/>
      <c r="C91" s="69"/>
      <c r="D91" s="74"/>
      <c r="E91" s="7"/>
      <c r="F91" s="62" t="s">
        <v>34</v>
      </c>
      <c r="G91" s="76"/>
      <c r="H91" s="19">
        <f t="shared" ref="H91:W91" si="16">SUM(H88:H90)</f>
        <v>1129.2</v>
      </c>
      <c r="I91" s="19">
        <f t="shared" si="16"/>
        <v>1099.8000000000002</v>
      </c>
      <c r="J91" s="19">
        <f t="shared" si="16"/>
        <v>1015.5</v>
      </c>
      <c r="K91" s="19">
        <f t="shared" si="16"/>
        <v>29.4</v>
      </c>
      <c r="L91" s="19">
        <f t="shared" si="16"/>
        <v>1259.8</v>
      </c>
      <c r="M91" s="19">
        <f t="shared" si="16"/>
        <v>1256.0999999999999</v>
      </c>
      <c r="N91" s="19">
        <f t="shared" si="16"/>
        <v>1144.0999999999999</v>
      </c>
      <c r="O91" s="19">
        <f t="shared" si="16"/>
        <v>3.7</v>
      </c>
      <c r="P91" s="19">
        <f t="shared" si="16"/>
        <v>1276.5000000000002</v>
      </c>
      <c r="Q91" s="19">
        <f t="shared" si="16"/>
        <v>1276.5000000000002</v>
      </c>
      <c r="R91" s="19">
        <f t="shared" si="16"/>
        <v>1157.2</v>
      </c>
      <c r="S91" s="19">
        <f t="shared" si="16"/>
        <v>0</v>
      </c>
      <c r="T91" s="19">
        <f t="shared" si="16"/>
        <v>1340.3999999999999</v>
      </c>
      <c r="U91" s="19">
        <f t="shared" si="16"/>
        <v>1340.3999999999999</v>
      </c>
      <c r="V91" s="19">
        <f t="shared" si="16"/>
        <v>1215.2</v>
      </c>
      <c r="W91" s="45">
        <f t="shared" si="16"/>
        <v>0</v>
      </c>
      <c r="Y91" s="58"/>
    </row>
    <row r="92" spans="1:25" x14ac:dyDescent="0.2">
      <c r="A92" s="92"/>
      <c r="B92" s="96"/>
      <c r="C92" s="69"/>
      <c r="D92" s="74"/>
      <c r="E92" s="6" t="s">
        <v>38</v>
      </c>
      <c r="F92" s="75" t="s">
        <v>70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2"/>
      <c r="Y92" s="58"/>
    </row>
    <row r="93" spans="1:25" ht="45" x14ac:dyDescent="0.2">
      <c r="A93" s="92"/>
      <c r="B93" s="96"/>
      <c r="C93" s="69"/>
      <c r="D93" s="74"/>
      <c r="E93" s="69"/>
      <c r="F93" s="54" t="s">
        <v>71</v>
      </c>
      <c r="G93" s="54" t="s">
        <v>31</v>
      </c>
      <c r="H93" s="55">
        <v>43.7</v>
      </c>
      <c r="I93" s="18">
        <v>43.7</v>
      </c>
      <c r="J93" s="18">
        <v>0</v>
      </c>
      <c r="K93" s="18">
        <v>0</v>
      </c>
      <c r="L93" s="24">
        <v>46</v>
      </c>
      <c r="M93" s="25">
        <v>46</v>
      </c>
      <c r="N93" s="25">
        <v>0</v>
      </c>
      <c r="O93" s="25">
        <v>0</v>
      </c>
      <c r="P93" s="17">
        <v>47</v>
      </c>
      <c r="Q93" s="18">
        <v>47</v>
      </c>
      <c r="R93" s="18">
        <v>0</v>
      </c>
      <c r="S93" s="18">
        <v>0</v>
      </c>
      <c r="T93" s="17">
        <v>48</v>
      </c>
      <c r="U93" s="18">
        <v>48</v>
      </c>
      <c r="V93" s="18">
        <v>0</v>
      </c>
      <c r="W93" s="44">
        <v>0</v>
      </c>
      <c r="Y93" s="58"/>
    </row>
    <row r="94" spans="1:25" ht="33.75" x14ac:dyDescent="0.2">
      <c r="A94" s="92"/>
      <c r="B94" s="96"/>
      <c r="C94" s="69"/>
      <c r="D94" s="74"/>
      <c r="E94" s="69"/>
      <c r="F94" s="54" t="s">
        <v>71</v>
      </c>
      <c r="G94" s="54" t="s">
        <v>32</v>
      </c>
      <c r="H94" s="55">
        <v>479.3</v>
      </c>
      <c r="I94" s="18">
        <v>468.1</v>
      </c>
      <c r="J94" s="18">
        <v>374.6</v>
      </c>
      <c r="K94" s="18">
        <v>11.2</v>
      </c>
      <c r="L94" s="24">
        <v>528.4</v>
      </c>
      <c r="M94" s="25">
        <v>528.4</v>
      </c>
      <c r="N94" s="25">
        <v>437.9</v>
      </c>
      <c r="O94" s="25">
        <v>0</v>
      </c>
      <c r="P94" s="17">
        <v>686</v>
      </c>
      <c r="Q94" s="18">
        <v>686</v>
      </c>
      <c r="R94" s="18">
        <v>504</v>
      </c>
      <c r="S94" s="18">
        <v>0</v>
      </c>
      <c r="T94" s="17">
        <v>720</v>
      </c>
      <c r="U94" s="18">
        <v>720</v>
      </c>
      <c r="V94" s="18">
        <v>530</v>
      </c>
      <c r="W94" s="44">
        <v>0</v>
      </c>
      <c r="Y94" s="58"/>
    </row>
    <row r="95" spans="1:25" ht="67.5" x14ac:dyDescent="0.2">
      <c r="A95" s="92"/>
      <c r="B95" s="96"/>
      <c r="C95" s="69"/>
      <c r="D95" s="74"/>
      <c r="E95" s="81"/>
      <c r="F95" s="54" t="s">
        <v>71</v>
      </c>
      <c r="G95" s="54" t="s">
        <v>33</v>
      </c>
      <c r="H95" s="55">
        <v>28.2</v>
      </c>
      <c r="I95" s="18">
        <v>28.2</v>
      </c>
      <c r="J95" s="18">
        <v>27.8</v>
      </c>
      <c r="K95" s="18">
        <v>0</v>
      </c>
      <c r="L95" s="24">
        <v>35.9</v>
      </c>
      <c r="M95" s="25">
        <v>35.9</v>
      </c>
      <c r="N95" s="25">
        <v>35.4</v>
      </c>
      <c r="O95" s="25">
        <v>0</v>
      </c>
      <c r="P95" s="17">
        <v>31.2</v>
      </c>
      <c r="Q95" s="18">
        <v>31.2</v>
      </c>
      <c r="R95" s="18">
        <v>30.7</v>
      </c>
      <c r="S95" s="18">
        <v>0</v>
      </c>
      <c r="T95" s="17">
        <v>32.700000000000003</v>
      </c>
      <c r="U95" s="18">
        <v>32.700000000000003</v>
      </c>
      <c r="V95" s="18">
        <v>32.200000000000003</v>
      </c>
      <c r="W95" s="44">
        <v>0</v>
      </c>
      <c r="Y95" s="58"/>
    </row>
    <row r="96" spans="1:25" x14ac:dyDescent="0.2">
      <c r="A96" s="92"/>
      <c r="B96" s="96"/>
      <c r="C96" s="69"/>
      <c r="D96" s="74"/>
      <c r="E96" s="7"/>
      <c r="F96" s="62" t="s">
        <v>34</v>
      </c>
      <c r="G96" s="76"/>
      <c r="H96" s="19">
        <f t="shared" ref="H96:W96" si="17">SUM(H93:H95)</f>
        <v>551.20000000000005</v>
      </c>
      <c r="I96" s="19">
        <f t="shared" si="17"/>
        <v>540</v>
      </c>
      <c r="J96" s="19">
        <f t="shared" si="17"/>
        <v>402.40000000000003</v>
      </c>
      <c r="K96" s="19">
        <f t="shared" si="17"/>
        <v>11.2</v>
      </c>
      <c r="L96" s="19">
        <f t="shared" si="17"/>
        <v>610.29999999999995</v>
      </c>
      <c r="M96" s="19">
        <f t="shared" si="17"/>
        <v>610.29999999999995</v>
      </c>
      <c r="N96" s="19">
        <f t="shared" si="17"/>
        <v>473.29999999999995</v>
      </c>
      <c r="O96" s="19">
        <f t="shared" si="17"/>
        <v>0</v>
      </c>
      <c r="P96" s="19">
        <f t="shared" si="17"/>
        <v>764.2</v>
      </c>
      <c r="Q96" s="19">
        <f t="shared" si="17"/>
        <v>764.2</v>
      </c>
      <c r="R96" s="19">
        <f t="shared" si="17"/>
        <v>534.70000000000005</v>
      </c>
      <c r="S96" s="19">
        <f t="shared" si="17"/>
        <v>0</v>
      </c>
      <c r="T96" s="19">
        <f t="shared" si="17"/>
        <v>800.7</v>
      </c>
      <c r="U96" s="19">
        <f t="shared" si="17"/>
        <v>800.7</v>
      </c>
      <c r="V96" s="19">
        <f t="shared" si="17"/>
        <v>562.20000000000005</v>
      </c>
      <c r="W96" s="45">
        <f t="shared" si="17"/>
        <v>0</v>
      </c>
      <c r="Y96" s="58"/>
    </row>
    <row r="97" spans="1:25" ht="21" customHeight="1" x14ac:dyDescent="0.2">
      <c r="A97" s="92"/>
      <c r="B97" s="96"/>
      <c r="C97" s="69"/>
      <c r="D97" s="8"/>
      <c r="E97" s="65" t="s">
        <v>113</v>
      </c>
      <c r="F97" s="66"/>
      <c r="G97" s="67"/>
      <c r="H97" s="20">
        <f t="shared" ref="H97:W97" si="18">H86+H91+H96</f>
        <v>2011.4</v>
      </c>
      <c r="I97" s="20">
        <f t="shared" si="18"/>
        <v>1970.8000000000002</v>
      </c>
      <c r="J97" s="20">
        <f t="shared" si="18"/>
        <v>1713.2</v>
      </c>
      <c r="K97" s="20">
        <f t="shared" si="18"/>
        <v>40.599999999999994</v>
      </c>
      <c r="L97" s="20">
        <f t="shared" si="18"/>
        <v>2231.3000000000002</v>
      </c>
      <c r="M97" s="20">
        <f t="shared" si="18"/>
        <v>2227.6</v>
      </c>
      <c r="N97" s="20">
        <f t="shared" si="18"/>
        <v>1951.8</v>
      </c>
      <c r="O97" s="20">
        <f t="shared" si="18"/>
        <v>3.7</v>
      </c>
      <c r="P97" s="20">
        <f t="shared" si="18"/>
        <v>2410.4000000000005</v>
      </c>
      <c r="Q97" s="20">
        <f t="shared" si="18"/>
        <v>2410.4000000000005</v>
      </c>
      <c r="R97" s="20">
        <f t="shared" si="18"/>
        <v>2035.5000000000002</v>
      </c>
      <c r="S97" s="20">
        <f t="shared" si="18"/>
        <v>0</v>
      </c>
      <c r="T97" s="20">
        <f t="shared" si="18"/>
        <v>2529.1999999999998</v>
      </c>
      <c r="U97" s="20">
        <f t="shared" si="18"/>
        <v>2529.1999999999998</v>
      </c>
      <c r="V97" s="20">
        <f t="shared" si="18"/>
        <v>2138.1999999999998</v>
      </c>
      <c r="W97" s="46">
        <f t="shared" si="18"/>
        <v>0</v>
      </c>
      <c r="Y97" s="58"/>
    </row>
    <row r="98" spans="1:25" ht="12.75" customHeight="1" x14ac:dyDescent="0.2">
      <c r="A98" s="92"/>
      <c r="B98" s="96"/>
      <c r="C98" s="9"/>
      <c r="D98" s="62" t="s">
        <v>63</v>
      </c>
      <c r="E98" s="63"/>
      <c r="F98" s="63"/>
      <c r="G98" s="64"/>
      <c r="H98" s="23">
        <f t="shared" ref="H98:W98" si="19">H97</f>
        <v>2011.4</v>
      </c>
      <c r="I98" s="23">
        <f t="shared" si="19"/>
        <v>1970.8000000000002</v>
      </c>
      <c r="J98" s="23">
        <f t="shared" si="19"/>
        <v>1713.2</v>
      </c>
      <c r="K98" s="23">
        <f t="shared" si="19"/>
        <v>40.599999999999994</v>
      </c>
      <c r="L98" s="23">
        <f t="shared" si="19"/>
        <v>2231.3000000000002</v>
      </c>
      <c r="M98" s="23">
        <f t="shared" si="19"/>
        <v>2227.6</v>
      </c>
      <c r="N98" s="23">
        <f t="shared" si="19"/>
        <v>1951.8</v>
      </c>
      <c r="O98" s="23">
        <f t="shared" si="19"/>
        <v>3.7</v>
      </c>
      <c r="P98" s="23">
        <f t="shared" si="19"/>
        <v>2410.4000000000005</v>
      </c>
      <c r="Q98" s="23">
        <f t="shared" si="19"/>
        <v>2410.4000000000005</v>
      </c>
      <c r="R98" s="23">
        <f t="shared" si="19"/>
        <v>2035.5000000000002</v>
      </c>
      <c r="S98" s="23">
        <f t="shared" si="19"/>
        <v>0</v>
      </c>
      <c r="T98" s="23">
        <f t="shared" si="19"/>
        <v>2529.1999999999998</v>
      </c>
      <c r="U98" s="23">
        <f t="shared" si="19"/>
        <v>2529.1999999999998</v>
      </c>
      <c r="V98" s="23">
        <f t="shared" si="19"/>
        <v>2138.1999999999998</v>
      </c>
      <c r="W98" s="48">
        <f t="shared" si="19"/>
        <v>0</v>
      </c>
      <c r="Y98" s="58"/>
    </row>
    <row r="99" spans="1:25" x14ac:dyDescent="0.2">
      <c r="A99" s="92"/>
      <c r="B99" s="96"/>
      <c r="C99" s="6" t="s">
        <v>38</v>
      </c>
      <c r="D99" s="77"/>
      <c r="E99" s="71"/>
      <c r="F99" s="75" t="s">
        <v>72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2"/>
      <c r="Y99" s="58"/>
    </row>
    <row r="100" spans="1:25" x14ac:dyDescent="0.2">
      <c r="A100" s="92"/>
      <c r="B100" s="96"/>
      <c r="C100" s="68" t="s">
        <v>38</v>
      </c>
      <c r="D100" s="4" t="s">
        <v>25</v>
      </c>
      <c r="E100" s="5"/>
      <c r="F100" s="70" t="s">
        <v>73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2"/>
      <c r="Y100" s="58"/>
    </row>
    <row r="101" spans="1:25" x14ac:dyDescent="0.2">
      <c r="A101" s="92"/>
      <c r="B101" s="96"/>
      <c r="C101" s="69"/>
      <c r="D101" s="73" t="s">
        <v>25</v>
      </c>
      <c r="E101" s="6" t="s">
        <v>25</v>
      </c>
      <c r="F101" s="75" t="s">
        <v>74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Y101" s="58"/>
    </row>
    <row r="102" spans="1:25" ht="45" x14ac:dyDescent="0.2">
      <c r="A102" s="92"/>
      <c r="B102" s="96"/>
      <c r="C102" s="69"/>
      <c r="D102" s="74"/>
      <c r="E102" s="82" t="s">
        <v>25</v>
      </c>
      <c r="F102" s="54" t="s">
        <v>75</v>
      </c>
      <c r="G102" s="54" t="s">
        <v>31</v>
      </c>
      <c r="H102" s="55">
        <v>48.2</v>
      </c>
      <c r="I102" s="18">
        <v>44.7</v>
      </c>
      <c r="J102" s="18">
        <v>3.1</v>
      </c>
      <c r="K102" s="18">
        <v>3.5</v>
      </c>
      <c r="L102" s="24">
        <v>57.2</v>
      </c>
      <c r="M102" s="25">
        <v>54.4</v>
      </c>
      <c r="N102" s="25">
        <v>0</v>
      </c>
      <c r="O102" s="25">
        <v>2.8</v>
      </c>
      <c r="P102" s="17">
        <v>60.1</v>
      </c>
      <c r="Q102" s="18">
        <v>60.1</v>
      </c>
      <c r="R102" s="18">
        <v>0</v>
      </c>
      <c r="S102" s="18">
        <v>0</v>
      </c>
      <c r="T102" s="17">
        <v>63.1</v>
      </c>
      <c r="U102" s="18">
        <v>63.1</v>
      </c>
      <c r="V102" s="18">
        <v>0</v>
      </c>
      <c r="W102" s="44">
        <v>0</v>
      </c>
      <c r="Y102" s="58"/>
    </row>
    <row r="103" spans="1:25" ht="33.75" x14ac:dyDescent="0.2">
      <c r="A103" s="92"/>
      <c r="B103" s="96"/>
      <c r="C103" s="69"/>
      <c r="D103" s="74"/>
      <c r="E103" s="69"/>
      <c r="F103" s="54" t="s">
        <v>75</v>
      </c>
      <c r="G103" s="54" t="s">
        <v>32</v>
      </c>
      <c r="H103" s="55">
        <v>293.10000000000002</v>
      </c>
      <c r="I103" s="18">
        <v>271.2</v>
      </c>
      <c r="J103" s="18">
        <v>232.3</v>
      </c>
      <c r="K103" s="18">
        <v>21.9</v>
      </c>
      <c r="L103" s="24">
        <v>357.3</v>
      </c>
      <c r="M103" s="25">
        <v>357.3</v>
      </c>
      <c r="N103" s="25">
        <v>309.5</v>
      </c>
      <c r="O103" s="25">
        <v>0</v>
      </c>
      <c r="P103" s="17">
        <v>366.8</v>
      </c>
      <c r="Q103" s="18">
        <v>366.8</v>
      </c>
      <c r="R103" s="18">
        <v>301</v>
      </c>
      <c r="S103" s="18">
        <v>0</v>
      </c>
      <c r="T103" s="17">
        <v>385.1</v>
      </c>
      <c r="U103" s="18">
        <v>385.1</v>
      </c>
      <c r="V103" s="18">
        <v>316.10000000000002</v>
      </c>
      <c r="W103" s="44">
        <v>0</v>
      </c>
      <c r="Y103" s="58"/>
    </row>
    <row r="104" spans="1:25" ht="67.5" x14ac:dyDescent="0.2">
      <c r="A104" s="92"/>
      <c r="B104" s="96"/>
      <c r="C104" s="69"/>
      <c r="D104" s="74"/>
      <c r="E104" s="81"/>
      <c r="F104" s="54" t="s">
        <v>75</v>
      </c>
      <c r="G104" s="54" t="s">
        <v>33</v>
      </c>
      <c r="H104" s="55">
        <v>279.8</v>
      </c>
      <c r="I104" s="18">
        <v>279.8</v>
      </c>
      <c r="J104" s="18">
        <v>267.77600000000001</v>
      </c>
      <c r="K104" s="18">
        <v>0</v>
      </c>
      <c r="L104" s="24">
        <v>348.4</v>
      </c>
      <c r="M104" s="25">
        <v>348.4</v>
      </c>
      <c r="N104" s="25">
        <v>337.6</v>
      </c>
      <c r="O104" s="25">
        <v>0</v>
      </c>
      <c r="P104" s="17">
        <v>268</v>
      </c>
      <c r="Q104" s="18">
        <v>268</v>
      </c>
      <c r="R104" s="18">
        <v>258.5</v>
      </c>
      <c r="S104" s="18">
        <v>0</v>
      </c>
      <c r="T104" s="17">
        <v>281.39999999999998</v>
      </c>
      <c r="U104" s="18">
        <v>281.39999999999998</v>
      </c>
      <c r="V104" s="18">
        <v>271.39999999999998</v>
      </c>
      <c r="W104" s="44">
        <v>0</v>
      </c>
      <c r="Y104" s="57"/>
    </row>
    <row r="105" spans="1:25" x14ac:dyDescent="0.2">
      <c r="A105" s="92"/>
      <c r="B105" s="96"/>
      <c r="C105" s="69"/>
      <c r="D105" s="74"/>
      <c r="E105" s="7"/>
      <c r="F105" s="62" t="s">
        <v>34</v>
      </c>
      <c r="G105" s="76"/>
      <c r="H105" s="19">
        <f t="shared" ref="H105:W105" si="20">SUM(H102:H104)</f>
        <v>621.1</v>
      </c>
      <c r="I105" s="19">
        <f t="shared" si="20"/>
        <v>595.70000000000005</v>
      </c>
      <c r="J105" s="19">
        <f t="shared" si="20"/>
        <v>503.17600000000004</v>
      </c>
      <c r="K105" s="19">
        <f t="shared" si="20"/>
        <v>25.4</v>
      </c>
      <c r="L105" s="19">
        <f t="shared" si="20"/>
        <v>762.9</v>
      </c>
      <c r="M105" s="19">
        <f t="shared" si="20"/>
        <v>760.09999999999991</v>
      </c>
      <c r="N105" s="19">
        <f t="shared" si="20"/>
        <v>647.1</v>
      </c>
      <c r="O105" s="19">
        <f t="shared" si="20"/>
        <v>2.8</v>
      </c>
      <c r="P105" s="19">
        <f t="shared" si="20"/>
        <v>694.90000000000009</v>
      </c>
      <c r="Q105" s="19">
        <f t="shared" si="20"/>
        <v>694.90000000000009</v>
      </c>
      <c r="R105" s="19">
        <f t="shared" si="20"/>
        <v>559.5</v>
      </c>
      <c r="S105" s="19">
        <f t="shared" si="20"/>
        <v>0</v>
      </c>
      <c r="T105" s="19">
        <f t="shared" si="20"/>
        <v>729.6</v>
      </c>
      <c r="U105" s="19">
        <f t="shared" si="20"/>
        <v>729.6</v>
      </c>
      <c r="V105" s="19">
        <f t="shared" si="20"/>
        <v>587.5</v>
      </c>
      <c r="W105" s="45">
        <f t="shared" si="20"/>
        <v>0</v>
      </c>
      <c r="Y105" s="58"/>
    </row>
    <row r="106" spans="1:25" x14ac:dyDescent="0.2">
      <c r="A106" s="92"/>
      <c r="B106" s="96"/>
      <c r="C106" s="69"/>
      <c r="D106" s="74"/>
      <c r="E106" s="6" t="s">
        <v>35</v>
      </c>
      <c r="F106" s="75" t="s">
        <v>76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2"/>
      <c r="Y106" s="58"/>
    </row>
    <row r="107" spans="1:25" ht="45" x14ac:dyDescent="0.2">
      <c r="A107" s="92"/>
      <c r="B107" s="96"/>
      <c r="C107" s="69"/>
      <c r="D107" s="74"/>
      <c r="E107" s="82" t="s">
        <v>35</v>
      </c>
      <c r="F107" s="54" t="s">
        <v>77</v>
      </c>
      <c r="G107" s="54" t="s">
        <v>31</v>
      </c>
      <c r="H107" s="55">
        <v>61.3</v>
      </c>
      <c r="I107" s="21">
        <v>61.3</v>
      </c>
      <c r="J107" s="21">
        <v>4.4000000000000004</v>
      </c>
      <c r="K107" s="21">
        <v>0</v>
      </c>
      <c r="L107" s="24">
        <v>78</v>
      </c>
      <c r="M107" s="25">
        <v>78</v>
      </c>
      <c r="N107" s="25">
        <v>0</v>
      </c>
      <c r="O107" s="25">
        <v>0</v>
      </c>
      <c r="P107" s="17">
        <v>84</v>
      </c>
      <c r="Q107" s="18">
        <v>84</v>
      </c>
      <c r="R107" s="18">
        <v>0</v>
      </c>
      <c r="S107" s="18">
        <v>0</v>
      </c>
      <c r="T107" s="17">
        <v>88.2</v>
      </c>
      <c r="U107" s="18">
        <v>88.2</v>
      </c>
      <c r="V107" s="18">
        <v>0</v>
      </c>
      <c r="W107" s="44">
        <v>0</v>
      </c>
      <c r="Y107" s="58"/>
    </row>
    <row r="108" spans="1:25" ht="33.75" x14ac:dyDescent="0.2">
      <c r="A108" s="92"/>
      <c r="B108" s="96"/>
      <c r="C108" s="69"/>
      <c r="D108" s="74"/>
      <c r="E108" s="69"/>
      <c r="F108" s="54" t="s">
        <v>77</v>
      </c>
      <c r="G108" s="54" t="s">
        <v>32</v>
      </c>
      <c r="H108" s="55">
        <v>468.8</v>
      </c>
      <c r="I108" s="21">
        <v>451.7</v>
      </c>
      <c r="J108" s="21">
        <v>401.8</v>
      </c>
      <c r="K108" s="21">
        <v>17.100000000000001</v>
      </c>
      <c r="L108" s="24">
        <v>504</v>
      </c>
      <c r="M108" s="25">
        <v>504</v>
      </c>
      <c r="N108" s="25">
        <v>452.2</v>
      </c>
      <c r="O108" s="25">
        <v>0</v>
      </c>
      <c r="P108" s="17">
        <v>693</v>
      </c>
      <c r="Q108" s="18">
        <v>693</v>
      </c>
      <c r="R108" s="18">
        <v>630</v>
      </c>
      <c r="S108" s="18">
        <v>0</v>
      </c>
      <c r="T108" s="17">
        <v>727.7</v>
      </c>
      <c r="U108" s="18">
        <v>727.7</v>
      </c>
      <c r="V108" s="18">
        <v>661.5</v>
      </c>
      <c r="W108" s="44">
        <v>0</v>
      </c>
      <c r="Y108" s="58"/>
    </row>
    <row r="109" spans="1:25" ht="67.5" x14ac:dyDescent="0.2">
      <c r="A109" s="92"/>
      <c r="B109" s="96"/>
      <c r="C109" s="69"/>
      <c r="D109" s="74"/>
      <c r="E109" s="81"/>
      <c r="F109" s="54" t="s">
        <v>77</v>
      </c>
      <c r="G109" s="54" t="s">
        <v>33</v>
      </c>
      <c r="H109" s="55">
        <v>465.7</v>
      </c>
      <c r="I109" s="21">
        <v>465.7</v>
      </c>
      <c r="J109" s="21">
        <v>443.6</v>
      </c>
      <c r="K109" s="21">
        <v>0</v>
      </c>
      <c r="L109" s="24">
        <v>551.70000000000005</v>
      </c>
      <c r="M109" s="25">
        <v>551.70000000000005</v>
      </c>
      <c r="N109" s="25">
        <v>534.5</v>
      </c>
      <c r="O109" s="25">
        <v>0</v>
      </c>
      <c r="P109" s="17">
        <v>593.29999999999995</v>
      </c>
      <c r="Q109" s="18">
        <v>593.29999999999995</v>
      </c>
      <c r="R109" s="18">
        <v>577.5</v>
      </c>
      <c r="S109" s="18">
        <v>0</v>
      </c>
      <c r="T109" s="17">
        <v>622.9</v>
      </c>
      <c r="U109" s="18">
        <v>622.9</v>
      </c>
      <c r="V109" s="18">
        <v>606.4</v>
      </c>
      <c r="W109" s="44">
        <v>0</v>
      </c>
      <c r="Y109" s="57"/>
    </row>
    <row r="110" spans="1:25" x14ac:dyDescent="0.2">
      <c r="A110" s="92"/>
      <c r="B110" s="96"/>
      <c r="C110" s="69"/>
      <c r="D110" s="74"/>
      <c r="E110" s="7"/>
      <c r="F110" s="62" t="s">
        <v>34</v>
      </c>
      <c r="G110" s="76"/>
      <c r="H110" s="19">
        <f t="shared" ref="H110:W110" si="21">SUM(H107:H109)</f>
        <v>995.8</v>
      </c>
      <c r="I110" s="19">
        <f t="shared" si="21"/>
        <v>978.7</v>
      </c>
      <c r="J110" s="19">
        <f t="shared" si="21"/>
        <v>849.8</v>
      </c>
      <c r="K110" s="19">
        <f t="shared" si="21"/>
        <v>17.100000000000001</v>
      </c>
      <c r="L110" s="19">
        <f t="shared" si="21"/>
        <v>1133.7</v>
      </c>
      <c r="M110" s="19">
        <f t="shared" si="21"/>
        <v>1133.7</v>
      </c>
      <c r="N110" s="19">
        <f t="shared" si="21"/>
        <v>986.7</v>
      </c>
      <c r="O110" s="19">
        <f t="shared" si="21"/>
        <v>0</v>
      </c>
      <c r="P110" s="19">
        <f t="shared" si="21"/>
        <v>1370.3</v>
      </c>
      <c r="Q110" s="19">
        <f t="shared" si="21"/>
        <v>1370.3</v>
      </c>
      <c r="R110" s="19">
        <f t="shared" si="21"/>
        <v>1207.5</v>
      </c>
      <c r="S110" s="19">
        <f t="shared" si="21"/>
        <v>0</v>
      </c>
      <c r="T110" s="19">
        <f t="shared" si="21"/>
        <v>1438.8000000000002</v>
      </c>
      <c r="U110" s="19">
        <f t="shared" si="21"/>
        <v>1438.8000000000002</v>
      </c>
      <c r="V110" s="19">
        <f t="shared" si="21"/>
        <v>1267.9000000000001</v>
      </c>
      <c r="W110" s="45">
        <f t="shared" si="21"/>
        <v>0</v>
      </c>
      <c r="Y110" s="58"/>
    </row>
    <row r="111" spans="1:25" x14ac:dyDescent="0.2">
      <c r="A111" s="92"/>
      <c r="B111" s="96"/>
      <c r="C111" s="69"/>
      <c r="D111" s="74"/>
      <c r="E111" s="6" t="s">
        <v>38</v>
      </c>
      <c r="F111" s="75" t="s">
        <v>78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2"/>
      <c r="Y111" s="58"/>
    </row>
    <row r="112" spans="1:25" ht="45" x14ac:dyDescent="0.2">
      <c r="A112" s="92"/>
      <c r="B112" s="96"/>
      <c r="C112" s="69"/>
      <c r="D112" s="74"/>
      <c r="E112" s="82" t="s">
        <v>38</v>
      </c>
      <c r="F112" s="54" t="s">
        <v>79</v>
      </c>
      <c r="G112" s="54" t="s">
        <v>31</v>
      </c>
      <c r="H112" s="55">
        <v>71.099999999999994</v>
      </c>
      <c r="I112" s="21">
        <v>68</v>
      </c>
      <c r="J112" s="21">
        <v>3.8</v>
      </c>
      <c r="K112" s="21">
        <v>3.1</v>
      </c>
      <c r="L112" s="24">
        <v>68.099999999999994</v>
      </c>
      <c r="M112" s="25">
        <v>68.099999999999994</v>
      </c>
      <c r="N112" s="25">
        <v>0</v>
      </c>
      <c r="O112" s="25">
        <v>0</v>
      </c>
      <c r="P112" s="17">
        <v>71.5</v>
      </c>
      <c r="Q112" s="18">
        <v>71.5</v>
      </c>
      <c r="R112" s="18">
        <v>0</v>
      </c>
      <c r="S112" s="18">
        <v>0</v>
      </c>
      <c r="T112" s="17">
        <v>75.099999999999994</v>
      </c>
      <c r="U112" s="18">
        <v>75.099999999999994</v>
      </c>
      <c r="V112" s="18">
        <v>0</v>
      </c>
      <c r="W112" s="44">
        <v>0</v>
      </c>
      <c r="Y112" s="58"/>
    </row>
    <row r="113" spans="1:25" ht="33.75" x14ac:dyDescent="0.2">
      <c r="A113" s="92"/>
      <c r="B113" s="96"/>
      <c r="C113" s="69"/>
      <c r="D113" s="74"/>
      <c r="E113" s="69"/>
      <c r="F113" s="54" t="s">
        <v>79</v>
      </c>
      <c r="G113" s="54" t="s">
        <v>32</v>
      </c>
      <c r="H113" s="55">
        <v>389.1</v>
      </c>
      <c r="I113" s="21">
        <v>369.8</v>
      </c>
      <c r="J113" s="21">
        <v>318.2</v>
      </c>
      <c r="K113" s="21">
        <v>19.3</v>
      </c>
      <c r="L113" s="24">
        <v>400</v>
      </c>
      <c r="M113" s="25">
        <v>400</v>
      </c>
      <c r="N113" s="25">
        <v>342.2</v>
      </c>
      <c r="O113" s="25">
        <v>0</v>
      </c>
      <c r="P113" s="17">
        <v>419.5</v>
      </c>
      <c r="Q113" s="18">
        <v>419.5</v>
      </c>
      <c r="R113" s="18">
        <v>348.2</v>
      </c>
      <c r="S113" s="18">
        <v>0</v>
      </c>
      <c r="T113" s="17">
        <v>440.5</v>
      </c>
      <c r="U113" s="18">
        <v>440.5</v>
      </c>
      <c r="V113" s="18">
        <v>365.6</v>
      </c>
      <c r="W113" s="44">
        <v>0</v>
      </c>
      <c r="Y113" s="58"/>
    </row>
    <row r="114" spans="1:25" ht="67.5" x14ac:dyDescent="0.2">
      <c r="A114" s="92"/>
      <c r="B114" s="96"/>
      <c r="C114" s="69"/>
      <c r="D114" s="74"/>
      <c r="E114" s="81"/>
      <c r="F114" s="54" t="s">
        <v>79</v>
      </c>
      <c r="G114" s="54" t="s">
        <v>33</v>
      </c>
      <c r="H114" s="55">
        <v>343.2</v>
      </c>
      <c r="I114" s="21">
        <v>335.7</v>
      </c>
      <c r="J114" s="61">
        <v>318.39999999999998</v>
      </c>
      <c r="K114" s="21">
        <v>7.5</v>
      </c>
      <c r="L114" s="24">
        <v>419.3</v>
      </c>
      <c r="M114" s="25">
        <v>419.3</v>
      </c>
      <c r="N114" s="25">
        <v>405.3</v>
      </c>
      <c r="O114" s="25">
        <v>0</v>
      </c>
      <c r="P114" s="17">
        <v>359.5</v>
      </c>
      <c r="Q114" s="18">
        <v>359.5</v>
      </c>
      <c r="R114" s="18">
        <v>345.1</v>
      </c>
      <c r="S114" s="18">
        <v>0</v>
      </c>
      <c r="T114" s="17">
        <v>377.5</v>
      </c>
      <c r="U114" s="18">
        <v>377.5</v>
      </c>
      <c r="V114" s="18">
        <v>362.3</v>
      </c>
      <c r="W114" s="44">
        <v>0</v>
      </c>
      <c r="Y114" s="57"/>
    </row>
    <row r="115" spans="1:25" x14ac:dyDescent="0.2">
      <c r="A115" s="92"/>
      <c r="B115" s="96"/>
      <c r="C115" s="69"/>
      <c r="D115" s="74"/>
      <c r="E115" s="7"/>
      <c r="F115" s="62" t="s">
        <v>34</v>
      </c>
      <c r="G115" s="76"/>
      <c r="H115" s="19">
        <f t="shared" ref="H115:W115" si="22">SUM(H112:H114)</f>
        <v>803.40000000000009</v>
      </c>
      <c r="I115" s="19">
        <f t="shared" si="22"/>
        <v>773.5</v>
      </c>
      <c r="J115" s="19">
        <f t="shared" si="22"/>
        <v>640.4</v>
      </c>
      <c r="K115" s="19">
        <f t="shared" si="22"/>
        <v>29.900000000000002</v>
      </c>
      <c r="L115" s="19">
        <f t="shared" si="22"/>
        <v>887.40000000000009</v>
      </c>
      <c r="M115" s="19">
        <f t="shared" si="22"/>
        <v>887.40000000000009</v>
      </c>
      <c r="N115" s="19">
        <f t="shared" si="22"/>
        <v>747.5</v>
      </c>
      <c r="O115" s="19">
        <f t="shared" si="22"/>
        <v>0</v>
      </c>
      <c r="P115" s="19">
        <f t="shared" si="22"/>
        <v>850.5</v>
      </c>
      <c r="Q115" s="19">
        <f t="shared" si="22"/>
        <v>850.5</v>
      </c>
      <c r="R115" s="19">
        <f t="shared" si="22"/>
        <v>693.3</v>
      </c>
      <c r="S115" s="19">
        <f t="shared" si="22"/>
        <v>0</v>
      </c>
      <c r="T115" s="19">
        <f t="shared" si="22"/>
        <v>893.1</v>
      </c>
      <c r="U115" s="19">
        <f t="shared" si="22"/>
        <v>893.1</v>
      </c>
      <c r="V115" s="19">
        <f t="shared" si="22"/>
        <v>727.90000000000009</v>
      </c>
      <c r="W115" s="45">
        <f t="shared" si="22"/>
        <v>0</v>
      </c>
      <c r="Y115" s="58"/>
    </row>
    <row r="116" spans="1:25" x14ac:dyDescent="0.2">
      <c r="A116" s="92"/>
      <c r="B116" s="96"/>
      <c r="C116" s="69"/>
      <c r="D116" s="74"/>
      <c r="E116" s="6" t="s">
        <v>41</v>
      </c>
      <c r="F116" s="75" t="s">
        <v>80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2"/>
      <c r="Y116" s="58"/>
    </row>
    <row r="117" spans="1:25" ht="45" x14ac:dyDescent="0.2">
      <c r="A117" s="92"/>
      <c r="B117" s="96"/>
      <c r="C117" s="69"/>
      <c r="D117" s="74"/>
      <c r="E117" s="82" t="s">
        <v>41</v>
      </c>
      <c r="F117" s="54" t="s">
        <v>81</v>
      </c>
      <c r="G117" s="54" t="s">
        <v>31</v>
      </c>
      <c r="H117" s="55">
        <v>86</v>
      </c>
      <c r="I117" s="21">
        <v>85.1</v>
      </c>
      <c r="J117" s="21">
        <v>5.5</v>
      </c>
      <c r="K117" s="21">
        <v>0.9</v>
      </c>
      <c r="L117" s="24">
        <v>89</v>
      </c>
      <c r="M117" s="25">
        <v>89</v>
      </c>
      <c r="N117" s="25">
        <v>0</v>
      </c>
      <c r="O117" s="25">
        <v>0</v>
      </c>
      <c r="P117" s="17">
        <v>93.9</v>
      </c>
      <c r="Q117" s="18">
        <v>93.9</v>
      </c>
      <c r="R117" s="18">
        <v>0</v>
      </c>
      <c r="S117" s="18">
        <v>0</v>
      </c>
      <c r="T117" s="17">
        <v>98.6</v>
      </c>
      <c r="U117" s="18">
        <v>98.6</v>
      </c>
      <c r="V117" s="18">
        <v>0</v>
      </c>
      <c r="W117" s="44">
        <v>0</v>
      </c>
      <c r="Y117" s="58"/>
    </row>
    <row r="118" spans="1:25" ht="33.75" x14ac:dyDescent="0.2">
      <c r="A118" s="92"/>
      <c r="B118" s="96"/>
      <c r="C118" s="69"/>
      <c r="D118" s="74"/>
      <c r="E118" s="69"/>
      <c r="F118" s="54" t="s">
        <v>81</v>
      </c>
      <c r="G118" s="54" t="s">
        <v>32</v>
      </c>
      <c r="H118" s="55">
        <v>431.5</v>
      </c>
      <c r="I118" s="21">
        <v>405.4</v>
      </c>
      <c r="J118" s="21">
        <v>339.5</v>
      </c>
      <c r="K118" s="21">
        <v>26.1</v>
      </c>
      <c r="L118" s="24">
        <v>448.2</v>
      </c>
      <c r="M118" s="25">
        <v>448.2</v>
      </c>
      <c r="N118" s="25">
        <v>375.5</v>
      </c>
      <c r="O118" s="25">
        <v>0</v>
      </c>
      <c r="P118" s="17">
        <v>490.9</v>
      </c>
      <c r="Q118" s="18">
        <v>490.9</v>
      </c>
      <c r="R118" s="18">
        <v>383.3</v>
      </c>
      <c r="S118" s="18">
        <v>0</v>
      </c>
      <c r="T118" s="17">
        <v>515.5</v>
      </c>
      <c r="U118" s="18">
        <v>515.5</v>
      </c>
      <c r="V118" s="18">
        <v>402.4</v>
      </c>
      <c r="W118" s="44">
        <v>0</v>
      </c>
      <c r="Y118" s="58"/>
    </row>
    <row r="119" spans="1:25" ht="67.5" x14ac:dyDescent="0.2">
      <c r="A119" s="92"/>
      <c r="B119" s="96"/>
      <c r="C119" s="69"/>
      <c r="D119" s="74"/>
      <c r="E119" s="81"/>
      <c r="F119" s="54" t="s">
        <v>81</v>
      </c>
      <c r="G119" s="54" t="s">
        <v>33</v>
      </c>
      <c r="H119" s="55">
        <v>350.5</v>
      </c>
      <c r="I119" s="21">
        <v>350.5</v>
      </c>
      <c r="J119" s="21">
        <v>334.14800000000002</v>
      </c>
      <c r="K119" s="21">
        <v>0</v>
      </c>
      <c r="L119" s="24">
        <v>441.9</v>
      </c>
      <c r="M119" s="25">
        <v>441.9</v>
      </c>
      <c r="N119" s="25">
        <v>426.8</v>
      </c>
      <c r="O119" s="25">
        <v>0</v>
      </c>
      <c r="P119" s="17">
        <v>430.4</v>
      </c>
      <c r="Q119" s="18">
        <v>430.4</v>
      </c>
      <c r="R119" s="18">
        <v>409.4</v>
      </c>
      <c r="S119" s="18">
        <v>0</v>
      </c>
      <c r="T119" s="17">
        <v>451.9</v>
      </c>
      <c r="U119" s="18">
        <v>451.9</v>
      </c>
      <c r="V119" s="18">
        <v>429.9</v>
      </c>
      <c r="W119" s="44">
        <v>0</v>
      </c>
      <c r="Y119" s="57"/>
    </row>
    <row r="120" spans="1:25" x14ac:dyDescent="0.2">
      <c r="A120" s="92"/>
      <c r="B120" s="96"/>
      <c r="C120" s="69"/>
      <c r="D120" s="74"/>
      <c r="E120" s="7"/>
      <c r="F120" s="83" t="s">
        <v>34</v>
      </c>
      <c r="G120" s="84"/>
      <c r="H120" s="19">
        <f t="shared" ref="H120:W120" si="23">SUM(H117:H119)</f>
        <v>868</v>
      </c>
      <c r="I120" s="19">
        <f t="shared" si="23"/>
        <v>841</v>
      </c>
      <c r="J120" s="19">
        <f t="shared" si="23"/>
        <v>679.14800000000002</v>
      </c>
      <c r="K120" s="19">
        <f t="shared" si="23"/>
        <v>27</v>
      </c>
      <c r="L120" s="19">
        <f t="shared" si="23"/>
        <v>979.1</v>
      </c>
      <c r="M120" s="19">
        <f t="shared" si="23"/>
        <v>979.1</v>
      </c>
      <c r="N120" s="19">
        <f t="shared" si="23"/>
        <v>802.3</v>
      </c>
      <c r="O120" s="19">
        <f t="shared" si="23"/>
        <v>0</v>
      </c>
      <c r="P120" s="19">
        <f t="shared" si="23"/>
        <v>1015.1999999999999</v>
      </c>
      <c r="Q120" s="19">
        <f t="shared" si="23"/>
        <v>1015.1999999999999</v>
      </c>
      <c r="R120" s="19">
        <f t="shared" si="23"/>
        <v>792.7</v>
      </c>
      <c r="S120" s="19">
        <f t="shared" si="23"/>
        <v>0</v>
      </c>
      <c r="T120" s="19">
        <f t="shared" si="23"/>
        <v>1066</v>
      </c>
      <c r="U120" s="19">
        <f t="shared" si="23"/>
        <v>1066</v>
      </c>
      <c r="V120" s="19">
        <f t="shared" si="23"/>
        <v>832.3</v>
      </c>
      <c r="W120" s="45">
        <f t="shared" si="23"/>
        <v>0</v>
      </c>
      <c r="Y120" s="58"/>
    </row>
    <row r="121" spans="1:25" x14ac:dyDescent="0.2">
      <c r="A121" s="92"/>
      <c r="B121" s="96"/>
      <c r="C121" s="69"/>
      <c r="D121" s="74"/>
      <c r="E121" s="6" t="s">
        <v>44</v>
      </c>
      <c r="F121" s="75" t="s">
        <v>82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2"/>
      <c r="Y121" s="58"/>
    </row>
    <row r="122" spans="1:25" ht="45" x14ac:dyDescent="0.2">
      <c r="A122" s="92"/>
      <c r="B122" s="96"/>
      <c r="C122" s="69"/>
      <c r="D122" s="74"/>
      <c r="E122" s="82" t="s">
        <v>44</v>
      </c>
      <c r="F122" s="54" t="s">
        <v>83</v>
      </c>
      <c r="G122" s="54" t="s">
        <v>31</v>
      </c>
      <c r="H122" s="55">
        <v>75.3</v>
      </c>
      <c r="I122" s="21">
        <v>75.3</v>
      </c>
      <c r="J122" s="21">
        <v>5.2</v>
      </c>
      <c r="K122" s="21">
        <v>0</v>
      </c>
      <c r="L122" s="24">
        <v>78.099999999999994</v>
      </c>
      <c r="M122" s="25">
        <v>74.599999999999994</v>
      </c>
      <c r="N122" s="25">
        <v>0</v>
      </c>
      <c r="O122" s="25">
        <v>3.5</v>
      </c>
      <c r="P122" s="17">
        <v>82</v>
      </c>
      <c r="Q122" s="18">
        <v>82</v>
      </c>
      <c r="R122" s="18">
        <v>0</v>
      </c>
      <c r="S122" s="18">
        <v>0</v>
      </c>
      <c r="T122" s="17">
        <v>86.1</v>
      </c>
      <c r="U122" s="18">
        <v>86.1</v>
      </c>
      <c r="V122" s="18">
        <v>0</v>
      </c>
      <c r="W122" s="44">
        <v>0</v>
      </c>
      <c r="Y122" s="58"/>
    </row>
    <row r="123" spans="1:25" ht="33.75" x14ac:dyDescent="0.2">
      <c r="A123" s="92"/>
      <c r="B123" s="96"/>
      <c r="C123" s="69"/>
      <c r="D123" s="74"/>
      <c r="E123" s="69"/>
      <c r="F123" s="54" t="s">
        <v>83</v>
      </c>
      <c r="G123" s="54" t="s">
        <v>32</v>
      </c>
      <c r="H123" s="55">
        <v>421.4</v>
      </c>
      <c r="I123" s="21">
        <v>406.9</v>
      </c>
      <c r="J123" s="21">
        <v>353.8</v>
      </c>
      <c r="K123" s="21">
        <v>14.5</v>
      </c>
      <c r="L123" s="24">
        <v>406.9</v>
      </c>
      <c r="M123" s="25">
        <v>406.9</v>
      </c>
      <c r="N123" s="25">
        <v>350.7</v>
      </c>
      <c r="O123" s="25">
        <v>0</v>
      </c>
      <c r="P123" s="17">
        <v>549.79999999999995</v>
      </c>
      <c r="Q123" s="18">
        <v>549.79999999999995</v>
      </c>
      <c r="R123" s="18">
        <v>465.5</v>
      </c>
      <c r="S123" s="18">
        <v>0</v>
      </c>
      <c r="T123" s="17">
        <v>577.29999999999995</v>
      </c>
      <c r="U123" s="18">
        <v>577.29999999999995</v>
      </c>
      <c r="V123" s="18">
        <v>488.8</v>
      </c>
      <c r="W123" s="44">
        <v>0</v>
      </c>
      <c r="Y123" s="58"/>
    </row>
    <row r="124" spans="1:25" ht="67.5" x14ac:dyDescent="0.2">
      <c r="A124" s="92"/>
      <c r="B124" s="96"/>
      <c r="C124" s="69"/>
      <c r="D124" s="74"/>
      <c r="E124" s="81"/>
      <c r="F124" s="54" t="s">
        <v>83</v>
      </c>
      <c r="G124" s="54" t="s">
        <v>33</v>
      </c>
      <c r="H124" s="55">
        <v>331.2</v>
      </c>
      <c r="I124" s="21">
        <v>328.2</v>
      </c>
      <c r="J124" s="21">
        <v>308.2</v>
      </c>
      <c r="K124" s="21">
        <v>3</v>
      </c>
      <c r="L124" s="24">
        <v>410</v>
      </c>
      <c r="M124" s="25">
        <v>408.5</v>
      </c>
      <c r="N124" s="25">
        <v>394.6</v>
      </c>
      <c r="O124" s="25">
        <v>1.5</v>
      </c>
      <c r="P124" s="17">
        <v>402.2</v>
      </c>
      <c r="Q124" s="18">
        <v>402.2</v>
      </c>
      <c r="R124" s="18">
        <v>383.3</v>
      </c>
      <c r="S124" s="18">
        <v>0</v>
      </c>
      <c r="T124" s="17">
        <v>422.3</v>
      </c>
      <c r="U124" s="18">
        <v>422.3</v>
      </c>
      <c r="V124" s="18">
        <v>402.5</v>
      </c>
      <c r="W124" s="44">
        <v>0</v>
      </c>
      <c r="Y124" s="57"/>
    </row>
    <row r="125" spans="1:25" x14ac:dyDescent="0.2">
      <c r="A125" s="92"/>
      <c r="B125" s="96"/>
      <c r="C125" s="69"/>
      <c r="D125" s="74"/>
      <c r="E125" s="7"/>
      <c r="F125" s="83" t="s">
        <v>34</v>
      </c>
      <c r="G125" s="84"/>
      <c r="H125" s="19">
        <f t="shared" ref="H125:W125" si="24">SUM(H122:H124)</f>
        <v>827.9</v>
      </c>
      <c r="I125" s="19">
        <f t="shared" si="24"/>
        <v>810.4</v>
      </c>
      <c r="J125" s="19">
        <f t="shared" si="24"/>
        <v>667.2</v>
      </c>
      <c r="K125" s="19">
        <f t="shared" si="24"/>
        <v>17.5</v>
      </c>
      <c r="L125" s="19">
        <f t="shared" si="24"/>
        <v>895</v>
      </c>
      <c r="M125" s="19">
        <f t="shared" si="24"/>
        <v>890</v>
      </c>
      <c r="N125" s="19">
        <f t="shared" si="24"/>
        <v>745.3</v>
      </c>
      <c r="O125" s="19">
        <f t="shared" si="24"/>
        <v>5</v>
      </c>
      <c r="P125" s="19">
        <f t="shared" si="24"/>
        <v>1034</v>
      </c>
      <c r="Q125" s="19">
        <f t="shared" si="24"/>
        <v>1034</v>
      </c>
      <c r="R125" s="19">
        <f t="shared" si="24"/>
        <v>848.8</v>
      </c>
      <c r="S125" s="19">
        <f t="shared" si="24"/>
        <v>0</v>
      </c>
      <c r="T125" s="19">
        <f t="shared" si="24"/>
        <v>1085.7</v>
      </c>
      <c r="U125" s="19">
        <f t="shared" si="24"/>
        <v>1085.7</v>
      </c>
      <c r="V125" s="19">
        <f t="shared" si="24"/>
        <v>891.3</v>
      </c>
      <c r="W125" s="45">
        <f t="shared" si="24"/>
        <v>0</v>
      </c>
      <c r="Y125" s="58"/>
    </row>
    <row r="126" spans="1:25" x14ac:dyDescent="0.2">
      <c r="A126" s="92"/>
      <c r="B126" s="96"/>
      <c r="C126" s="69"/>
      <c r="D126" s="74"/>
      <c r="E126" s="6" t="s">
        <v>48</v>
      </c>
      <c r="F126" s="75" t="s">
        <v>84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2"/>
      <c r="Y126" s="58"/>
    </row>
    <row r="127" spans="1:25" ht="45" x14ac:dyDescent="0.2">
      <c r="A127" s="92"/>
      <c r="B127" s="96"/>
      <c r="C127" s="69"/>
      <c r="D127" s="74"/>
      <c r="E127" s="82" t="s">
        <v>48</v>
      </c>
      <c r="F127" s="54" t="s">
        <v>85</v>
      </c>
      <c r="G127" s="54" t="s">
        <v>31</v>
      </c>
      <c r="H127" s="55">
        <v>101.9</v>
      </c>
      <c r="I127" s="21">
        <v>101.9</v>
      </c>
      <c r="J127" s="21">
        <v>7</v>
      </c>
      <c r="K127" s="21">
        <v>0</v>
      </c>
      <c r="L127" s="24">
        <v>97.5</v>
      </c>
      <c r="M127" s="25">
        <v>97.5</v>
      </c>
      <c r="N127" s="25">
        <v>0</v>
      </c>
      <c r="O127" s="25">
        <v>0</v>
      </c>
      <c r="P127" s="17">
        <v>99</v>
      </c>
      <c r="Q127" s="18">
        <v>99</v>
      </c>
      <c r="R127" s="18">
        <v>0</v>
      </c>
      <c r="S127" s="18">
        <v>0</v>
      </c>
      <c r="T127" s="17">
        <v>99</v>
      </c>
      <c r="U127" s="18">
        <v>99</v>
      </c>
      <c r="V127" s="18">
        <v>0</v>
      </c>
      <c r="W127" s="44">
        <v>0</v>
      </c>
      <c r="Y127" s="58"/>
    </row>
    <row r="128" spans="1:25" ht="33.75" x14ac:dyDescent="0.2">
      <c r="A128" s="92"/>
      <c r="B128" s="96"/>
      <c r="C128" s="69"/>
      <c r="D128" s="74"/>
      <c r="E128" s="69"/>
      <c r="F128" s="54" t="s">
        <v>85</v>
      </c>
      <c r="G128" s="54" t="s">
        <v>32</v>
      </c>
      <c r="H128" s="55">
        <v>669.8</v>
      </c>
      <c r="I128" s="21">
        <v>622</v>
      </c>
      <c r="J128" s="21">
        <v>536.20000000000005</v>
      </c>
      <c r="K128" s="21">
        <v>47.8</v>
      </c>
      <c r="L128" s="24">
        <v>689.7</v>
      </c>
      <c r="M128" s="25">
        <v>689.7</v>
      </c>
      <c r="N128" s="25">
        <v>590.5</v>
      </c>
      <c r="O128" s="25">
        <v>0</v>
      </c>
      <c r="P128" s="17">
        <v>1066.3</v>
      </c>
      <c r="Q128" s="18">
        <v>1066.3</v>
      </c>
      <c r="R128" s="18">
        <v>936.8</v>
      </c>
      <c r="S128" s="18">
        <v>0</v>
      </c>
      <c r="T128" s="17">
        <v>1119.5999999999999</v>
      </c>
      <c r="U128" s="18">
        <v>1119.5999999999999</v>
      </c>
      <c r="V128" s="18">
        <v>983.6</v>
      </c>
      <c r="W128" s="44">
        <v>0</v>
      </c>
      <c r="Y128" s="58"/>
    </row>
    <row r="129" spans="1:25" ht="67.5" x14ac:dyDescent="0.2">
      <c r="A129" s="92"/>
      <c r="B129" s="96"/>
      <c r="C129" s="69"/>
      <c r="D129" s="74"/>
      <c r="E129" s="81"/>
      <c r="F129" s="54" t="s">
        <v>85</v>
      </c>
      <c r="G129" s="54" t="s">
        <v>33</v>
      </c>
      <c r="H129" s="55">
        <v>441.1</v>
      </c>
      <c r="I129" s="21">
        <v>429</v>
      </c>
      <c r="J129" s="21">
        <v>409.5</v>
      </c>
      <c r="K129" s="21">
        <v>12.1</v>
      </c>
      <c r="L129" s="24">
        <v>561.9</v>
      </c>
      <c r="M129" s="25">
        <v>561.9</v>
      </c>
      <c r="N129" s="25">
        <v>541.5</v>
      </c>
      <c r="O129" s="25">
        <v>0</v>
      </c>
      <c r="P129" s="17">
        <v>463.2</v>
      </c>
      <c r="Q129" s="18">
        <v>463.2</v>
      </c>
      <c r="R129" s="18">
        <v>430</v>
      </c>
      <c r="S129" s="18">
        <v>0</v>
      </c>
      <c r="T129" s="17">
        <v>486.3</v>
      </c>
      <c r="U129" s="18">
        <v>486.3</v>
      </c>
      <c r="V129" s="18">
        <v>451.5</v>
      </c>
      <c r="W129" s="44">
        <v>0</v>
      </c>
      <c r="Y129" s="58"/>
    </row>
    <row r="130" spans="1:25" x14ac:dyDescent="0.2">
      <c r="A130" s="92"/>
      <c r="B130" s="96"/>
      <c r="C130" s="69"/>
      <c r="D130" s="74"/>
      <c r="E130" s="7"/>
      <c r="F130" s="83" t="s">
        <v>34</v>
      </c>
      <c r="G130" s="84"/>
      <c r="H130" s="19">
        <f t="shared" ref="H130:W130" si="25">SUM(H127:H129)</f>
        <v>1212.8</v>
      </c>
      <c r="I130" s="19">
        <f t="shared" si="25"/>
        <v>1152.9000000000001</v>
      </c>
      <c r="J130" s="19">
        <f t="shared" si="25"/>
        <v>952.7</v>
      </c>
      <c r="K130" s="19">
        <f t="shared" si="25"/>
        <v>59.9</v>
      </c>
      <c r="L130" s="19">
        <f t="shared" si="25"/>
        <v>1349.1</v>
      </c>
      <c r="M130" s="19">
        <f t="shared" si="25"/>
        <v>1349.1</v>
      </c>
      <c r="N130" s="19">
        <f t="shared" si="25"/>
        <v>1132</v>
      </c>
      <c r="O130" s="19">
        <f t="shared" si="25"/>
        <v>0</v>
      </c>
      <c r="P130" s="19">
        <f t="shared" si="25"/>
        <v>1628.5</v>
      </c>
      <c r="Q130" s="19">
        <f t="shared" si="25"/>
        <v>1628.5</v>
      </c>
      <c r="R130" s="19">
        <f t="shared" si="25"/>
        <v>1366.8</v>
      </c>
      <c r="S130" s="19">
        <f t="shared" si="25"/>
        <v>0</v>
      </c>
      <c r="T130" s="19">
        <f t="shared" si="25"/>
        <v>1704.8999999999999</v>
      </c>
      <c r="U130" s="19">
        <f t="shared" si="25"/>
        <v>1704.8999999999999</v>
      </c>
      <c r="V130" s="19">
        <f t="shared" si="25"/>
        <v>1435.1</v>
      </c>
      <c r="W130" s="45">
        <f t="shared" si="25"/>
        <v>0</v>
      </c>
      <c r="Y130" s="58"/>
    </row>
    <row r="131" spans="1:25" ht="21" customHeight="1" x14ac:dyDescent="0.2">
      <c r="A131" s="92"/>
      <c r="B131" s="96"/>
      <c r="C131" s="69"/>
      <c r="D131" s="8"/>
      <c r="E131" s="65" t="s">
        <v>113</v>
      </c>
      <c r="F131" s="66"/>
      <c r="G131" s="67"/>
      <c r="H131" s="20">
        <f t="shared" ref="H131:W131" si="26">H105+H110+H115+H120+H125+H130</f>
        <v>5329</v>
      </c>
      <c r="I131" s="20">
        <f t="shared" si="26"/>
        <v>5152.2000000000007</v>
      </c>
      <c r="J131" s="20">
        <f t="shared" si="26"/>
        <v>4292.424</v>
      </c>
      <c r="K131" s="20">
        <f t="shared" si="26"/>
        <v>176.8</v>
      </c>
      <c r="L131" s="20">
        <f t="shared" si="26"/>
        <v>6007.2000000000007</v>
      </c>
      <c r="M131" s="20">
        <f t="shared" si="26"/>
        <v>5999.4</v>
      </c>
      <c r="N131" s="20">
        <f t="shared" si="26"/>
        <v>5060.9000000000005</v>
      </c>
      <c r="O131" s="20">
        <f t="shared" si="26"/>
        <v>7.8</v>
      </c>
      <c r="P131" s="20">
        <f t="shared" si="26"/>
        <v>6593.4</v>
      </c>
      <c r="Q131" s="20">
        <f t="shared" si="26"/>
        <v>6593.4</v>
      </c>
      <c r="R131" s="20">
        <f t="shared" si="26"/>
        <v>5468.6</v>
      </c>
      <c r="S131" s="20">
        <f t="shared" si="26"/>
        <v>0</v>
      </c>
      <c r="T131" s="20">
        <f t="shared" si="26"/>
        <v>6918.0999999999995</v>
      </c>
      <c r="U131" s="20">
        <f t="shared" si="26"/>
        <v>6918.0999999999995</v>
      </c>
      <c r="V131" s="20">
        <f t="shared" si="26"/>
        <v>5742</v>
      </c>
      <c r="W131" s="46">
        <f t="shared" si="26"/>
        <v>0</v>
      </c>
      <c r="Y131" s="58"/>
    </row>
    <row r="132" spans="1:25" ht="12.75" customHeight="1" x14ac:dyDescent="0.2">
      <c r="A132" s="92"/>
      <c r="B132" s="96"/>
      <c r="C132" s="9"/>
      <c r="D132" s="62" t="s">
        <v>63</v>
      </c>
      <c r="E132" s="63"/>
      <c r="F132" s="63"/>
      <c r="G132" s="64"/>
      <c r="H132" s="23">
        <f>H131</f>
        <v>5329</v>
      </c>
      <c r="I132" s="23">
        <f>I131</f>
        <v>5152.2000000000007</v>
      </c>
      <c r="J132" s="23">
        <f>J131</f>
        <v>4292.424</v>
      </c>
      <c r="K132" s="23">
        <f>K131</f>
        <v>176.8</v>
      </c>
      <c r="L132" s="23">
        <f>L131</f>
        <v>6007.2000000000007</v>
      </c>
      <c r="M132" s="23">
        <f>M105+M110+M115+M120+M125+M130</f>
        <v>5999.4</v>
      </c>
      <c r="N132" s="23">
        <f t="shared" ref="N132:W132" si="27">N131</f>
        <v>5060.9000000000005</v>
      </c>
      <c r="O132" s="23">
        <f t="shared" si="27"/>
        <v>7.8</v>
      </c>
      <c r="P132" s="23">
        <f t="shared" si="27"/>
        <v>6593.4</v>
      </c>
      <c r="Q132" s="23">
        <f t="shared" si="27"/>
        <v>6593.4</v>
      </c>
      <c r="R132" s="23">
        <f t="shared" si="27"/>
        <v>5468.6</v>
      </c>
      <c r="S132" s="23">
        <f t="shared" si="27"/>
        <v>0</v>
      </c>
      <c r="T132" s="23">
        <f t="shared" si="27"/>
        <v>6918.0999999999995</v>
      </c>
      <c r="U132" s="23">
        <f t="shared" si="27"/>
        <v>6918.0999999999995</v>
      </c>
      <c r="V132" s="23">
        <f t="shared" si="27"/>
        <v>5742</v>
      </c>
      <c r="W132" s="48">
        <f t="shared" si="27"/>
        <v>0</v>
      </c>
      <c r="Y132" s="58"/>
    </row>
    <row r="133" spans="1:25" x14ac:dyDescent="0.2">
      <c r="A133" s="92"/>
      <c r="B133" s="96"/>
      <c r="C133" s="6" t="s">
        <v>41</v>
      </c>
      <c r="D133" s="77"/>
      <c r="E133" s="71"/>
      <c r="F133" s="106" t="s">
        <v>86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2"/>
      <c r="Y133" s="58"/>
    </row>
    <row r="134" spans="1:25" x14ac:dyDescent="0.2">
      <c r="A134" s="92"/>
      <c r="B134" s="96"/>
      <c r="C134" s="68" t="s">
        <v>41</v>
      </c>
      <c r="D134" s="4" t="s">
        <v>25</v>
      </c>
      <c r="E134" s="5"/>
      <c r="F134" s="70" t="s">
        <v>87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2"/>
      <c r="Y134" s="58"/>
    </row>
    <row r="135" spans="1:25" x14ac:dyDescent="0.2">
      <c r="A135" s="92"/>
      <c r="B135" s="96"/>
      <c r="C135" s="69"/>
      <c r="D135" s="73" t="s">
        <v>25</v>
      </c>
      <c r="E135" s="6" t="s">
        <v>25</v>
      </c>
      <c r="F135" s="75" t="s">
        <v>88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2"/>
      <c r="Y135" s="58"/>
    </row>
    <row r="136" spans="1:25" ht="33.75" x14ac:dyDescent="0.2">
      <c r="A136" s="92"/>
      <c r="B136" s="96"/>
      <c r="C136" s="69"/>
      <c r="D136" s="74"/>
      <c r="E136" s="3" t="s">
        <v>25</v>
      </c>
      <c r="F136" s="3" t="s">
        <v>89</v>
      </c>
      <c r="G136" s="3" t="s">
        <v>32</v>
      </c>
      <c r="H136" s="17">
        <v>23.5</v>
      </c>
      <c r="I136" s="18">
        <v>23.5</v>
      </c>
      <c r="J136" s="18">
        <v>0</v>
      </c>
      <c r="K136" s="18">
        <v>0</v>
      </c>
      <c r="L136" s="24">
        <v>25</v>
      </c>
      <c r="M136" s="25">
        <v>25</v>
      </c>
      <c r="N136" s="25">
        <v>0</v>
      </c>
      <c r="O136" s="25">
        <v>0</v>
      </c>
      <c r="P136" s="17">
        <v>51</v>
      </c>
      <c r="Q136" s="18">
        <v>51</v>
      </c>
      <c r="R136" s="18">
        <v>0</v>
      </c>
      <c r="S136" s="18">
        <v>0</v>
      </c>
      <c r="T136" s="17">
        <v>51</v>
      </c>
      <c r="U136" s="18">
        <v>51</v>
      </c>
      <c r="V136" s="18">
        <v>0</v>
      </c>
      <c r="W136" s="44">
        <v>0</v>
      </c>
      <c r="Y136" s="58"/>
    </row>
    <row r="137" spans="1:25" x14ac:dyDescent="0.2">
      <c r="A137" s="92"/>
      <c r="B137" s="96"/>
      <c r="C137" s="69"/>
      <c r="D137" s="74"/>
      <c r="E137" s="7"/>
      <c r="F137" s="62" t="s">
        <v>34</v>
      </c>
      <c r="G137" s="76"/>
      <c r="H137" s="19">
        <f t="shared" ref="H137:Q137" si="28">H136</f>
        <v>23.5</v>
      </c>
      <c r="I137" s="19">
        <f t="shared" si="28"/>
        <v>23.5</v>
      </c>
      <c r="J137" s="19">
        <f t="shared" si="28"/>
        <v>0</v>
      </c>
      <c r="K137" s="19">
        <f t="shared" si="28"/>
        <v>0</v>
      </c>
      <c r="L137" s="19">
        <f t="shared" si="28"/>
        <v>25</v>
      </c>
      <c r="M137" s="19">
        <f t="shared" si="28"/>
        <v>25</v>
      </c>
      <c r="N137" s="19">
        <f t="shared" si="28"/>
        <v>0</v>
      </c>
      <c r="O137" s="19">
        <f t="shared" si="28"/>
        <v>0</v>
      </c>
      <c r="P137" s="19">
        <f t="shared" si="28"/>
        <v>51</v>
      </c>
      <c r="Q137" s="19">
        <f t="shared" si="28"/>
        <v>51</v>
      </c>
      <c r="R137" s="19">
        <v>0</v>
      </c>
      <c r="S137" s="19">
        <f>S136</f>
        <v>0</v>
      </c>
      <c r="T137" s="19">
        <f>T136</f>
        <v>51</v>
      </c>
      <c r="U137" s="19">
        <f>U136</f>
        <v>51</v>
      </c>
      <c r="V137" s="19">
        <f>V136</f>
        <v>0</v>
      </c>
      <c r="W137" s="45">
        <f>W136</f>
        <v>0</v>
      </c>
      <c r="Y137" s="58"/>
    </row>
    <row r="138" spans="1:25" x14ac:dyDescent="0.2">
      <c r="A138" s="92"/>
      <c r="B138" s="96"/>
      <c r="C138" s="69"/>
      <c r="D138" s="74"/>
      <c r="E138" s="6" t="s">
        <v>35</v>
      </c>
      <c r="F138" s="78" t="s">
        <v>90</v>
      </c>
      <c r="G138" s="71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80"/>
      <c r="Y138" s="58"/>
    </row>
    <row r="139" spans="1:25" ht="33.75" x14ac:dyDescent="0.2">
      <c r="A139" s="92"/>
      <c r="B139" s="96"/>
      <c r="C139" s="69"/>
      <c r="D139" s="74"/>
      <c r="E139" s="26"/>
      <c r="F139" s="28" t="s">
        <v>89</v>
      </c>
      <c r="G139" s="29" t="s">
        <v>32</v>
      </c>
      <c r="H139" s="35">
        <v>0</v>
      </c>
      <c r="I139" s="36">
        <v>0</v>
      </c>
      <c r="J139" s="36">
        <v>0</v>
      </c>
      <c r="K139" s="36">
        <v>0</v>
      </c>
      <c r="L139" s="35">
        <v>200</v>
      </c>
      <c r="M139" s="36">
        <v>200</v>
      </c>
      <c r="N139" s="36">
        <v>0</v>
      </c>
      <c r="O139" s="36">
        <v>0</v>
      </c>
      <c r="P139" s="35">
        <v>0</v>
      </c>
      <c r="Q139" s="36">
        <v>0</v>
      </c>
      <c r="R139" s="36">
        <v>0</v>
      </c>
      <c r="S139" s="36">
        <v>0</v>
      </c>
      <c r="T139" s="35">
        <v>0</v>
      </c>
      <c r="U139" s="36">
        <v>0</v>
      </c>
      <c r="V139" s="36">
        <v>0</v>
      </c>
      <c r="W139" s="49">
        <v>0</v>
      </c>
      <c r="Y139" s="58"/>
    </row>
    <row r="140" spans="1:25" ht="67.5" x14ac:dyDescent="0.2">
      <c r="A140" s="92"/>
      <c r="B140" s="96"/>
      <c r="C140" s="69"/>
      <c r="D140" s="74"/>
      <c r="E140" s="10"/>
      <c r="F140" s="27" t="s">
        <v>89</v>
      </c>
      <c r="G140" s="3" t="s">
        <v>33</v>
      </c>
      <c r="H140" s="30">
        <v>0</v>
      </c>
      <c r="I140" s="34">
        <v>0</v>
      </c>
      <c r="J140" s="31">
        <v>0</v>
      </c>
      <c r="K140" s="31">
        <v>0</v>
      </c>
      <c r="L140" s="32">
        <v>298.88400000000001</v>
      </c>
      <c r="M140" s="33">
        <v>298.88400000000001</v>
      </c>
      <c r="N140" s="33">
        <v>0</v>
      </c>
      <c r="O140" s="33">
        <v>0</v>
      </c>
      <c r="P140" s="30">
        <v>220</v>
      </c>
      <c r="Q140" s="31">
        <v>220</v>
      </c>
      <c r="R140" s="31">
        <v>0</v>
      </c>
      <c r="S140" s="31">
        <v>0</v>
      </c>
      <c r="T140" s="30">
        <v>230</v>
      </c>
      <c r="U140" s="31">
        <v>230</v>
      </c>
      <c r="V140" s="31">
        <v>0</v>
      </c>
      <c r="W140" s="50">
        <v>0</v>
      </c>
      <c r="Y140" s="58"/>
    </row>
    <row r="141" spans="1:25" x14ac:dyDescent="0.2">
      <c r="A141" s="92"/>
      <c r="B141" s="96"/>
      <c r="C141" s="69"/>
      <c r="D141" s="74"/>
      <c r="E141" s="7"/>
      <c r="F141" s="62" t="s">
        <v>34</v>
      </c>
      <c r="G141" s="76"/>
      <c r="H141" s="19">
        <f t="shared" ref="H141:W141" si="29">SUM(H139:H140)</f>
        <v>0</v>
      </c>
      <c r="I141" s="19">
        <f t="shared" si="29"/>
        <v>0</v>
      </c>
      <c r="J141" s="19">
        <f t="shared" si="29"/>
        <v>0</v>
      </c>
      <c r="K141" s="19">
        <f t="shared" si="29"/>
        <v>0</v>
      </c>
      <c r="L141" s="19">
        <f t="shared" si="29"/>
        <v>498.88400000000001</v>
      </c>
      <c r="M141" s="19">
        <f t="shared" si="29"/>
        <v>498.88400000000001</v>
      </c>
      <c r="N141" s="19">
        <f t="shared" si="29"/>
        <v>0</v>
      </c>
      <c r="O141" s="19">
        <f t="shared" si="29"/>
        <v>0</v>
      </c>
      <c r="P141" s="19">
        <f t="shared" si="29"/>
        <v>220</v>
      </c>
      <c r="Q141" s="19">
        <f t="shared" si="29"/>
        <v>220</v>
      </c>
      <c r="R141" s="19">
        <f t="shared" si="29"/>
        <v>0</v>
      </c>
      <c r="S141" s="19">
        <f t="shared" si="29"/>
        <v>0</v>
      </c>
      <c r="T141" s="19">
        <f t="shared" si="29"/>
        <v>230</v>
      </c>
      <c r="U141" s="19">
        <f t="shared" si="29"/>
        <v>230</v>
      </c>
      <c r="V141" s="19">
        <f t="shared" si="29"/>
        <v>0</v>
      </c>
      <c r="W141" s="45">
        <f t="shared" si="29"/>
        <v>0</v>
      </c>
      <c r="Y141" s="58"/>
    </row>
    <row r="142" spans="1:25" x14ac:dyDescent="0.2">
      <c r="A142" s="92"/>
      <c r="B142" s="96"/>
      <c r="C142" s="69"/>
      <c r="D142" s="74"/>
      <c r="E142" s="6" t="s">
        <v>38</v>
      </c>
      <c r="F142" s="75" t="s">
        <v>91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2"/>
      <c r="Y142" s="58"/>
    </row>
    <row r="143" spans="1:25" ht="67.5" x14ac:dyDescent="0.2">
      <c r="A143" s="92"/>
      <c r="B143" s="96"/>
      <c r="C143" s="69"/>
      <c r="D143" s="74"/>
      <c r="E143" s="69"/>
      <c r="F143" s="3" t="s">
        <v>89</v>
      </c>
      <c r="G143" s="3" t="s">
        <v>33</v>
      </c>
      <c r="H143" s="17">
        <v>110.3</v>
      </c>
      <c r="I143" s="18">
        <v>110.3</v>
      </c>
      <c r="J143" s="18">
        <v>6</v>
      </c>
      <c r="K143" s="18">
        <v>0</v>
      </c>
      <c r="L143" s="24">
        <v>202.1</v>
      </c>
      <c r="M143" s="25">
        <v>202.1</v>
      </c>
      <c r="N143" s="25">
        <v>5.9</v>
      </c>
      <c r="O143" s="25">
        <v>0</v>
      </c>
      <c r="P143" s="17">
        <v>0</v>
      </c>
      <c r="Q143" s="18">
        <v>0</v>
      </c>
      <c r="R143" s="18">
        <v>0</v>
      </c>
      <c r="S143" s="18">
        <v>0</v>
      </c>
      <c r="T143" s="17">
        <v>0</v>
      </c>
      <c r="U143" s="18">
        <v>0</v>
      </c>
      <c r="V143" s="18">
        <v>0</v>
      </c>
      <c r="W143" s="44">
        <v>0</v>
      </c>
      <c r="Y143" s="58"/>
    </row>
    <row r="144" spans="1:25" ht="67.5" x14ac:dyDescent="0.2">
      <c r="A144" s="92"/>
      <c r="B144" s="96"/>
      <c r="C144" s="69"/>
      <c r="D144" s="74"/>
      <c r="E144" s="69"/>
      <c r="F144" s="3" t="s">
        <v>92</v>
      </c>
      <c r="G144" s="3" t="s">
        <v>33</v>
      </c>
      <c r="H144" s="17">
        <v>85.7</v>
      </c>
      <c r="I144" s="18">
        <v>85.7</v>
      </c>
      <c r="J144" s="18">
        <v>16</v>
      </c>
      <c r="K144" s="18">
        <v>0</v>
      </c>
      <c r="L144" s="24">
        <v>0</v>
      </c>
      <c r="M144" s="25">
        <v>0</v>
      </c>
      <c r="N144" s="25">
        <v>0</v>
      </c>
      <c r="O144" s="25">
        <v>0</v>
      </c>
      <c r="P144" s="17">
        <v>0</v>
      </c>
      <c r="Q144" s="18">
        <v>0</v>
      </c>
      <c r="R144" s="18">
        <v>0</v>
      </c>
      <c r="S144" s="18">
        <v>0</v>
      </c>
      <c r="T144" s="17">
        <v>0</v>
      </c>
      <c r="U144" s="18">
        <v>0</v>
      </c>
      <c r="V144" s="18">
        <v>0</v>
      </c>
      <c r="W144" s="44">
        <v>0</v>
      </c>
      <c r="Y144" s="58"/>
    </row>
    <row r="145" spans="1:25" ht="67.5" x14ac:dyDescent="0.2">
      <c r="A145" s="92"/>
      <c r="B145" s="96"/>
      <c r="C145" s="69"/>
      <c r="D145" s="74"/>
      <c r="E145" s="81"/>
      <c r="F145" s="3" t="s">
        <v>69</v>
      </c>
      <c r="G145" s="3" t="s">
        <v>33</v>
      </c>
      <c r="H145" s="17">
        <v>22.7</v>
      </c>
      <c r="I145" s="18">
        <v>22.7</v>
      </c>
      <c r="J145" s="18">
        <v>0.2</v>
      </c>
      <c r="K145" s="18">
        <v>0</v>
      </c>
      <c r="L145" s="24">
        <v>0</v>
      </c>
      <c r="M145" s="25">
        <v>0</v>
      </c>
      <c r="N145" s="25">
        <v>0</v>
      </c>
      <c r="O145" s="25">
        <v>0</v>
      </c>
      <c r="P145" s="17">
        <v>0</v>
      </c>
      <c r="Q145" s="18">
        <v>0</v>
      </c>
      <c r="R145" s="18">
        <v>0</v>
      </c>
      <c r="S145" s="18">
        <v>0</v>
      </c>
      <c r="T145" s="17">
        <v>0</v>
      </c>
      <c r="U145" s="18">
        <v>0</v>
      </c>
      <c r="V145" s="18">
        <v>0</v>
      </c>
      <c r="W145" s="44">
        <v>0</v>
      </c>
      <c r="Y145" s="58"/>
    </row>
    <row r="146" spans="1:25" x14ac:dyDescent="0.2">
      <c r="A146" s="92"/>
      <c r="B146" s="96"/>
      <c r="C146" s="69"/>
      <c r="D146" s="74"/>
      <c r="E146" s="7"/>
      <c r="F146" s="62" t="s">
        <v>34</v>
      </c>
      <c r="G146" s="76"/>
      <c r="H146" s="19">
        <f t="shared" ref="H146:W146" si="30">SUM(H143:H145)</f>
        <v>218.7</v>
      </c>
      <c r="I146" s="19">
        <f t="shared" si="30"/>
        <v>218.7</v>
      </c>
      <c r="J146" s="19">
        <f t="shared" si="30"/>
        <v>22.2</v>
      </c>
      <c r="K146" s="19">
        <f t="shared" si="30"/>
        <v>0</v>
      </c>
      <c r="L146" s="19">
        <f t="shared" si="30"/>
        <v>202.1</v>
      </c>
      <c r="M146" s="19">
        <f t="shared" si="30"/>
        <v>202.1</v>
      </c>
      <c r="N146" s="19">
        <f t="shared" si="30"/>
        <v>5.9</v>
      </c>
      <c r="O146" s="19">
        <f t="shared" si="30"/>
        <v>0</v>
      </c>
      <c r="P146" s="19">
        <f t="shared" si="30"/>
        <v>0</v>
      </c>
      <c r="Q146" s="19">
        <f t="shared" si="30"/>
        <v>0</v>
      </c>
      <c r="R146" s="19">
        <f t="shared" si="30"/>
        <v>0</v>
      </c>
      <c r="S146" s="19">
        <f t="shared" si="30"/>
        <v>0</v>
      </c>
      <c r="T146" s="19">
        <f t="shared" si="30"/>
        <v>0</v>
      </c>
      <c r="U146" s="19">
        <f t="shared" si="30"/>
        <v>0</v>
      </c>
      <c r="V146" s="19">
        <f t="shared" si="30"/>
        <v>0</v>
      </c>
      <c r="W146" s="45">
        <f t="shared" si="30"/>
        <v>0</v>
      </c>
      <c r="Y146" s="58"/>
    </row>
    <row r="147" spans="1:25" x14ac:dyDescent="0.2">
      <c r="A147" s="92"/>
      <c r="B147" s="96"/>
      <c r="C147" s="69"/>
      <c r="D147" s="74"/>
      <c r="E147" s="6" t="s">
        <v>41</v>
      </c>
      <c r="F147" s="75" t="s">
        <v>93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2"/>
      <c r="Y147" s="58"/>
    </row>
    <row r="148" spans="1:25" ht="33.75" x14ac:dyDescent="0.2">
      <c r="A148" s="92"/>
      <c r="B148" s="96"/>
      <c r="C148" s="69"/>
      <c r="D148" s="74"/>
      <c r="E148" s="3" t="s">
        <v>41</v>
      </c>
      <c r="F148" s="3" t="s">
        <v>89</v>
      </c>
      <c r="G148" s="3" t="s">
        <v>32</v>
      </c>
      <c r="H148" s="17">
        <v>19.399999999999999</v>
      </c>
      <c r="I148" s="18">
        <v>19.399999999999999</v>
      </c>
      <c r="J148" s="18">
        <v>0</v>
      </c>
      <c r="K148" s="18">
        <v>0</v>
      </c>
      <c r="L148" s="24">
        <v>25</v>
      </c>
      <c r="M148" s="25">
        <v>25</v>
      </c>
      <c r="N148" s="25">
        <v>0</v>
      </c>
      <c r="O148" s="25">
        <v>0</v>
      </c>
      <c r="P148" s="17">
        <v>60</v>
      </c>
      <c r="Q148" s="18">
        <v>60</v>
      </c>
      <c r="R148" s="18">
        <v>0</v>
      </c>
      <c r="S148" s="18">
        <v>0</v>
      </c>
      <c r="T148" s="17">
        <v>60</v>
      </c>
      <c r="U148" s="18">
        <v>60</v>
      </c>
      <c r="V148" s="18">
        <v>0</v>
      </c>
      <c r="W148" s="44">
        <v>0</v>
      </c>
      <c r="Y148" s="58"/>
    </row>
    <row r="149" spans="1:25" x14ac:dyDescent="0.2">
      <c r="A149" s="92"/>
      <c r="B149" s="96"/>
      <c r="C149" s="69"/>
      <c r="D149" s="74"/>
      <c r="E149" s="7"/>
      <c r="F149" s="62" t="s">
        <v>34</v>
      </c>
      <c r="G149" s="76"/>
      <c r="H149" s="19">
        <f t="shared" ref="H149:W149" si="31">H148</f>
        <v>19.399999999999999</v>
      </c>
      <c r="I149" s="19">
        <f t="shared" si="31"/>
        <v>19.399999999999999</v>
      </c>
      <c r="J149" s="19">
        <f t="shared" si="31"/>
        <v>0</v>
      </c>
      <c r="K149" s="19">
        <f t="shared" si="31"/>
        <v>0</v>
      </c>
      <c r="L149" s="19">
        <f t="shared" si="31"/>
        <v>25</v>
      </c>
      <c r="M149" s="19">
        <f t="shared" si="31"/>
        <v>25</v>
      </c>
      <c r="N149" s="19">
        <f t="shared" si="31"/>
        <v>0</v>
      </c>
      <c r="O149" s="19">
        <f t="shared" si="31"/>
        <v>0</v>
      </c>
      <c r="P149" s="19">
        <f t="shared" si="31"/>
        <v>60</v>
      </c>
      <c r="Q149" s="19">
        <f t="shared" si="31"/>
        <v>60</v>
      </c>
      <c r="R149" s="19">
        <f t="shared" si="31"/>
        <v>0</v>
      </c>
      <c r="S149" s="19">
        <f t="shared" si="31"/>
        <v>0</v>
      </c>
      <c r="T149" s="19">
        <f t="shared" si="31"/>
        <v>60</v>
      </c>
      <c r="U149" s="19">
        <f t="shared" si="31"/>
        <v>60</v>
      </c>
      <c r="V149" s="19">
        <f t="shared" si="31"/>
        <v>0</v>
      </c>
      <c r="W149" s="45">
        <f t="shared" si="31"/>
        <v>0</v>
      </c>
      <c r="Y149" s="58"/>
    </row>
    <row r="150" spans="1:25" ht="21" customHeight="1" x14ac:dyDescent="0.2">
      <c r="A150" s="92"/>
      <c r="B150" s="96"/>
      <c r="C150" s="69"/>
      <c r="D150" s="8"/>
      <c r="E150" s="65" t="s">
        <v>113</v>
      </c>
      <c r="F150" s="66"/>
      <c r="G150" s="67"/>
      <c r="H150" s="20">
        <f t="shared" ref="H150:W150" si="32">H137+H141+H146+H149</f>
        <v>261.59999999999997</v>
      </c>
      <c r="I150" s="20">
        <f t="shared" si="32"/>
        <v>261.59999999999997</v>
      </c>
      <c r="J150" s="20">
        <f t="shared" si="32"/>
        <v>22.2</v>
      </c>
      <c r="K150" s="20">
        <f t="shared" si="32"/>
        <v>0</v>
      </c>
      <c r="L150" s="20">
        <f t="shared" si="32"/>
        <v>750.98400000000004</v>
      </c>
      <c r="M150" s="20">
        <f t="shared" si="32"/>
        <v>750.98400000000004</v>
      </c>
      <c r="N150" s="20">
        <f t="shared" si="32"/>
        <v>5.9</v>
      </c>
      <c r="O150" s="20">
        <f t="shared" si="32"/>
        <v>0</v>
      </c>
      <c r="P150" s="20">
        <f t="shared" si="32"/>
        <v>331</v>
      </c>
      <c r="Q150" s="20">
        <f t="shared" si="32"/>
        <v>331</v>
      </c>
      <c r="R150" s="20">
        <f t="shared" si="32"/>
        <v>0</v>
      </c>
      <c r="S150" s="20">
        <f t="shared" si="32"/>
        <v>0</v>
      </c>
      <c r="T150" s="20">
        <f t="shared" si="32"/>
        <v>341</v>
      </c>
      <c r="U150" s="20">
        <f t="shared" si="32"/>
        <v>341</v>
      </c>
      <c r="V150" s="20">
        <f t="shared" si="32"/>
        <v>0</v>
      </c>
      <c r="W150" s="46">
        <f t="shared" si="32"/>
        <v>0</v>
      </c>
      <c r="Y150" s="58"/>
    </row>
    <row r="151" spans="1:25" ht="12.75" customHeight="1" x14ac:dyDescent="0.2">
      <c r="A151" s="92"/>
      <c r="B151" s="96"/>
      <c r="C151" s="9"/>
      <c r="D151" s="62" t="s">
        <v>63</v>
      </c>
      <c r="E151" s="63"/>
      <c r="F151" s="63"/>
      <c r="G151" s="64"/>
      <c r="H151" s="23">
        <f t="shared" ref="H151:W151" si="33">H150</f>
        <v>261.59999999999997</v>
      </c>
      <c r="I151" s="23">
        <f t="shared" si="33"/>
        <v>261.59999999999997</v>
      </c>
      <c r="J151" s="23">
        <f t="shared" si="33"/>
        <v>22.2</v>
      </c>
      <c r="K151" s="23">
        <f t="shared" si="33"/>
        <v>0</v>
      </c>
      <c r="L151" s="23">
        <f t="shared" si="33"/>
        <v>750.98400000000004</v>
      </c>
      <c r="M151" s="23">
        <f t="shared" si="33"/>
        <v>750.98400000000004</v>
      </c>
      <c r="N151" s="23">
        <f t="shared" si="33"/>
        <v>5.9</v>
      </c>
      <c r="O151" s="23">
        <f t="shared" si="33"/>
        <v>0</v>
      </c>
      <c r="P151" s="23">
        <f t="shared" si="33"/>
        <v>331</v>
      </c>
      <c r="Q151" s="23">
        <f t="shared" si="33"/>
        <v>331</v>
      </c>
      <c r="R151" s="23">
        <f t="shared" si="33"/>
        <v>0</v>
      </c>
      <c r="S151" s="23">
        <f t="shared" si="33"/>
        <v>0</v>
      </c>
      <c r="T151" s="23">
        <f t="shared" si="33"/>
        <v>341</v>
      </c>
      <c r="U151" s="23">
        <f t="shared" si="33"/>
        <v>341</v>
      </c>
      <c r="V151" s="23">
        <f t="shared" si="33"/>
        <v>0</v>
      </c>
      <c r="W151" s="48">
        <f t="shared" si="33"/>
        <v>0</v>
      </c>
      <c r="Y151" s="58"/>
    </row>
    <row r="152" spans="1:25" x14ac:dyDescent="0.2">
      <c r="A152" s="92"/>
      <c r="B152" s="96"/>
      <c r="C152" s="6" t="s">
        <v>44</v>
      </c>
      <c r="D152" s="77"/>
      <c r="E152" s="71"/>
      <c r="F152" s="75" t="s">
        <v>94</v>
      </c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2"/>
      <c r="Y152" s="58"/>
    </row>
    <row r="153" spans="1:25" x14ac:dyDescent="0.2">
      <c r="A153" s="92"/>
      <c r="B153" s="96"/>
      <c r="C153" s="68" t="s">
        <v>44</v>
      </c>
      <c r="D153" s="4" t="s">
        <v>25</v>
      </c>
      <c r="E153" s="5"/>
      <c r="F153" s="70" t="s">
        <v>95</v>
      </c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2"/>
      <c r="Y153" s="58"/>
    </row>
    <row r="154" spans="1:25" x14ac:dyDescent="0.2">
      <c r="A154" s="92"/>
      <c r="B154" s="96"/>
      <c r="C154" s="69"/>
      <c r="D154" s="73" t="s">
        <v>25</v>
      </c>
      <c r="E154" s="6" t="s">
        <v>25</v>
      </c>
      <c r="F154" s="75" t="s">
        <v>96</v>
      </c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2"/>
      <c r="Y154" s="58"/>
    </row>
    <row r="155" spans="1:25" ht="33.75" x14ac:dyDescent="0.2">
      <c r="A155" s="92"/>
      <c r="B155" s="96"/>
      <c r="C155" s="69"/>
      <c r="D155" s="74"/>
      <c r="E155" s="3" t="s">
        <v>25</v>
      </c>
      <c r="F155" s="3" t="s">
        <v>89</v>
      </c>
      <c r="G155" s="3" t="s">
        <v>32</v>
      </c>
      <c r="H155" s="17">
        <v>6.2</v>
      </c>
      <c r="I155" s="18">
        <v>6.2</v>
      </c>
      <c r="J155" s="18">
        <v>0</v>
      </c>
      <c r="K155" s="18">
        <v>0</v>
      </c>
      <c r="L155" s="24">
        <v>16</v>
      </c>
      <c r="M155" s="25">
        <v>16</v>
      </c>
      <c r="N155" s="25">
        <v>0</v>
      </c>
      <c r="O155" s="25">
        <v>0</v>
      </c>
      <c r="P155" s="17">
        <v>36</v>
      </c>
      <c r="Q155" s="18">
        <v>36</v>
      </c>
      <c r="R155" s="18">
        <v>0</v>
      </c>
      <c r="S155" s="18">
        <v>0</v>
      </c>
      <c r="T155" s="17">
        <v>40</v>
      </c>
      <c r="U155" s="18">
        <v>40</v>
      </c>
      <c r="V155" s="18">
        <v>0</v>
      </c>
      <c r="W155" s="44">
        <v>0</v>
      </c>
      <c r="Y155" s="58"/>
    </row>
    <row r="156" spans="1:25" x14ac:dyDescent="0.2">
      <c r="A156" s="92"/>
      <c r="B156" s="96"/>
      <c r="C156" s="69"/>
      <c r="D156" s="74"/>
      <c r="E156" s="7"/>
      <c r="F156" s="62" t="s">
        <v>34</v>
      </c>
      <c r="G156" s="76"/>
      <c r="H156" s="22">
        <f t="shared" ref="H156:W158" si="34">H155</f>
        <v>6.2</v>
      </c>
      <c r="I156" s="22">
        <f t="shared" si="34"/>
        <v>6.2</v>
      </c>
      <c r="J156" s="22">
        <f t="shared" si="34"/>
        <v>0</v>
      </c>
      <c r="K156" s="22">
        <f t="shared" si="34"/>
        <v>0</v>
      </c>
      <c r="L156" s="22">
        <f t="shared" si="34"/>
        <v>16</v>
      </c>
      <c r="M156" s="22">
        <f t="shared" si="34"/>
        <v>16</v>
      </c>
      <c r="N156" s="22">
        <f t="shared" si="34"/>
        <v>0</v>
      </c>
      <c r="O156" s="22">
        <f t="shared" si="34"/>
        <v>0</v>
      </c>
      <c r="P156" s="22">
        <f t="shared" si="34"/>
        <v>36</v>
      </c>
      <c r="Q156" s="22">
        <f t="shared" si="34"/>
        <v>36</v>
      </c>
      <c r="R156" s="22">
        <f t="shared" si="34"/>
        <v>0</v>
      </c>
      <c r="S156" s="22">
        <f t="shared" si="34"/>
        <v>0</v>
      </c>
      <c r="T156" s="22">
        <f t="shared" si="34"/>
        <v>40</v>
      </c>
      <c r="U156" s="22">
        <f t="shared" si="34"/>
        <v>40</v>
      </c>
      <c r="V156" s="22">
        <f t="shared" si="34"/>
        <v>0</v>
      </c>
      <c r="W156" s="47">
        <f t="shared" si="34"/>
        <v>0</v>
      </c>
      <c r="Y156" s="58"/>
    </row>
    <row r="157" spans="1:25" ht="21" customHeight="1" x14ac:dyDescent="0.2">
      <c r="A157" s="92"/>
      <c r="B157" s="96"/>
      <c r="C157" s="69"/>
      <c r="D157" s="8"/>
      <c r="E157" s="65" t="s">
        <v>113</v>
      </c>
      <c r="F157" s="66"/>
      <c r="G157" s="67"/>
      <c r="H157" s="20">
        <f t="shared" si="34"/>
        <v>6.2</v>
      </c>
      <c r="I157" s="20">
        <f t="shared" si="34"/>
        <v>6.2</v>
      </c>
      <c r="J157" s="20">
        <f t="shared" si="34"/>
        <v>0</v>
      </c>
      <c r="K157" s="20">
        <f t="shared" si="34"/>
        <v>0</v>
      </c>
      <c r="L157" s="20">
        <f t="shared" si="34"/>
        <v>16</v>
      </c>
      <c r="M157" s="20">
        <f t="shared" si="34"/>
        <v>16</v>
      </c>
      <c r="N157" s="20">
        <f t="shared" si="34"/>
        <v>0</v>
      </c>
      <c r="O157" s="20">
        <f t="shared" si="34"/>
        <v>0</v>
      </c>
      <c r="P157" s="20">
        <f t="shared" si="34"/>
        <v>36</v>
      </c>
      <c r="Q157" s="20">
        <f t="shared" si="34"/>
        <v>36</v>
      </c>
      <c r="R157" s="20">
        <f t="shared" si="34"/>
        <v>0</v>
      </c>
      <c r="S157" s="20">
        <f t="shared" si="34"/>
        <v>0</v>
      </c>
      <c r="T157" s="20">
        <f t="shared" si="34"/>
        <v>40</v>
      </c>
      <c r="U157" s="20">
        <f t="shared" si="34"/>
        <v>40</v>
      </c>
      <c r="V157" s="20">
        <f t="shared" si="34"/>
        <v>0</v>
      </c>
      <c r="W157" s="46">
        <f t="shared" si="34"/>
        <v>0</v>
      </c>
      <c r="Y157" s="58"/>
    </row>
    <row r="158" spans="1:25" ht="12.75" customHeight="1" x14ac:dyDescent="0.2">
      <c r="A158" s="92"/>
      <c r="B158" s="96"/>
      <c r="C158" s="9"/>
      <c r="D158" s="62" t="s">
        <v>63</v>
      </c>
      <c r="E158" s="63"/>
      <c r="F158" s="63"/>
      <c r="G158" s="64"/>
      <c r="H158" s="23">
        <f t="shared" si="34"/>
        <v>6.2</v>
      </c>
      <c r="I158" s="23">
        <f t="shared" si="34"/>
        <v>6.2</v>
      </c>
      <c r="J158" s="23">
        <f t="shared" si="34"/>
        <v>0</v>
      </c>
      <c r="K158" s="23">
        <f t="shared" si="34"/>
        <v>0</v>
      </c>
      <c r="L158" s="23">
        <f t="shared" si="34"/>
        <v>16</v>
      </c>
      <c r="M158" s="23">
        <f t="shared" si="34"/>
        <v>16</v>
      </c>
      <c r="N158" s="23">
        <f t="shared" si="34"/>
        <v>0</v>
      </c>
      <c r="O158" s="23">
        <f t="shared" si="34"/>
        <v>0</v>
      </c>
      <c r="P158" s="23">
        <f t="shared" si="34"/>
        <v>36</v>
      </c>
      <c r="Q158" s="23">
        <f t="shared" si="34"/>
        <v>36</v>
      </c>
      <c r="R158" s="23">
        <f t="shared" si="34"/>
        <v>0</v>
      </c>
      <c r="S158" s="23">
        <f t="shared" si="34"/>
        <v>0</v>
      </c>
      <c r="T158" s="23">
        <f t="shared" si="34"/>
        <v>40</v>
      </c>
      <c r="U158" s="23">
        <f t="shared" si="34"/>
        <v>40</v>
      </c>
      <c r="V158" s="23">
        <f t="shared" si="34"/>
        <v>0</v>
      </c>
      <c r="W158" s="48">
        <f t="shared" si="34"/>
        <v>0</v>
      </c>
      <c r="Y158" s="58"/>
    </row>
    <row r="159" spans="1:25" x14ac:dyDescent="0.2">
      <c r="A159" s="92"/>
      <c r="B159" s="96"/>
      <c r="C159" s="6" t="s">
        <v>48</v>
      </c>
      <c r="D159" s="77"/>
      <c r="E159" s="71"/>
      <c r="F159" s="75" t="s">
        <v>97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2"/>
      <c r="Y159" s="58"/>
    </row>
    <row r="160" spans="1:25" x14ac:dyDescent="0.2">
      <c r="A160" s="92"/>
      <c r="B160" s="96"/>
      <c r="C160" s="68" t="s">
        <v>48</v>
      </c>
      <c r="D160" s="4" t="s">
        <v>25</v>
      </c>
      <c r="E160" s="5"/>
      <c r="F160" s="70" t="s">
        <v>98</v>
      </c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2"/>
      <c r="Y160" s="58"/>
    </row>
    <row r="161" spans="1:25" x14ac:dyDescent="0.2">
      <c r="A161" s="92"/>
      <c r="B161" s="96"/>
      <c r="C161" s="69"/>
      <c r="D161" s="73" t="s">
        <v>25</v>
      </c>
      <c r="E161" s="6" t="s">
        <v>25</v>
      </c>
      <c r="F161" s="75" t="s">
        <v>99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2"/>
      <c r="Y161" s="58"/>
    </row>
    <row r="162" spans="1:25" ht="33.75" x14ac:dyDescent="0.2">
      <c r="A162" s="92"/>
      <c r="B162" s="96"/>
      <c r="C162" s="69"/>
      <c r="D162" s="74"/>
      <c r="E162" s="3" t="s">
        <v>25</v>
      </c>
      <c r="F162" s="3" t="s">
        <v>89</v>
      </c>
      <c r="G162" s="3" t="s">
        <v>32</v>
      </c>
      <c r="H162" s="17">
        <v>36.4</v>
      </c>
      <c r="I162" s="18">
        <v>36.4</v>
      </c>
      <c r="J162" s="18">
        <v>0</v>
      </c>
      <c r="K162" s="18">
        <v>0</v>
      </c>
      <c r="L162" s="24">
        <v>49</v>
      </c>
      <c r="M162" s="25">
        <v>49</v>
      </c>
      <c r="N162" s="25">
        <v>0</v>
      </c>
      <c r="O162" s="25">
        <v>0</v>
      </c>
      <c r="P162" s="17">
        <v>79</v>
      </c>
      <c r="Q162" s="18">
        <v>79</v>
      </c>
      <c r="R162" s="18">
        <v>0</v>
      </c>
      <c r="S162" s="18">
        <v>0</v>
      </c>
      <c r="T162" s="17">
        <v>90</v>
      </c>
      <c r="U162" s="18">
        <v>90</v>
      </c>
      <c r="V162" s="18">
        <v>0</v>
      </c>
      <c r="W162" s="44">
        <v>0</v>
      </c>
      <c r="Y162" s="58"/>
    </row>
    <row r="163" spans="1:25" x14ac:dyDescent="0.2">
      <c r="A163" s="92"/>
      <c r="B163" s="96"/>
      <c r="C163" s="69"/>
      <c r="D163" s="74"/>
      <c r="E163" s="7"/>
      <c r="F163" s="62" t="s">
        <v>34</v>
      </c>
      <c r="G163" s="76"/>
      <c r="H163" s="22">
        <f t="shared" ref="H163:W165" si="35">H162</f>
        <v>36.4</v>
      </c>
      <c r="I163" s="22">
        <f t="shared" si="35"/>
        <v>36.4</v>
      </c>
      <c r="J163" s="22">
        <f t="shared" si="35"/>
        <v>0</v>
      </c>
      <c r="K163" s="22">
        <f t="shared" si="35"/>
        <v>0</v>
      </c>
      <c r="L163" s="22">
        <f t="shared" si="35"/>
        <v>49</v>
      </c>
      <c r="M163" s="22">
        <f t="shared" si="35"/>
        <v>49</v>
      </c>
      <c r="N163" s="22">
        <f t="shared" si="35"/>
        <v>0</v>
      </c>
      <c r="O163" s="22">
        <f t="shared" si="35"/>
        <v>0</v>
      </c>
      <c r="P163" s="22">
        <f t="shared" si="35"/>
        <v>79</v>
      </c>
      <c r="Q163" s="22">
        <f t="shared" si="35"/>
        <v>79</v>
      </c>
      <c r="R163" s="22">
        <f t="shared" si="35"/>
        <v>0</v>
      </c>
      <c r="S163" s="22">
        <f t="shared" si="35"/>
        <v>0</v>
      </c>
      <c r="T163" s="22">
        <f t="shared" si="35"/>
        <v>90</v>
      </c>
      <c r="U163" s="22">
        <f t="shared" si="35"/>
        <v>90</v>
      </c>
      <c r="V163" s="22">
        <f t="shared" si="35"/>
        <v>0</v>
      </c>
      <c r="W163" s="47">
        <f t="shared" si="35"/>
        <v>0</v>
      </c>
      <c r="Y163" s="58"/>
    </row>
    <row r="164" spans="1:25" ht="21" customHeight="1" x14ac:dyDescent="0.2">
      <c r="A164" s="92"/>
      <c r="B164" s="96"/>
      <c r="C164" s="69"/>
      <c r="D164" s="8"/>
      <c r="E164" s="65" t="s">
        <v>113</v>
      </c>
      <c r="F164" s="66"/>
      <c r="G164" s="67"/>
      <c r="H164" s="20">
        <f t="shared" si="35"/>
        <v>36.4</v>
      </c>
      <c r="I164" s="20">
        <f t="shared" si="35"/>
        <v>36.4</v>
      </c>
      <c r="J164" s="20">
        <f t="shared" si="35"/>
        <v>0</v>
      </c>
      <c r="K164" s="20">
        <f t="shared" si="35"/>
        <v>0</v>
      </c>
      <c r="L164" s="20">
        <f t="shared" si="35"/>
        <v>49</v>
      </c>
      <c r="M164" s="20">
        <f t="shared" si="35"/>
        <v>49</v>
      </c>
      <c r="N164" s="20">
        <f t="shared" si="35"/>
        <v>0</v>
      </c>
      <c r="O164" s="20">
        <f t="shared" si="35"/>
        <v>0</v>
      </c>
      <c r="P164" s="20">
        <f t="shared" si="35"/>
        <v>79</v>
      </c>
      <c r="Q164" s="20">
        <f t="shared" si="35"/>
        <v>79</v>
      </c>
      <c r="R164" s="20">
        <f t="shared" si="35"/>
        <v>0</v>
      </c>
      <c r="S164" s="20">
        <f t="shared" si="35"/>
        <v>0</v>
      </c>
      <c r="T164" s="20">
        <f t="shared" si="35"/>
        <v>90</v>
      </c>
      <c r="U164" s="20">
        <f t="shared" si="35"/>
        <v>90</v>
      </c>
      <c r="V164" s="20">
        <f t="shared" si="35"/>
        <v>0</v>
      </c>
      <c r="W164" s="46">
        <f t="shared" si="35"/>
        <v>0</v>
      </c>
      <c r="Y164" s="58"/>
    </row>
    <row r="165" spans="1:25" ht="12.75" customHeight="1" x14ac:dyDescent="0.2">
      <c r="A165" s="92"/>
      <c r="B165" s="96"/>
      <c r="C165" s="9"/>
      <c r="D165" s="62" t="s">
        <v>63</v>
      </c>
      <c r="E165" s="63"/>
      <c r="F165" s="63"/>
      <c r="G165" s="64"/>
      <c r="H165" s="23">
        <f t="shared" si="35"/>
        <v>36.4</v>
      </c>
      <c r="I165" s="23">
        <f t="shared" si="35"/>
        <v>36.4</v>
      </c>
      <c r="J165" s="23">
        <f t="shared" si="35"/>
        <v>0</v>
      </c>
      <c r="K165" s="23">
        <f t="shared" si="35"/>
        <v>0</v>
      </c>
      <c r="L165" s="23">
        <f t="shared" si="35"/>
        <v>49</v>
      </c>
      <c r="M165" s="23">
        <f t="shared" si="35"/>
        <v>49</v>
      </c>
      <c r="N165" s="23">
        <f t="shared" si="35"/>
        <v>0</v>
      </c>
      <c r="O165" s="23">
        <f t="shared" si="35"/>
        <v>0</v>
      </c>
      <c r="P165" s="23">
        <f t="shared" si="35"/>
        <v>79</v>
      </c>
      <c r="Q165" s="23">
        <f t="shared" si="35"/>
        <v>79</v>
      </c>
      <c r="R165" s="23">
        <f t="shared" si="35"/>
        <v>0</v>
      </c>
      <c r="S165" s="23">
        <f t="shared" si="35"/>
        <v>0</v>
      </c>
      <c r="T165" s="23">
        <f t="shared" si="35"/>
        <v>90</v>
      </c>
      <c r="U165" s="23">
        <f t="shared" si="35"/>
        <v>90</v>
      </c>
      <c r="V165" s="23">
        <f t="shared" si="35"/>
        <v>0</v>
      </c>
      <c r="W165" s="48">
        <f t="shared" si="35"/>
        <v>0</v>
      </c>
      <c r="Y165" s="58"/>
    </row>
    <row r="166" spans="1:25" x14ac:dyDescent="0.2">
      <c r="A166" s="92"/>
      <c r="B166" s="96"/>
      <c r="C166" s="6" t="s">
        <v>100</v>
      </c>
      <c r="D166" s="77"/>
      <c r="E166" s="71"/>
      <c r="F166" s="75" t="s">
        <v>101</v>
      </c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2"/>
      <c r="Y166" s="58"/>
    </row>
    <row r="167" spans="1:25" x14ac:dyDescent="0.2">
      <c r="A167" s="92"/>
      <c r="B167" s="96"/>
      <c r="C167" s="68" t="s">
        <v>100</v>
      </c>
      <c r="D167" s="4" t="s">
        <v>25</v>
      </c>
      <c r="E167" s="5"/>
      <c r="F167" s="70" t="s">
        <v>102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2"/>
      <c r="Y167" s="58"/>
    </row>
    <row r="168" spans="1:25" x14ac:dyDescent="0.2">
      <c r="A168" s="92"/>
      <c r="B168" s="96"/>
      <c r="C168" s="69"/>
      <c r="D168" s="73" t="s">
        <v>25</v>
      </c>
      <c r="E168" s="6" t="s">
        <v>25</v>
      </c>
      <c r="F168" s="75" t="s">
        <v>103</v>
      </c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2"/>
      <c r="Y168" s="58"/>
    </row>
    <row r="169" spans="1:25" ht="33.75" x14ac:dyDescent="0.2">
      <c r="A169" s="92"/>
      <c r="B169" s="96"/>
      <c r="C169" s="69"/>
      <c r="D169" s="74"/>
      <c r="E169" s="10"/>
      <c r="F169" s="3" t="s">
        <v>62</v>
      </c>
      <c r="G169" s="3" t="s">
        <v>32</v>
      </c>
      <c r="H169" s="17">
        <v>7</v>
      </c>
      <c r="I169" s="18">
        <v>7</v>
      </c>
      <c r="J169" s="18">
        <v>0</v>
      </c>
      <c r="K169" s="18">
        <v>0</v>
      </c>
      <c r="L169" s="24">
        <v>7.5</v>
      </c>
      <c r="M169" s="25">
        <v>7.5</v>
      </c>
      <c r="N169" s="25">
        <v>0</v>
      </c>
      <c r="O169" s="25">
        <v>0</v>
      </c>
      <c r="P169" s="17">
        <v>8.6999999999999993</v>
      </c>
      <c r="Q169" s="18">
        <v>8.6999999999999993</v>
      </c>
      <c r="R169" s="18">
        <v>0</v>
      </c>
      <c r="S169" s="18">
        <v>0</v>
      </c>
      <c r="T169" s="17">
        <v>9.1999999999999993</v>
      </c>
      <c r="U169" s="18">
        <v>9.1999999999999993</v>
      </c>
      <c r="V169" s="18">
        <v>0</v>
      </c>
      <c r="W169" s="44">
        <v>0</v>
      </c>
      <c r="Y169" s="58"/>
    </row>
    <row r="170" spans="1:25" x14ac:dyDescent="0.2">
      <c r="A170" s="92"/>
      <c r="B170" s="96"/>
      <c r="C170" s="69"/>
      <c r="D170" s="74"/>
      <c r="E170" s="7"/>
      <c r="F170" s="62" t="s">
        <v>34</v>
      </c>
      <c r="G170" s="76"/>
      <c r="H170" s="22">
        <f t="shared" ref="H170:W171" si="36">H169</f>
        <v>7</v>
      </c>
      <c r="I170" s="22">
        <f t="shared" si="36"/>
        <v>7</v>
      </c>
      <c r="J170" s="22">
        <f t="shared" si="36"/>
        <v>0</v>
      </c>
      <c r="K170" s="22">
        <f t="shared" si="36"/>
        <v>0</v>
      </c>
      <c r="L170" s="22">
        <f t="shared" si="36"/>
        <v>7.5</v>
      </c>
      <c r="M170" s="22">
        <f t="shared" si="36"/>
        <v>7.5</v>
      </c>
      <c r="N170" s="22">
        <f t="shared" si="36"/>
        <v>0</v>
      </c>
      <c r="O170" s="22">
        <f t="shared" si="36"/>
        <v>0</v>
      </c>
      <c r="P170" s="22">
        <f t="shared" si="36"/>
        <v>8.6999999999999993</v>
      </c>
      <c r="Q170" s="22">
        <f t="shared" si="36"/>
        <v>8.6999999999999993</v>
      </c>
      <c r="R170" s="22">
        <f t="shared" si="36"/>
        <v>0</v>
      </c>
      <c r="S170" s="22">
        <f t="shared" si="36"/>
        <v>0</v>
      </c>
      <c r="T170" s="22">
        <f t="shared" si="36"/>
        <v>9.1999999999999993</v>
      </c>
      <c r="U170" s="22">
        <f t="shared" si="36"/>
        <v>9.1999999999999993</v>
      </c>
      <c r="V170" s="22">
        <f t="shared" si="36"/>
        <v>0</v>
      </c>
      <c r="W170" s="47">
        <f t="shared" si="36"/>
        <v>0</v>
      </c>
      <c r="Y170" s="58"/>
    </row>
    <row r="171" spans="1:25" ht="21" customHeight="1" x14ac:dyDescent="0.2">
      <c r="A171" s="92"/>
      <c r="B171" s="96"/>
      <c r="C171" s="69"/>
      <c r="D171" s="8"/>
      <c r="E171" s="65" t="s">
        <v>113</v>
      </c>
      <c r="F171" s="66"/>
      <c r="G171" s="67"/>
      <c r="H171" s="20">
        <f t="shared" si="36"/>
        <v>7</v>
      </c>
      <c r="I171" s="20">
        <f t="shared" si="36"/>
        <v>7</v>
      </c>
      <c r="J171" s="20">
        <f t="shared" si="36"/>
        <v>0</v>
      </c>
      <c r="K171" s="20">
        <f t="shared" si="36"/>
        <v>0</v>
      </c>
      <c r="L171" s="20">
        <f t="shared" si="36"/>
        <v>7.5</v>
      </c>
      <c r="M171" s="20">
        <f t="shared" si="36"/>
        <v>7.5</v>
      </c>
      <c r="N171" s="20">
        <f t="shared" si="36"/>
        <v>0</v>
      </c>
      <c r="O171" s="20">
        <f t="shared" si="36"/>
        <v>0</v>
      </c>
      <c r="P171" s="20">
        <f t="shared" si="36"/>
        <v>8.6999999999999993</v>
      </c>
      <c r="Q171" s="20">
        <f t="shared" si="36"/>
        <v>8.6999999999999993</v>
      </c>
      <c r="R171" s="20">
        <f t="shared" si="36"/>
        <v>0</v>
      </c>
      <c r="S171" s="20">
        <f t="shared" si="36"/>
        <v>0</v>
      </c>
      <c r="T171" s="20">
        <f t="shared" si="36"/>
        <v>9.1999999999999993</v>
      </c>
      <c r="U171" s="20">
        <f t="shared" si="36"/>
        <v>9.1999999999999993</v>
      </c>
      <c r="V171" s="20">
        <f t="shared" si="36"/>
        <v>0</v>
      </c>
      <c r="W171" s="46">
        <f t="shared" si="36"/>
        <v>0</v>
      </c>
      <c r="Y171" s="58"/>
    </row>
    <row r="172" spans="1:25" ht="12.75" customHeight="1" x14ac:dyDescent="0.2">
      <c r="A172" s="92"/>
      <c r="B172" s="96"/>
      <c r="C172" s="9"/>
      <c r="D172" s="62" t="s">
        <v>63</v>
      </c>
      <c r="E172" s="63"/>
      <c r="F172" s="63"/>
      <c r="G172" s="64"/>
      <c r="H172" s="23">
        <f t="shared" ref="H172:S172" si="37">H171</f>
        <v>7</v>
      </c>
      <c r="I172" s="23">
        <f t="shared" si="37"/>
        <v>7</v>
      </c>
      <c r="J172" s="23">
        <f t="shared" si="37"/>
        <v>0</v>
      </c>
      <c r="K172" s="23">
        <f t="shared" si="37"/>
        <v>0</v>
      </c>
      <c r="L172" s="23">
        <f t="shared" si="37"/>
        <v>7.5</v>
      </c>
      <c r="M172" s="23">
        <f t="shared" si="37"/>
        <v>7.5</v>
      </c>
      <c r="N172" s="23">
        <f t="shared" si="37"/>
        <v>0</v>
      </c>
      <c r="O172" s="23">
        <f t="shared" si="37"/>
        <v>0</v>
      </c>
      <c r="P172" s="23">
        <f t="shared" si="37"/>
        <v>8.6999999999999993</v>
      </c>
      <c r="Q172" s="23">
        <f t="shared" si="37"/>
        <v>8.6999999999999993</v>
      </c>
      <c r="R172" s="23">
        <f t="shared" si="37"/>
        <v>0</v>
      </c>
      <c r="S172" s="23">
        <f t="shared" si="37"/>
        <v>0</v>
      </c>
      <c r="T172" s="23">
        <v>9.1999999999999993</v>
      </c>
      <c r="U172" s="23">
        <f>U171</f>
        <v>9.1999999999999993</v>
      </c>
      <c r="V172" s="23">
        <f>V171</f>
        <v>0</v>
      </c>
      <c r="W172" s="48">
        <f>W171</f>
        <v>0</v>
      </c>
      <c r="Y172" s="58"/>
    </row>
    <row r="173" spans="1:25" x14ac:dyDescent="0.2">
      <c r="A173" s="92"/>
      <c r="B173" s="96"/>
      <c r="C173" s="6" t="s">
        <v>104</v>
      </c>
      <c r="D173" s="77"/>
      <c r="E173" s="71"/>
      <c r="F173" s="75" t="s">
        <v>105</v>
      </c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2"/>
      <c r="Y173" s="58"/>
    </row>
    <row r="174" spans="1:25" x14ac:dyDescent="0.2">
      <c r="A174" s="92"/>
      <c r="B174" s="96"/>
      <c r="C174" s="68" t="s">
        <v>104</v>
      </c>
      <c r="D174" s="4" t="s">
        <v>25</v>
      </c>
      <c r="E174" s="5"/>
      <c r="F174" s="70" t="s">
        <v>106</v>
      </c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2"/>
      <c r="Y174" s="58"/>
    </row>
    <row r="175" spans="1:25" x14ac:dyDescent="0.2">
      <c r="A175" s="92"/>
      <c r="B175" s="96"/>
      <c r="C175" s="69"/>
      <c r="D175" s="73" t="s">
        <v>25</v>
      </c>
      <c r="E175" s="6" t="s">
        <v>25</v>
      </c>
      <c r="F175" s="75" t="s">
        <v>107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2"/>
      <c r="Y175" s="58"/>
    </row>
    <row r="176" spans="1:25" ht="33.75" x14ac:dyDescent="0.2">
      <c r="A176" s="92"/>
      <c r="B176" s="96"/>
      <c r="C176" s="69"/>
      <c r="D176" s="74"/>
      <c r="E176" s="3" t="s">
        <v>25</v>
      </c>
      <c r="F176" s="3" t="s">
        <v>89</v>
      </c>
      <c r="G176" s="3" t="s">
        <v>32</v>
      </c>
      <c r="H176" s="17">
        <v>0</v>
      </c>
      <c r="I176" s="18">
        <v>0</v>
      </c>
      <c r="J176" s="18">
        <v>0</v>
      </c>
      <c r="K176" s="18">
        <v>0</v>
      </c>
      <c r="L176" s="24">
        <v>70</v>
      </c>
      <c r="M176" s="25">
        <v>70</v>
      </c>
      <c r="N176" s="25">
        <v>0</v>
      </c>
      <c r="O176" s="25">
        <v>0</v>
      </c>
      <c r="P176" s="17">
        <v>75</v>
      </c>
      <c r="Q176" s="18">
        <v>75</v>
      </c>
      <c r="R176" s="18">
        <v>0</v>
      </c>
      <c r="S176" s="18">
        <v>0</v>
      </c>
      <c r="T176" s="17">
        <v>65</v>
      </c>
      <c r="U176" s="18">
        <v>65</v>
      </c>
      <c r="V176" s="18">
        <v>0</v>
      </c>
      <c r="W176" s="44">
        <v>0</v>
      </c>
      <c r="Y176" s="58"/>
    </row>
    <row r="177" spans="1:25" x14ac:dyDescent="0.2">
      <c r="A177" s="92"/>
      <c r="B177" s="96"/>
      <c r="C177" s="69"/>
      <c r="D177" s="74"/>
      <c r="E177" s="7"/>
      <c r="F177" s="62" t="s">
        <v>34</v>
      </c>
      <c r="G177" s="76"/>
      <c r="H177" s="22">
        <f t="shared" ref="H177:W177" si="38">H176</f>
        <v>0</v>
      </c>
      <c r="I177" s="22">
        <f t="shared" si="38"/>
        <v>0</v>
      </c>
      <c r="J177" s="22">
        <f t="shared" si="38"/>
        <v>0</v>
      </c>
      <c r="K177" s="22">
        <f t="shared" si="38"/>
        <v>0</v>
      </c>
      <c r="L177" s="22">
        <f t="shared" si="38"/>
        <v>70</v>
      </c>
      <c r="M177" s="22">
        <f t="shared" si="38"/>
        <v>70</v>
      </c>
      <c r="N177" s="22">
        <f t="shared" si="38"/>
        <v>0</v>
      </c>
      <c r="O177" s="22">
        <f t="shared" si="38"/>
        <v>0</v>
      </c>
      <c r="P177" s="22">
        <f t="shared" si="38"/>
        <v>75</v>
      </c>
      <c r="Q177" s="22">
        <f t="shared" si="38"/>
        <v>75</v>
      </c>
      <c r="R177" s="22">
        <f t="shared" si="38"/>
        <v>0</v>
      </c>
      <c r="S177" s="22">
        <f t="shared" si="38"/>
        <v>0</v>
      </c>
      <c r="T177" s="22">
        <f t="shared" si="38"/>
        <v>65</v>
      </c>
      <c r="U177" s="22">
        <f t="shared" si="38"/>
        <v>65</v>
      </c>
      <c r="V177" s="22">
        <f t="shared" si="38"/>
        <v>0</v>
      </c>
      <c r="W177" s="47">
        <f t="shared" si="38"/>
        <v>0</v>
      </c>
      <c r="Y177" s="58"/>
    </row>
    <row r="178" spans="1:25" x14ac:dyDescent="0.2">
      <c r="A178" s="92"/>
      <c r="B178" s="96"/>
      <c r="C178" s="69"/>
      <c r="D178" s="74"/>
      <c r="E178" s="6" t="s">
        <v>35</v>
      </c>
      <c r="F178" s="75" t="s">
        <v>108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2"/>
      <c r="Y178" s="58"/>
    </row>
    <row r="179" spans="1:25" ht="33.75" x14ac:dyDescent="0.2">
      <c r="A179" s="92"/>
      <c r="B179" s="96"/>
      <c r="C179" s="69"/>
      <c r="D179" s="74"/>
      <c r="E179" s="3" t="s">
        <v>35</v>
      </c>
      <c r="F179" s="3" t="s">
        <v>89</v>
      </c>
      <c r="G179" s="3" t="s">
        <v>32</v>
      </c>
      <c r="H179" s="17">
        <v>0</v>
      </c>
      <c r="I179" s="18">
        <v>0</v>
      </c>
      <c r="J179" s="18">
        <v>0</v>
      </c>
      <c r="K179" s="18">
        <v>0</v>
      </c>
      <c r="L179" s="24">
        <v>200</v>
      </c>
      <c r="M179" s="25">
        <v>200</v>
      </c>
      <c r="N179" s="25">
        <v>0</v>
      </c>
      <c r="O179" s="25">
        <v>0</v>
      </c>
      <c r="P179" s="17">
        <v>220</v>
      </c>
      <c r="Q179" s="18">
        <v>220</v>
      </c>
      <c r="R179" s="18">
        <v>0</v>
      </c>
      <c r="S179" s="18">
        <v>0</v>
      </c>
      <c r="T179" s="17">
        <v>200</v>
      </c>
      <c r="U179" s="18">
        <v>200</v>
      </c>
      <c r="V179" s="18">
        <v>0</v>
      </c>
      <c r="W179" s="44">
        <v>0</v>
      </c>
      <c r="Y179" s="58"/>
    </row>
    <row r="180" spans="1:25" x14ac:dyDescent="0.2">
      <c r="A180" s="92"/>
      <c r="B180" s="96"/>
      <c r="C180" s="69"/>
      <c r="D180" s="74"/>
      <c r="E180" s="7"/>
      <c r="F180" s="62" t="s">
        <v>34</v>
      </c>
      <c r="G180" s="76"/>
      <c r="H180" s="22">
        <f t="shared" ref="H180:W180" si="39">H179</f>
        <v>0</v>
      </c>
      <c r="I180" s="22">
        <f t="shared" si="39"/>
        <v>0</v>
      </c>
      <c r="J180" s="22">
        <f t="shared" si="39"/>
        <v>0</v>
      </c>
      <c r="K180" s="22">
        <f t="shared" si="39"/>
        <v>0</v>
      </c>
      <c r="L180" s="22">
        <f t="shared" si="39"/>
        <v>200</v>
      </c>
      <c r="M180" s="22">
        <f t="shared" si="39"/>
        <v>200</v>
      </c>
      <c r="N180" s="22">
        <f t="shared" si="39"/>
        <v>0</v>
      </c>
      <c r="O180" s="22">
        <f t="shared" si="39"/>
        <v>0</v>
      </c>
      <c r="P180" s="22">
        <f t="shared" si="39"/>
        <v>220</v>
      </c>
      <c r="Q180" s="22">
        <f t="shared" si="39"/>
        <v>220</v>
      </c>
      <c r="R180" s="22">
        <f t="shared" si="39"/>
        <v>0</v>
      </c>
      <c r="S180" s="22">
        <f t="shared" si="39"/>
        <v>0</v>
      </c>
      <c r="T180" s="22">
        <f t="shared" si="39"/>
        <v>200</v>
      </c>
      <c r="U180" s="22">
        <f t="shared" si="39"/>
        <v>200</v>
      </c>
      <c r="V180" s="22">
        <f t="shared" si="39"/>
        <v>0</v>
      </c>
      <c r="W180" s="47">
        <f t="shared" si="39"/>
        <v>0</v>
      </c>
      <c r="Y180" s="58"/>
    </row>
    <row r="181" spans="1:25" x14ac:dyDescent="0.2">
      <c r="A181" s="92"/>
      <c r="B181" s="96"/>
      <c r="C181" s="69"/>
      <c r="D181" s="74"/>
      <c r="E181" s="6" t="s">
        <v>38</v>
      </c>
      <c r="F181" s="75" t="s">
        <v>109</v>
      </c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2"/>
      <c r="Y181" s="58"/>
    </row>
    <row r="182" spans="1:25" ht="33.75" x14ac:dyDescent="0.2">
      <c r="A182" s="92"/>
      <c r="B182" s="96"/>
      <c r="C182" s="69"/>
      <c r="D182" s="74"/>
      <c r="E182" s="3" t="s">
        <v>38</v>
      </c>
      <c r="F182" s="3" t="s">
        <v>89</v>
      </c>
      <c r="G182" s="3" t="s">
        <v>32</v>
      </c>
      <c r="H182" s="17">
        <v>0</v>
      </c>
      <c r="I182" s="18">
        <v>0</v>
      </c>
      <c r="J182" s="18">
        <v>0</v>
      </c>
      <c r="K182" s="18">
        <v>0</v>
      </c>
      <c r="L182" s="24">
        <v>26</v>
      </c>
      <c r="M182" s="25">
        <v>26</v>
      </c>
      <c r="N182" s="25">
        <v>0</v>
      </c>
      <c r="O182" s="25">
        <v>0</v>
      </c>
      <c r="P182" s="17">
        <v>35</v>
      </c>
      <c r="Q182" s="18">
        <v>35</v>
      </c>
      <c r="R182" s="18">
        <v>0</v>
      </c>
      <c r="S182" s="18">
        <v>0</v>
      </c>
      <c r="T182" s="17">
        <v>40</v>
      </c>
      <c r="U182" s="18">
        <v>40</v>
      </c>
      <c r="V182" s="18">
        <v>0</v>
      </c>
      <c r="W182" s="44">
        <v>0</v>
      </c>
      <c r="Y182" s="58"/>
    </row>
    <row r="183" spans="1:25" x14ac:dyDescent="0.2">
      <c r="A183" s="92"/>
      <c r="B183" s="96"/>
      <c r="C183" s="69"/>
      <c r="D183" s="74"/>
      <c r="E183" s="7"/>
      <c r="F183" s="62" t="s">
        <v>34</v>
      </c>
      <c r="G183" s="76"/>
      <c r="H183" s="22">
        <f t="shared" ref="H183:W183" si="40">H182</f>
        <v>0</v>
      </c>
      <c r="I183" s="22">
        <f t="shared" si="40"/>
        <v>0</v>
      </c>
      <c r="J183" s="22">
        <f t="shared" si="40"/>
        <v>0</v>
      </c>
      <c r="K183" s="22">
        <f t="shared" si="40"/>
        <v>0</v>
      </c>
      <c r="L183" s="22">
        <f t="shared" si="40"/>
        <v>26</v>
      </c>
      <c r="M183" s="22">
        <f t="shared" si="40"/>
        <v>26</v>
      </c>
      <c r="N183" s="22">
        <f t="shared" si="40"/>
        <v>0</v>
      </c>
      <c r="O183" s="22">
        <f t="shared" si="40"/>
        <v>0</v>
      </c>
      <c r="P183" s="22">
        <f t="shared" si="40"/>
        <v>35</v>
      </c>
      <c r="Q183" s="22">
        <f t="shared" si="40"/>
        <v>35</v>
      </c>
      <c r="R183" s="22">
        <f t="shared" si="40"/>
        <v>0</v>
      </c>
      <c r="S183" s="22">
        <f t="shared" si="40"/>
        <v>0</v>
      </c>
      <c r="T183" s="22">
        <f t="shared" si="40"/>
        <v>40</v>
      </c>
      <c r="U183" s="22">
        <f t="shared" si="40"/>
        <v>40</v>
      </c>
      <c r="V183" s="22">
        <f t="shared" si="40"/>
        <v>0</v>
      </c>
      <c r="W183" s="47">
        <f t="shared" si="40"/>
        <v>0</v>
      </c>
      <c r="Y183" s="58"/>
    </row>
    <row r="184" spans="1:25" x14ac:dyDescent="0.2">
      <c r="A184" s="92"/>
      <c r="B184" s="96"/>
      <c r="C184" s="69"/>
      <c r="D184" s="74"/>
      <c r="E184" s="6" t="s">
        <v>41</v>
      </c>
      <c r="F184" s="75" t="s">
        <v>110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2"/>
      <c r="Y184" s="58"/>
    </row>
    <row r="185" spans="1:25" ht="33.75" x14ac:dyDescent="0.2">
      <c r="A185" s="92"/>
      <c r="B185" s="96"/>
      <c r="C185" s="69"/>
      <c r="D185" s="74"/>
      <c r="E185" s="3" t="s">
        <v>41</v>
      </c>
      <c r="F185" s="3" t="s">
        <v>89</v>
      </c>
      <c r="G185" s="3" t="s">
        <v>32</v>
      </c>
      <c r="H185" s="17">
        <v>0</v>
      </c>
      <c r="I185" s="18">
        <v>0</v>
      </c>
      <c r="J185" s="18">
        <v>0</v>
      </c>
      <c r="K185" s="18">
        <v>0</v>
      </c>
      <c r="L185" s="24">
        <v>45</v>
      </c>
      <c r="M185" s="25">
        <v>45</v>
      </c>
      <c r="N185" s="25">
        <v>0</v>
      </c>
      <c r="O185" s="25">
        <v>0</v>
      </c>
      <c r="P185" s="17">
        <v>55</v>
      </c>
      <c r="Q185" s="18">
        <v>55</v>
      </c>
      <c r="R185" s="18">
        <v>0</v>
      </c>
      <c r="S185" s="18">
        <v>0</v>
      </c>
      <c r="T185" s="17">
        <v>60</v>
      </c>
      <c r="U185" s="18">
        <v>60</v>
      </c>
      <c r="V185" s="18">
        <v>0</v>
      </c>
      <c r="W185" s="44">
        <v>0</v>
      </c>
      <c r="Y185" s="58"/>
    </row>
    <row r="186" spans="1:25" x14ac:dyDescent="0.2">
      <c r="A186" s="92"/>
      <c r="B186" s="96"/>
      <c r="C186" s="69"/>
      <c r="D186" s="74"/>
      <c r="E186" s="7"/>
      <c r="F186" s="62" t="s">
        <v>34</v>
      </c>
      <c r="G186" s="76"/>
      <c r="H186" s="22">
        <f t="shared" ref="H186:W186" si="41">H185</f>
        <v>0</v>
      </c>
      <c r="I186" s="22">
        <f t="shared" si="41"/>
        <v>0</v>
      </c>
      <c r="J186" s="22">
        <f t="shared" si="41"/>
        <v>0</v>
      </c>
      <c r="K186" s="22">
        <f t="shared" si="41"/>
        <v>0</v>
      </c>
      <c r="L186" s="22">
        <f t="shared" si="41"/>
        <v>45</v>
      </c>
      <c r="M186" s="22">
        <f t="shared" si="41"/>
        <v>45</v>
      </c>
      <c r="N186" s="22">
        <f t="shared" si="41"/>
        <v>0</v>
      </c>
      <c r="O186" s="22">
        <f t="shared" si="41"/>
        <v>0</v>
      </c>
      <c r="P186" s="22">
        <f t="shared" si="41"/>
        <v>55</v>
      </c>
      <c r="Q186" s="22">
        <f t="shared" si="41"/>
        <v>55</v>
      </c>
      <c r="R186" s="22">
        <f t="shared" si="41"/>
        <v>0</v>
      </c>
      <c r="S186" s="22">
        <f t="shared" si="41"/>
        <v>0</v>
      </c>
      <c r="T186" s="22">
        <f t="shared" si="41"/>
        <v>60</v>
      </c>
      <c r="U186" s="22">
        <f t="shared" si="41"/>
        <v>60</v>
      </c>
      <c r="V186" s="22">
        <f t="shared" si="41"/>
        <v>0</v>
      </c>
      <c r="W186" s="47">
        <f t="shared" si="41"/>
        <v>0</v>
      </c>
      <c r="Y186" s="58"/>
    </row>
    <row r="187" spans="1:25" ht="21" customHeight="1" x14ac:dyDescent="0.2">
      <c r="A187" s="92"/>
      <c r="B187" s="96"/>
      <c r="C187" s="69"/>
      <c r="D187" s="8"/>
      <c r="E187" s="65" t="s">
        <v>113</v>
      </c>
      <c r="F187" s="66"/>
      <c r="G187" s="67"/>
      <c r="H187" s="20">
        <f t="shared" ref="H187:W187" si="42">H177+H180+H183+H186</f>
        <v>0</v>
      </c>
      <c r="I187" s="20">
        <f t="shared" si="42"/>
        <v>0</v>
      </c>
      <c r="J187" s="20">
        <f t="shared" si="42"/>
        <v>0</v>
      </c>
      <c r="K187" s="20">
        <f t="shared" si="42"/>
        <v>0</v>
      </c>
      <c r="L187" s="20">
        <f t="shared" si="42"/>
        <v>341</v>
      </c>
      <c r="M187" s="20">
        <f t="shared" si="42"/>
        <v>341</v>
      </c>
      <c r="N187" s="20">
        <f t="shared" si="42"/>
        <v>0</v>
      </c>
      <c r="O187" s="20">
        <f t="shared" si="42"/>
        <v>0</v>
      </c>
      <c r="P187" s="20">
        <f t="shared" si="42"/>
        <v>385</v>
      </c>
      <c r="Q187" s="20">
        <f t="shared" si="42"/>
        <v>385</v>
      </c>
      <c r="R187" s="20">
        <f t="shared" si="42"/>
        <v>0</v>
      </c>
      <c r="S187" s="20">
        <f t="shared" si="42"/>
        <v>0</v>
      </c>
      <c r="T187" s="20">
        <f t="shared" si="42"/>
        <v>365</v>
      </c>
      <c r="U187" s="20">
        <f t="shared" si="42"/>
        <v>365</v>
      </c>
      <c r="V187" s="20">
        <f t="shared" si="42"/>
        <v>0</v>
      </c>
      <c r="W187" s="46">
        <f t="shared" si="42"/>
        <v>0</v>
      </c>
      <c r="Y187" s="58"/>
    </row>
    <row r="188" spans="1:25" ht="12.75" customHeight="1" x14ac:dyDescent="0.2">
      <c r="A188" s="92"/>
      <c r="B188" s="96"/>
      <c r="C188" s="9"/>
      <c r="D188" s="62" t="s">
        <v>63</v>
      </c>
      <c r="E188" s="63"/>
      <c r="F188" s="63"/>
      <c r="G188" s="64"/>
      <c r="H188" s="23">
        <f t="shared" ref="H188:W188" si="43">H187</f>
        <v>0</v>
      </c>
      <c r="I188" s="23">
        <f t="shared" si="43"/>
        <v>0</v>
      </c>
      <c r="J188" s="23">
        <f t="shared" si="43"/>
        <v>0</v>
      </c>
      <c r="K188" s="23">
        <f t="shared" si="43"/>
        <v>0</v>
      </c>
      <c r="L188" s="23">
        <f t="shared" si="43"/>
        <v>341</v>
      </c>
      <c r="M188" s="23">
        <f t="shared" si="43"/>
        <v>341</v>
      </c>
      <c r="N188" s="23">
        <f t="shared" si="43"/>
        <v>0</v>
      </c>
      <c r="O188" s="23">
        <f t="shared" si="43"/>
        <v>0</v>
      </c>
      <c r="P188" s="23">
        <f t="shared" si="43"/>
        <v>385</v>
      </c>
      <c r="Q188" s="23">
        <f t="shared" si="43"/>
        <v>385</v>
      </c>
      <c r="R188" s="23">
        <f t="shared" si="43"/>
        <v>0</v>
      </c>
      <c r="S188" s="23">
        <f t="shared" si="43"/>
        <v>0</v>
      </c>
      <c r="T188" s="23">
        <f t="shared" si="43"/>
        <v>365</v>
      </c>
      <c r="U188" s="23">
        <f t="shared" si="43"/>
        <v>365</v>
      </c>
      <c r="V188" s="23">
        <f t="shared" si="43"/>
        <v>0</v>
      </c>
      <c r="W188" s="48">
        <f t="shared" si="43"/>
        <v>0</v>
      </c>
      <c r="Y188" s="58"/>
    </row>
    <row r="189" spans="1:25" ht="12.75" customHeight="1" thickBot="1" x14ac:dyDescent="0.25">
      <c r="A189" s="93"/>
      <c r="B189" s="51"/>
      <c r="C189" s="107" t="s">
        <v>111</v>
      </c>
      <c r="D189" s="108"/>
      <c r="E189" s="108"/>
      <c r="F189" s="108"/>
      <c r="G189" s="109"/>
      <c r="H189" s="52">
        <f t="shared" ref="H189:W189" si="44">H79+H98+H132+H151+H158+H165+H172+H188</f>
        <v>19293.2</v>
      </c>
      <c r="I189" s="52">
        <f>I79+I98+I132+I151+I158+I165+I172+I188</f>
        <v>18947.3</v>
      </c>
      <c r="J189" s="52">
        <f t="shared" si="44"/>
        <v>15945.418000000001</v>
      </c>
      <c r="K189" s="52">
        <f t="shared" si="44"/>
        <v>345.9</v>
      </c>
      <c r="L189" s="52">
        <f t="shared" si="44"/>
        <v>22016.140000000003</v>
      </c>
      <c r="M189" s="52">
        <f t="shared" si="44"/>
        <v>21941.040000000005</v>
      </c>
      <c r="N189" s="52">
        <f t="shared" si="44"/>
        <v>18254.056</v>
      </c>
      <c r="O189" s="52">
        <f t="shared" si="44"/>
        <v>75.099999999999994</v>
      </c>
      <c r="P189" s="52">
        <f t="shared" si="44"/>
        <v>22741.100000000002</v>
      </c>
      <c r="Q189" s="52">
        <f t="shared" si="44"/>
        <v>22721.3</v>
      </c>
      <c r="R189" s="52">
        <f t="shared" si="44"/>
        <v>18763.700000000004</v>
      </c>
      <c r="S189" s="52">
        <f t="shared" si="44"/>
        <v>5.4</v>
      </c>
      <c r="T189" s="52">
        <f t="shared" si="44"/>
        <v>21799.1</v>
      </c>
      <c r="U189" s="52">
        <f t="shared" si="44"/>
        <v>21210.899999999998</v>
      </c>
      <c r="V189" s="52">
        <f t="shared" si="44"/>
        <v>17777</v>
      </c>
      <c r="W189" s="53">
        <f t="shared" si="44"/>
        <v>0</v>
      </c>
      <c r="Y189" s="58"/>
    </row>
    <row r="190" spans="1:25" ht="409.6" hidden="1" customHeight="1" x14ac:dyDescent="0.2">
      <c r="Y190" s="58"/>
    </row>
    <row r="191" spans="1:25" x14ac:dyDescent="0.2">
      <c r="I191" s="60"/>
      <c r="J191" s="59"/>
      <c r="Y191" s="58"/>
    </row>
    <row r="192" spans="1:25" x14ac:dyDescent="0.2">
      <c r="Y192" s="58"/>
    </row>
    <row r="193" spans="25:25" x14ac:dyDescent="0.2">
      <c r="Y193" s="58"/>
    </row>
    <row r="194" spans="25:25" x14ac:dyDescent="0.2">
      <c r="Y194" s="58"/>
    </row>
    <row r="195" spans="25:25" x14ac:dyDescent="0.2">
      <c r="Y195" s="58"/>
    </row>
    <row r="196" spans="25:25" x14ac:dyDescent="0.2">
      <c r="Y196" s="58"/>
    </row>
    <row r="197" spans="25:25" x14ac:dyDescent="0.2">
      <c r="Y197" s="58"/>
    </row>
    <row r="198" spans="25:25" x14ac:dyDescent="0.2">
      <c r="Y198" s="58"/>
    </row>
    <row r="199" spans="25:25" x14ac:dyDescent="0.2">
      <c r="Y199" s="58"/>
    </row>
    <row r="200" spans="25:25" x14ac:dyDescent="0.2">
      <c r="Y200" s="58"/>
    </row>
    <row r="201" spans="25:25" x14ac:dyDescent="0.2">
      <c r="Y201" s="58"/>
    </row>
    <row r="202" spans="25:25" x14ac:dyDescent="0.2">
      <c r="Y202" s="58"/>
    </row>
    <row r="203" spans="25:25" x14ac:dyDescent="0.2">
      <c r="Y203" s="58"/>
    </row>
    <row r="204" spans="25:25" x14ac:dyDescent="0.2">
      <c r="Y204" s="58"/>
    </row>
    <row r="205" spans="25:25" x14ac:dyDescent="0.2">
      <c r="Y205" s="58"/>
    </row>
    <row r="206" spans="25:25" x14ac:dyDescent="0.2">
      <c r="Y206" s="58"/>
    </row>
    <row r="207" spans="25:25" x14ac:dyDescent="0.2">
      <c r="Y207" s="58"/>
    </row>
    <row r="208" spans="25:25" x14ac:dyDescent="0.2">
      <c r="Y208" s="58"/>
    </row>
    <row r="209" spans="25:25" x14ac:dyDescent="0.2">
      <c r="Y209" s="58"/>
    </row>
    <row r="210" spans="25:25" x14ac:dyDescent="0.2">
      <c r="Y210" s="58"/>
    </row>
    <row r="211" spans="25:25" x14ac:dyDescent="0.2">
      <c r="Y211" s="58"/>
    </row>
    <row r="212" spans="25:25" x14ac:dyDescent="0.2">
      <c r="Y212" s="58"/>
    </row>
    <row r="213" spans="25:25" x14ac:dyDescent="0.2">
      <c r="Y213" s="58"/>
    </row>
    <row r="214" spans="25:25" x14ac:dyDescent="0.2">
      <c r="Y214" s="58"/>
    </row>
    <row r="215" spans="25:25" x14ac:dyDescent="0.2">
      <c r="Y215" s="58"/>
    </row>
    <row r="216" spans="25:25" x14ac:dyDescent="0.2">
      <c r="Y216" s="58"/>
    </row>
    <row r="217" spans="25:25" x14ac:dyDescent="0.2">
      <c r="Y217" s="58"/>
    </row>
    <row r="218" spans="25:25" x14ac:dyDescent="0.2">
      <c r="Y218" s="58"/>
    </row>
    <row r="219" spans="25:25" x14ac:dyDescent="0.2">
      <c r="Y219" s="58"/>
    </row>
    <row r="220" spans="25:25" x14ac:dyDescent="0.2">
      <c r="Y220" s="58"/>
    </row>
    <row r="221" spans="25:25" x14ac:dyDescent="0.2">
      <c r="Y221" s="58"/>
    </row>
    <row r="222" spans="25:25" x14ac:dyDescent="0.2">
      <c r="Y222" s="58"/>
    </row>
    <row r="223" spans="25:25" x14ac:dyDescent="0.2">
      <c r="Y223" s="58"/>
    </row>
    <row r="224" spans="25:25" x14ac:dyDescent="0.2">
      <c r="Y224" s="58"/>
    </row>
    <row r="225" spans="25:25" x14ac:dyDescent="0.2">
      <c r="Y225" s="58"/>
    </row>
    <row r="226" spans="25:25" x14ac:dyDescent="0.2">
      <c r="Y226" s="58"/>
    </row>
    <row r="227" spans="25:25" x14ac:dyDescent="0.2">
      <c r="Y227" s="58"/>
    </row>
    <row r="228" spans="25:25" x14ac:dyDescent="0.2">
      <c r="Y228" s="58"/>
    </row>
    <row r="229" spans="25:25" x14ac:dyDescent="0.2">
      <c r="Y229" s="58"/>
    </row>
    <row r="230" spans="25:25" x14ac:dyDescent="0.2">
      <c r="Y230" s="58"/>
    </row>
    <row r="231" spans="25:25" x14ac:dyDescent="0.2">
      <c r="Y231" s="58"/>
    </row>
    <row r="232" spans="25:25" x14ac:dyDescent="0.2">
      <c r="Y232" s="58"/>
    </row>
    <row r="233" spans="25:25" x14ac:dyDescent="0.2">
      <c r="Y233" s="58"/>
    </row>
    <row r="234" spans="25:25" x14ac:dyDescent="0.2">
      <c r="Y234" s="58"/>
    </row>
    <row r="235" spans="25:25" x14ac:dyDescent="0.2">
      <c r="Y235" s="58"/>
    </row>
    <row r="236" spans="25:25" x14ac:dyDescent="0.2">
      <c r="Y236" s="58"/>
    </row>
    <row r="237" spans="25:25" x14ac:dyDescent="0.2">
      <c r="Y237" s="58"/>
    </row>
    <row r="238" spans="25:25" x14ac:dyDescent="0.2">
      <c r="Y238" s="58"/>
    </row>
    <row r="239" spans="25:25" x14ac:dyDescent="0.2">
      <c r="Y239" s="58"/>
    </row>
    <row r="240" spans="25:25" x14ac:dyDescent="0.2">
      <c r="Y240" s="58"/>
    </row>
    <row r="241" spans="25:25" x14ac:dyDescent="0.2">
      <c r="Y241" s="58"/>
    </row>
    <row r="242" spans="25:25" x14ac:dyDescent="0.2">
      <c r="Y242" s="58"/>
    </row>
    <row r="243" spans="25:25" x14ac:dyDescent="0.2">
      <c r="Y243" s="58"/>
    </row>
    <row r="244" spans="25:25" x14ac:dyDescent="0.2">
      <c r="Y244" s="58"/>
    </row>
    <row r="245" spans="25:25" x14ac:dyDescent="0.2">
      <c r="Y245" s="58"/>
    </row>
    <row r="246" spans="25:25" x14ac:dyDescent="0.2">
      <c r="Y246" s="58"/>
    </row>
    <row r="247" spans="25:25" x14ac:dyDescent="0.2">
      <c r="Y247" s="58"/>
    </row>
    <row r="248" spans="25:25" x14ac:dyDescent="0.2">
      <c r="Y248" s="58"/>
    </row>
    <row r="249" spans="25:25" x14ac:dyDescent="0.2">
      <c r="Y249" s="58"/>
    </row>
    <row r="250" spans="25:25" x14ac:dyDescent="0.2">
      <c r="Y250" s="58"/>
    </row>
    <row r="251" spans="25:25" x14ac:dyDescent="0.2">
      <c r="Y251" s="58"/>
    </row>
    <row r="252" spans="25:25" x14ac:dyDescent="0.2">
      <c r="Y252" s="58"/>
    </row>
    <row r="253" spans="25:25" x14ac:dyDescent="0.2">
      <c r="Y253" s="58"/>
    </row>
    <row r="254" spans="25:25" x14ac:dyDescent="0.2">
      <c r="Y254" s="58"/>
    </row>
    <row r="255" spans="25:25" x14ac:dyDescent="0.2">
      <c r="Y255" s="58"/>
    </row>
    <row r="256" spans="25:25" x14ac:dyDescent="0.2">
      <c r="Y256" s="58"/>
    </row>
    <row r="257" spans="25:25" x14ac:dyDescent="0.2">
      <c r="Y257" s="58"/>
    </row>
    <row r="258" spans="25:25" x14ac:dyDescent="0.2">
      <c r="Y258" s="58"/>
    </row>
    <row r="259" spans="25:25" x14ac:dyDescent="0.2">
      <c r="Y259" s="58"/>
    </row>
    <row r="260" spans="25:25" x14ac:dyDescent="0.2">
      <c r="Y260" s="58"/>
    </row>
    <row r="261" spans="25:25" x14ac:dyDescent="0.2">
      <c r="Y261" s="58"/>
    </row>
    <row r="262" spans="25:25" x14ac:dyDescent="0.2">
      <c r="Y262" s="58"/>
    </row>
    <row r="263" spans="25:25" x14ac:dyDescent="0.2">
      <c r="Y263" s="58"/>
    </row>
    <row r="264" spans="25:25" x14ac:dyDescent="0.2">
      <c r="Y264" s="58"/>
    </row>
    <row r="265" spans="25:25" x14ac:dyDescent="0.2">
      <c r="Y265" s="58"/>
    </row>
    <row r="266" spans="25:25" x14ac:dyDescent="0.2">
      <c r="Y266" s="58"/>
    </row>
    <row r="267" spans="25:25" x14ac:dyDescent="0.2">
      <c r="Y267" s="58"/>
    </row>
    <row r="268" spans="25:25" x14ac:dyDescent="0.2">
      <c r="Y268" s="58"/>
    </row>
    <row r="269" spans="25:25" x14ac:dyDescent="0.2">
      <c r="Y269" s="58"/>
    </row>
    <row r="270" spans="25:25" x14ac:dyDescent="0.2">
      <c r="Y270" s="58"/>
    </row>
    <row r="271" spans="25:25" x14ac:dyDescent="0.2">
      <c r="Y271" s="58"/>
    </row>
    <row r="272" spans="25:25" x14ac:dyDescent="0.2">
      <c r="Y272" s="58"/>
    </row>
    <row r="273" spans="25:25" x14ac:dyDescent="0.2">
      <c r="Y273" s="58"/>
    </row>
    <row r="274" spans="25:25" x14ac:dyDescent="0.2">
      <c r="Y274" s="58"/>
    </row>
    <row r="275" spans="25:25" x14ac:dyDescent="0.2">
      <c r="Y275" s="58"/>
    </row>
    <row r="276" spans="25:25" x14ac:dyDescent="0.2">
      <c r="Y276" s="58"/>
    </row>
    <row r="277" spans="25:25" x14ac:dyDescent="0.2">
      <c r="Y277" s="58"/>
    </row>
    <row r="278" spans="25:25" x14ac:dyDescent="0.2">
      <c r="Y278" s="58"/>
    </row>
    <row r="279" spans="25:25" x14ac:dyDescent="0.2">
      <c r="Y279" s="58"/>
    </row>
    <row r="280" spans="25:25" x14ac:dyDescent="0.2">
      <c r="Y280" s="58"/>
    </row>
    <row r="281" spans="25:25" x14ac:dyDescent="0.2">
      <c r="Y281" s="58"/>
    </row>
    <row r="282" spans="25:25" x14ac:dyDescent="0.2">
      <c r="Y282" s="58"/>
    </row>
    <row r="283" spans="25:25" x14ac:dyDescent="0.2">
      <c r="Y283" s="58"/>
    </row>
    <row r="284" spans="25:25" x14ac:dyDescent="0.2">
      <c r="Y284" s="58"/>
    </row>
    <row r="285" spans="25:25" x14ac:dyDescent="0.2">
      <c r="Y285" s="58"/>
    </row>
    <row r="286" spans="25:25" x14ac:dyDescent="0.2">
      <c r="Y286" s="58"/>
    </row>
    <row r="287" spans="25:25" x14ac:dyDescent="0.2">
      <c r="Y287" s="58"/>
    </row>
    <row r="288" spans="25:25" x14ac:dyDescent="0.2">
      <c r="Y288" s="58"/>
    </row>
    <row r="289" spans="25:25" x14ac:dyDescent="0.2">
      <c r="Y289" s="58"/>
    </row>
    <row r="290" spans="25:25" x14ac:dyDescent="0.2">
      <c r="Y290" s="58"/>
    </row>
    <row r="291" spans="25:25" x14ac:dyDescent="0.2">
      <c r="Y291" s="58"/>
    </row>
    <row r="292" spans="25:25" x14ac:dyDescent="0.2">
      <c r="Y292" s="58"/>
    </row>
    <row r="293" spans="25:25" x14ac:dyDescent="0.2">
      <c r="Y293" s="58"/>
    </row>
    <row r="294" spans="25:25" x14ac:dyDescent="0.2">
      <c r="Y294" s="58"/>
    </row>
    <row r="295" spans="25:25" x14ac:dyDescent="0.2">
      <c r="Y295" s="58"/>
    </row>
    <row r="296" spans="25:25" x14ac:dyDescent="0.2">
      <c r="Y296" s="58"/>
    </row>
    <row r="297" spans="25:25" x14ac:dyDescent="0.2">
      <c r="Y297" s="58"/>
    </row>
    <row r="298" spans="25:25" x14ac:dyDescent="0.2">
      <c r="Y298" s="58"/>
    </row>
    <row r="299" spans="25:25" x14ac:dyDescent="0.2">
      <c r="Y299" s="58"/>
    </row>
    <row r="300" spans="25:25" x14ac:dyDescent="0.2">
      <c r="Y300" s="58"/>
    </row>
    <row r="301" spans="25:25" x14ac:dyDescent="0.2">
      <c r="Y301" s="58"/>
    </row>
    <row r="302" spans="25:25" x14ac:dyDescent="0.2">
      <c r="Y302" s="58"/>
    </row>
    <row r="303" spans="25:25" x14ac:dyDescent="0.2">
      <c r="Y303" s="58"/>
    </row>
    <row r="304" spans="25:25" x14ac:dyDescent="0.2">
      <c r="Y304" s="58"/>
    </row>
    <row r="305" spans="25:25" x14ac:dyDescent="0.2">
      <c r="Y305" s="58"/>
    </row>
    <row r="306" spans="25:25" x14ac:dyDescent="0.2">
      <c r="Y306" s="58"/>
    </row>
    <row r="307" spans="25:25" x14ac:dyDescent="0.2">
      <c r="Y307" s="58"/>
    </row>
    <row r="308" spans="25:25" x14ac:dyDescent="0.2">
      <c r="Y308" s="58"/>
    </row>
    <row r="309" spans="25:25" x14ac:dyDescent="0.2">
      <c r="Y309" s="58"/>
    </row>
    <row r="310" spans="25:25" x14ac:dyDescent="0.2">
      <c r="Y310" s="58"/>
    </row>
    <row r="311" spans="25:25" x14ac:dyDescent="0.2">
      <c r="Y311" s="58"/>
    </row>
    <row r="312" spans="25:25" x14ac:dyDescent="0.2">
      <c r="Y312" s="58"/>
    </row>
    <row r="313" spans="25:25" x14ac:dyDescent="0.2">
      <c r="Y313" s="58"/>
    </row>
    <row r="314" spans="25:25" x14ac:dyDescent="0.2">
      <c r="Y314" s="58"/>
    </row>
    <row r="315" spans="25:25" x14ac:dyDescent="0.2">
      <c r="Y315" s="58"/>
    </row>
    <row r="316" spans="25:25" x14ac:dyDescent="0.2">
      <c r="Y316" s="58"/>
    </row>
    <row r="317" spans="25:25" x14ac:dyDescent="0.2">
      <c r="Y317" s="58"/>
    </row>
    <row r="318" spans="25:25" x14ac:dyDescent="0.2">
      <c r="Y318" s="58"/>
    </row>
    <row r="319" spans="25:25" x14ac:dyDescent="0.2">
      <c r="Y319" s="58"/>
    </row>
    <row r="320" spans="25:25" x14ac:dyDescent="0.2">
      <c r="Y320" s="58"/>
    </row>
    <row r="321" spans="25:25" x14ac:dyDescent="0.2">
      <c r="Y321" s="58"/>
    </row>
    <row r="322" spans="25:25" x14ac:dyDescent="0.2">
      <c r="Y322" s="58"/>
    </row>
    <row r="323" spans="25:25" x14ac:dyDescent="0.2">
      <c r="Y323" s="58"/>
    </row>
    <row r="324" spans="25:25" x14ac:dyDescent="0.2">
      <c r="Y324" s="58"/>
    </row>
    <row r="325" spans="25:25" x14ac:dyDescent="0.2">
      <c r="Y325" s="58"/>
    </row>
    <row r="326" spans="25:25" x14ac:dyDescent="0.2">
      <c r="Y326" s="58"/>
    </row>
    <row r="327" spans="25:25" x14ac:dyDescent="0.2">
      <c r="Y327" s="58"/>
    </row>
    <row r="328" spans="25:25" x14ac:dyDescent="0.2">
      <c r="Y328" s="58"/>
    </row>
    <row r="329" spans="25:25" x14ac:dyDescent="0.2">
      <c r="Y329" s="58"/>
    </row>
    <row r="330" spans="25:25" x14ac:dyDescent="0.2">
      <c r="Y330" s="58"/>
    </row>
    <row r="331" spans="25:25" x14ac:dyDescent="0.2">
      <c r="Y331" s="58"/>
    </row>
    <row r="332" spans="25:25" x14ac:dyDescent="0.2">
      <c r="Y332" s="58"/>
    </row>
    <row r="333" spans="25:25" x14ac:dyDescent="0.2">
      <c r="Y333" s="58"/>
    </row>
    <row r="334" spans="25:25" x14ac:dyDescent="0.2">
      <c r="Y334" s="58"/>
    </row>
    <row r="335" spans="25:25" x14ac:dyDescent="0.2">
      <c r="Y335" s="58"/>
    </row>
    <row r="336" spans="25:25" x14ac:dyDescent="0.2">
      <c r="Y336" s="58"/>
    </row>
    <row r="337" spans="25:25" x14ac:dyDescent="0.2">
      <c r="Y337" s="58"/>
    </row>
    <row r="338" spans="25:25" x14ac:dyDescent="0.2">
      <c r="Y338" s="58"/>
    </row>
    <row r="339" spans="25:25" x14ac:dyDescent="0.2">
      <c r="Y339" s="58"/>
    </row>
    <row r="340" spans="25:25" x14ac:dyDescent="0.2">
      <c r="Y340" s="58"/>
    </row>
    <row r="341" spans="25:25" x14ac:dyDescent="0.2">
      <c r="Y341" s="58"/>
    </row>
    <row r="342" spans="25:25" x14ac:dyDescent="0.2">
      <c r="Y342" s="58"/>
    </row>
    <row r="343" spans="25:25" x14ac:dyDescent="0.2">
      <c r="Y343" s="58"/>
    </row>
    <row r="344" spans="25:25" x14ac:dyDescent="0.2">
      <c r="Y344" s="58"/>
    </row>
    <row r="345" spans="25:25" x14ac:dyDescent="0.2">
      <c r="Y345" s="58"/>
    </row>
    <row r="346" spans="25:25" x14ac:dyDescent="0.2">
      <c r="Y346" s="58"/>
    </row>
    <row r="347" spans="25:25" x14ac:dyDescent="0.2">
      <c r="Y347" s="58"/>
    </row>
    <row r="348" spans="25:25" x14ac:dyDescent="0.2">
      <c r="Y348" s="58"/>
    </row>
    <row r="349" spans="25:25" x14ac:dyDescent="0.2">
      <c r="Y349" s="58"/>
    </row>
    <row r="350" spans="25:25" x14ac:dyDescent="0.2">
      <c r="Y350" s="58"/>
    </row>
    <row r="351" spans="25:25" x14ac:dyDescent="0.2">
      <c r="Y351" s="58"/>
    </row>
    <row r="352" spans="25:25" x14ac:dyDescent="0.2">
      <c r="Y352" s="58"/>
    </row>
    <row r="353" spans="25:25" x14ac:dyDescent="0.2">
      <c r="Y353" s="58"/>
    </row>
    <row r="354" spans="25:25" x14ac:dyDescent="0.2">
      <c r="Y354" s="58"/>
    </row>
    <row r="355" spans="25:25" x14ac:dyDescent="0.2">
      <c r="Y355" s="58"/>
    </row>
    <row r="356" spans="25:25" x14ac:dyDescent="0.2">
      <c r="Y356" s="58"/>
    </row>
    <row r="357" spans="25:25" x14ac:dyDescent="0.2">
      <c r="Y357" s="58"/>
    </row>
    <row r="358" spans="25:25" x14ac:dyDescent="0.2">
      <c r="Y358" s="58"/>
    </row>
    <row r="359" spans="25:25" x14ac:dyDescent="0.2">
      <c r="Y359" s="58"/>
    </row>
  </sheetData>
  <mergeCells count="165">
    <mergeCell ref="E187:G187"/>
    <mergeCell ref="D188:G188"/>
    <mergeCell ref="C189:G189"/>
    <mergeCell ref="D166:E166"/>
    <mergeCell ref="F166:W166"/>
    <mergeCell ref="C167:C171"/>
    <mergeCell ref="F167:W167"/>
    <mergeCell ref="D168:D170"/>
    <mergeCell ref="F168:W168"/>
    <mergeCell ref="F170:G170"/>
    <mergeCell ref="D173:E173"/>
    <mergeCell ref="F173:W173"/>
    <mergeCell ref="C174:C187"/>
    <mergeCell ref="F174:W174"/>
    <mergeCell ref="D175:D186"/>
    <mergeCell ref="F175:W175"/>
    <mergeCell ref="F177:G177"/>
    <mergeCell ref="F178:W178"/>
    <mergeCell ref="F180:G180"/>
    <mergeCell ref="F181:W181"/>
    <mergeCell ref="F183:G183"/>
    <mergeCell ref="F184:W184"/>
    <mergeCell ref="F186:G186"/>
    <mergeCell ref="D98:G98"/>
    <mergeCell ref="E131:G131"/>
    <mergeCell ref="D132:G132"/>
    <mergeCell ref="E150:G150"/>
    <mergeCell ref="D151:G151"/>
    <mergeCell ref="E157:G157"/>
    <mergeCell ref="F105:G105"/>
    <mergeCell ref="F106:W106"/>
    <mergeCell ref="E107:E109"/>
    <mergeCell ref="F110:G110"/>
    <mergeCell ref="D99:E99"/>
    <mergeCell ref="F99:W99"/>
    <mergeCell ref="D133:E133"/>
    <mergeCell ref="F133:W133"/>
    <mergeCell ref="D152:E152"/>
    <mergeCell ref="F152:W152"/>
    <mergeCell ref="A6:W6"/>
    <mergeCell ref="H9:K9"/>
    <mergeCell ref="L9:O9"/>
    <mergeCell ref="P9:S9"/>
    <mergeCell ref="T9:W9"/>
    <mergeCell ref="I10:K10"/>
    <mergeCell ref="M10:O10"/>
    <mergeCell ref="Q10:S10"/>
    <mergeCell ref="U10:W10"/>
    <mergeCell ref="U8:W8"/>
    <mergeCell ref="I11:J11"/>
    <mergeCell ref="M11:N11"/>
    <mergeCell ref="Q11:R11"/>
    <mergeCell ref="U11:V11"/>
    <mergeCell ref="B16:E16"/>
    <mergeCell ref="F16:W16"/>
    <mergeCell ref="A17:A189"/>
    <mergeCell ref="C17:E17"/>
    <mergeCell ref="F17:W17"/>
    <mergeCell ref="B18:B188"/>
    <mergeCell ref="D18:E18"/>
    <mergeCell ref="F18:W18"/>
    <mergeCell ref="C19:C78"/>
    <mergeCell ref="F19:W19"/>
    <mergeCell ref="D20:D50"/>
    <mergeCell ref="F20:W20"/>
    <mergeCell ref="E21:E23"/>
    <mergeCell ref="F24:G24"/>
    <mergeCell ref="F25:W25"/>
    <mergeCell ref="E26:E28"/>
    <mergeCell ref="F29:G29"/>
    <mergeCell ref="F30:W30"/>
    <mergeCell ref="E31:E33"/>
    <mergeCell ref="F34:G34"/>
    <mergeCell ref="F35:W35"/>
    <mergeCell ref="E36:E38"/>
    <mergeCell ref="F39:G39"/>
    <mergeCell ref="F40:W40"/>
    <mergeCell ref="E41:E44"/>
    <mergeCell ref="F45:G45"/>
    <mergeCell ref="F46:W46"/>
    <mergeCell ref="E47:E49"/>
    <mergeCell ref="F50:G50"/>
    <mergeCell ref="E51:G51"/>
    <mergeCell ref="F52:W52"/>
    <mergeCell ref="D53:D72"/>
    <mergeCell ref="F53:W53"/>
    <mergeCell ref="E54:E56"/>
    <mergeCell ref="F57:G57"/>
    <mergeCell ref="F58:W58"/>
    <mergeCell ref="E59:E61"/>
    <mergeCell ref="F62:G62"/>
    <mergeCell ref="F63:W63"/>
    <mergeCell ref="E64:E66"/>
    <mergeCell ref="F67:G67"/>
    <mergeCell ref="F68:W68"/>
    <mergeCell ref="E69:E71"/>
    <mergeCell ref="F72:G72"/>
    <mergeCell ref="F74:W74"/>
    <mergeCell ref="E73:G73"/>
    <mergeCell ref="D75:D77"/>
    <mergeCell ref="F75:W75"/>
    <mergeCell ref="F77:G77"/>
    <mergeCell ref="E78:G78"/>
    <mergeCell ref="D79:G79"/>
    <mergeCell ref="D80:E80"/>
    <mergeCell ref="F80:W80"/>
    <mergeCell ref="C81:C97"/>
    <mergeCell ref="F81:W81"/>
    <mergeCell ref="D82:D96"/>
    <mergeCell ref="F82:W82"/>
    <mergeCell ref="E83:E85"/>
    <mergeCell ref="F86:G86"/>
    <mergeCell ref="F87:W87"/>
    <mergeCell ref="E88:E90"/>
    <mergeCell ref="F91:G91"/>
    <mergeCell ref="F92:W92"/>
    <mergeCell ref="E93:E95"/>
    <mergeCell ref="F96:G96"/>
    <mergeCell ref="E97:G97"/>
    <mergeCell ref="C100:C131"/>
    <mergeCell ref="F100:W100"/>
    <mergeCell ref="D101:D130"/>
    <mergeCell ref="F101:W101"/>
    <mergeCell ref="E102:E104"/>
    <mergeCell ref="F111:W111"/>
    <mergeCell ref="E112:E114"/>
    <mergeCell ref="F115:G115"/>
    <mergeCell ref="F116:W116"/>
    <mergeCell ref="E117:E119"/>
    <mergeCell ref="F120:G120"/>
    <mergeCell ref="F121:W121"/>
    <mergeCell ref="E122:E124"/>
    <mergeCell ref="F125:G125"/>
    <mergeCell ref="F126:W126"/>
    <mergeCell ref="E127:E129"/>
    <mergeCell ref="F130:G130"/>
    <mergeCell ref="C134:C150"/>
    <mergeCell ref="F134:W134"/>
    <mergeCell ref="D135:D149"/>
    <mergeCell ref="F135:W135"/>
    <mergeCell ref="F137:G137"/>
    <mergeCell ref="F138:W138"/>
    <mergeCell ref="F141:G141"/>
    <mergeCell ref="F142:W142"/>
    <mergeCell ref="E143:E145"/>
    <mergeCell ref="F146:G146"/>
    <mergeCell ref="F147:W147"/>
    <mergeCell ref="F149:G149"/>
    <mergeCell ref="D165:G165"/>
    <mergeCell ref="E171:G171"/>
    <mergeCell ref="D172:G172"/>
    <mergeCell ref="C153:C157"/>
    <mergeCell ref="F153:W153"/>
    <mergeCell ref="D154:D156"/>
    <mergeCell ref="F154:W154"/>
    <mergeCell ref="F156:G156"/>
    <mergeCell ref="D159:E159"/>
    <mergeCell ref="F159:W159"/>
    <mergeCell ref="D158:G158"/>
    <mergeCell ref="C160:C164"/>
    <mergeCell ref="F160:W160"/>
    <mergeCell ref="D161:D163"/>
    <mergeCell ref="F161:W161"/>
    <mergeCell ref="F163:G163"/>
    <mergeCell ref="E164:G164"/>
  </mergeCells>
  <phoneticPr fontId="0" type="noConversion"/>
  <pageMargins left="0.78740157480314965" right="0.78740157480314965" top="0.78740157480314965" bottom="0.78740157480314965" header="0.78740157480314965" footer="0.78740157480314965"/>
  <pageSetup paperSize="9" scale="64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 progr. asignavimų suvestinė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2022-01-20T20:00:23Z</dcterms:created>
  <dcterms:modified xsi:type="dcterms:W3CDTF">2022-04-20T13:25:24Z</dcterms:modified>
</cp:coreProperties>
</file>