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2670" windowWidth="11340" windowHeight="6615" activeTab="0"/>
  </bookViews>
  <sheets>
    <sheet name="pajamos (1)" sheetId="1" r:id="rId1"/>
    <sheet name="įmokos (2)" sheetId="2" r:id="rId2"/>
    <sheet name="savivaldybės funkcijos(3)" sheetId="3" r:id="rId3"/>
    <sheet name="kt_ dotacijos (6)" sheetId="4" r:id="rId4"/>
    <sheet name="biudz ist paj (7)" sheetId="5" r:id="rId5"/>
    <sheet name="programos(9)" sheetId="6" r:id="rId6"/>
  </sheets>
  <definedNames>
    <definedName name="_xlnm.Print_Titles" localSheetId="4">'biudz ist paj (7)'!$8:$11</definedName>
    <definedName name="_xlnm.Print_Titles" localSheetId="1">'įmokos (2)'!$9:$9</definedName>
    <definedName name="_xlnm.Print_Titles" localSheetId="3">'kt_ dotacijos (6)'!$8:$11</definedName>
    <definedName name="_xlnm.Print_Titles" localSheetId="0">'pajamos (1)'!$8:$8</definedName>
    <definedName name="_xlnm.Print_Titles" localSheetId="2">'savivaldybės funkcijos(3)'!$9:$12</definedName>
  </definedNames>
  <calcPr fullCalcOnLoad="1"/>
</workbook>
</file>

<file path=xl/sharedStrings.xml><?xml version="1.0" encoding="utf-8"?>
<sst xmlns="http://schemas.openxmlformats.org/spreadsheetml/2006/main" count="194" uniqueCount="113">
  <si>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</si>
  <si>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</si>
  <si>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</si>
  <si>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</si>
  <si>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</si>
  <si>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</si>
  <si>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</si>
  <si>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IŠ VISO:</t>
  </si>
  <si>
    <t xml:space="preserve">Programos pavadinimas </t>
  </si>
  <si>
    <t>Programos kodas</t>
  </si>
  <si>
    <t>02</t>
  </si>
  <si>
    <t>Eil.Nr.</t>
  </si>
  <si>
    <t>Pajamų pavadinimas</t>
  </si>
  <si>
    <t>IŠ VISO</t>
  </si>
  <si>
    <t>Ekonominės ir projektinės veiklos programa</t>
  </si>
  <si>
    <t>Programos kodas, pavadinimas</t>
  </si>
  <si>
    <t xml:space="preserve">Asignavimų valdytojo pavadinimas </t>
  </si>
  <si>
    <t>Priemonės pavadinimas</t>
  </si>
  <si>
    <t>Iš viso 02 programai</t>
  </si>
  <si>
    <t>Eil. Nr.</t>
  </si>
  <si>
    <t xml:space="preserve">                  Plungės rajono savivaldybės </t>
  </si>
  <si>
    <t xml:space="preserve">                  3 priedas</t>
  </si>
  <si>
    <t xml:space="preserve">              IŠ VISO:</t>
  </si>
  <si>
    <t>tūkst. Eur</t>
  </si>
  <si>
    <t xml:space="preserve">IŠ VISO ASIGNAVIMŲ </t>
  </si>
  <si>
    <t xml:space="preserve">                                                                                                                                               Plungės rajono savivaldybės </t>
  </si>
  <si>
    <t>Dotacijos:</t>
  </si>
  <si>
    <t xml:space="preserve">  Plungės rajono savivaldybės </t>
  </si>
  <si>
    <t xml:space="preserve">  6 priedas</t>
  </si>
  <si>
    <t xml:space="preserve">                  9 priedas</t>
  </si>
  <si>
    <t>iš jų: paskolų grąžinimas</t>
  </si>
  <si>
    <t>IŠ VISO ASIGNAVIMŲ (9eil.-10eil.)</t>
  </si>
  <si>
    <t xml:space="preserve">                                                                                                                   1 priedas</t>
  </si>
  <si>
    <t>iš jų - paskolų grąžinimas</t>
  </si>
  <si>
    <t xml:space="preserve">                                                                                                                                  sprendimo Nr. T1-</t>
  </si>
  <si>
    <t xml:space="preserve">                  sprendimo Nr. T1-</t>
  </si>
  <si>
    <t xml:space="preserve">  sprendimo Nr. T1-</t>
  </si>
  <si>
    <t>PLUNGĖS RAJONO SAVIVALDYBĖS 2020 METŲ BIUDŽETO PAJAMŲ PAKEITIMAI (PADIDINTA+, SUMAŽINTA -)</t>
  </si>
  <si>
    <t>ASIGNAVIMŲ SAVARANKIŠKOSIOMS SAVIVALDYBĖS FUNKCIJOMS VYKDYTI 2020 METAIS PASKIRSTYMO PAKEITIMAI (PADIDINTA+, SUMAŽINTA -)</t>
  </si>
  <si>
    <t>2020 METŲ KITŲ  DOTACIJŲ PASKIRSTYMO PAKEITIMAI (PADIDINTA+, SUMAŽINTA -)</t>
  </si>
  <si>
    <t>PLUNGĖS RAJONO SAVIVALDYBĖS 2020 METŲ BIUDŽETO ASIGNAVIMŲ PASKIRSTYMO PAGAL 2019-2021 METŲ STRATEGINIO VEIKLOS PLANO PROGRAMAS PAKEITIMAI (PADIDINTA+, SUMAŽINTA -)</t>
  </si>
  <si>
    <t>08</t>
  </si>
  <si>
    <t>Iš viso 08 programai</t>
  </si>
  <si>
    <t>Infrastruktūros objektų priežiūros ir ūkinių subjektų rėmimo programa</t>
  </si>
  <si>
    <t>06</t>
  </si>
  <si>
    <t>Iš viso 06 programai</t>
  </si>
  <si>
    <t>Kultūros ir sporto programa</t>
  </si>
  <si>
    <t>59.8.</t>
  </si>
  <si>
    <t>Investicijų ir kiti projektai (prisidėti prie projektų)</t>
  </si>
  <si>
    <t>59.7.</t>
  </si>
  <si>
    <t>Investicijų ir kiti projektai (skolintos lėšos)</t>
  </si>
  <si>
    <t xml:space="preserve">                                                                                                                                                tarybos 2020 m. birželio 25 d. </t>
  </si>
  <si>
    <t>01</t>
  </si>
  <si>
    <t>Žemaičių dailės muziejus</t>
  </si>
  <si>
    <t>Plungės rajono savivaldybės viešoji biblioteka</t>
  </si>
  <si>
    <t>Plungės rajono savivaldybės viešosios bibliotekos veikla</t>
  </si>
  <si>
    <t>Žlibinų kultūros centras</t>
  </si>
  <si>
    <t>Žlibinų kultūros centro veikla</t>
  </si>
  <si>
    <t>Iš viso 01 programai</t>
  </si>
  <si>
    <t xml:space="preserve">                                                                                                                   2 priedas</t>
  </si>
  <si>
    <t>BIUDŽETINIŲ ĮSTAIGŲ  PAJAMŲ UŽ PREKES, TEIKIAMAS PASLAUGAS IR TURTO NUOMĄ ĮMOKŲ 2020 M.  Į SAVIVALDYBĖS BIUDŽETĄ PAKEITIMAI (PADIDINTA+, SUMAŽINTA -)</t>
  </si>
  <si>
    <t>Eil.   Nr.</t>
  </si>
  <si>
    <t>Įstaigos pavadinimas</t>
  </si>
  <si>
    <t>Pajamos už prekes ir paslaugas</t>
  </si>
  <si>
    <t>Įmokos už išlaikymą švietimo, socialinės apsaugos ir kitose įstaigose</t>
  </si>
  <si>
    <t>Pajamos už ilgalaikio ir trumpalaikio materialiojo turto nuomą</t>
  </si>
  <si>
    <t xml:space="preserve">  2 priedas</t>
  </si>
  <si>
    <t xml:space="preserve">  7 priedas</t>
  </si>
  <si>
    <t>2020 METŲ BIUDŽETINIŲ ĮSTAIGŲ GAUNAMŲ LĖŠŲ IR PAJAMŲ UŽ NUOMĄ  PASKIRSTYMO PAKEITIMAI (PADIDINTA+, SUMAŽINTA -)</t>
  </si>
  <si>
    <t>Vaikų vasaros poilsio organizavimo programa</t>
  </si>
  <si>
    <t>Biudžetinių įstaigų pajamos už prekes ir paslaugas</t>
  </si>
  <si>
    <t>Ugdymo kokybės ir modernios aplinkos užtikrinimo programa</t>
  </si>
  <si>
    <t>Investicijų ir kiti projektai</t>
  </si>
  <si>
    <t xml:space="preserve">                                                                                                                                                tarybos 2020 m. liepos 30 d. </t>
  </si>
  <si>
    <t xml:space="preserve">  tarybos 2020 m. liepos 30  d. </t>
  </si>
  <si>
    <t xml:space="preserve">                  tarybos 2020 m. liepos 30 d. </t>
  </si>
  <si>
    <t xml:space="preserve">                  tarybos 2020 m. liepos 30  d. </t>
  </si>
  <si>
    <t>Miesto šventės ir kiti reprezentaciniai renginiai</t>
  </si>
  <si>
    <t>59.28.</t>
  </si>
  <si>
    <t>Plungės sporto ir rekreacijos centras</t>
  </si>
  <si>
    <t>Plungės sporto ir rekreacijos centro veikla</t>
  </si>
  <si>
    <t>Prūsalių mokykla darželis</t>
  </si>
  <si>
    <t>Prūsalių mokyklos darželio veikla</t>
  </si>
  <si>
    <t>59.3.</t>
  </si>
  <si>
    <t>8.43.</t>
  </si>
  <si>
    <t xml:space="preserve">vaikų vasaros stovykloms ir kitoms neformaliojo vaikų švietimo veikloms finansuoti </t>
  </si>
  <si>
    <t>8.1.</t>
  </si>
  <si>
    <t>socialinėms išmokoms ir kompensacijoms skaičiuoti ir mokėti</t>
  </si>
  <si>
    <t>04</t>
  </si>
  <si>
    <t>Socialinėms išmokoms ir kompensacijoms skaičiuoti ir mokėti</t>
  </si>
  <si>
    <t xml:space="preserve">švietimo įstaigų modernizavimo programai įgyvendinti </t>
  </si>
  <si>
    <t>7.16.</t>
  </si>
  <si>
    <t>8.45.</t>
  </si>
  <si>
    <t xml:space="preserve">Alsėdžių lopšelis-darželis </t>
  </si>
  <si>
    <t xml:space="preserve">Alsėdžių lopšelio-darželio veikla </t>
  </si>
  <si>
    <t>59.6.</t>
  </si>
  <si>
    <t>Vietos bendruomenių iniciatyvų skatinimas</t>
  </si>
  <si>
    <t>59.38.</t>
  </si>
  <si>
    <t>Savivaldybės infrastruktūros objektų planavimas, priežiūra ir statyba</t>
  </si>
  <si>
    <t>Iš viso 04 programai</t>
  </si>
  <si>
    <t>Plungės rajono savivaldybės kultūros centras</t>
  </si>
  <si>
    <t>Neformaliojo vaikų švietimo programa (ES lėšos)</t>
  </si>
  <si>
    <t>Socialiai saugios ir sveikos aplinkos kūrimo programa</t>
  </si>
  <si>
    <t>projektui "Vėdinimo ir kondicionavimo sistemų Plungės rajono savivaldybės egzaminų centruose- grupėse įrengimas"</t>
  </si>
  <si>
    <t>Savivaldybės administracijos veikla</t>
  </si>
  <si>
    <t>59.33.</t>
  </si>
  <si>
    <t>07</t>
  </si>
  <si>
    <t>Iš viso 07 programai</t>
  </si>
  <si>
    <t>Savivaldybės veiklos valdymo programa</t>
  </si>
  <si>
    <t>8.46.</t>
  </si>
  <si>
    <t>psichikos sveikatai stiprinti 2020 metais</t>
  </si>
  <si>
    <t>Plungės rajono savivaldybės visuomenės sveikatos biuras</t>
  </si>
  <si>
    <t>Visuomenės sveikatos priežiūros funkcijoms vykdyti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</si>
</sst>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5" fillId="0" borderId="0" xfId="0" applyNumberFormat="1" applyFont="1" applyFill="1" applyAlignment="1">
      <alignment vertical="justify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80" fontId="3" fillId="0" borderId="10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 vertical="justify"/>
    </xf>
    <xf numFmtId="180" fontId="3" fillId="0" borderId="12" xfId="0" applyNumberFormat="1" applyFont="1" applyFill="1" applyBorder="1" applyAlignment="1">
      <alignment vertical="justify"/>
    </xf>
    <xf numFmtId="180" fontId="4" fillId="0" borderId="12" xfId="0" applyNumberFormat="1" applyFont="1" applyFill="1" applyBorder="1" applyAlignment="1">
      <alignment vertical="justify"/>
    </xf>
    <xf numFmtId="0" fontId="43" fillId="0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18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quotePrefix="1">
      <alignment horizontal="center" vertical="justify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6" xfId="0" applyNumberFormat="1" applyFont="1" applyFill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140625" style="15" customWidth="1"/>
    <col min="2" max="2" width="98.7109375" style="3" customWidth="1"/>
    <col min="3" max="3" width="12.421875" style="3" customWidth="1"/>
    <col min="4" max="16384" width="9.140625" style="3" customWidth="1"/>
  </cols>
  <sheetData>
    <row r="1" spans="2:3" ht="15" customHeight="1">
      <c r="B1" s="76" t="s">
        <v>25</v>
      </c>
      <c r="C1" s="76"/>
    </row>
    <row r="2" spans="2:3" ht="15" customHeight="1">
      <c r="B2" s="76" t="s">
        <v>73</v>
      </c>
      <c r="C2" s="76"/>
    </row>
    <row r="3" spans="2:3" ht="15" customHeight="1">
      <c r="B3" s="76" t="s">
        <v>34</v>
      </c>
      <c r="C3" s="76"/>
    </row>
    <row r="4" spans="2:3" ht="15" customHeight="1">
      <c r="B4" s="76" t="s">
        <v>32</v>
      </c>
      <c r="C4" s="76"/>
    </row>
    <row r="5" spans="2:3" ht="15" customHeight="1">
      <c r="B5" s="14"/>
      <c r="C5" s="1"/>
    </row>
    <row r="6" spans="1:3" ht="16.5" customHeight="1">
      <c r="A6" s="77" t="s">
        <v>37</v>
      </c>
      <c r="B6" s="77"/>
      <c r="C6" s="77"/>
    </row>
    <row r="7" spans="2:3" ht="15.75" customHeight="1">
      <c r="B7" s="16"/>
      <c r="C7" s="1" t="s">
        <v>23</v>
      </c>
    </row>
    <row r="8" spans="1:3" ht="24.75" customHeight="1">
      <c r="A8" s="17" t="s">
        <v>11</v>
      </c>
      <c r="B8" s="2" t="s">
        <v>12</v>
      </c>
      <c r="C8" s="2" t="s">
        <v>0</v>
      </c>
    </row>
    <row r="9" spans="1:3" ht="16.5" customHeight="1">
      <c r="A9" s="38">
        <v>8</v>
      </c>
      <c r="B9" s="39" t="s">
        <v>26</v>
      </c>
      <c r="C9" s="68">
        <f>SUM(C10:C13)</f>
        <v>444.5</v>
      </c>
    </row>
    <row r="10" spans="1:3" ht="17.25" customHeight="1">
      <c r="A10" s="38" t="s">
        <v>86</v>
      </c>
      <c r="B10" s="69" t="s">
        <v>87</v>
      </c>
      <c r="C10" s="40">
        <v>315.8</v>
      </c>
    </row>
    <row r="11" spans="1:3" ht="17.25" customHeight="1">
      <c r="A11" s="38" t="s">
        <v>84</v>
      </c>
      <c r="B11" s="54" t="s">
        <v>85</v>
      </c>
      <c r="C11" s="40">
        <v>69.7</v>
      </c>
    </row>
    <row r="12" spans="1:3" ht="18" customHeight="1">
      <c r="A12" s="38" t="s">
        <v>92</v>
      </c>
      <c r="B12" s="58" t="s">
        <v>90</v>
      </c>
      <c r="C12" s="40">
        <v>42</v>
      </c>
    </row>
    <row r="13" spans="1:3" ht="18" customHeight="1">
      <c r="A13" s="38" t="s">
        <v>109</v>
      </c>
      <c r="B13" s="58" t="s">
        <v>110</v>
      </c>
      <c r="C13" s="40">
        <v>17</v>
      </c>
    </row>
    <row r="14" spans="1:3" ht="18" customHeight="1">
      <c r="A14" s="38">
        <v>13</v>
      </c>
      <c r="B14" s="69" t="s">
        <v>70</v>
      </c>
      <c r="C14" s="40">
        <v>5.5</v>
      </c>
    </row>
    <row r="15" spans="1:3" ht="16.5" customHeight="1">
      <c r="A15" s="74" t="s">
        <v>13</v>
      </c>
      <c r="B15" s="75"/>
      <c r="C15" s="68">
        <f>SUM(C10:C14)</f>
        <v>450</v>
      </c>
    </row>
    <row r="17" ht="15">
      <c r="C17" s="10"/>
    </row>
    <row r="18" ht="15">
      <c r="C18" s="10"/>
    </row>
  </sheetData>
  <sheetProtection/>
  <mergeCells count="6">
    <mergeCell ref="A15:B15"/>
    <mergeCell ref="B1:C1"/>
    <mergeCell ref="B2:C2"/>
    <mergeCell ref="B3:C3"/>
    <mergeCell ref="B4:C4"/>
    <mergeCell ref="A6:C6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7.140625" style="15" customWidth="1"/>
    <col min="2" max="2" width="49.28125" style="3" customWidth="1"/>
    <col min="3" max="3" width="16.28125" style="3" customWidth="1"/>
    <col min="4" max="4" width="17.7109375" style="3" customWidth="1"/>
    <col min="5" max="6" width="18.8515625" style="3" customWidth="1"/>
    <col min="7" max="16384" width="9.140625" style="3" customWidth="1"/>
  </cols>
  <sheetData>
    <row r="1" spans="1:8" ht="15" customHeight="1">
      <c r="A1" s="65"/>
      <c r="B1" s="76" t="s">
        <v>25</v>
      </c>
      <c r="C1" s="76"/>
      <c r="D1" s="1"/>
      <c r="E1" s="80" t="s">
        <v>27</v>
      </c>
      <c r="F1" s="80"/>
      <c r="G1" s="80"/>
      <c r="H1" s="80"/>
    </row>
    <row r="2" spans="1:8" ht="15" customHeight="1">
      <c r="A2" s="65"/>
      <c r="B2" s="76" t="s">
        <v>51</v>
      </c>
      <c r="C2" s="76"/>
      <c r="D2" s="1"/>
      <c r="E2" s="80" t="s">
        <v>74</v>
      </c>
      <c r="F2" s="80"/>
      <c r="G2" s="80"/>
      <c r="H2" s="80"/>
    </row>
    <row r="3" spans="1:8" ht="15" customHeight="1">
      <c r="A3" s="65"/>
      <c r="B3" s="76" t="s">
        <v>34</v>
      </c>
      <c r="C3" s="76"/>
      <c r="D3" s="1"/>
      <c r="E3" s="80" t="s">
        <v>36</v>
      </c>
      <c r="F3" s="80"/>
      <c r="G3" s="80"/>
      <c r="H3" s="80"/>
    </row>
    <row r="4" spans="1:8" ht="15" customHeight="1">
      <c r="A4" s="65"/>
      <c r="B4" s="76" t="s">
        <v>59</v>
      </c>
      <c r="C4" s="76"/>
      <c r="D4" s="1"/>
      <c r="E4" s="80" t="s">
        <v>66</v>
      </c>
      <c r="F4" s="80"/>
      <c r="G4" s="80"/>
      <c r="H4" s="80"/>
    </row>
    <row r="5" spans="1:6" ht="15" customHeight="1">
      <c r="A5" s="65"/>
      <c r="B5" s="66"/>
      <c r="C5" s="1"/>
      <c r="D5" s="1"/>
      <c r="E5" s="1"/>
      <c r="F5" s="1"/>
    </row>
    <row r="6" spans="1:6" ht="39.75" customHeight="1">
      <c r="A6" s="81" t="s">
        <v>60</v>
      </c>
      <c r="B6" s="81"/>
      <c r="C6" s="81"/>
      <c r="D6" s="81"/>
      <c r="E6" s="81"/>
      <c r="F6" s="81"/>
    </row>
    <row r="7" spans="1:6" ht="39.75" customHeight="1">
      <c r="A7" s="62"/>
      <c r="B7" s="62"/>
      <c r="C7" s="62"/>
      <c r="D7" s="62"/>
      <c r="E7" s="62"/>
      <c r="F7" s="62"/>
    </row>
    <row r="8" spans="2:6" ht="15.75" customHeight="1">
      <c r="B8" s="16"/>
      <c r="F8" s="1" t="s">
        <v>23</v>
      </c>
    </row>
    <row r="9" spans="1:6" ht="61.5" customHeight="1">
      <c r="A9" s="59" t="s">
        <v>61</v>
      </c>
      <c r="B9" s="59" t="s">
        <v>62</v>
      </c>
      <c r="C9" s="59" t="s">
        <v>0</v>
      </c>
      <c r="D9" s="59" t="s">
        <v>63</v>
      </c>
      <c r="E9" s="59" t="s">
        <v>64</v>
      </c>
      <c r="F9" s="59" t="s">
        <v>65</v>
      </c>
    </row>
    <row r="10" spans="1:6" ht="16.5" customHeight="1">
      <c r="A10" s="63">
        <v>36</v>
      </c>
      <c r="B10" s="64" t="s">
        <v>56</v>
      </c>
      <c r="C10" s="9">
        <f>SUM(D10+F10+E10)</f>
        <v>5.5</v>
      </c>
      <c r="D10" s="9">
        <v>5.5</v>
      </c>
      <c r="E10" s="9"/>
      <c r="F10" s="9"/>
    </row>
    <row r="11" spans="1:6" ht="15">
      <c r="A11" s="78" t="s">
        <v>7</v>
      </c>
      <c r="B11" s="79"/>
      <c r="C11" s="25">
        <f>SUM(D11+F11+E11)</f>
        <v>5.5</v>
      </c>
      <c r="D11" s="25">
        <f>SUM(D10:D10)</f>
        <v>5.5</v>
      </c>
      <c r="E11" s="25">
        <f>SUM(E10:E10)</f>
        <v>0</v>
      </c>
      <c r="F11" s="25">
        <f>SUM(F10:F10)</f>
        <v>0</v>
      </c>
    </row>
    <row r="12" ht="15">
      <c r="C12" s="10"/>
    </row>
  </sheetData>
  <sheetProtection/>
  <mergeCells count="10">
    <mergeCell ref="A11:B11"/>
    <mergeCell ref="E1:H1"/>
    <mergeCell ref="E2:H2"/>
    <mergeCell ref="E3:H3"/>
    <mergeCell ref="E4:H4"/>
    <mergeCell ref="B1:C1"/>
    <mergeCell ref="B2:C2"/>
    <mergeCell ref="B3:C3"/>
    <mergeCell ref="B4:C4"/>
    <mergeCell ref="A6:F6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19" sqref="A1:IV16384"/>
    </sheetView>
  </sheetViews>
  <sheetFormatPr defaultColWidth="9.140625" defaultRowHeight="12.75"/>
  <cols>
    <col min="1" max="1" width="6.28125" style="24" customWidth="1"/>
    <col min="2" max="2" width="14.28125" style="24" customWidth="1"/>
    <col min="3" max="3" width="32.57421875" style="24" customWidth="1"/>
    <col min="4" max="4" width="40.7109375" style="24" customWidth="1"/>
    <col min="5" max="5" width="9.8515625" style="24" customWidth="1"/>
    <col min="6" max="6" width="8.421875" style="24" customWidth="1"/>
    <col min="7" max="7" width="11.421875" style="24" customWidth="1"/>
    <col min="8" max="8" width="9.57421875" style="24" customWidth="1"/>
    <col min="9" max="16384" width="9.140625" style="24" customWidth="1"/>
  </cols>
  <sheetData>
    <row r="1" spans="5:8" ht="13.5" customHeight="1">
      <c r="E1" s="85" t="s">
        <v>20</v>
      </c>
      <c r="F1" s="85"/>
      <c r="G1" s="85"/>
      <c r="H1" s="85"/>
    </row>
    <row r="2" spans="5:8" ht="13.5" customHeight="1">
      <c r="E2" s="85" t="s">
        <v>75</v>
      </c>
      <c r="F2" s="85"/>
      <c r="G2" s="85"/>
      <c r="H2" s="85"/>
    </row>
    <row r="3" spans="5:8" ht="13.5" customHeight="1">
      <c r="E3" s="85" t="s">
        <v>35</v>
      </c>
      <c r="F3" s="85"/>
      <c r="G3" s="85"/>
      <c r="H3" s="85"/>
    </row>
    <row r="4" spans="5:8" ht="13.5" customHeight="1">
      <c r="E4" s="85" t="s">
        <v>21</v>
      </c>
      <c r="F4" s="85"/>
      <c r="G4" s="85"/>
      <c r="H4" s="85"/>
    </row>
    <row r="5" spans="5:8" ht="13.5" customHeight="1">
      <c r="E5" s="8"/>
      <c r="F5" s="8"/>
      <c r="G5" s="8"/>
      <c r="H5" s="8"/>
    </row>
    <row r="6" spans="2:8" ht="30" customHeight="1">
      <c r="B6" s="86" t="s">
        <v>38</v>
      </c>
      <c r="C6" s="86"/>
      <c r="D6" s="86"/>
      <c r="E6" s="86"/>
      <c r="F6" s="86"/>
      <c r="G6" s="86"/>
      <c r="H6" s="86"/>
    </row>
    <row r="7" spans="2:8" ht="4.5" customHeight="1" hidden="1">
      <c r="B7" s="88"/>
      <c r="C7" s="88"/>
      <c r="D7" s="88"/>
      <c r="E7" s="88"/>
      <c r="F7" s="88"/>
      <c r="G7" s="88"/>
      <c r="H7" s="88"/>
    </row>
    <row r="8" spans="7:8" ht="14.25" customHeight="1">
      <c r="G8" s="87" t="s">
        <v>23</v>
      </c>
      <c r="H8" s="87"/>
    </row>
    <row r="9" spans="1:8" ht="10.5" customHeight="1">
      <c r="A9" s="82" t="s">
        <v>19</v>
      </c>
      <c r="B9" s="82" t="s">
        <v>15</v>
      </c>
      <c r="C9" s="82" t="s">
        <v>16</v>
      </c>
      <c r="D9" s="82" t="s">
        <v>17</v>
      </c>
      <c r="E9" s="82" t="s">
        <v>0</v>
      </c>
      <c r="F9" s="82" t="s">
        <v>1</v>
      </c>
      <c r="G9" s="82"/>
      <c r="H9" s="82"/>
    </row>
    <row r="10" spans="1:8" ht="12" customHeight="1">
      <c r="A10" s="82"/>
      <c r="B10" s="82"/>
      <c r="C10" s="82"/>
      <c r="D10" s="82"/>
      <c r="E10" s="82"/>
      <c r="F10" s="82" t="s">
        <v>2</v>
      </c>
      <c r="G10" s="82"/>
      <c r="H10" s="82" t="s">
        <v>3</v>
      </c>
    </row>
    <row r="11" spans="1:8" ht="15" customHeight="1">
      <c r="A11" s="82"/>
      <c r="B11" s="82"/>
      <c r="C11" s="82"/>
      <c r="D11" s="82"/>
      <c r="E11" s="82"/>
      <c r="F11" s="82" t="s">
        <v>4</v>
      </c>
      <c r="G11" s="82" t="s">
        <v>5</v>
      </c>
      <c r="H11" s="82"/>
    </row>
    <row r="12" spans="1:8" ht="12.75" customHeight="1">
      <c r="A12" s="82"/>
      <c r="B12" s="82"/>
      <c r="C12" s="82"/>
      <c r="D12" s="82"/>
      <c r="E12" s="82"/>
      <c r="F12" s="82"/>
      <c r="G12" s="82"/>
      <c r="H12" s="82"/>
    </row>
    <row r="13" spans="1:8" ht="16.5" customHeight="1">
      <c r="A13" s="21">
        <v>13</v>
      </c>
      <c r="B13" s="83" t="s">
        <v>52</v>
      </c>
      <c r="C13" s="11" t="s">
        <v>81</v>
      </c>
      <c r="D13" s="11" t="s">
        <v>82</v>
      </c>
      <c r="E13" s="9">
        <f aca="true" t="shared" si="0" ref="E13:E18">SUM(F13,H13)</f>
        <v>18</v>
      </c>
      <c r="F13" s="9">
        <v>14.4</v>
      </c>
      <c r="G13" s="9"/>
      <c r="H13" s="9">
        <v>3.6</v>
      </c>
    </row>
    <row r="14" spans="1:8" ht="16.5" customHeight="1">
      <c r="A14" s="21">
        <v>20</v>
      </c>
      <c r="B14" s="83"/>
      <c r="C14" s="11" t="s">
        <v>93</v>
      </c>
      <c r="D14" s="11" t="s">
        <v>94</v>
      </c>
      <c r="E14" s="9">
        <f t="shared" si="0"/>
        <v>0</v>
      </c>
      <c r="F14" s="9"/>
      <c r="G14" s="9">
        <v>-1.6</v>
      </c>
      <c r="H14" s="9"/>
    </row>
    <row r="15" spans="1:8" ht="16.5" customHeight="1">
      <c r="A15" s="21">
        <v>24</v>
      </c>
      <c r="B15" s="84"/>
      <c r="C15" s="20" t="s">
        <v>79</v>
      </c>
      <c r="D15" s="20" t="s">
        <v>80</v>
      </c>
      <c r="E15" s="9">
        <f t="shared" si="0"/>
        <v>5.9</v>
      </c>
      <c r="F15" s="9">
        <v>5.9</v>
      </c>
      <c r="G15" s="9"/>
      <c r="H15" s="9"/>
    </row>
    <row r="16" spans="1:8" ht="16.5" customHeight="1">
      <c r="A16" s="21">
        <v>31</v>
      </c>
      <c r="B16" s="90" t="s">
        <v>10</v>
      </c>
      <c r="C16" s="11" t="s">
        <v>53</v>
      </c>
      <c r="D16" s="11" t="s">
        <v>50</v>
      </c>
      <c r="E16" s="9">
        <f t="shared" si="0"/>
        <v>145.29999999999998</v>
      </c>
      <c r="F16" s="9">
        <v>141.2</v>
      </c>
      <c r="G16" s="9"/>
      <c r="H16" s="9">
        <v>4.1</v>
      </c>
    </row>
    <row r="17" spans="1:8" ht="27.75" customHeight="1">
      <c r="A17" s="21">
        <v>32</v>
      </c>
      <c r="B17" s="84"/>
      <c r="C17" s="11" t="s">
        <v>53</v>
      </c>
      <c r="D17" s="11" t="s">
        <v>48</v>
      </c>
      <c r="E17" s="9">
        <f t="shared" si="0"/>
        <v>1.6</v>
      </c>
      <c r="F17" s="9">
        <v>1.6</v>
      </c>
      <c r="G17" s="9">
        <v>1.5</v>
      </c>
      <c r="H17" s="9"/>
    </row>
    <row r="18" spans="1:8" ht="29.25" customHeight="1">
      <c r="A18" s="21">
        <v>47</v>
      </c>
      <c r="B18" s="46" t="s">
        <v>44</v>
      </c>
      <c r="C18" s="11" t="s">
        <v>54</v>
      </c>
      <c r="D18" s="11" t="s">
        <v>55</v>
      </c>
      <c r="E18" s="9">
        <f t="shared" si="0"/>
        <v>5</v>
      </c>
      <c r="F18" s="9">
        <v>5</v>
      </c>
      <c r="G18" s="9"/>
      <c r="H18" s="9"/>
    </row>
    <row r="19" spans="1:8" ht="16.5" customHeight="1">
      <c r="A19" s="21">
        <v>59</v>
      </c>
      <c r="B19" s="21"/>
      <c r="C19" s="42" t="s">
        <v>6</v>
      </c>
      <c r="D19" s="11"/>
      <c r="E19" s="25">
        <f aca="true" t="shared" si="1" ref="E19:E26">SUM(F19,H19)</f>
        <v>468.20000000000005</v>
      </c>
      <c r="F19" s="25">
        <f>SUM(F20:F26)</f>
        <v>77.20000000000002</v>
      </c>
      <c r="G19" s="25">
        <f>SUM(G20:G26)</f>
        <v>2.4</v>
      </c>
      <c r="H19" s="25">
        <f>SUM(H20:H26)</f>
        <v>391</v>
      </c>
    </row>
    <row r="20" spans="1:8" ht="16.5" customHeight="1">
      <c r="A20" s="21" t="s">
        <v>83</v>
      </c>
      <c r="B20" s="46" t="s">
        <v>52</v>
      </c>
      <c r="C20" s="47" t="s">
        <v>6</v>
      </c>
      <c r="D20" s="11" t="s">
        <v>69</v>
      </c>
      <c r="E20" s="9">
        <f t="shared" si="1"/>
        <v>-23</v>
      </c>
      <c r="F20" s="9">
        <v>-23</v>
      </c>
      <c r="G20" s="9"/>
      <c r="H20" s="9"/>
    </row>
    <row r="21" spans="1:8" ht="16.5" customHeight="1">
      <c r="A21" s="21" t="s">
        <v>95</v>
      </c>
      <c r="B21" s="90" t="s">
        <v>10</v>
      </c>
      <c r="C21" s="47" t="s">
        <v>6</v>
      </c>
      <c r="D21" s="11" t="s">
        <v>96</v>
      </c>
      <c r="E21" s="9">
        <f t="shared" si="1"/>
        <v>25.2</v>
      </c>
      <c r="F21" s="9">
        <v>25.2</v>
      </c>
      <c r="G21" s="9"/>
      <c r="H21" s="9"/>
    </row>
    <row r="22" spans="1:8" ht="16.5" customHeight="1">
      <c r="A22" s="21" t="s">
        <v>49</v>
      </c>
      <c r="B22" s="83"/>
      <c r="C22" s="47" t="s">
        <v>6</v>
      </c>
      <c r="D22" s="11" t="s">
        <v>50</v>
      </c>
      <c r="E22" s="9">
        <f t="shared" si="1"/>
        <v>498.7</v>
      </c>
      <c r="F22" s="56">
        <v>77</v>
      </c>
      <c r="G22" s="56"/>
      <c r="H22" s="56">
        <v>421.7</v>
      </c>
    </row>
    <row r="23" spans="1:8" ht="29.25" customHeight="1">
      <c r="A23" s="21" t="s">
        <v>47</v>
      </c>
      <c r="B23" s="84"/>
      <c r="C23" s="47" t="s">
        <v>6</v>
      </c>
      <c r="D23" s="11" t="s">
        <v>48</v>
      </c>
      <c r="E23" s="9">
        <f t="shared" si="1"/>
        <v>-26.799999999999997</v>
      </c>
      <c r="F23" s="9">
        <v>-12.6</v>
      </c>
      <c r="G23" s="9">
        <v>2.4</v>
      </c>
      <c r="H23" s="9">
        <v>-14.2</v>
      </c>
    </row>
    <row r="24" spans="1:8" ht="16.5" customHeight="1">
      <c r="A24" s="21" t="s">
        <v>78</v>
      </c>
      <c r="B24" s="60" t="s">
        <v>44</v>
      </c>
      <c r="C24" s="47" t="s">
        <v>6</v>
      </c>
      <c r="D24" s="11" t="s">
        <v>77</v>
      </c>
      <c r="E24" s="9">
        <f t="shared" si="1"/>
        <v>-5.9</v>
      </c>
      <c r="F24" s="9">
        <v>-5.9</v>
      </c>
      <c r="G24" s="9"/>
      <c r="H24" s="9"/>
    </row>
    <row r="25" spans="1:8" ht="15.75" customHeight="1">
      <c r="A25" s="21" t="s">
        <v>105</v>
      </c>
      <c r="B25" s="67" t="s">
        <v>106</v>
      </c>
      <c r="C25" s="47" t="s">
        <v>6</v>
      </c>
      <c r="D25" s="11" t="s">
        <v>104</v>
      </c>
      <c r="E25" s="9">
        <f t="shared" si="1"/>
        <v>0</v>
      </c>
      <c r="F25" s="9">
        <v>-3.6</v>
      </c>
      <c r="G25" s="9"/>
      <c r="H25" s="9">
        <v>3.6</v>
      </c>
    </row>
    <row r="26" spans="1:8" ht="30" customHeight="1">
      <c r="A26" s="21" t="s">
        <v>97</v>
      </c>
      <c r="B26" s="46" t="s">
        <v>41</v>
      </c>
      <c r="C26" s="47" t="s">
        <v>6</v>
      </c>
      <c r="D26" s="11" t="s">
        <v>98</v>
      </c>
      <c r="E26" s="9">
        <f t="shared" si="1"/>
        <v>0</v>
      </c>
      <c r="F26" s="9">
        <v>20.1</v>
      </c>
      <c r="G26" s="9"/>
      <c r="H26" s="9">
        <v>-20.1</v>
      </c>
    </row>
    <row r="27" spans="1:8" ht="17.25" customHeight="1">
      <c r="A27" s="82" t="s">
        <v>58</v>
      </c>
      <c r="B27" s="82"/>
      <c r="C27" s="82"/>
      <c r="D27" s="82"/>
      <c r="E27" s="9">
        <f aca="true" t="shared" si="2" ref="E27:E34">SUM(F27,H27)</f>
        <v>0.9000000000000008</v>
      </c>
      <c r="F27" s="9">
        <f>SUM(F13:F15,F20)</f>
        <v>-2.6999999999999993</v>
      </c>
      <c r="G27" s="9">
        <f>SUM(G13:G15,G20)</f>
        <v>-1.6</v>
      </c>
      <c r="H27" s="9">
        <f>SUM(H13:H15,H20)</f>
        <v>3.6</v>
      </c>
    </row>
    <row r="28" spans="1:8" ht="17.25" customHeight="1">
      <c r="A28" s="82" t="s">
        <v>18</v>
      </c>
      <c r="B28" s="82"/>
      <c r="C28" s="82"/>
      <c r="D28" s="82"/>
      <c r="E28" s="9">
        <f t="shared" si="2"/>
        <v>644</v>
      </c>
      <c r="F28" s="9">
        <f>SUM(F16:F17,F21:F23)</f>
        <v>232.39999999999998</v>
      </c>
      <c r="G28" s="9">
        <f>SUM(G16:G17,G21:G23)</f>
        <v>3.9</v>
      </c>
      <c r="H28" s="9">
        <f>SUM(H16:H17,H21:H23)</f>
        <v>411.6</v>
      </c>
    </row>
    <row r="29" spans="1:8" ht="17.25" customHeight="1">
      <c r="A29" s="82" t="s">
        <v>45</v>
      </c>
      <c r="B29" s="82"/>
      <c r="C29" s="82"/>
      <c r="D29" s="82"/>
      <c r="E29" s="9">
        <f t="shared" si="2"/>
        <v>-0.9000000000000004</v>
      </c>
      <c r="F29" s="9">
        <f>SUM(F18:F18,F24)</f>
        <v>-0.9000000000000004</v>
      </c>
      <c r="G29" s="9">
        <f>SUM(G18:G18,G24)</f>
        <v>0</v>
      </c>
      <c r="H29" s="9">
        <f>SUM(H18:H18,H24)</f>
        <v>0</v>
      </c>
    </row>
    <row r="30" spans="1:8" ht="17.25" customHeight="1">
      <c r="A30" s="82" t="s">
        <v>107</v>
      </c>
      <c r="B30" s="82"/>
      <c r="C30" s="82"/>
      <c r="D30" s="82"/>
      <c r="E30" s="9">
        <f t="shared" si="2"/>
        <v>0</v>
      </c>
      <c r="F30" s="9">
        <f aca="true" t="shared" si="3" ref="F30:H31">SUM(F25)</f>
        <v>-3.6</v>
      </c>
      <c r="G30" s="9">
        <f t="shared" si="3"/>
        <v>0</v>
      </c>
      <c r="H30" s="9">
        <f t="shared" si="3"/>
        <v>3.6</v>
      </c>
    </row>
    <row r="31" spans="1:8" ht="17.25" customHeight="1">
      <c r="A31" s="82" t="s">
        <v>42</v>
      </c>
      <c r="B31" s="82"/>
      <c r="C31" s="82"/>
      <c r="D31" s="82"/>
      <c r="E31" s="9">
        <f t="shared" si="2"/>
        <v>0</v>
      </c>
      <c r="F31" s="9">
        <f t="shared" si="3"/>
        <v>20.1</v>
      </c>
      <c r="G31" s="9">
        <f t="shared" si="3"/>
        <v>0</v>
      </c>
      <c r="H31" s="9">
        <f t="shared" si="3"/>
        <v>-20.1</v>
      </c>
    </row>
    <row r="32" spans="1:8" ht="14.25" customHeight="1">
      <c r="A32" s="89" t="s">
        <v>7</v>
      </c>
      <c r="B32" s="89"/>
      <c r="C32" s="89"/>
      <c r="D32" s="89"/>
      <c r="E32" s="25">
        <f t="shared" si="2"/>
        <v>644</v>
      </c>
      <c r="F32" s="25">
        <f>SUM(F27:F31)</f>
        <v>245.29999999999998</v>
      </c>
      <c r="G32" s="25">
        <f>SUM(G27:G31)</f>
        <v>2.3</v>
      </c>
      <c r="H32" s="25">
        <f>SUM(H27:H31)</f>
        <v>398.70000000000005</v>
      </c>
    </row>
    <row r="33" spans="1:8" ht="15.75" customHeight="1">
      <c r="A33" s="82" t="s">
        <v>30</v>
      </c>
      <c r="B33" s="82"/>
      <c r="C33" s="82"/>
      <c r="D33" s="82"/>
      <c r="E33" s="41">
        <f t="shared" si="2"/>
        <v>0</v>
      </c>
      <c r="F33" s="25"/>
      <c r="G33" s="25"/>
      <c r="H33" s="25"/>
    </row>
    <row r="34" spans="1:8" ht="15" customHeight="1">
      <c r="A34" s="89" t="s">
        <v>24</v>
      </c>
      <c r="B34" s="89"/>
      <c r="C34" s="89"/>
      <c r="D34" s="89"/>
      <c r="E34" s="25">
        <f t="shared" si="2"/>
        <v>644</v>
      </c>
      <c r="F34" s="25">
        <f>F32-F33</f>
        <v>245.29999999999998</v>
      </c>
      <c r="G34" s="25">
        <f>G32-G33</f>
        <v>2.3</v>
      </c>
      <c r="H34" s="25">
        <f>H32-H33</f>
        <v>398.70000000000005</v>
      </c>
    </row>
  </sheetData>
  <sheetProtection/>
  <mergeCells count="28">
    <mergeCell ref="A33:D33"/>
    <mergeCell ref="A34:D34"/>
    <mergeCell ref="A32:D32"/>
    <mergeCell ref="A29:D29"/>
    <mergeCell ref="A9:A12"/>
    <mergeCell ref="A27:D27"/>
    <mergeCell ref="B16:B17"/>
    <mergeCell ref="B21:B23"/>
    <mergeCell ref="A31:D31"/>
    <mergeCell ref="A28:D28"/>
    <mergeCell ref="E1:H1"/>
    <mergeCell ref="E2:H2"/>
    <mergeCell ref="E3:H3"/>
    <mergeCell ref="F9:H9"/>
    <mergeCell ref="B6:H6"/>
    <mergeCell ref="G8:H8"/>
    <mergeCell ref="B7:H7"/>
    <mergeCell ref="E4:H4"/>
    <mergeCell ref="D9:D12"/>
    <mergeCell ref="H10:H12"/>
    <mergeCell ref="A30:D30"/>
    <mergeCell ref="G11:G12"/>
    <mergeCell ref="C9:C12"/>
    <mergeCell ref="F10:G10"/>
    <mergeCell ref="E9:E12"/>
    <mergeCell ref="B9:B12"/>
    <mergeCell ref="B13:B15"/>
    <mergeCell ref="F11:F12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D32" sqref="A1:IV16384"/>
    </sheetView>
  </sheetViews>
  <sheetFormatPr defaultColWidth="9.140625" defaultRowHeight="12.75"/>
  <cols>
    <col min="1" max="1" width="5.7109375" style="28" customWidth="1"/>
    <col min="2" max="2" width="16.7109375" style="28" customWidth="1"/>
    <col min="3" max="3" width="30.7109375" style="28" customWidth="1"/>
    <col min="4" max="4" width="46.421875" style="28" customWidth="1"/>
    <col min="5" max="6" width="7.421875" style="28" customWidth="1"/>
    <col min="7" max="7" width="11.00390625" style="28" customWidth="1"/>
    <col min="8" max="8" width="7.140625" style="28" customWidth="1"/>
    <col min="9" max="9" width="9.140625" style="28" hidden="1" customWidth="1"/>
    <col min="10" max="16384" width="9.140625" style="28" customWidth="1"/>
  </cols>
  <sheetData>
    <row r="1" spans="5:8" ht="15" customHeight="1">
      <c r="E1" s="80" t="s">
        <v>27</v>
      </c>
      <c r="F1" s="80"/>
      <c r="G1" s="80"/>
      <c r="H1" s="80"/>
    </row>
    <row r="2" spans="5:8" ht="15" customHeight="1">
      <c r="E2" s="80" t="s">
        <v>74</v>
      </c>
      <c r="F2" s="80"/>
      <c r="G2" s="80"/>
      <c r="H2" s="80"/>
    </row>
    <row r="3" spans="5:8" ht="15" customHeight="1">
      <c r="E3" s="80" t="s">
        <v>36</v>
      </c>
      <c r="F3" s="80"/>
      <c r="G3" s="80"/>
      <c r="H3" s="80"/>
    </row>
    <row r="4" spans="5:8" ht="15" customHeight="1">
      <c r="E4" s="80" t="s">
        <v>28</v>
      </c>
      <c r="F4" s="80"/>
      <c r="G4" s="80"/>
      <c r="H4" s="80"/>
    </row>
    <row r="5" spans="5:8" ht="15" customHeight="1">
      <c r="E5" s="43"/>
      <c r="F5" s="43"/>
      <c r="G5" s="43"/>
      <c r="H5" s="43"/>
    </row>
    <row r="6" spans="1:9" ht="16.5" customHeight="1">
      <c r="A6" s="104" t="s">
        <v>39</v>
      </c>
      <c r="B6" s="104"/>
      <c r="C6" s="104"/>
      <c r="D6" s="104"/>
      <c r="E6" s="104"/>
      <c r="F6" s="104"/>
      <c r="G6" s="104"/>
      <c r="H6" s="104"/>
      <c r="I6" s="104"/>
    </row>
    <row r="7" spans="7:8" ht="14.25" customHeight="1">
      <c r="G7" s="105" t="s">
        <v>23</v>
      </c>
      <c r="H7" s="105"/>
    </row>
    <row r="8" spans="1:8" ht="15.75" customHeight="1">
      <c r="A8" s="97" t="s">
        <v>11</v>
      </c>
      <c r="B8" s="98" t="s">
        <v>15</v>
      </c>
      <c r="C8" s="98" t="s">
        <v>16</v>
      </c>
      <c r="D8" s="98" t="s">
        <v>17</v>
      </c>
      <c r="E8" s="98" t="s">
        <v>0</v>
      </c>
      <c r="F8" s="101" t="s">
        <v>1</v>
      </c>
      <c r="G8" s="102"/>
      <c r="H8" s="103"/>
    </row>
    <row r="9" spans="1:8" ht="12.75" customHeight="1">
      <c r="A9" s="97"/>
      <c r="B9" s="98"/>
      <c r="C9" s="98"/>
      <c r="D9" s="98"/>
      <c r="E9" s="98"/>
      <c r="F9" s="101" t="s">
        <v>2</v>
      </c>
      <c r="G9" s="103"/>
      <c r="H9" s="98" t="s">
        <v>3</v>
      </c>
    </row>
    <row r="10" spans="1:8" ht="15" customHeight="1">
      <c r="A10" s="97"/>
      <c r="B10" s="98"/>
      <c r="C10" s="98"/>
      <c r="D10" s="98"/>
      <c r="E10" s="98"/>
      <c r="F10" s="98" t="s">
        <v>4</v>
      </c>
      <c r="G10" s="98" t="s">
        <v>5</v>
      </c>
      <c r="H10" s="98"/>
    </row>
    <row r="11" spans="1:8" ht="15" customHeight="1">
      <c r="A11" s="97"/>
      <c r="B11" s="98"/>
      <c r="C11" s="98"/>
      <c r="D11" s="98"/>
      <c r="E11" s="98"/>
      <c r="F11" s="98"/>
      <c r="G11" s="98"/>
      <c r="H11" s="98"/>
    </row>
    <row r="12" spans="1:8" ht="27.75" customHeight="1">
      <c r="A12" s="57">
        <v>5</v>
      </c>
      <c r="B12" s="91" t="s">
        <v>52</v>
      </c>
      <c r="C12" s="118" t="s">
        <v>100</v>
      </c>
      <c r="D12" s="99" t="s">
        <v>101</v>
      </c>
      <c r="E12" s="30">
        <f>SUM(F12,H12)</f>
        <v>7.6</v>
      </c>
      <c r="F12" s="30">
        <v>7.6</v>
      </c>
      <c r="G12" s="30">
        <v>2</v>
      </c>
      <c r="H12" s="30"/>
    </row>
    <row r="13" spans="1:8" ht="18" customHeight="1">
      <c r="A13" s="57">
        <v>6</v>
      </c>
      <c r="B13" s="92"/>
      <c r="C13" s="72" t="s">
        <v>6</v>
      </c>
      <c r="D13" s="100"/>
      <c r="E13" s="30">
        <f>SUM(F13,H13)</f>
        <v>-7.6</v>
      </c>
      <c r="F13" s="30">
        <v>-7.6</v>
      </c>
      <c r="G13" s="30"/>
      <c r="H13" s="30"/>
    </row>
    <row r="14" spans="1:8" ht="17.25" customHeight="1">
      <c r="A14" s="70">
        <v>7</v>
      </c>
      <c r="B14" s="91" t="s">
        <v>10</v>
      </c>
      <c r="C14" s="72" t="s">
        <v>6</v>
      </c>
      <c r="D14" s="71" t="s">
        <v>72</v>
      </c>
      <c r="E14" s="32">
        <f aca="true" t="shared" si="0" ref="E14:E22">SUM(F14,H14)</f>
        <v>42</v>
      </c>
      <c r="F14" s="32">
        <f>SUM(E15)</f>
        <v>42</v>
      </c>
      <c r="G14" s="32">
        <f>SUM(F15)</f>
        <v>0</v>
      </c>
      <c r="H14" s="32">
        <f>SUM(G15)</f>
        <v>0</v>
      </c>
    </row>
    <row r="15" spans="1:8" ht="45.75" customHeight="1">
      <c r="A15" s="48" t="s">
        <v>91</v>
      </c>
      <c r="B15" s="92"/>
      <c r="C15" s="61" t="s">
        <v>6</v>
      </c>
      <c r="D15" s="11" t="s">
        <v>103</v>
      </c>
      <c r="E15" s="30">
        <f t="shared" si="0"/>
        <v>42</v>
      </c>
      <c r="F15" s="48"/>
      <c r="G15" s="48"/>
      <c r="H15" s="30">
        <v>42</v>
      </c>
    </row>
    <row r="16" spans="1:8" ht="18" customHeight="1">
      <c r="A16" s="57">
        <v>16</v>
      </c>
      <c r="B16" s="49" t="s">
        <v>52</v>
      </c>
      <c r="C16" s="11" t="s">
        <v>6</v>
      </c>
      <c r="D16" s="11" t="s">
        <v>69</v>
      </c>
      <c r="E16" s="30">
        <f t="shared" si="0"/>
        <v>69.7</v>
      </c>
      <c r="F16" s="36">
        <v>69.7</v>
      </c>
      <c r="G16" s="30"/>
      <c r="H16" s="30"/>
    </row>
    <row r="17" spans="1:8" ht="27.75" customHeight="1">
      <c r="A17" s="48">
        <v>17</v>
      </c>
      <c r="B17" s="49" t="s">
        <v>88</v>
      </c>
      <c r="C17" s="11" t="s">
        <v>6</v>
      </c>
      <c r="D17" s="61" t="s">
        <v>89</v>
      </c>
      <c r="E17" s="30">
        <f t="shared" si="0"/>
        <v>315.8</v>
      </c>
      <c r="F17" s="36">
        <v>315.8</v>
      </c>
      <c r="G17" s="30"/>
      <c r="H17" s="30"/>
    </row>
    <row r="18" spans="1:8" ht="27.75" customHeight="1">
      <c r="A18" s="59">
        <v>18</v>
      </c>
      <c r="B18" s="119" t="s">
        <v>88</v>
      </c>
      <c r="C18" s="11" t="s">
        <v>111</v>
      </c>
      <c r="D18" s="20" t="s">
        <v>112</v>
      </c>
      <c r="E18" s="30">
        <f t="shared" si="0"/>
        <v>17</v>
      </c>
      <c r="F18" s="55">
        <v>17</v>
      </c>
      <c r="G18" s="30"/>
      <c r="H18" s="30"/>
    </row>
    <row r="19" spans="1:8" ht="16.5" customHeight="1">
      <c r="A19" s="93" t="s">
        <v>58</v>
      </c>
      <c r="B19" s="94"/>
      <c r="C19" s="94"/>
      <c r="D19" s="95"/>
      <c r="E19" s="30">
        <f t="shared" si="0"/>
        <v>69.7</v>
      </c>
      <c r="F19" s="30">
        <f>SUM(F12:F13,F16)</f>
        <v>69.7</v>
      </c>
      <c r="G19" s="30">
        <f>SUM(G12:G13,G16)</f>
        <v>2</v>
      </c>
      <c r="H19" s="30">
        <f>SUM(H12:H13,H16)</f>
        <v>0</v>
      </c>
    </row>
    <row r="20" spans="1:8" ht="16.5" customHeight="1">
      <c r="A20" s="93" t="s">
        <v>18</v>
      </c>
      <c r="B20" s="94"/>
      <c r="C20" s="94"/>
      <c r="D20" s="95"/>
      <c r="E20" s="30">
        <f t="shared" si="0"/>
        <v>42</v>
      </c>
      <c r="F20" s="30">
        <f>SUM(F15)</f>
        <v>0</v>
      </c>
      <c r="G20" s="30">
        <f>SUM(G15)</f>
        <v>0</v>
      </c>
      <c r="H20" s="30">
        <f>SUM(H15)</f>
        <v>42</v>
      </c>
    </row>
    <row r="21" spans="1:9" ht="16.5" customHeight="1">
      <c r="A21" s="93" t="s">
        <v>99</v>
      </c>
      <c r="B21" s="94"/>
      <c r="C21" s="94"/>
      <c r="D21" s="95"/>
      <c r="E21" s="30">
        <f t="shared" si="0"/>
        <v>332.8</v>
      </c>
      <c r="F21" s="30">
        <f>SUM(F17:F18)</f>
        <v>332.8</v>
      </c>
      <c r="G21" s="30">
        <f>SUM(G17:G18)</f>
        <v>0</v>
      </c>
      <c r="H21" s="30">
        <f>SUM(H17:H18)</f>
        <v>0</v>
      </c>
      <c r="I21" s="31"/>
    </row>
    <row r="22" spans="1:8" ht="15" customHeight="1">
      <c r="A22" s="74" t="s">
        <v>24</v>
      </c>
      <c r="B22" s="96"/>
      <c r="C22" s="96"/>
      <c r="D22" s="75"/>
      <c r="E22" s="32">
        <f t="shared" si="0"/>
        <v>444.5</v>
      </c>
      <c r="F22" s="32">
        <f>SUM(F19:F21)</f>
        <v>402.5</v>
      </c>
      <c r="G22" s="32">
        <f>SUM(G19:G21)</f>
        <v>2</v>
      </c>
      <c r="H22" s="32">
        <f>SUM(H19:H21)</f>
        <v>42</v>
      </c>
    </row>
    <row r="23" spans="1:8" ht="15" customHeight="1">
      <c r="A23" s="29"/>
      <c r="B23" s="29"/>
      <c r="C23" s="29"/>
      <c r="D23" s="29"/>
      <c r="E23" s="33"/>
      <c r="F23" s="33"/>
      <c r="G23" s="33"/>
      <c r="H23" s="33"/>
    </row>
    <row r="24" spans="1:9" ht="15" customHeight="1">
      <c r="A24" s="29"/>
      <c r="B24" s="29"/>
      <c r="C24" s="29"/>
      <c r="D24" s="44"/>
      <c r="E24" s="45"/>
      <c r="F24" s="33"/>
      <c r="G24" s="33"/>
      <c r="H24" s="33"/>
      <c r="I24" s="33"/>
    </row>
  </sheetData>
  <sheetProtection/>
  <mergeCells count="23">
    <mergeCell ref="E1:H1"/>
    <mergeCell ref="E2:H2"/>
    <mergeCell ref="E3:H3"/>
    <mergeCell ref="E4:H4"/>
    <mergeCell ref="A6:I6"/>
    <mergeCell ref="G7:H7"/>
    <mergeCell ref="D12:D13"/>
    <mergeCell ref="E8:E11"/>
    <mergeCell ref="F8:H8"/>
    <mergeCell ref="F9:G9"/>
    <mergeCell ref="H9:H11"/>
    <mergeCell ref="F10:F11"/>
    <mergeCell ref="G10:G11"/>
    <mergeCell ref="B12:B13"/>
    <mergeCell ref="A19:D19"/>
    <mergeCell ref="A21:D21"/>
    <mergeCell ref="A22:D22"/>
    <mergeCell ref="A8:A11"/>
    <mergeCell ref="B8:B11"/>
    <mergeCell ref="C8:C11"/>
    <mergeCell ref="D8:D11"/>
    <mergeCell ref="A20:D20"/>
    <mergeCell ref="B14:B15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H34" sqref="H34"/>
    </sheetView>
  </sheetViews>
  <sheetFormatPr defaultColWidth="9.140625" defaultRowHeight="12.75"/>
  <cols>
    <col min="1" max="1" width="5.7109375" style="28" customWidth="1"/>
    <col min="2" max="2" width="16.7109375" style="28" customWidth="1"/>
    <col min="3" max="3" width="30.7109375" style="28" customWidth="1"/>
    <col min="4" max="4" width="46.421875" style="28" customWidth="1"/>
    <col min="5" max="6" width="7.421875" style="28" customWidth="1"/>
    <col min="7" max="7" width="11.00390625" style="28" customWidth="1"/>
    <col min="8" max="8" width="7.140625" style="28" customWidth="1"/>
    <col min="9" max="9" width="9.140625" style="28" hidden="1" customWidth="1"/>
    <col min="10" max="16384" width="9.140625" style="28" customWidth="1"/>
  </cols>
  <sheetData>
    <row r="1" spans="5:8" ht="15" customHeight="1">
      <c r="E1" s="80" t="s">
        <v>27</v>
      </c>
      <c r="F1" s="80"/>
      <c r="G1" s="80"/>
      <c r="H1" s="80"/>
    </row>
    <row r="2" spans="5:8" ht="15" customHeight="1">
      <c r="E2" s="80" t="s">
        <v>74</v>
      </c>
      <c r="F2" s="80"/>
      <c r="G2" s="80"/>
      <c r="H2" s="80"/>
    </row>
    <row r="3" spans="5:8" ht="15" customHeight="1">
      <c r="E3" s="80" t="s">
        <v>36</v>
      </c>
      <c r="F3" s="80"/>
      <c r="G3" s="80"/>
      <c r="H3" s="80"/>
    </row>
    <row r="4" spans="5:8" ht="15" customHeight="1">
      <c r="E4" s="80" t="s">
        <v>67</v>
      </c>
      <c r="F4" s="80"/>
      <c r="G4" s="80"/>
      <c r="H4" s="80"/>
    </row>
    <row r="5" spans="5:8" ht="15" customHeight="1">
      <c r="E5" s="43"/>
      <c r="F5" s="43"/>
      <c r="G5" s="43"/>
      <c r="H5" s="43"/>
    </row>
    <row r="6" spans="1:9" ht="30.75" customHeight="1">
      <c r="A6" s="106" t="s">
        <v>68</v>
      </c>
      <c r="B6" s="106"/>
      <c r="C6" s="106"/>
      <c r="D6" s="106"/>
      <c r="E6" s="106"/>
      <c r="F6" s="106"/>
      <c r="G6" s="106"/>
      <c r="H6" s="106"/>
      <c r="I6" s="106"/>
    </row>
    <row r="7" spans="7:8" ht="14.25" customHeight="1">
      <c r="G7" s="105" t="s">
        <v>23</v>
      </c>
      <c r="H7" s="105"/>
    </row>
    <row r="8" spans="1:8" ht="15.75" customHeight="1">
      <c r="A8" s="97" t="s">
        <v>11</v>
      </c>
      <c r="B8" s="98" t="s">
        <v>15</v>
      </c>
      <c r="C8" s="98" t="s">
        <v>16</v>
      </c>
      <c r="D8" s="98" t="s">
        <v>17</v>
      </c>
      <c r="E8" s="98" t="s">
        <v>0</v>
      </c>
      <c r="F8" s="101" t="s">
        <v>1</v>
      </c>
      <c r="G8" s="102"/>
      <c r="H8" s="103"/>
    </row>
    <row r="9" spans="1:8" ht="12.75" customHeight="1">
      <c r="A9" s="97"/>
      <c r="B9" s="98"/>
      <c r="C9" s="98"/>
      <c r="D9" s="98"/>
      <c r="E9" s="98"/>
      <c r="F9" s="101" t="s">
        <v>2</v>
      </c>
      <c r="G9" s="103"/>
      <c r="H9" s="98" t="s">
        <v>3</v>
      </c>
    </row>
    <row r="10" spans="1:8" ht="15" customHeight="1">
      <c r="A10" s="97"/>
      <c r="B10" s="98"/>
      <c r="C10" s="98"/>
      <c r="D10" s="98"/>
      <c r="E10" s="98"/>
      <c r="F10" s="98" t="s">
        <v>4</v>
      </c>
      <c r="G10" s="98" t="s">
        <v>5</v>
      </c>
      <c r="H10" s="98"/>
    </row>
    <row r="11" spans="1:8" ht="15" customHeight="1">
      <c r="A11" s="97"/>
      <c r="B11" s="98"/>
      <c r="C11" s="98"/>
      <c r="D11" s="98"/>
      <c r="E11" s="98"/>
      <c r="F11" s="98"/>
      <c r="G11" s="98"/>
      <c r="H11" s="98"/>
    </row>
    <row r="12" spans="1:8" ht="18" customHeight="1">
      <c r="A12" s="59">
        <v>20</v>
      </c>
      <c r="B12" s="49" t="s">
        <v>52</v>
      </c>
      <c r="C12" s="64" t="s">
        <v>56</v>
      </c>
      <c r="D12" s="64" t="s">
        <v>57</v>
      </c>
      <c r="E12" s="30">
        <f>SUM(F12,H12)</f>
        <v>5.5</v>
      </c>
      <c r="F12" s="55">
        <v>5.5</v>
      </c>
      <c r="G12" s="30"/>
      <c r="H12" s="30"/>
    </row>
    <row r="13" spans="1:8" ht="16.5" customHeight="1">
      <c r="A13" s="93" t="s">
        <v>58</v>
      </c>
      <c r="B13" s="94"/>
      <c r="C13" s="94"/>
      <c r="D13" s="95"/>
      <c r="E13" s="30">
        <f>SUM(F13,H13)</f>
        <v>5.5</v>
      </c>
      <c r="F13" s="30">
        <f aca="true" t="shared" si="0" ref="F13:H14">SUM(F12:F12)</f>
        <v>5.5</v>
      </c>
      <c r="G13" s="30">
        <f t="shared" si="0"/>
        <v>0</v>
      </c>
      <c r="H13" s="30">
        <f t="shared" si="0"/>
        <v>0</v>
      </c>
    </row>
    <row r="14" spans="1:8" ht="16.5" customHeight="1">
      <c r="A14" s="74" t="s">
        <v>24</v>
      </c>
      <c r="B14" s="96"/>
      <c r="C14" s="96"/>
      <c r="D14" s="75"/>
      <c r="E14" s="32">
        <f>SUM(F14,H14)</f>
        <v>5.5</v>
      </c>
      <c r="F14" s="32">
        <f t="shared" si="0"/>
        <v>5.5</v>
      </c>
      <c r="G14" s="32">
        <f t="shared" si="0"/>
        <v>0</v>
      </c>
      <c r="H14" s="32">
        <f t="shared" si="0"/>
        <v>0</v>
      </c>
    </row>
    <row r="15" spans="1:8" ht="15" customHeight="1">
      <c r="A15" s="29"/>
      <c r="B15" s="29"/>
      <c r="C15" s="29"/>
      <c r="D15" s="29"/>
      <c r="E15" s="33"/>
      <c r="F15" s="33"/>
      <c r="G15" s="33"/>
      <c r="H15" s="33"/>
    </row>
    <row r="16" spans="1:9" ht="15" customHeight="1">
      <c r="A16" s="29"/>
      <c r="B16" s="29"/>
      <c r="C16" s="29"/>
      <c r="D16" s="44"/>
      <c r="E16" s="45"/>
      <c r="F16" s="33"/>
      <c r="G16" s="33"/>
      <c r="H16" s="33"/>
      <c r="I16" s="33"/>
    </row>
  </sheetData>
  <sheetProtection/>
  <mergeCells count="18">
    <mergeCell ref="A13:D13"/>
    <mergeCell ref="A14:D14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E1:H1"/>
    <mergeCell ref="E2:H2"/>
    <mergeCell ref="E3:H3"/>
    <mergeCell ref="E4:H4"/>
    <mergeCell ref="A6:I6"/>
    <mergeCell ref="G7:H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43" sqref="A1:IV16384"/>
    </sheetView>
  </sheetViews>
  <sheetFormatPr defaultColWidth="9.140625" defaultRowHeight="12.75"/>
  <cols>
    <col min="1" max="1" width="7.8515625" style="4" customWidth="1"/>
    <col min="2" max="2" width="61.28125" style="4" customWidth="1"/>
    <col min="3" max="3" width="3.7109375" style="4" customWidth="1"/>
    <col min="4" max="4" width="13.421875" style="4" customWidth="1"/>
    <col min="5" max="5" width="12.00390625" style="4" customWidth="1"/>
    <col min="6" max="6" width="11.421875" style="4" customWidth="1"/>
    <col min="7" max="7" width="10.421875" style="4" customWidth="1"/>
    <col min="8" max="16384" width="9.140625" style="4" customWidth="1"/>
  </cols>
  <sheetData>
    <row r="1" spans="4:7" ht="12.75" customHeight="1">
      <c r="D1" s="85" t="s">
        <v>20</v>
      </c>
      <c r="E1" s="85"/>
      <c r="F1" s="85"/>
      <c r="G1" s="85"/>
    </row>
    <row r="2" spans="4:7" ht="12.75" customHeight="1">
      <c r="D2" s="85" t="s">
        <v>76</v>
      </c>
      <c r="E2" s="85"/>
      <c r="F2" s="85"/>
      <c r="G2" s="85"/>
    </row>
    <row r="3" spans="4:7" ht="12.75" customHeight="1">
      <c r="D3" s="85" t="s">
        <v>35</v>
      </c>
      <c r="E3" s="85"/>
      <c r="F3" s="85"/>
      <c r="G3" s="85"/>
    </row>
    <row r="4" spans="4:7" ht="15">
      <c r="D4" s="115" t="s">
        <v>29</v>
      </c>
      <c r="E4" s="115"/>
      <c r="F4" s="115"/>
      <c r="G4" s="115"/>
    </row>
    <row r="5" spans="4:7" ht="15">
      <c r="D5" s="14"/>
      <c r="E5" s="14"/>
      <c r="F5" s="14"/>
      <c r="G5" s="14"/>
    </row>
    <row r="6" spans="1:7" ht="32.25" customHeight="1">
      <c r="A6" s="108" t="s">
        <v>40</v>
      </c>
      <c r="B6" s="108"/>
      <c r="C6" s="108"/>
      <c r="D6" s="108"/>
      <c r="E6" s="108"/>
      <c r="F6" s="108"/>
      <c r="G6" s="108"/>
    </row>
    <row r="7" spans="6:7" ht="19.5" customHeight="1">
      <c r="F7" s="112" t="s">
        <v>23</v>
      </c>
      <c r="G7" s="112"/>
    </row>
    <row r="8" spans="1:7" ht="15" customHeight="1">
      <c r="A8" s="82" t="s">
        <v>9</v>
      </c>
      <c r="B8" s="82" t="s">
        <v>8</v>
      </c>
      <c r="C8" s="109" t="s">
        <v>11</v>
      </c>
      <c r="D8" s="107" t="s">
        <v>0</v>
      </c>
      <c r="E8" s="107" t="s">
        <v>1</v>
      </c>
      <c r="F8" s="107"/>
      <c r="G8" s="107"/>
    </row>
    <row r="9" spans="1:7" ht="15" customHeight="1">
      <c r="A9" s="82"/>
      <c r="B9" s="82"/>
      <c r="C9" s="110"/>
      <c r="D9" s="107"/>
      <c r="E9" s="107" t="s">
        <v>2</v>
      </c>
      <c r="F9" s="107"/>
      <c r="G9" s="82" t="s">
        <v>3</v>
      </c>
    </row>
    <row r="10" spans="1:7" ht="15" customHeight="1">
      <c r="A10" s="82"/>
      <c r="B10" s="82"/>
      <c r="C10" s="110"/>
      <c r="D10" s="107"/>
      <c r="E10" s="107" t="s">
        <v>4</v>
      </c>
      <c r="F10" s="107" t="s">
        <v>5</v>
      </c>
      <c r="G10" s="82"/>
    </row>
    <row r="11" spans="1:7" ht="19.5" customHeight="1">
      <c r="A11" s="82"/>
      <c r="B11" s="82"/>
      <c r="C11" s="111"/>
      <c r="D11" s="107"/>
      <c r="E11" s="107"/>
      <c r="F11" s="107"/>
      <c r="G11" s="82"/>
    </row>
    <row r="12" spans="1:7" ht="31.5" customHeight="1">
      <c r="A12" s="67" t="s">
        <v>52</v>
      </c>
      <c r="B12" s="5" t="s">
        <v>71</v>
      </c>
      <c r="C12" s="26">
        <v>1</v>
      </c>
      <c r="D12" s="50">
        <f aca="true" t="shared" si="0" ref="D12:D36">SUM(E12,G12)</f>
        <v>76.1</v>
      </c>
      <c r="E12" s="50">
        <f>SUM('savivaldybės funkcijos(3)'!F27,'kt_ dotacijos (6)'!F19,'biudz ist paj (7)'!F13)</f>
        <v>72.5</v>
      </c>
      <c r="F12" s="50">
        <f>SUM('savivaldybės funkcijos(3)'!G27,'kt_ dotacijos (6)'!G19,'biudz ist paj (7)'!G13)</f>
        <v>0.3999999999999999</v>
      </c>
      <c r="G12" s="50">
        <f>SUM('savivaldybės funkcijos(3)'!H27,'kt_ dotacijos (6)'!H19,'biudz ist paj (7)'!H13)</f>
        <v>3.6</v>
      </c>
    </row>
    <row r="13" spans="1:9" ht="30.75" customHeight="1">
      <c r="A13" s="23" t="s">
        <v>10</v>
      </c>
      <c r="B13" s="5" t="s">
        <v>14</v>
      </c>
      <c r="C13" s="26">
        <v>2</v>
      </c>
      <c r="D13" s="50">
        <f t="shared" si="0"/>
        <v>686</v>
      </c>
      <c r="E13" s="50">
        <f>SUM('savivaldybės funkcijos(3)'!F28,'kt_ dotacijos (6)'!F20)</f>
        <v>232.39999999999998</v>
      </c>
      <c r="F13" s="50">
        <f>SUM('savivaldybės funkcijos(3)'!G28,'kt_ dotacijos (6)'!G20)</f>
        <v>3.9</v>
      </c>
      <c r="G13" s="50">
        <f>SUM('savivaldybės funkcijos(3)'!H28,'kt_ dotacijos (6)'!H20)</f>
        <v>453.6</v>
      </c>
      <c r="I13" s="12"/>
    </row>
    <row r="14" spans="1:9" ht="30.75" customHeight="1">
      <c r="A14" s="73" t="s">
        <v>88</v>
      </c>
      <c r="B14" s="5" t="s">
        <v>102</v>
      </c>
      <c r="C14" s="26">
        <v>4</v>
      </c>
      <c r="D14" s="50">
        <f t="shared" si="0"/>
        <v>332.8</v>
      </c>
      <c r="E14" s="50">
        <f>SUM('kt_ dotacijos (6)'!F21)</f>
        <v>332.8</v>
      </c>
      <c r="F14" s="50">
        <f>SUM('kt_ dotacijos (6)'!G21)</f>
        <v>0</v>
      </c>
      <c r="G14" s="50">
        <f>SUM('kt_ dotacijos (6)'!H21)</f>
        <v>0</v>
      </c>
      <c r="I14" s="12"/>
    </row>
    <row r="15" spans="1:9" ht="30.75" customHeight="1">
      <c r="A15" s="23" t="s">
        <v>44</v>
      </c>
      <c r="B15" s="5" t="s">
        <v>46</v>
      </c>
      <c r="C15" s="26">
        <v>6</v>
      </c>
      <c r="D15" s="50">
        <f t="shared" si="0"/>
        <v>-0.9000000000000004</v>
      </c>
      <c r="E15" s="50">
        <f>SUM('savivaldybės funkcijos(3)'!F29)</f>
        <v>-0.9000000000000004</v>
      </c>
      <c r="F15" s="50">
        <f>SUM('savivaldybės funkcijos(3)'!G29)</f>
        <v>0</v>
      </c>
      <c r="G15" s="50">
        <f>SUM('savivaldybės funkcijos(3)'!H29)</f>
        <v>0</v>
      </c>
      <c r="I15" s="12"/>
    </row>
    <row r="16" spans="1:9" ht="30.75" customHeight="1">
      <c r="A16" s="23" t="s">
        <v>106</v>
      </c>
      <c r="B16" s="5" t="s">
        <v>108</v>
      </c>
      <c r="C16" s="26">
        <v>7</v>
      </c>
      <c r="D16" s="50">
        <f t="shared" si="0"/>
        <v>0</v>
      </c>
      <c r="E16" s="50">
        <f>SUM('savivaldybės funkcijos(3)'!F30)</f>
        <v>-3.6</v>
      </c>
      <c r="F16" s="50">
        <f>SUM('savivaldybės funkcijos(3)'!G30)</f>
        <v>0</v>
      </c>
      <c r="G16" s="50">
        <f>SUM('savivaldybės funkcijos(3)'!H30)</f>
        <v>3.6</v>
      </c>
      <c r="I16" s="12"/>
    </row>
    <row r="17" spans="1:9" ht="30.75" customHeight="1">
      <c r="A17" s="23" t="s">
        <v>41</v>
      </c>
      <c r="B17" s="5" t="s">
        <v>43</v>
      </c>
      <c r="C17" s="26">
        <v>8</v>
      </c>
      <c r="D17" s="50">
        <f t="shared" si="0"/>
        <v>0</v>
      </c>
      <c r="E17" s="50">
        <f>SUM('savivaldybės funkcijos(3)'!F31)</f>
        <v>20.1</v>
      </c>
      <c r="F17" s="50">
        <f>SUM('savivaldybės funkcijos(3)'!G31)</f>
        <v>0</v>
      </c>
      <c r="G17" s="50">
        <f>SUM('savivaldybės funkcijos(3)'!H31)</f>
        <v>-20.1</v>
      </c>
      <c r="I17" s="12"/>
    </row>
    <row r="18" spans="1:9" ht="17.25" customHeight="1">
      <c r="A18" s="116" t="s">
        <v>22</v>
      </c>
      <c r="B18" s="117"/>
      <c r="C18" s="34">
        <v>9</v>
      </c>
      <c r="D18" s="51">
        <f t="shared" si="0"/>
        <v>1094</v>
      </c>
      <c r="E18" s="51">
        <f>SUM(E12:E17)</f>
        <v>653.3000000000001</v>
      </c>
      <c r="F18" s="51">
        <f>SUM(F12:F17)</f>
        <v>4.3</v>
      </c>
      <c r="G18" s="51">
        <f>SUM(G12:G17)</f>
        <v>440.70000000000005</v>
      </c>
      <c r="H18" s="19"/>
      <c r="I18" s="19"/>
    </row>
    <row r="19" spans="1:9" ht="15" hidden="1">
      <c r="A19" s="6"/>
      <c r="B19" s="7"/>
      <c r="C19" s="27"/>
      <c r="D19" s="51" t="e">
        <f t="shared" si="0"/>
        <v>#REF!</v>
      </c>
      <c r="E19" s="50" t="e">
        <f>'savivaldybės funkcijos(3)'!F33+#REF!+#REF!+#REF!</f>
        <v>#REF!</v>
      </c>
      <c r="F19" s="51">
        <f>SUM(F13:F18)</f>
        <v>8.2</v>
      </c>
      <c r="G19" s="51">
        <f>SUM(G13:G18)</f>
        <v>877.8000000000001</v>
      </c>
      <c r="H19" s="18"/>
      <c r="I19" s="18"/>
    </row>
    <row r="20" spans="1:9" ht="15" hidden="1">
      <c r="A20" s="6"/>
      <c r="B20" s="7"/>
      <c r="C20" s="27"/>
      <c r="D20" s="51" t="e">
        <f t="shared" si="0"/>
        <v>#REF!</v>
      </c>
      <c r="E20" s="50" t="e">
        <f>'savivaldybės funkcijos(3)'!F34+#REF!+#REF!+#REF!</f>
        <v>#REF!</v>
      </c>
      <c r="F20" s="51">
        <f>SUM(F17:F19)</f>
        <v>12.5</v>
      </c>
      <c r="G20" s="51">
        <f>SUM(G17:G19)</f>
        <v>1298.4</v>
      </c>
      <c r="H20" s="18"/>
      <c r="I20" s="18"/>
    </row>
    <row r="21" spans="1:9" ht="15" hidden="1">
      <c r="A21" s="6"/>
      <c r="B21" s="7"/>
      <c r="C21" s="27"/>
      <c r="D21" s="51" t="e">
        <f t="shared" si="0"/>
        <v>#REF!</v>
      </c>
      <c r="E21" s="50" t="e">
        <f>'savivaldybės funkcijos(3)'!#REF!+#REF!+#REF!+#REF!</f>
        <v>#REF!</v>
      </c>
      <c r="F21" s="51">
        <f>SUM(F17:F20)</f>
        <v>25</v>
      </c>
      <c r="G21" s="51">
        <f>SUM(G17:G20)</f>
        <v>2596.8</v>
      </c>
      <c r="H21" s="18"/>
      <c r="I21" s="18"/>
    </row>
    <row r="22" spans="1:9" ht="15" hidden="1">
      <c r="A22" s="6"/>
      <c r="B22" s="7"/>
      <c r="C22" s="27"/>
      <c r="D22" s="51" t="e">
        <f t="shared" si="0"/>
        <v>#REF!</v>
      </c>
      <c r="E22" s="50" t="e">
        <f>'savivaldybės funkcijos(3)'!#REF!+#REF!+#REF!+#REF!</f>
        <v>#REF!</v>
      </c>
      <c r="F22" s="51">
        <f>SUM(F17:F21)</f>
        <v>50</v>
      </c>
      <c r="G22" s="51">
        <f>SUM(G17:G21)</f>
        <v>5193.6</v>
      </c>
      <c r="H22" s="18"/>
      <c r="I22" s="18"/>
    </row>
    <row r="23" spans="1:9" ht="15" hidden="1">
      <c r="A23" s="6"/>
      <c r="B23" s="7"/>
      <c r="C23" s="27"/>
      <c r="D23" s="51" t="e">
        <f t="shared" si="0"/>
        <v>#REF!</v>
      </c>
      <c r="E23" s="50" t="e">
        <f>'savivaldybės funkcijos(3)'!#REF!+#REF!+#REF!+#REF!</f>
        <v>#REF!</v>
      </c>
      <c r="F23" s="51">
        <f>SUM(F17:F22)</f>
        <v>100</v>
      </c>
      <c r="G23" s="51">
        <f>SUM(G17:G22)</f>
        <v>10387.2</v>
      </c>
      <c r="H23" s="18"/>
      <c r="I23" s="18"/>
    </row>
    <row r="24" spans="1:9" ht="15" hidden="1">
      <c r="A24" s="6"/>
      <c r="B24" s="7"/>
      <c r="C24" s="27"/>
      <c r="D24" s="51" t="e">
        <f t="shared" si="0"/>
        <v>#REF!</v>
      </c>
      <c r="E24" s="50" t="e">
        <f>'savivaldybės funkcijos(3)'!#REF!+#REF!+#REF!+#REF!</f>
        <v>#REF!</v>
      </c>
      <c r="F24" s="51">
        <f>SUM(F17:F23)</f>
        <v>200</v>
      </c>
      <c r="G24" s="51">
        <f>SUM(G17:G23)</f>
        <v>20774.4</v>
      </c>
      <c r="H24" s="18"/>
      <c r="I24" s="18"/>
    </row>
    <row r="25" spans="1:9" ht="15" hidden="1">
      <c r="A25" s="6"/>
      <c r="B25" s="7"/>
      <c r="C25" s="27"/>
      <c r="D25" s="51" t="e">
        <f t="shared" si="0"/>
        <v>#REF!</v>
      </c>
      <c r="E25" s="50" t="e">
        <f>'savivaldybės funkcijos(3)'!#REF!+#REF!+#REF!+#REF!</f>
        <v>#REF!</v>
      </c>
      <c r="F25" s="51">
        <f>SUM(F18:F24)</f>
        <v>400</v>
      </c>
      <c r="G25" s="51">
        <f>SUM(G18:G24)</f>
        <v>41568.9</v>
      </c>
      <c r="H25" s="18"/>
      <c r="I25" s="18"/>
    </row>
    <row r="26" spans="1:9" ht="15" hidden="1">
      <c r="A26" s="6"/>
      <c r="B26" s="7"/>
      <c r="C26" s="27"/>
      <c r="D26" s="51" t="e">
        <f t="shared" si="0"/>
        <v>#REF!</v>
      </c>
      <c r="E26" s="50" t="e">
        <f>'savivaldybės funkcijos(3)'!#REF!+#REF!+#REF!+#REF!</f>
        <v>#REF!</v>
      </c>
      <c r="F26" s="51">
        <f aca="true" t="shared" si="1" ref="F26:F35">SUM(F18:F25)</f>
        <v>800</v>
      </c>
      <c r="G26" s="51">
        <f aca="true" t="shared" si="2" ref="G26:G35">SUM(G18:G25)</f>
        <v>83137.8</v>
      </c>
      <c r="H26" s="18"/>
      <c r="I26" s="18"/>
    </row>
    <row r="27" spans="1:9" ht="15" hidden="1">
      <c r="A27" s="6"/>
      <c r="B27" s="7"/>
      <c r="C27" s="27"/>
      <c r="D27" s="51" t="e">
        <f t="shared" si="0"/>
        <v>#REF!</v>
      </c>
      <c r="E27" s="50" t="e">
        <f>'savivaldybės funkcijos(3)'!#REF!+#REF!+#REF!+#REF!</f>
        <v>#REF!</v>
      </c>
      <c r="F27" s="51">
        <f t="shared" si="1"/>
        <v>1595.7</v>
      </c>
      <c r="G27" s="51">
        <f t="shared" si="2"/>
        <v>165834.90000000002</v>
      </c>
      <c r="H27" s="18"/>
      <c r="I27" s="18"/>
    </row>
    <row r="28" spans="1:9" ht="15" hidden="1">
      <c r="A28" s="6"/>
      <c r="B28" s="7"/>
      <c r="C28" s="27"/>
      <c r="D28" s="51" t="e">
        <f t="shared" si="0"/>
        <v>#REF!</v>
      </c>
      <c r="E28" s="50" t="e">
        <f>'savivaldybės funkcijos(3)'!#REF!+#REF!+#REF!+#REF!</f>
        <v>#REF!</v>
      </c>
      <c r="F28" s="51">
        <f t="shared" si="1"/>
        <v>3183.2</v>
      </c>
      <c r="G28" s="51">
        <f t="shared" si="2"/>
        <v>330792</v>
      </c>
      <c r="H28" s="18"/>
      <c r="I28" s="18"/>
    </row>
    <row r="29" spans="1:9" ht="15" hidden="1">
      <c r="A29" s="6"/>
      <c r="B29" s="7"/>
      <c r="C29" s="27"/>
      <c r="D29" s="51" t="e">
        <f t="shared" si="0"/>
        <v>#REF!</v>
      </c>
      <c r="E29" s="50" t="e">
        <f>'savivaldybės funkcijos(3)'!#REF!+#REF!+#REF!+#REF!</f>
        <v>#REF!</v>
      </c>
      <c r="F29" s="51">
        <f t="shared" si="1"/>
        <v>6353.9</v>
      </c>
      <c r="G29" s="51">
        <f t="shared" si="2"/>
        <v>660285.6000000001</v>
      </c>
      <c r="H29" s="18"/>
      <c r="I29" s="18"/>
    </row>
    <row r="30" spans="1:9" ht="15" hidden="1">
      <c r="A30" s="6"/>
      <c r="B30" s="7"/>
      <c r="C30" s="27"/>
      <c r="D30" s="51" t="e">
        <f t="shared" si="0"/>
        <v>#REF!</v>
      </c>
      <c r="E30" s="50" t="e">
        <f>'savivaldybės funkcijos(3)'!#REF!+#REF!+#REF!+#REF!</f>
        <v>#REF!</v>
      </c>
      <c r="F30" s="51">
        <f t="shared" si="1"/>
        <v>12682.8</v>
      </c>
      <c r="G30" s="51">
        <f t="shared" si="2"/>
        <v>1317974.4000000001</v>
      </c>
      <c r="H30" s="18"/>
      <c r="I30" s="18"/>
    </row>
    <row r="31" spans="1:9" ht="15" hidden="1">
      <c r="A31" s="6"/>
      <c r="B31" s="7"/>
      <c r="C31" s="27"/>
      <c r="D31" s="51" t="e">
        <f t="shared" si="0"/>
        <v>#REF!</v>
      </c>
      <c r="E31" s="50" t="e">
        <f>'savivaldybės funkcijos(3)'!#REF!+#REF!+#REF!+#REF!</f>
        <v>#REF!</v>
      </c>
      <c r="F31" s="51">
        <f t="shared" si="1"/>
        <v>25315.6</v>
      </c>
      <c r="G31" s="51">
        <f t="shared" si="2"/>
        <v>2630755.2</v>
      </c>
      <c r="H31" s="18"/>
      <c r="I31" s="18"/>
    </row>
    <row r="32" spans="1:9" ht="15" hidden="1">
      <c r="A32" s="6"/>
      <c r="B32" s="7"/>
      <c r="C32" s="27"/>
      <c r="D32" s="51" t="e">
        <f t="shared" si="0"/>
        <v>#REF!</v>
      </c>
      <c r="E32" s="50" t="e">
        <f>'savivaldybės funkcijos(3)'!#REF!+#REF!+#REF!+#REF!</f>
        <v>#REF!</v>
      </c>
      <c r="F32" s="51">
        <f t="shared" si="1"/>
        <v>50531.2</v>
      </c>
      <c r="G32" s="51">
        <f t="shared" si="2"/>
        <v>5251123.2</v>
      </c>
      <c r="H32" s="18"/>
      <c r="I32" s="18"/>
    </row>
    <row r="33" spans="1:9" ht="15" hidden="1">
      <c r="A33" s="6"/>
      <c r="B33" s="7"/>
      <c r="C33" s="27"/>
      <c r="D33" s="51" t="e">
        <f t="shared" si="0"/>
        <v>#REF!</v>
      </c>
      <c r="E33" s="50" t="e">
        <f>'savivaldybės funkcijos(3)'!#REF!+#REF!+#REF!+#REF!</f>
        <v>#REF!</v>
      </c>
      <c r="F33" s="51">
        <f t="shared" si="1"/>
        <v>100862.4</v>
      </c>
      <c r="G33" s="51">
        <f t="shared" si="2"/>
        <v>10481472</v>
      </c>
      <c r="H33" s="18"/>
      <c r="I33" s="18"/>
    </row>
    <row r="34" spans="1:9" ht="15" hidden="1">
      <c r="A34" s="6"/>
      <c r="B34" s="7"/>
      <c r="C34" s="27"/>
      <c r="D34" s="51" t="e">
        <f t="shared" si="0"/>
        <v>#REF!</v>
      </c>
      <c r="E34" s="50" t="e">
        <f>'savivaldybės funkcijos(3)'!#REF!+#REF!+#REF!+#REF!</f>
        <v>#REF!</v>
      </c>
      <c r="F34" s="51">
        <f t="shared" si="1"/>
        <v>201324.8</v>
      </c>
      <c r="G34" s="51">
        <f t="shared" si="2"/>
        <v>20921375.1</v>
      </c>
      <c r="H34" s="18"/>
      <c r="I34" s="18"/>
    </row>
    <row r="35" spans="1:9" ht="15" hidden="1">
      <c r="A35" s="6"/>
      <c r="B35" s="7"/>
      <c r="C35" s="27"/>
      <c r="D35" s="51" t="e">
        <f t="shared" si="0"/>
        <v>#REF!</v>
      </c>
      <c r="E35" s="52" t="e">
        <f>'savivaldybės funkcijos(3)'!#REF!+#REF!+#REF!+#REF!</f>
        <v>#REF!</v>
      </c>
      <c r="F35" s="53">
        <f t="shared" si="1"/>
        <v>401849.6</v>
      </c>
      <c r="G35" s="53">
        <f t="shared" si="2"/>
        <v>41759612.400000006</v>
      </c>
      <c r="H35" s="18"/>
      <c r="I35" s="18"/>
    </row>
    <row r="36" spans="1:7" ht="18.75" customHeight="1">
      <c r="A36" s="113" t="s">
        <v>33</v>
      </c>
      <c r="B36" s="113"/>
      <c r="C36" s="22">
        <v>10</v>
      </c>
      <c r="D36" s="51">
        <f t="shared" si="0"/>
        <v>0</v>
      </c>
      <c r="E36" s="50">
        <f>'savivaldybės funkcijos(3)'!F33</f>
        <v>0</v>
      </c>
      <c r="F36" s="50">
        <f>'savivaldybės funkcijos(3)'!G33</f>
        <v>0</v>
      </c>
      <c r="G36" s="50">
        <f>'savivaldybės funkcijos(3)'!H33</f>
        <v>0</v>
      </c>
    </row>
    <row r="37" spans="1:7" ht="18.75" customHeight="1">
      <c r="A37" s="114" t="s">
        <v>31</v>
      </c>
      <c r="B37" s="114"/>
      <c r="C37" s="37">
        <v>11</v>
      </c>
      <c r="D37" s="51">
        <f>D18-D36</f>
        <v>1094</v>
      </c>
      <c r="E37" s="51">
        <f>E18-E36</f>
        <v>653.3000000000001</v>
      </c>
      <c r="F37" s="51">
        <f>F18-F36</f>
        <v>4.3</v>
      </c>
      <c r="G37" s="51">
        <f>G18-G36</f>
        <v>440.70000000000005</v>
      </c>
    </row>
    <row r="38" spans="2:6" ht="15">
      <c r="B38" s="35"/>
      <c r="D38" s="12"/>
      <c r="F38" s="13"/>
    </row>
    <row r="39" ht="15">
      <c r="D39" s="12"/>
    </row>
    <row r="40" ht="15">
      <c r="D40" s="12"/>
    </row>
    <row r="44" ht="15">
      <c r="D44" s="12"/>
    </row>
  </sheetData>
  <sheetProtection/>
  <mergeCells count="18">
    <mergeCell ref="A36:B36"/>
    <mergeCell ref="A37:B37"/>
    <mergeCell ref="D1:G1"/>
    <mergeCell ref="D2:G2"/>
    <mergeCell ref="D3:G3"/>
    <mergeCell ref="D4:G4"/>
    <mergeCell ref="A18:B18"/>
    <mergeCell ref="F10:F11"/>
    <mergeCell ref="E10:E11"/>
    <mergeCell ref="G9:G11"/>
    <mergeCell ref="E9:F9"/>
    <mergeCell ref="D8:D11"/>
    <mergeCell ref="E8:G8"/>
    <mergeCell ref="A6:G6"/>
    <mergeCell ref="C8:C11"/>
    <mergeCell ref="B8:B11"/>
    <mergeCell ref="A8:A11"/>
    <mergeCell ref="F7:G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Šumskienė</cp:lastModifiedBy>
  <cp:lastPrinted>2020-07-21T11:30:50Z</cp:lastPrinted>
  <dcterms:created xsi:type="dcterms:W3CDTF">2002-11-07T10:01:21Z</dcterms:created>
  <dcterms:modified xsi:type="dcterms:W3CDTF">2020-07-23T07:25:21Z</dcterms:modified>
  <cp:category/>
  <cp:version/>
  <cp:contentType/>
  <cp:contentStatus/>
</cp:coreProperties>
</file>